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9D80B76-55F8-4C2E-A8AD-30E5C5EE8CFC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M30" i="1"/>
  <c r="AW30" i="1" s="1"/>
  <c r="AY30" i="1" s="1"/>
  <c r="BL30" i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M28" i="1"/>
  <c r="AW28" i="1" s="1"/>
  <c r="AY28" i="1" s="1"/>
  <c r="BL28" i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M26" i="1"/>
  <c r="AW26" i="1" s="1"/>
  <c r="BL26" i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BA24" i="1"/>
  <c r="AU24" i="1"/>
  <c r="AY24" i="1" s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BA22" i="1"/>
  <c r="AU22" i="1"/>
  <c r="AY22" i="1" s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M20" i="1"/>
  <c r="AW20" i="1" s="1"/>
  <c r="BL20" i="1"/>
  <c r="BI20" i="1"/>
  <c r="BH20" i="1"/>
  <c r="BG20" i="1"/>
  <c r="BF20" i="1"/>
  <c r="BJ20" i="1" s="1"/>
  <c r="BK20" i="1" s="1"/>
  <c r="BE20" i="1"/>
  <c r="BA20" i="1"/>
  <c r="AU20" i="1"/>
  <c r="AY20" i="1" s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X19" i="1"/>
  <c r="AU19" i="1"/>
  <c r="AO19" i="1"/>
  <c r="AJ19" i="1"/>
  <c r="AI19" i="1"/>
  <c r="AH19" i="1"/>
  <c r="J19" i="1" s="1"/>
  <c r="I19" i="1" s="1"/>
  <c r="Z19" i="1"/>
  <c r="Y19" i="1"/>
  <c r="X19" i="1" s="1"/>
  <c r="Q19" i="1"/>
  <c r="L19" i="1"/>
  <c r="K19" i="1"/>
  <c r="BO18" i="1"/>
  <c r="BN18" i="1"/>
  <c r="BM18" i="1"/>
  <c r="AW18" i="1" s="1"/>
  <c r="BL18" i="1"/>
  <c r="BI18" i="1"/>
  <c r="BH18" i="1"/>
  <c r="BG18" i="1"/>
  <c r="BF18" i="1"/>
  <c r="BJ18" i="1" s="1"/>
  <c r="BK18" i="1" s="1"/>
  <c r="BE18" i="1"/>
  <c r="BA18" i="1"/>
  <c r="AU18" i="1"/>
  <c r="AY18" i="1" s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X17" i="1"/>
  <c r="AU17" i="1"/>
  <c r="AO17" i="1"/>
  <c r="AJ17" i="1"/>
  <c r="AI17" i="1"/>
  <c r="AH17" i="1"/>
  <c r="J17" i="1" s="1"/>
  <c r="I17" i="1" s="1"/>
  <c r="Z17" i="1"/>
  <c r="Y17" i="1"/>
  <c r="X17" i="1" s="1"/>
  <c r="Q17" i="1"/>
  <c r="L17" i="1"/>
  <c r="K17" i="1"/>
  <c r="AZ19" i="1" l="1"/>
  <c r="O18" i="1"/>
  <c r="L18" i="1"/>
  <c r="K18" i="1"/>
  <c r="AX18" i="1" s="1"/>
  <c r="AZ18" i="1" s="1"/>
  <c r="AI18" i="1"/>
  <c r="J18" i="1"/>
  <c r="I18" i="1" s="1"/>
  <c r="T19" i="1"/>
  <c r="AW19" i="1"/>
  <c r="O26" i="1"/>
  <c r="J26" i="1"/>
  <c r="I26" i="1" s="1"/>
  <c r="L26" i="1"/>
  <c r="K26" i="1"/>
  <c r="AX26" i="1" s="1"/>
  <c r="AZ26" i="1" s="1"/>
  <c r="AI26" i="1"/>
  <c r="O28" i="1"/>
  <c r="L28" i="1"/>
  <c r="K28" i="1"/>
  <c r="AX28" i="1" s="1"/>
  <c r="AZ28" i="1" s="1"/>
  <c r="J28" i="1"/>
  <c r="I28" i="1" s="1"/>
  <c r="AI28" i="1"/>
  <c r="O30" i="1"/>
  <c r="L30" i="1"/>
  <c r="K30" i="1"/>
  <c r="AX30" i="1" s="1"/>
  <c r="AZ30" i="1" s="1"/>
  <c r="J30" i="1"/>
  <c r="I30" i="1" s="1"/>
  <c r="AI30" i="1"/>
  <c r="AY17" i="1"/>
  <c r="T17" i="1"/>
  <c r="AW17" i="1"/>
  <c r="AB19" i="1"/>
  <c r="O24" i="1"/>
  <c r="L24" i="1"/>
  <c r="K24" i="1"/>
  <c r="AX24" i="1" s="1"/>
  <c r="AZ24" i="1" s="1"/>
  <c r="AI24" i="1"/>
  <c r="J24" i="1"/>
  <c r="I24" i="1" s="1"/>
  <c r="L25" i="1"/>
  <c r="K25" i="1"/>
  <c r="AX25" i="1" s="1"/>
  <c r="J25" i="1"/>
  <c r="I25" i="1" s="1"/>
  <c r="AI25" i="1"/>
  <c r="O25" i="1"/>
  <c r="L27" i="1"/>
  <c r="K27" i="1"/>
  <c r="AX27" i="1" s="1"/>
  <c r="AZ27" i="1" s="1"/>
  <c r="J27" i="1"/>
  <c r="I27" i="1" s="1"/>
  <c r="AI27" i="1"/>
  <c r="O27" i="1"/>
  <c r="L29" i="1"/>
  <c r="K29" i="1"/>
  <c r="AX29" i="1" s="1"/>
  <c r="J29" i="1"/>
  <c r="I29" i="1" s="1"/>
  <c r="AI29" i="1"/>
  <c r="O29" i="1"/>
  <c r="L31" i="1"/>
  <c r="K31" i="1"/>
  <c r="AX31" i="1" s="1"/>
  <c r="J31" i="1"/>
  <c r="I31" i="1" s="1"/>
  <c r="AI31" i="1"/>
  <c r="O31" i="1"/>
  <c r="AB17" i="1"/>
  <c r="AY21" i="1"/>
  <c r="AZ17" i="1"/>
  <c r="J22" i="1"/>
  <c r="I22" i="1" s="1"/>
  <c r="O22" i="1"/>
  <c r="L22" i="1"/>
  <c r="K22" i="1"/>
  <c r="AX22" i="1" s="1"/>
  <c r="AZ22" i="1" s="1"/>
  <c r="AI22" i="1"/>
  <c r="L23" i="1"/>
  <c r="K23" i="1"/>
  <c r="AX23" i="1" s="1"/>
  <c r="AZ23" i="1" s="1"/>
  <c r="J23" i="1"/>
  <c r="I23" i="1" s="1"/>
  <c r="AI23" i="1"/>
  <c r="O23" i="1"/>
  <c r="T25" i="1"/>
  <c r="AW25" i="1"/>
  <c r="AY25" i="1" s="1"/>
  <c r="AY26" i="1"/>
  <c r="T27" i="1"/>
  <c r="AW27" i="1"/>
  <c r="T29" i="1"/>
  <c r="AW29" i="1"/>
  <c r="AY29" i="1" s="1"/>
  <c r="T31" i="1"/>
  <c r="AW31" i="1"/>
  <c r="AY19" i="1"/>
  <c r="O20" i="1"/>
  <c r="L20" i="1"/>
  <c r="K20" i="1"/>
  <c r="AX20" i="1" s="1"/>
  <c r="AZ20" i="1" s="1"/>
  <c r="AI20" i="1"/>
  <c r="J20" i="1"/>
  <c r="I20" i="1" s="1"/>
  <c r="L21" i="1"/>
  <c r="K21" i="1"/>
  <c r="AX21" i="1" s="1"/>
  <c r="AZ21" i="1" s="1"/>
  <c r="J21" i="1"/>
  <c r="I21" i="1" s="1"/>
  <c r="AI21" i="1"/>
  <c r="O21" i="1"/>
  <c r="T23" i="1"/>
  <c r="AW23" i="1"/>
  <c r="AY27" i="1"/>
  <c r="AY31" i="1"/>
  <c r="T21" i="1"/>
  <c r="AW21" i="1"/>
  <c r="AY23" i="1"/>
  <c r="O17" i="1"/>
  <c r="O19" i="1"/>
  <c r="T18" i="1"/>
  <c r="T20" i="1"/>
  <c r="T22" i="1"/>
  <c r="T24" i="1"/>
  <c r="T26" i="1"/>
  <c r="T28" i="1"/>
  <c r="T30" i="1"/>
  <c r="U22" i="1" l="1"/>
  <c r="V22" i="1" s="1"/>
  <c r="U27" i="1"/>
  <c r="V27" i="1" s="1"/>
  <c r="AB28" i="1"/>
  <c r="R28" i="1"/>
  <c r="P28" i="1" s="1"/>
  <c r="S28" i="1" s="1"/>
  <c r="M28" i="1" s="1"/>
  <c r="N28" i="1" s="1"/>
  <c r="AB18" i="1"/>
  <c r="R18" i="1"/>
  <c r="P18" i="1" s="1"/>
  <c r="S18" i="1" s="1"/>
  <c r="M18" i="1" s="1"/>
  <c r="N18" i="1" s="1"/>
  <c r="U20" i="1"/>
  <c r="V20" i="1" s="1"/>
  <c r="U18" i="1"/>
  <c r="V18" i="1" s="1"/>
  <c r="AB21" i="1"/>
  <c r="R21" i="1"/>
  <c r="P21" i="1" s="1"/>
  <c r="S21" i="1" s="1"/>
  <c r="M21" i="1" s="1"/>
  <c r="N21" i="1" s="1"/>
  <c r="AB29" i="1"/>
  <c r="R29" i="1"/>
  <c r="P29" i="1" s="1"/>
  <c r="S29" i="1" s="1"/>
  <c r="M29" i="1" s="1"/>
  <c r="N29" i="1" s="1"/>
  <c r="U25" i="1"/>
  <c r="V25" i="1" s="1"/>
  <c r="AZ29" i="1"/>
  <c r="AB30" i="1"/>
  <c r="U30" i="1"/>
  <c r="V30" i="1" s="1"/>
  <c r="U31" i="1"/>
  <c r="V31" i="1" s="1"/>
  <c r="U28" i="1"/>
  <c r="V28" i="1" s="1"/>
  <c r="R20" i="1"/>
  <c r="P20" i="1" s="1"/>
  <c r="S20" i="1" s="1"/>
  <c r="M20" i="1" s="1"/>
  <c r="N20" i="1" s="1"/>
  <c r="AB20" i="1"/>
  <c r="R22" i="1"/>
  <c r="P22" i="1" s="1"/>
  <c r="S22" i="1" s="1"/>
  <c r="M22" i="1" s="1"/>
  <c r="N22" i="1" s="1"/>
  <c r="AB22" i="1"/>
  <c r="AB31" i="1"/>
  <c r="R31" i="1"/>
  <c r="P31" i="1" s="1"/>
  <c r="S31" i="1" s="1"/>
  <c r="M31" i="1" s="1"/>
  <c r="N31" i="1" s="1"/>
  <c r="AZ25" i="1"/>
  <c r="U19" i="1"/>
  <c r="V19" i="1" s="1"/>
  <c r="AB25" i="1"/>
  <c r="R25" i="1"/>
  <c r="P25" i="1" s="1"/>
  <c r="S25" i="1" s="1"/>
  <c r="M25" i="1" s="1"/>
  <c r="N25" i="1" s="1"/>
  <c r="U26" i="1"/>
  <c r="V26" i="1" s="1"/>
  <c r="R26" i="1" s="1"/>
  <c r="P26" i="1" s="1"/>
  <c r="S26" i="1" s="1"/>
  <c r="M26" i="1" s="1"/>
  <c r="N26" i="1" s="1"/>
  <c r="U29" i="1"/>
  <c r="V29" i="1" s="1"/>
  <c r="AB23" i="1"/>
  <c r="R23" i="1"/>
  <c r="P23" i="1" s="1"/>
  <c r="S23" i="1" s="1"/>
  <c r="M23" i="1" s="1"/>
  <c r="N23" i="1" s="1"/>
  <c r="AZ31" i="1"/>
  <c r="U24" i="1"/>
  <c r="V24" i="1" s="1"/>
  <c r="R24" i="1" s="1"/>
  <c r="P24" i="1" s="1"/>
  <c r="S24" i="1" s="1"/>
  <c r="M24" i="1" s="1"/>
  <c r="N24" i="1" s="1"/>
  <c r="U21" i="1"/>
  <c r="V21" i="1" s="1"/>
  <c r="U23" i="1"/>
  <c r="V23" i="1" s="1"/>
  <c r="AB27" i="1"/>
  <c r="R27" i="1"/>
  <c r="P27" i="1" s="1"/>
  <c r="S27" i="1" s="1"/>
  <c r="M27" i="1" s="1"/>
  <c r="N27" i="1" s="1"/>
  <c r="AB24" i="1"/>
  <c r="U17" i="1"/>
  <c r="V17" i="1" s="1"/>
  <c r="AB26" i="1"/>
  <c r="W30" i="1" l="1"/>
  <c r="AA30" i="1" s="1"/>
  <c r="AD30" i="1"/>
  <c r="AE30" i="1" s="1"/>
  <c r="AC30" i="1"/>
  <c r="W18" i="1"/>
  <c r="AA18" i="1" s="1"/>
  <c r="AD18" i="1"/>
  <c r="AC18" i="1"/>
  <c r="W27" i="1"/>
  <c r="AA27" i="1" s="1"/>
  <c r="AD27" i="1"/>
  <c r="AE27" i="1" s="1"/>
  <c r="AC27" i="1"/>
  <c r="W24" i="1"/>
  <c r="AA24" i="1" s="1"/>
  <c r="AD24" i="1"/>
  <c r="AC24" i="1"/>
  <c r="R30" i="1"/>
  <c r="P30" i="1" s="1"/>
  <c r="S30" i="1" s="1"/>
  <c r="M30" i="1" s="1"/>
  <c r="N30" i="1" s="1"/>
  <c r="AD19" i="1"/>
  <c r="W19" i="1"/>
  <c r="AA19" i="1" s="1"/>
  <c r="AC19" i="1"/>
  <c r="R19" i="1"/>
  <c r="P19" i="1" s="1"/>
  <c r="S19" i="1" s="1"/>
  <c r="M19" i="1" s="1"/>
  <c r="N19" i="1" s="1"/>
  <c r="AD23" i="1"/>
  <c r="AE23" i="1" s="1"/>
  <c r="W23" i="1"/>
  <c r="AA23" i="1" s="1"/>
  <c r="AC23" i="1"/>
  <c r="W28" i="1"/>
  <c r="AA28" i="1" s="1"/>
  <c r="AD28" i="1"/>
  <c r="AC28" i="1"/>
  <c r="AD29" i="1"/>
  <c r="AE29" i="1" s="1"/>
  <c r="W29" i="1"/>
  <c r="AA29" i="1" s="1"/>
  <c r="AC29" i="1"/>
  <c r="AD25" i="1"/>
  <c r="W25" i="1"/>
  <c r="AA25" i="1" s="1"/>
  <c r="AC25" i="1"/>
  <c r="W20" i="1"/>
  <c r="AA20" i="1" s="1"/>
  <c r="AD20" i="1"/>
  <c r="AC20" i="1"/>
  <c r="W22" i="1"/>
  <c r="AA22" i="1" s="1"/>
  <c r="AD22" i="1"/>
  <c r="AE22" i="1" s="1"/>
  <c r="AC22" i="1"/>
  <c r="W26" i="1"/>
  <c r="AA26" i="1" s="1"/>
  <c r="AD26" i="1"/>
  <c r="AC26" i="1"/>
  <c r="W17" i="1"/>
  <c r="AA17" i="1" s="1"/>
  <c r="AD17" i="1"/>
  <c r="AE17" i="1" s="1"/>
  <c r="AC17" i="1"/>
  <c r="R17" i="1"/>
  <c r="P17" i="1" s="1"/>
  <c r="S17" i="1" s="1"/>
  <c r="M17" i="1" s="1"/>
  <c r="N17" i="1" s="1"/>
  <c r="AD21" i="1"/>
  <c r="W21" i="1"/>
  <c r="AA21" i="1" s="1"/>
  <c r="AC21" i="1"/>
  <c r="AD31" i="1"/>
  <c r="W31" i="1"/>
  <c r="AA31" i="1" s="1"/>
  <c r="AC31" i="1"/>
  <c r="AE28" i="1" l="1"/>
  <c r="AE26" i="1"/>
  <c r="AE18" i="1"/>
  <c r="AE31" i="1"/>
  <c r="AE20" i="1"/>
  <c r="AE19" i="1"/>
  <c r="AE21" i="1"/>
  <c r="AE25" i="1"/>
  <c r="AE24" i="1"/>
</calcChain>
</file>

<file path=xl/sharedStrings.xml><?xml version="1.0" encoding="utf-8"?>
<sst xmlns="http://schemas.openxmlformats.org/spreadsheetml/2006/main" count="702" uniqueCount="359">
  <si>
    <t>File opened</t>
  </si>
  <si>
    <t>2020-12-15 10:21:10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</si>
  <si>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</si>
  <si>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</si>
  <si>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</si>
  <si>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</si>
  <si>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</si>
  <si>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</si>
  <si>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</si>
  <si>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</si>
  <si>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</si>
  <si>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</si>
  <si>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</si>
  <si>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</si>
  <si>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</si>
  <si>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</si>
  <si>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</si>
  <si>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</si>
  <si>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</si>
  <si>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</si>
  <si>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</si>
  <si>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</si>
  <si>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</si>
  <si>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</si>
  <si>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10:21:10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</si>
  <si>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</si>
  <si>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</si>
  <si>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</si>
  <si>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</si>
  <si>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</si>
  <si>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</si>
  <si>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</si>
  <si>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</si>
  <si>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</si>
  <si>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</si>
  <si>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</si>
  <si>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</si>
  <si>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</si>
  <si>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</si>
  <si>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</si>
  <si>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</si>
  <si>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</si>
  <si>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</si>
  <si>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</si>
  <si>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</si>
  <si>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</si>
  <si>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</si>
  <si>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</si>
  <si>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</si>
  <si>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</si>
  <si>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</si>
  <si>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</si>
  <si>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</si>
  <si>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</si>
  <si>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</si>
  <si>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</si>
  <si>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</si>
  <si>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</si>
  <si>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</si>
  <si>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</si>
  <si>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</si>
  <si>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</si>
  <si>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</si>
  <si>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</si>
  <si>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</si>
  <si>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</si>
  <si>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</si>
  <si>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</si>
  <si>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</si>
  <si>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</si>
  <si>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</si>
  <si>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</si>
  <si>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</si>
  <si>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</si>
  <si>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</si>
  <si>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</si>
  <si>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</si>
  <si>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</si>
  <si>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</si>
  <si>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</si>
  <si>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</si>
  <si>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</si>
  <si>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</si>
  <si>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</si>
  <si>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</si>
  <si>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</si>
  <si>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</si>
  <si>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</si>
  <si>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</si>
  <si>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</si>
  <si>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</si>
  <si>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</si>
  <si>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</si>
  <si>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</si>
  <si>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</si>
  <si>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</si>
  <si>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</si>
  <si>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</si>
  <si>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</si>
  <si>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</si>
  <si>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</si>
  <si>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</si>
  <si>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</si>
  <si>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</si>
  <si>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</si>
  <si>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</si>
  <si>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</si>
  <si>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</si>
  <si>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</si>
  <si>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</si>
  <si>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</si>
  <si>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</si>
  <si>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</si>
  <si>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</si>
  <si>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</si>
  <si>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</si>
  <si>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</si>
  <si>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</si>
  <si>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</si>
  <si>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</si>
  <si>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</si>
  <si>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</si>
  <si>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</si>
  <si>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</si>
  <si>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</si>
  <si>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</si>
  <si>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</si>
  <si>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</si>
  <si>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</si>
  <si>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</si>
  <si>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</si>
  <si>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</si>
  <si>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</si>
  <si>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</si>
  <si>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</si>
  <si>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</si>
  <si>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</si>
  <si>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</si>
  <si>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</si>
  <si>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</si>
  <si>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</si>
  <si>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</si>
  <si>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</si>
  <si>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</si>
  <si>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</si>
  <si>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</si>
  <si>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</si>
  <si>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</si>
  <si>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</si>
  <si>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</si>
  <si>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</si>
  <si>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</si>
  <si>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</si>
  <si>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</si>
  <si>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</si>
  <si>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</si>
  <si>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</si>
  <si>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</si>
  <si>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</si>
  <si>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</si>
  <si>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</si>
  <si>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</si>
  <si>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</si>
  <si>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</si>
  <si>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</si>
  <si>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</si>
  <si>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</si>
  <si>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</si>
  <si>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</si>
  <si>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</si>
  <si>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</si>
  <si>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</si>
  <si>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</si>
  <si>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</si>
  <si>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</si>
  <si>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</si>
  <si>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</si>
  <si>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</si>
  <si>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</si>
  <si>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</si>
  <si>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</si>
  <si>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</si>
  <si>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</si>
  <si>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</si>
  <si>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</si>
  <si>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</si>
  <si>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</si>
  <si>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</si>
  <si>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</si>
  <si>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</si>
  <si>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</si>
  <si>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</si>
  <si>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</si>
  <si>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</si>
  <si>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</si>
  <si>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</si>
  <si>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</si>
  <si>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</si>
  <si>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</si>
  <si>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</si>
  <si>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</si>
  <si>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</si>
  <si>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</si>
  <si>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</si>
  <si>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</si>
  <si>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</si>
  <si>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</si>
  <si>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</si>
  <si>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</si>
  <si>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</si>
  <si>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</si>
  <si>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</si>
  <si>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</si>
  <si>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</si>
  <si>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</si>
  <si>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</si>
  <si>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</si>
  <si>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</si>
  <si>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</si>
  <si>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</si>
  <si>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</si>
  <si>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</si>
  <si>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</si>
  <si>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</si>
  <si>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</si>
  <si>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</si>
  <si>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</si>
  <si>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</si>
  <si>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</si>
  <si>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</si>
  <si>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</si>
  <si>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</si>
  <si>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</si>
  <si>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</si>
  <si>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</si>
  <si>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</si>
  <si>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</si>
  <si>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</si>
  <si>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</si>
  <si>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</si>
  <si>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</si>
  <si>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</si>
  <si>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</si>
  <si>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</si>
  <si>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</si>
  <si>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</si>
  <si>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</si>
  <si>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</si>
  <si>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</si>
  <si>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</si>
  <si>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</si>
  <si>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</si>
  <si>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</si>
  <si>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</si>
  <si>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</si>
  <si>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</si>
  <si>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</si>
  <si>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</si>
  <si>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</si>
  <si>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</si>
  <si>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</si>
  <si>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</si>
  <si>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</si>
  <si>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</si>
  <si>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</si>
  <si>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</si>
  <si>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</si>
  <si>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</si>
  <si>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</si>
  <si>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</si>
  <si>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</si>
  <si>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</si>
  <si>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</si>
  <si>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</si>
  <si>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</si>
  <si>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</si>
  <si>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</si>
  <si>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</si>
  <si>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</si>
  <si>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</si>
  <si>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</si>
  <si>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</si>
  <si>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</si>
  <si>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</si>
  <si>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</si>
  <si>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</si>
  <si>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</si>
  <si>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</si>
  <si>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</si>
  <si>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10:23:22</t>
  </si>
  <si>
    <t>10:23:22</t>
  </si>
  <si>
    <t>1149</t>
  </si>
  <si>
    <t>_1</t>
  </si>
  <si>
    <t>RECT-4143-20200907-06_33_50</t>
  </si>
  <si>
    <t>RECT-2506-20201215-10_23_18</t>
  </si>
  <si>
    <t>DARK-2507-20201215-10_23_25</t>
  </si>
  <si>
    <t>0: Broadleaf</t>
  </si>
  <si>
    <t>10:23:53</t>
  </si>
  <si>
    <t>1/3</t>
  </si>
  <si>
    <t>20201215 10:25:09</t>
  </si>
  <si>
    <t>10:25:09</t>
  </si>
  <si>
    <t>RECT-2508-20201215-10_25_04</t>
  </si>
  <si>
    <t>DARK-2509-20201215-10_25_12</t>
  </si>
  <si>
    <t>3/3</t>
  </si>
  <si>
    <t>20201215 10:26:43</t>
  </si>
  <si>
    <t>10:26:43</t>
  </si>
  <si>
    <t>RECT-2510-20201215-10_26_38</t>
  </si>
  <si>
    <t>DARK-2511-20201215-10_26_46</t>
  </si>
  <si>
    <t>20201215 10:28:04</t>
  </si>
  <si>
    <t>10:28:04</t>
  </si>
  <si>
    <t>RECT-2512-20201215-10_27_59</t>
  </si>
  <si>
    <t>DARK-2513-20201215-10_28_07</t>
  </si>
  <si>
    <t>20201215 10:29:35</t>
  </si>
  <si>
    <t>10:29:35</t>
  </si>
  <si>
    <t>RECT-2514-20201215-10_29_31</t>
  </si>
  <si>
    <t>DARK-2515-20201215-10_29_38</t>
  </si>
  <si>
    <t>20201215 10:31:26</t>
  </si>
  <si>
    <t>10:31:26</t>
  </si>
  <si>
    <t>RECT-2516-20201215-10_31_22</t>
  </si>
  <si>
    <t>DARK-2517-20201215-10_31_29</t>
  </si>
  <si>
    <t>20201215 10:32:37</t>
  </si>
  <si>
    <t>10:32:37</t>
  </si>
  <si>
    <t>RECT-2518-20201215-10_32_33</t>
  </si>
  <si>
    <t>DARK-2519-20201215-10_32_41</t>
  </si>
  <si>
    <t>20201215 10:34:33</t>
  </si>
  <si>
    <t>10:34:33</t>
  </si>
  <si>
    <t>RECT-2520-20201215-10_34_29</t>
  </si>
  <si>
    <t>DARK-2521-20201215-10_34_36</t>
  </si>
  <si>
    <t>10:35:04</t>
  </si>
  <si>
    <t>20201215 10:37:05</t>
  </si>
  <si>
    <t>10:37:05</t>
  </si>
  <si>
    <t>RECT-2522-20201215-10_37_01</t>
  </si>
  <si>
    <t>DARK-2523-20201215-10_37_09</t>
  </si>
  <si>
    <t>0/3</t>
  </si>
  <si>
    <t>20201215 10:39:06</t>
  </si>
  <si>
    <t>10:39:06</t>
  </si>
  <si>
    <t>RECT-2524-20201215-10_39_01</t>
  </si>
  <si>
    <t>DARK-2525-20201215-10_39_09</t>
  </si>
  <si>
    <t>20201215 10:41:06</t>
  </si>
  <si>
    <t>10:41:06</t>
  </si>
  <si>
    <t>RECT-2526-20201215-10_41_02</t>
  </si>
  <si>
    <t>DARK-2527-20201215-10_41_10</t>
  </si>
  <si>
    <t>20201215 10:43:07</t>
  </si>
  <si>
    <t>10:43:07</t>
  </si>
  <si>
    <t>RECT-2528-20201215-10_43_03</t>
  </si>
  <si>
    <t>DARK-2529-20201215-10_43_10</t>
  </si>
  <si>
    <t>20201215 10:45:07</t>
  </si>
  <si>
    <t>10:45:07</t>
  </si>
  <si>
    <t>RECT-2530-20201215-10_45_03</t>
  </si>
  <si>
    <t>DARK-2531-20201215-10_45_10</t>
  </si>
  <si>
    <t>10:45:32</t>
  </si>
  <si>
    <t>20201215 10:47:33</t>
  </si>
  <si>
    <t>10:47:33</t>
  </si>
  <si>
    <t>RECT-2532-20201215-10_47_29</t>
  </si>
  <si>
    <t>DARK-2533-20201215-10_47_37</t>
  </si>
  <si>
    <t>20201215 10:49:06</t>
  </si>
  <si>
    <t>10:49:06</t>
  </si>
  <si>
    <t>RECT-2534-20201215-10_49_02</t>
  </si>
  <si>
    <t>DARK-2535-20201215-10_49_10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</si>
</sst>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1608049402.5999999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1608049394.8499999</v>
      </c>
      <c r="I17">
        <f t="shared" ref="I17:I31" si="0">(J17)/1000</f>
        <v>4.340101275549047E-3</v>
      </c>
      <c r="J17">
        <f t="shared" ref="J17:J31" si="1">1000*CA17*AH17*(BW17-BX17)/(100*BP17*(1000-AH17*BW17))</f>
        <v>4.3401012755490473</v>
      </c>
      <c r="K17">
        <f t="shared" ref="K17:K31" si="2">CA17*AH17*(BV17-BU17*(1000-AH17*BX17)/(1000-AH17*BW17))/(100*BP17)</f>
        <v>17.7256517756603</v>
      </c>
      <c r="L17">
        <f t="shared" ref="L17:L31" si="3">BU17 - IF(AH17&gt;1, K17*BP17*100/(AJ17*CI17), 0)</f>
        <v>402.04796666666698</v>
      </c>
      <c r="M17">
        <f t="shared" ref="M17:M31" si="4">((S17-I17/2)*L17-K17)/(S17+I17/2)</f>
        <v>273.02691728716934</v>
      </c>
      <c r="N17">
        <f t="shared" ref="N17:N31" si="5">M17*(CB17+CC17)/1000</f>
        <v>28.073605892731479</v>
      </c>
      <c r="O17">
        <f t="shared" ref="O17:O31" si="6">(BU17 - IF(AH17&gt;1, K17*BP17*100/(AJ17*CI17), 0))*(CB17+CC17)/1000</f>
        <v>41.340012473211452</v>
      </c>
      <c r="P17">
        <f t="shared" ref="P17:P31" si="7">2/((1/R17-1/Q17)+SIGN(R17)*SQRT((1/R17-1/Q17)*(1/R17-1/Q17) + 4*BQ17/((BQ17+1)*(BQ17+1))*(2*1/R17*1/Q17-1/Q17*1/Q17)))</f>
        <v>0.24735953874890196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2.9776927336204659</v>
      </c>
      <c r="R17">
        <f t="shared" ref="R17:R31" si="9">I17*(1000-(1000*0.61365*EXP(17.502*V17/(240.97+V17))/(CB17+CC17)+BW17)/2)/(1000*0.61365*EXP(17.502*V17/(240.97+V17))/(CB17+CC17)-BW17)</f>
        <v>0.23648452288930588</v>
      </c>
      <c r="S17">
        <f t="shared" ref="S17:S31" si="10">1/((BQ17+1)/(P17/1.6)+1/(Q17/1.37)) + BQ17/((BQ17+1)/(P17/1.6) + BQ17/(Q17/1.37))</f>
        <v>0.14874005869913043</v>
      </c>
      <c r="T17">
        <f t="shared" ref="T17:T31" si="11">(BM17*BO17)</f>
        <v>231.2866424451191</v>
      </c>
      <c r="U17">
        <f t="shared" ref="U17:U31" si="12">(CD17+(T17+2*0.95*0.0000000567*(((CD17+$B$7)+273)^4-(CD17+273)^4)-44100*I17)/(1.84*29.3*Q17+8*0.95*0.0000000567*(CD17+273)^3))</f>
        <v>28.217729946256505</v>
      </c>
      <c r="V17">
        <f t="shared" ref="V17:V31" si="13">($C$7*CE17+$D$7*CF17+$E$7*U17)</f>
        <v>27.762779999999999</v>
      </c>
      <c r="W17">
        <f t="shared" ref="W17:W31" si="14">0.61365*EXP(17.502*V17/(240.97+V17))</f>
        <v>3.7426759341383273</v>
      </c>
      <c r="X17">
        <f t="shared" ref="X17:X31" si="15">(Y17/Z17*100)</f>
        <v>50.304624105900174</v>
      </c>
      <c r="Y17">
        <f t="shared" ref="Y17:Y31" si="16">BW17*(CB17+CC17)/1000</f>
        <v>1.9074449855931717</v>
      </c>
      <c r="Z17">
        <f t="shared" ref="Z17:Z31" si="17">0.61365*EXP(17.502*CD17/(240.97+CD17))</f>
        <v>3.7917885671457578</v>
      </c>
      <c r="AA17">
        <f t="shared" ref="AA17:AA31" si="18">(W17-BW17*(CB17+CC17)/1000)</f>
        <v>1.8352309485451557</v>
      </c>
      <c r="AB17">
        <f t="shared" ref="AB17:AB31" si="19">(-I17*44100)</f>
        <v>-191.39846625171296</v>
      </c>
      <c r="AC17">
        <f t="shared" ref="AC17:AC31" si="20">2*29.3*Q17*0.92*(CD17-V17)</f>
        <v>35.866900782958467</v>
      </c>
      <c r="AD17">
        <f t="shared" ref="AD17:AD31" si="21">2*0.95*0.0000000567*(((CD17+$B$7)+273)^4-(V17+273)^4)</f>
        <v>2.6222937905355042</v>
      </c>
      <c r="AE17">
        <f t="shared" ref="AE17:AE31" si="22">T17+AD17+AB17+AC17</f>
        <v>78.377370766900114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54163.08151588164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15324.6</v>
      </c>
      <c r="AS17">
        <v>1110.6557692307699</v>
      </c>
      <c r="AT17">
        <v>1468.52</v>
      </c>
      <c r="AU17">
        <f t="shared" ref="AU17:AU31" si="27">1-AS17/AT17</f>
        <v>0.24369040310600476</v>
      </c>
      <c r="AV17">
        <v>0.5</v>
      </c>
      <c r="AW17">
        <f t="shared" ref="AW17:AW31" si="28">BM17</f>
        <v>1180.162561554441</v>
      </c>
      <c r="AX17">
        <f t="shared" ref="AX17:AX31" si="29">K17</f>
        <v>17.7256517756603</v>
      </c>
      <c r="AY17">
        <f t="shared" ref="AY17:AY31" si="30">AU17*AV17*AW17</f>
        <v>143.79714517790845</v>
      </c>
      <c r="AZ17">
        <f t="shared" ref="AZ17:AZ31" si="31">(AX17-AP17)/AW17</f>
        <v>1.5509218688795175E-2</v>
      </c>
      <c r="BA17">
        <f t="shared" ref="BA17:BA31" si="32">(AN17-AT17)/AT17</f>
        <v>1.2213384904529729</v>
      </c>
      <c r="BB17" t="s">
        <v>295</v>
      </c>
      <c r="BC17">
        <v>1110.6557692307699</v>
      </c>
      <c r="BD17">
        <v>710.78</v>
      </c>
      <c r="BE17">
        <f t="shared" ref="BE17:BE31" si="33">1-BD17/AT17</f>
        <v>0.51598888677035382</v>
      </c>
      <c r="BF17">
        <f t="shared" ref="BF17:BF31" si="34">(AT17-BC17)/(AT17-BD17)</f>
        <v>0.47227839465942151</v>
      </c>
      <c r="BG17">
        <f t="shared" ref="BG17:BG31" si="35">(AN17-AT17)/(AN17-BD17)</f>
        <v>0.70299847136753801</v>
      </c>
      <c r="BH17">
        <f t="shared" ref="BH17:BH31" si="36">(AT17-BC17)/(AT17-AM17)</f>
        <v>0.47522411630348965</v>
      </c>
      <c r="BI17">
        <f t="shared" ref="BI17:BI31" si="37">(AN17-AT17)/(AN17-AM17)</f>
        <v>0.70429507301430805</v>
      </c>
      <c r="BJ17">
        <f t="shared" ref="BJ17:BJ31" si="38">(BF17*BD17/BC17)</f>
        <v>0.30224129442781061</v>
      </c>
      <c r="BK17">
        <f t="shared" ref="BK17:BK31" si="39">(1-BJ17)</f>
        <v>0.69775870557218944</v>
      </c>
      <c r="BL17">
        <f t="shared" ref="BL17:BL31" si="40">$B$11*CJ17+$C$11*CK17+$F$11*CL17*(1-CO17)</f>
        <v>1399.9733333333299</v>
      </c>
      <c r="BM17">
        <f t="shared" ref="BM17:BM31" si="41">BL17*BN17</f>
        <v>1180.162561554441</v>
      </c>
      <c r="BN17">
        <f t="shared" ref="BN17:BN31" si="42">($B$11*$D$9+$C$11*$D$9+$F$11*((CY17+CQ17)/MAX(CY17+CQ17+CZ17, 0.1)*$I$9+CZ17/MAX(CY17+CQ17+CZ17, 0.1)*$J$9))/($B$11+$C$11+$F$11)</f>
        <v>0.84298931519251119</v>
      </c>
      <c r="BO17">
        <f t="shared" ref="BO17:BO31" si="43">($B$11*$K$9+$C$11*$K$9+$F$11*((CY17+CQ17)/MAX(CY17+CQ17+CZ17, 0.1)*$P$9+CZ17/MAX(CY17+CQ17+CZ17, 0.1)*$Q$9))/($B$11+$C$11+$F$11)</f>
        <v>0.19597863038502245</v>
      </c>
      <c r="BP17">
        <v>6</v>
      </c>
      <c r="BQ17">
        <v>0.5</v>
      </c>
      <c r="BR17" t="s">
        <v>296</v>
      </c>
      <c r="BS17">
        <v>2</v>
      </c>
      <c r="BT17">
        <v>1608049394.8499999</v>
      </c>
      <c r="BU17">
        <v>402.04796666666698</v>
      </c>
      <c r="BV17">
        <v>425.41116666666699</v>
      </c>
      <c r="BW17">
        <v>18.550656666666701</v>
      </c>
      <c r="BX17">
        <v>13.4394766666667</v>
      </c>
      <c r="BY17">
        <v>401.92096666666703</v>
      </c>
      <c r="BZ17">
        <v>18.443656666666701</v>
      </c>
      <c r="CA17">
        <v>500.032033333333</v>
      </c>
      <c r="CB17">
        <v>102.723633333333</v>
      </c>
      <c r="CC17">
        <v>9.9949673333333294E-2</v>
      </c>
      <c r="CD17">
        <v>27.9862033333333</v>
      </c>
      <c r="CE17">
        <v>27.762779999999999</v>
      </c>
      <c r="CF17">
        <v>999.9</v>
      </c>
      <c r="CG17">
        <v>0</v>
      </c>
      <c r="CH17">
        <v>0</v>
      </c>
      <c r="CI17">
        <v>10004.565333333299</v>
      </c>
      <c r="CJ17">
        <v>0</v>
      </c>
      <c r="CK17">
        <v>354.8245</v>
      </c>
      <c r="CL17">
        <v>1399.9733333333299</v>
      </c>
      <c r="CM17">
        <v>0.89999899999999999</v>
      </c>
      <c r="CN17">
        <v>0.10000100000000001</v>
      </c>
      <c r="CO17">
        <v>0</v>
      </c>
      <c r="CP17">
        <v>1110.81733333333</v>
      </c>
      <c r="CQ17">
        <v>4.9994800000000001</v>
      </c>
      <c r="CR17">
        <v>15726.14</v>
      </c>
      <c r="CS17">
        <v>11417.3633333333</v>
      </c>
      <c r="CT17">
        <v>49.7059</v>
      </c>
      <c r="CU17">
        <v>51.297533333333298</v>
      </c>
      <c r="CV17">
        <v>50.7603333333333</v>
      </c>
      <c r="CW17">
        <v>50.985300000000002</v>
      </c>
      <c r="CX17">
        <v>51.458066666666703</v>
      </c>
      <c r="CY17">
        <v>1255.4746666666699</v>
      </c>
      <c r="CZ17">
        <v>139.49866666666699</v>
      </c>
      <c r="DA17">
        <v>0</v>
      </c>
      <c r="DB17">
        <v>274.5</v>
      </c>
      <c r="DC17">
        <v>0</v>
      </c>
      <c r="DD17">
        <v>1110.6557692307699</v>
      </c>
      <c r="DE17">
        <v>-31.325470124147699</v>
      </c>
      <c r="DF17">
        <v>-422.77606871397501</v>
      </c>
      <c r="DG17">
        <v>15723.7923076923</v>
      </c>
      <c r="DH17">
        <v>15</v>
      </c>
      <c r="DI17">
        <v>1608049433.5999999</v>
      </c>
      <c r="DJ17" t="s">
        <v>297</v>
      </c>
      <c r="DK17">
        <v>1608049423.0999999</v>
      </c>
      <c r="DL17">
        <v>1608049433.5999999</v>
      </c>
      <c r="DM17">
        <v>9</v>
      </c>
      <c r="DN17">
        <v>0.15</v>
      </c>
      <c r="DO17">
        <v>4.9000000000000002E-2</v>
      </c>
      <c r="DP17">
        <v>0.127</v>
      </c>
      <c r="DQ17">
        <v>0.107</v>
      </c>
      <c r="DR17">
        <v>425</v>
      </c>
      <c r="DS17">
        <v>14</v>
      </c>
      <c r="DT17">
        <v>0.09</v>
      </c>
      <c r="DU17">
        <v>0.02</v>
      </c>
      <c r="DV17">
        <v>17.769184176148698</v>
      </c>
      <c r="DW17">
        <v>2.4918853451882601</v>
      </c>
      <c r="DX17">
        <v>0.189755818722776</v>
      </c>
      <c r="DY17">
        <v>0</v>
      </c>
      <c r="DZ17">
        <v>-23.4955866666667</v>
      </c>
      <c r="EA17">
        <v>-2.8758620689655801</v>
      </c>
      <c r="EB17">
        <v>0.213685271264904</v>
      </c>
      <c r="EC17">
        <v>0</v>
      </c>
      <c r="ED17">
        <v>5.2300703333333303</v>
      </c>
      <c r="EE17">
        <v>-0.14519626251390699</v>
      </c>
      <c r="EF17">
        <v>1.52114028464029E-2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0.127</v>
      </c>
      <c r="EN17">
        <v>0.107</v>
      </c>
      <c r="EO17">
        <v>0.16351221029634</v>
      </c>
      <c r="EP17">
        <v>-1.6043650578588901E-5</v>
      </c>
      <c r="EQ17">
        <v>-1.15305589960158E-6</v>
      </c>
      <c r="ER17">
        <v>3.6581349982770798E-10</v>
      </c>
      <c r="ES17">
        <v>-6.6131880551699301E-2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14.3</v>
      </c>
      <c r="FB17">
        <v>14.3</v>
      </c>
      <c r="FC17">
        <v>2</v>
      </c>
      <c r="FD17">
        <v>511.68799999999999</v>
      </c>
      <c r="FE17">
        <v>478.01499999999999</v>
      </c>
      <c r="FF17">
        <v>24.015899999999998</v>
      </c>
      <c r="FG17">
        <v>34.177199999999999</v>
      </c>
      <c r="FH17">
        <v>29.9999</v>
      </c>
      <c r="FI17">
        <v>34.229700000000001</v>
      </c>
      <c r="FJ17">
        <v>34.271999999999998</v>
      </c>
      <c r="FK17">
        <v>19.8657</v>
      </c>
      <c r="FL17">
        <v>36.016300000000001</v>
      </c>
      <c r="FM17">
        <v>29.758700000000001</v>
      </c>
      <c r="FN17">
        <v>24.018799999999999</v>
      </c>
      <c r="FO17">
        <v>424.89299999999997</v>
      </c>
      <c r="FP17">
        <v>13.713800000000001</v>
      </c>
      <c r="FQ17">
        <v>97.7303</v>
      </c>
      <c r="FR17">
        <v>101.98</v>
      </c>
    </row>
    <row r="18" spans="1:174" x14ac:dyDescent="0.25">
      <c r="A18">
        <v>2</v>
      </c>
      <c r="B18">
        <v>1608049509.0999999</v>
      </c>
      <c r="C18">
        <v>106.5</v>
      </c>
      <c r="D18" t="s">
        <v>299</v>
      </c>
      <c r="E18" t="s">
        <v>300</v>
      </c>
      <c r="F18" t="s">
        <v>291</v>
      </c>
      <c r="G18" t="s">
        <v>292</v>
      </c>
      <c r="H18">
        <v>1608049501.3499999</v>
      </c>
      <c r="I18">
        <f t="shared" si="0"/>
        <v>4.1417251277559887E-3</v>
      </c>
      <c r="J18">
        <f t="shared" si="1"/>
        <v>4.141725127755989</v>
      </c>
      <c r="K18">
        <f t="shared" si="2"/>
        <v>0.52443747089108128</v>
      </c>
      <c r="L18">
        <f t="shared" si="3"/>
        <v>45.807736666666699</v>
      </c>
      <c r="M18">
        <f t="shared" si="4"/>
        <v>40.88812577599397</v>
      </c>
      <c r="N18">
        <f t="shared" si="5"/>
        <v>4.2042412770218247</v>
      </c>
      <c r="O18">
        <f t="shared" si="6"/>
        <v>4.7100906105609965</v>
      </c>
      <c r="P18">
        <f t="shared" si="7"/>
        <v>0.23761975695704923</v>
      </c>
      <c r="Q18">
        <f t="shared" si="8"/>
        <v>2.9770252053595874</v>
      </c>
      <c r="R18">
        <f t="shared" si="9"/>
        <v>0.22756342553779871</v>
      </c>
      <c r="S18">
        <f t="shared" si="10"/>
        <v>0.14309519645169358</v>
      </c>
      <c r="T18">
        <f t="shared" si="11"/>
        <v>231.29393558666624</v>
      </c>
      <c r="U18">
        <f t="shared" si="12"/>
        <v>28.26426451213803</v>
      </c>
      <c r="V18">
        <f t="shared" si="13"/>
        <v>27.87715</v>
      </c>
      <c r="W18">
        <f t="shared" si="14"/>
        <v>3.7677468079296603</v>
      </c>
      <c r="X18">
        <f t="shared" si="15"/>
        <v>51.3965042128088</v>
      </c>
      <c r="Y18">
        <f t="shared" si="16"/>
        <v>1.9483529451155575</v>
      </c>
      <c r="Z18">
        <f t="shared" si="17"/>
        <v>3.790827751724791</v>
      </c>
      <c r="AA18">
        <f t="shared" si="18"/>
        <v>1.8193938628141029</v>
      </c>
      <c r="AB18">
        <f t="shared" si="19"/>
        <v>-182.65007813403909</v>
      </c>
      <c r="AC18">
        <f t="shared" si="20"/>
        <v>16.805145969187876</v>
      </c>
      <c r="AD18">
        <f t="shared" si="21"/>
        <v>1.2296041023569941</v>
      </c>
      <c r="AE18">
        <f t="shared" si="22"/>
        <v>66.678607524172023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54144.249342161813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15320.7</v>
      </c>
      <c r="AS18">
        <v>944.61465384615406</v>
      </c>
      <c r="AT18">
        <v>1106.17</v>
      </c>
      <c r="AU18">
        <f t="shared" si="27"/>
        <v>0.14604929274329082</v>
      </c>
      <c r="AV18">
        <v>0.5</v>
      </c>
      <c r="AW18">
        <f t="shared" si="28"/>
        <v>1180.1999175687026</v>
      </c>
      <c r="AX18">
        <f t="shared" si="29"/>
        <v>0.52443747089108128</v>
      </c>
      <c r="AY18">
        <f t="shared" si="30"/>
        <v>86.183681628299567</v>
      </c>
      <c r="AZ18">
        <f t="shared" si="31"/>
        <v>9.3389682061483718E-4</v>
      </c>
      <c r="BA18">
        <f t="shared" si="32"/>
        <v>1.9489861413706751</v>
      </c>
      <c r="BB18" t="s">
        <v>302</v>
      </c>
      <c r="BC18">
        <v>944.61465384615406</v>
      </c>
      <c r="BD18">
        <v>734.8</v>
      </c>
      <c r="BE18">
        <f t="shared" si="33"/>
        <v>0.33572597340372645</v>
      </c>
      <c r="BF18">
        <f t="shared" si="34"/>
        <v>0.43502530132710227</v>
      </c>
      <c r="BG18">
        <f t="shared" si="35"/>
        <v>0.85305545883321199</v>
      </c>
      <c r="BH18">
        <f t="shared" si="36"/>
        <v>0.41350962096944033</v>
      </c>
      <c r="BI18">
        <f t="shared" si="37"/>
        <v>0.8465826573196753</v>
      </c>
      <c r="BJ18">
        <f t="shared" si="38"/>
        <v>0.33839893348427347</v>
      </c>
      <c r="BK18">
        <f t="shared" si="39"/>
        <v>0.66160106651572659</v>
      </c>
      <c r="BL18">
        <f t="shared" si="40"/>
        <v>1400.01766666667</v>
      </c>
      <c r="BM18">
        <f t="shared" si="41"/>
        <v>1180.1999175687026</v>
      </c>
      <c r="BN18">
        <f t="shared" si="42"/>
        <v>0.842989303398338</v>
      </c>
      <c r="BO18">
        <f t="shared" si="43"/>
        <v>0.19597860679667603</v>
      </c>
      <c r="BP18">
        <v>6</v>
      </c>
      <c r="BQ18">
        <v>0.5</v>
      </c>
      <c r="BR18" t="s">
        <v>296</v>
      </c>
      <c r="BS18">
        <v>2</v>
      </c>
      <c r="BT18">
        <v>1608049501.3499999</v>
      </c>
      <c r="BU18">
        <v>45.807736666666699</v>
      </c>
      <c r="BV18">
        <v>46.664659999999998</v>
      </c>
      <c r="BW18">
        <v>18.948603333333299</v>
      </c>
      <c r="BX18">
        <v>14.0731033333333</v>
      </c>
      <c r="BY18">
        <v>45.497046666666698</v>
      </c>
      <c r="BZ18">
        <v>18.6647933333333</v>
      </c>
      <c r="CA18">
        <v>500.040433333333</v>
      </c>
      <c r="CB18">
        <v>102.72303333333301</v>
      </c>
      <c r="CC18">
        <v>0.10000385000000001</v>
      </c>
      <c r="CD18">
        <v>27.981856666666701</v>
      </c>
      <c r="CE18">
        <v>27.87715</v>
      </c>
      <c r="CF18">
        <v>999.9</v>
      </c>
      <c r="CG18">
        <v>0</v>
      </c>
      <c r="CH18">
        <v>0</v>
      </c>
      <c r="CI18">
        <v>10000.8486666667</v>
      </c>
      <c r="CJ18">
        <v>0</v>
      </c>
      <c r="CK18">
        <v>353.97153333333301</v>
      </c>
      <c r="CL18">
        <v>1400.01766666667</v>
      </c>
      <c r="CM18">
        <v>0.90000063333333302</v>
      </c>
      <c r="CN18">
        <v>9.9999356666666706E-2</v>
      </c>
      <c r="CO18">
        <v>0</v>
      </c>
      <c r="CP18">
        <v>944.755633333334</v>
      </c>
      <c r="CQ18">
        <v>4.9994800000000001</v>
      </c>
      <c r="CR18">
        <v>13426.6733333333</v>
      </c>
      <c r="CS18">
        <v>11417.72</v>
      </c>
      <c r="CT18">
        <v>49.712200000000003</v>
      </c>
      <c r="CU18">
        <v>51.249933333333303</v>
      </c>
      <c r="CV18">
        <v>50.7665333333333</v>
      </c>
      <c r="CW18">
        <v>50.936999999999998</v>
      </c>
      <c r="CX18">
        <v>51.483133333333299</v>
      </c>
      <c r="CY18">
        <v>1255.5163333333301</v>
      </c>
      <c r="CZ18">
        <v>139.50266666666701</v>
      </c>
      <c r="DA18">
        <v>0</v>
      </c>
      <c r="DB18">
        <v>105.60000014305101</v>
      </c>
      <c r="DC18">
        <v>0</v>
      </c>
      <c r="DD18">
        <v>944.61465384615406</v>
      </c>
      <c r="DE18">
        <v>-118.00940168118601</v>
      </c>
      <c r="DF18">
        <v>-1571.1076921337201</v>
      </c>
      <c r="DG18">
        <v>13424.6423076923</v>
      </c>
      <c r="DH18">
        <v>15</v>
      </c>
      <c r="DI18">
        <v>1608049433.5999999</v>
      </c>
      <c r="DJ18" t="s">
        <v>297</v>
      </c>
      <c r="DK18">
        <v>1608049423.0999999</v>
      </c>
      <c r="DL18">
        <v>1608049433.5999999</v>
      </c>
      <c r="DM18">
        <v>9</v>
      </c>
      <c r="DN18">
        <v>0.15</v>
      </c>
      <c r="DO18">
        <v>4.9000000000000002E-2</v>
      </c>
      <c r="DP18">
        <v>0.127</v>
      </c>
      <c r="DQ18">
        <v>0.107</v>
      </c>
      <c r="DR18">
        <v>425</v>
      </c>
      <c r="DS18">
        <v>14</v>
      </c>
      <c r="DT18">
        <v>0.09</v>
      </c>
      <c r="DU18">
        <v>0.02</v>
      </c>
      <c r="DV18">
        <v>0.52419376336984003</v>
      </c>
      <c r="DW18">
        <v>0.25891485583985502</v>
      </c>
      <c r="DX18">
        <v>0.10185718479403399</v>
      </c>
      <c r="DY18">
        <v>1</v>
      </c>
      <c r="DZ18">
        <v>-0.85803943333333299</v>
      </c>
      <c r="EA18">
        <v>1.9689583982203399E-2</v>
      </c>
      <c r="EB18">
        <v>0.118635450379073</v>
      </c>
      <c r="EC18">
        <v>1</v>
      </c>
      <c r="ED18">
        <v>4.8759176666666697</v>
      </c>
      <c r="EE18">
        <v>-1.40137041156786E-2</v>
      </c>
      <c r="EF18">
        <v>1.03036817637623E-2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0.311</v>
      </c>
      <c r="EN18">
        <v>0.28460000000000002</v>
      </c>
      <c r="EO18">
        <v>0.31377231801720201</v>
      </c>
      <c r="EP18">
        <v>-1.6043650578588901E-5</v>
      </c>
      <c r="EQ18">
        <v>-1.15305589960158E-6</v>
      </c>
      <c r="ER18">
        <v>3.6581349982770798E-10</v>
      </c>
      <c r="ES18">
        <v>-1.69069871631818E-2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1.4</v>
      </c>
      <c r="FB18">
        <v>1.3</v>
      </c>
      <c r="FC18">
        <v>2</v>
      </c>
      <c r="FD18">
        <v>511.41699999999997</v>
      </c>
      <c r="FE18">
        <v>477.60899999999998</v>
      </c>
      <c r="FF18">
        <v>23.850999999999999</v>
      </c>
      <c r="FG18">
        <v>34.122</v>
      </c>
      <c r="FH18">
        <v>29.9998</v>
      </c>
      <c r="FI18">
        <v>34.180199999999999</v>
      </c>
      <c r="FJ18">
        <v>34.222099999999998</v>
      </c>
      <c r="FK18">
        <v>4.9981900000000001</v>
      </c>
      <c r="FL18">
        <v>30.553599999999999</v>
      </c>
      <c r="FM18">
        <v>26.973099999999999</v>
      </c>
      <c r="FN18">
        <v>23.8569</v>
      </c>
      <c r="FO18">
        <v>48.278100000000002</v>
      </c>
      <c r="FP18">
        <v>14.1854</v>
      </c>
      <c r="FQ18">
        <v>97.741600000000005</v>
      </c>
      <c r="FR18">
        <v>101.98399999999999</v>
      </c>
    </row>
    <row r="19" spans="1:174" x14ac:dyDescent="0.25">
      <c r="A19">
        <v>3</v>
      </c>
      <c r="B19">
        <v>1608049603.0999999</v>
      </c>
      <c r="C19">
        <v>200.5</v>
      </c>
      <c r="D19" t="s">
        <v>304</v>
      </c>
      <c r="E19" t="s">
        <v>305</v>
      </c>
      <c r="F19" t="s">
        <v>291</v>
      </c>
      <c r="G19" t="s">
        <v>292</v>
      </c>
      <c r="H19">
        <v>1608049595.3499999</v>
      </c>
      <c r="I19">
        <f t="shared" si="0"/>
        <v>4.0293982713790069E-3</v>
      </c>
      <c r="J19">
        <f t="shared" si="1"/>
        <v>4.0293982713790069</v>
      </c>
      <c r="K19">
        <f t="shared" si="2"/>
        <v>1.3819540809578041</v>
      </c>
      <c r="L19">
        <f t="shared" si="3"/>
        <v>79.723029999999994</v>
      </c>
      <c r="M19">
        <f t="shared" si="4"/>
        <v>67.714467510260064</v>
      </c>
      <c r="N19">
        <f t="shared" si="5"/>
        <v>6.962711730420577</v>
      </c>
      <c r="O19">
        <f t="shared" si="6"/>
        <v>8.1974871334780079</v>
      </c>
      <c r="P19">
        <f t="shared" si="7"/>
        <v>0.23197550314370652</v>
      </c>
      <c r="Q19">
        <f t="shared" si="8"/>
        <v>2.9767718153124698</v>
      </c>
      <c r="R19">
        <f t="shared" si="9"/>
        <v>0.22238008920769833</v>
      </c>
      <c r="S19">
        <f t="shared" si="10"/>
        <v>0.13981659180226419</v>
      </c>
      <c r="T19">
        <f t="shared" si="11"/>
        <v>231.28868590299135</v>
      </c>
      <c r="U19">
        <f t="shared" si="12"/>
        <v>28.302002289830877</v>
      </c>
      <c r="V19">
        <f t="shared" si="13"/>
        <v>27.942209999999999</v>
      </c>
      <c r="W19">
        <f t="shared" si="14"/>
        <v>3.782073795115183</v>
      </c>
      <c r="X19">
        <f t="shared" si="15"/>
        <v>51.968634015211038</v>
      </c>
      <c r="Y19">
        <f t="shared" si="16"/>
        <v>1.9710738642014964</v>
      </c>
      <c r="Z19">
        <f t="shared" si="17"/>
        <v>3.7928144573216418</v>
      </c>
      <c r="AA19">
        <f t="shared" si="18"/>
        <v>1.8109999309136866</v>
      </c>
      <c r="AB19">
        <f t="shared" si="19"/>
        <v>-177.69646376781421</v>
      </c>
      <c r="AC19">
        <f t="shared" si="20"/>
        <v>7.8048583518044321</v>
      </c>
      <c r="AD19">
        <f t="shared" si="21"/>
        <v>0.57132769910635794</v>
      </c>
      <c r="AE19">
        <f t="shared" si="22"/>
        <v>61.96840818608792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54135.226225464139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15319.8</v>
      </c>
      <c r="AS19">
        <v>882.33269230769201</v>
      </c>
      <c r="AT19">
        <v>1038.68</v>
      </c>
      <c r="AU19">
        <f t="shared" si="27"/>
        <v>0.15052500066652674</v>
      </c>
      <c r="AV19">
        <v>0.5</v>
      </c>
      <c r="AW19">
        <f t="shared" si="28"/>
        <v>1180.172961554448</v>
      </c>
      <c r="AX19">
        <f t="shared" si="29"/>
        <v>1.3819540809578041</v>
      </c>
      <c r="AY19">
        <f t="shared" si="30"/>
        <v>88.822767912300066</v>
      </c>
      <c r="AZ19">
        <f t="shared" si="31"/>
        <v>1.6605206394432509E-3</v>
      </c>
      <c r="BA19">
        <f t="shared" si="32"/>
        <v>2.1406015327145989</v>
      </c>
      <c r="BB19" t="s">
        <v>307</v>
      </c>
      <c r="BC19">
        <v>882.33269230769201</v>
      </c>
      <c r="BD19">
        <v>698.58</v>
      </c>
      <c r="BE19">
        <f t="shared" si="33"/>
        <v>0.32743482111911271</v>
      </c>
      <c r="BF19">
        <f t="shared" si="34"/>
        <v>0.45970981385565435</v>
      </c>
      <c r="BG19">
        <f t="shared" si="35"/>
        <v>0.86732982250828927</v>
      </c>
      <c r="BH19">
        <f t="shared" si="36"/>
        <v>0.48374325263468632</v>
      </c>
      <c r="BI19">
        <f t="shared" si="37"/>
        <v>0.87308462796896247</v>
      </c>
      <c r="BJ19">
        <f t="shared" si="38"/>
        <v>0.36397164534768467</v>
      </c>
      <c r="BK19">
        <f t="shared" si="39"/>
        <v>0.63602835465231533</v>
      </c>
      <c r="BL19">
        <f t="shared" si="40"/>
        <v>1399.9856666666701</v>
      </c>
      <c r="BM19">
        <f t="shared" si="41"/>
        <v>1180.172961554448</v>
      </c>
      <c r="BN19">
        <f t="shared" si="42"/>
        <v>0.8429893174295201</v>
      </c>
      <c r="BO19">
        <f t="shared" si="43"/>
        <v>0.1959786348590403</v>
      </c>
      <c r="BP19">
        <v>6</v>
      </c>
      <c r="BQ19">
        <v>0.5</v>
      </c>
      <c r="BR19" t="s">
        <v>296</v>
      </c>
      <c r="BS19">
        <v>2</v>
      </c>
      <c r="BT19">
        <v>1608049595.3499999</v>
      </c>
      <c r="BU19">
        <v>79.723029999999994</v>
      </c>
      <c r="BV19">
        <v>81.766649999999998</v>
      </c>
      <c r="BW19">
        <v>19.1692866666667</v>
      </c>
      <c r="BX19">
        <v>14.42718</v>
      </c>
      <c r="BY19">
        <v>79.417616666666703</v>
      </c>
      <c r="BZ19">
        <v>18.877046666666701</v>
      </c>
      <c r="CA19">
        <v>500.05086666666699</v>
      </c>
      <c r="CB19">
        <v>102.724566666667</v>
      </c>
      <c r="CC19">
        <v>0.10001405333333301</v>
      </c>
      <c r="CD19">
        <v>27.990843333333299</v>
      </c>
      <c r="CE19">
        <v>27.942209999999999</v>
      </c>
      <c r="CF19">
        <v>999.9</v>
      </c>
      <c r="CG19">
        <v>0</v>
      </c>
      <c r="CH19">
        <v>0</v>
      </c>
      <c r="CI19">
        <v>9999.2666666666701</v>
      </c>
      <c r="CJ19">
        <v>0</v>
      </c>
      <c r="CK19">
        <v>350.02820000000003</v>
      </c>
      <c r="CL19">
        <v>1399.9856666666701</v>
      </c>
      <c r="CM19">
        <v>0.89999973333333305</v>
      </c>
      <c r="CN19">
        <v>0.10000025</v>
      </c>
      <c r="CO19">
        <v>0</v>
      </c>
      <c r="CP19">
        <v>882.37099999999998</v>
      </c>
      <c r="CQ19">
        <v>4.9994800000000001</v>
      </c>
      <c r="CR19">
        <v>12600.7633333333</v>
      </c>
      <c r="CS19">
        <v>11417.4666666667</v>
      </c>
      <c r="CT19">
        <v>49.728999999999999</v>
      </c>
      <c r="CU19">
        <v>51.212200000000003</v>
      </c>
      <c r="CV19">
        <v>50.772733333333299</v>
      </c>
      <c r="CW19">
        <v>50.897666666666701</v>
      </c>
      <c r="CX19">
        <v>51.470599999999997</v>
      </c>
      <c r="CY19">
        <v>1255.4856666666701</v>
      </c>
      <c r="CZ19">
        <v>139.5</v>
      </c>
      <c r="DA19">
        <v>0</v>
      </c>
      <c r="DB19">
        <v>93.200000047683702</v>
      </c>
      <c r="DC19">
        <v>0</v>
      </c>
      <c r="DD19">
        <v>882.33269230769201</v>
      </c>
      <c r="DE19">
        <v>-29.071658122044099</v>
      </c>
      <c r="DF19">
        <v>-389.12820505191002</v>
      </c>
      <c r="DG19">
        <v>12600.2307692308</v>
      </c>
      <c r="DH19">
        <v>15</v>
      </c>
      <c r="DI19">
        <v>1608049433.5999999</v>
      </c>
      <c r="DJ19" t="s">
        <v>297</v>
      </c>
      <c r="DK19">
        <v>1608049423.0999999</v>
      </c>
      <c r="DL19">
        <v>1608049433.5999999</v>
      </c>
      <c r="DM19">
        <v>9</v>
      </c>
      <c r="DN19">
        <v>0.15</v>
      </c>
      <c r="DO19">
        <v>4.9000000000000002E-2</v>
      </c>
      <c r="DP19">
        <v>0.127</v>
      </c>
      <c r="DQ19">
        <v>0.107</v>
      </c>
      <c r="DR19">
        <v>425</v>
      </c>
      <c r="DS19">
        <v>14</v>
      </c>
      <c r="DT19">
        <v>0.09</v>
      </c>
      <c r="DU19">
        <v>0.02</v>
      </c>
      <c r="DV19">
        <v>1.3859525722010999</v>
      </c>
      <c r="DW19">
        <v>-0.20689265018599501</v>
      </c>
      <c r="DX19">
        <v>1.92866779837341E-2</v>
      </c>
      <c r="DY19">
        <v>1</v>
      </c>
      <c r="DZ19">
        <v>-2.0461049999999998</v>
      </c>
      <c r="EA19">
        <v>0.19958362625138901</v>
      </c>
      <c r="EB19">
        <v>1.9953332679028799E-2</v>
      </c>
      <c r="EC19">
        <v>1</v>
      </c>
      <c r="ED19">
        <v>4.7423623333333298</v>
      </c>
      <c r="EE19">
        <v>0.136360311457178</v>
      </c>
      <c r="EF19">
        <v>2.00798151856258E-2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0.30499999999999999</v>
      </c>
      <c r="EN19">
        <v>0.2928</v>
      </c>
      <c r="EO19">
        <v>0.31377231801720201</v>
      </c>
      <c r="EP19">
        <v>-1.6043650578588901E-5</v>
      </c>
      <c r="EQ19">
        <v>-1.15305589960158E-6</v>
      </c>
      <c r="ER19">
        <v>3.6581349982770798E-10</v>
      </c>
      <c r="ES19">
        <v>-1.69069871631818E-2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</v>
      </c>
      <c r="FB19">
        <v>2.8</v>
      </c>
      <c r="FC19">
        <v>2</v>
      </c>
      <c r="FD19">
        <v>511.48500000000001</v>
      </c>
      <c r="FE19">
        <v>478.065</v>
      </c>
      <c r="FF19">
        <v>23.845199999999998</v>
      </c>
      <c r="FG19">
        <v>34.065800000000003</v>
      </c>
      <c r="FH19">
        <v>29.9998</v>
      </c>
      <c r="FI19">
        <v>34.129300000000001</v>
      </c>
      <c r="FJ19">
        <v>34.173499999999997</v>
      </c>
      <c r="FK19">
        <v>6.3833799999999998</v>
      </c>
      <c r="FL19">
        <v>25.802299999999999</v>
      </c>
      <c r="FM19">
        <v>24.3004</v>
      </c>
      <c r="FN19">
        <v>23.849699999999999</v>
      </c>
      <c r="FO19">
        <v>81.847700000000003</v>
      </c>
      <c r="FP19">
        <v>14.520799999999999</v>
      </c>
      <c r="FQ19">
        <v>97.752499999999998</v>
      </c>
      <c r="FR19">
        <v>101.991</v>
      </c>
    </row>
    <row r="20" spans="1:174" x14ac:dyDescent="0.25">
      <c r="A20">
        <v>4</v>
      </c>
      <c r="B20">
        <v>1608049684.0999999</v>
      </c>
      <c r="C20">
        <v>281.5</v>
      </c>
      <c r="D20" t="s">
        <v>308</v>
      </c>
      <c r="E20" t="s">
        <v>309</v>
      </c>
      <c r="F20" t="s">
        <v>291</v>
      </c>
      <c r="G20" t="s">
        <v>292</v>
      </c>
      <c r="H20">
        <v>1608049676.3499999</v>
      </c>
      <c r="I20">
        <f t="shared" si="0"/>
        <v>4.0829349101174838E-3</v>
      </c>
      <c r="J20">
        <f t="shared" si="1"/>
        <v>4.0829349101174834</v>
      </c>
      <c r="K20">
        <f t="shared" si="2"/>
        <v>2.5503488818075777</v>
      </c>
      <c r="L20">
        <f t="shared" si="3"/>
        <v>99.682883333333393</v>
      </c>
      <c r="M20">
        <f t="shared" si="4"/>
        <v>79.080132759392541</v>
      </c>
      <c r="N20">
        <f t="shared" si="5"/>
        <v>8.1315627691275978</v>
      </c>
      <c r="O20">
        <f t="shared" si="6"/>
        <v>10.250079186119596</v>
      </c>
      <c r="P20">
        <f t="shared" si="7"/>
        <v>0.23487094818511287</v>
      </c>
      <c r="Q20">
        <f t="shared" si="8"/>
        <v>2.9773382945775433</v>
      </c>
      <c r="R20">
        <f t="shared" si="9"/>
        <v>0.22504174919514316</v>
      </c>
      <c r="S20">
        <f t="shared" si="10"/>
        <v>0.14149992986938284</v>
      </c>
      <c r="T20">
        <f t="shared" si="11"/>
        <v>231.28875332970259</v>
      </c>
      <c r="U20">
        <f t="shared" si="12"/>
        <v>28.289868407232976</v>
      </c>
      <c r="V20">
        <f t="shared" si="13"/>
        <v>27.967766666666702</v>
      </c>
      <c r="W20">
        <f t="shared" si="14"/>
        <v>3.7877146667511195</v>
      </c>
      <c r="X20">
        <f t="shared" si="15"/>
        <v>52.051303888328306</v>
      </c>
      <c r="Y20">
        <f t="shared" si="16"/>
        <v>1.9743966120536658</v>
      </c>
      <c r="Z20">
        <f t="shared" si="17"/>
        <v>3.7931741657991269</v>
      </c>
      <c r="AA20">
        <f t="shared" si="18"/>
        <v>1.8133180546974537</v>
      </c>
      <c r="AB20">
        <f t="shared" si="19"/>
        <v>-180.05742953618105</v>
      </c>
      <c r="AC20">
        <f t="shared" si="20"/>
        <v>3.9652373223254327</v>
      </c>
      <c r="AD20">
        <f t="shared" si="21"/>
        <v>0.29024559433892727</v>
      </c>
      <c r="AE20">
        <f t="shared" si="22"/>
        <v>55.486806710185903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54151.616477579082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15319.4</v>
      </c>
      <c r="AS20">
        <v>861.84604000000002</v>
      </c>
      <c r="AT20">
        <v>1016.07</v>
      </c>
      <c r="AU20">
        <f t="shared" si="27"/>
        <v>0.15178477860777306</v>
      </c>
      <c r="AV20">
        <v>0.5</v>
      </c>
      <c r="AW20">
        <f t="shared" si="28"/>
        <v>1180.1737525865876</v>
      </c>
      <c r="AX20">
        <f t="shared" si="29"/>
        <v>2.5503488818075777</v>
      </c>
      <c r="AY20">
        <f t="shared" si="30"/>
        <v>89.566205877529967</v>
      </c>
      <c r="AZ20">
        <f t="shared" si="31"/>
        <v>2.6505388335979763E-3</v>
      </c>
      <c r="BA20">
        <f t="shared" si="32"/>
        <v>2.2104874664147154</v>
      </c>
      <c r="BB20" t="s">
        <v>311</v>
      </c>
      <c r="BC20">
        <v>861.84604000000002</v>
      </c>
      <c r="BD20">
        <v>684.98</v>
      </c>
      <c r="BE20">
        <f t="shared" si="33"/>
        <v>0.32585353371322845</v>
      </c>
      <c r="BF20">
        <f t="shared" si="34"/>
        <v>0.46580675949137701</v>
      </c>
      <c r="BG20">
        <f t="shared" si="35"/>
        <v>0.87152613402661905</v>
      </c>
      <c r="BH20">
        <f t="shared" si="36"/>
        <v>0.51306557549050447</v>
      </c>
      <c r="BI20">
        <f t="shared" si="37"/>
        <v>0.88196312191444159</v>
      </c>
      <c r="BJ20">
        <f t="shared" si="38"/>
        <v>0.37021497959937649</v>
      </c>
      <c r="BK20">
        <f t="shared" si="39"/>
        <v>0.62978502040062345</v>
      </c>
      <c r="BL20">
        <f t="shared" si="40"/>
        <v>1399.9866666666701</v>
      </c>
      <c r="BM20">
        <f t="shared" si="41"/>
        <v>1180.1737525865876</v>
      </c>
      <c r="BN20">
        <f t="shared" si="42"/>
        <v>0.84298928031689691</v>
      </c>
      <c r="BO20">
        <f t="shared" si="43"/>
        <v>0.19597856063379385</v>
      </c>
      <c r="BP20">
        <v>6</v>
      </c>
      <c r="BQ20">
        <v>0.5</v>
      </c>
      <c r="BR20" t="s">
        <v>296</v>
      </c>
      <c r="BS20">
        <v>2</v>
      </c>
      <c r="BT20">
        <v>1608049676.3499999</v>
      </c>
      <c r="BU20">
        <v>99.682883333333393</v>
      </c>
      <c r="BV20">
        <v>103.231366666667</v>
      </c>
      <c r="BW20">
        <v>19.201173333333301</v>
      </c>
      <c r="BX20">
        <v>14.396179999999999</v>
      </c>
      <c r="BY20">
        <v>99.3817466666667</v>
      </c>
      <c r="BZ20">
        <v>18.907710000000002</v>
      </c>
      <c r="CA20">
        <v>500.04703333333299</v>
      </c>
      <c r="CB20">
        <v>102.7269</v>
      </c>
      <c r="CC20">
        <v>9.9973013333333305E-2</v>
      </c>
      <c r="CD20">
        <v>27.992470000000001</v>
      </c>
      <c r="CE20">
        <v>27.967766666666702</v>
      </c>
      <c r="CF20">
        <v>999.9</v>
      </c>
      <c r="CG20">
        <v>0</v>
      </c>
      <c r="CH20">
        <v>0</v>
      </c>
      <c r="CI20">
        <v>10002.2426666667</v>
      </c>
      <c r="CJ20">
        <v>0</v>
      </c>
      <c r="CK20">
        <v>346.87086666666698</v>
      </c>
      <c r="CL20">
        <v>1399.9866666666701</v>
      </c>
      <c r="CM20">
        <v>0.89999973333333305</v>
      </c>
      <c r="CN20">
        <v>0.10000025</v>
      </c>
      <c r="CO20">
        <v>0</v>
      </c>
      <c r="CP20">
        <v>862.15089999999998</v>
      </c>
      <c r="CQ20">
        <v>4.9994800000000001</v>
      </c>
      <c r="CR20">
        <v>12331.5433333333</v>
      </c>
      <c r="CS20">
        <v>11417.4766666667</v>
      </c>
      <c r="CT20">
        <v>49.778933333333299</v>
      </c>
      <c r="CU20">
        <v>51.207999999999998</v>
      </c>
      <c r="CV20">
        <v>50.791333333333299</v>
      </c>
      <c r="CW20">
        <v>50.8832666666667</v>
      </c>
      <c r="CX20">
        <v>51.483133333333299</v>
      </c>
      <c r="CY20">
        <v>1255.491</v>
      </c>
      <c r="CZ20">
        <v>139.49866666666699</v>
      </c>
      <c r="DA20">
        <v>0</v>
      </c>
      <c r="DB20">
        <v>80.599999904632597</v>
      </c>
      <c r="DC20">
        <v>0</v>
      </c>
      <c r="DD20">
        <v>861.84604000000002</v>
      </c>
      <c r="DE20">
        <v>-21.054384632748601</v>
      </c>
      <c r="DF20">
        <v>-302.584615797818</v>
      </c>
      <c r="DG20">
        <v>12327.58</v>
      </c>
      <c r="DH20">
        <v>15</v>
      </c>
      <c r="DI20">
        <v>1608049433.5999999</v>
      </c>
      <c r="DJ20" t="s">
        <v>297</v>
      </c>
      <c r="DK20">
        <v>1608049423.0999999</v>
      </c>
      <c r="DL20">
        <v>1608049433.5999999</v>
      </c>
      <c r="DM20">
        <v>9</v>
      </c>
      <c r="DN20">
        <v>0.15</v>
      </c>
      <c r="DO20">
        <v>4.9000000000000002E-2</v>
      </c>
      <c r="DP20">
        <v>0.127</v>
      </c>
      <c r="DQ20">
        <v>0.107</v>
      </c>
      <c r="DR20">
        <v>425</v>
      </c>
      <c r="DS20">
        <v>14</v>
      </c>
      <c r="DT20">
        <v>0.09</v>
      </c>
      <c r="DU20">
        <v>0.02</v>
      </c>
      <c r="DV20">
        <v>2.5504982990179998</v>
      </c>
      <c r="DW20">
        <v>-0.16982954905976499</v>
      </c>
      <c r="DX20">
        <v>1.7663161684744799E-2</v>
      </c>
      <c r="DY20">
        <v>1</v>
      </c>
      <c r="DZ20">
        <v>-3.5481923333333301</v>
      </c>
      <c r="EA20">
        <v>0.16464614015573101</v>
      </c>
      <c r="EB20">
        <v>2.0722098941843601E-2</v>
      </c>
      <c r="EC20">
        <v>1</v>
      </c>
      <c r="ED20">
        <v>4.8046853333333299</v>
      </c>
      <c r="EE20">
        <v>8.88667408231451E-3</v>
      </c>
      <c r="EF20">
        <v>7.46316989548598E-3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0.30099999999999999</v>
      </c>
      <c r="EN20">
        <v>0.29409999999999997</v>
      </c>
      <c r="EO20">
        <v>0.31377231801720201</v>
      </c>
      <c r="EP20">
        <v>-1.6043650578588901E-5</v>
      </c>
      <c r="EQ20">
        <v>-1.15305589960158E-6</v>
      </c>
      <c r="ER20">
        <v>3.6581349982770798E-10</v>
      </c>
      <c r="ES20">
        <v>-1.69069871631818E-2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4.3</v>
      </c>
      <c r="FB20">
        <v>4.2</v>
      </c>
      <c r="FC20">
        <v>2</v>
      </c>
      <c r="FD20">
        <v>511.44</v>
      </c>
      <c r="FE20">
        <v>477.988</v>
      </c>
      <c r="FF20">
        <v>23.793900000000001</v>
      </c>
      <c r="FG20">
        <v>34.028300000000002</v>
      </c>
      <c r="FH20">
        <v>29.9999</v>
      </c>
      <c r="FI20">
        <v>34.092300000000002</v>
      </c>
      <c r="FJ20">
        <v>34.134999999999998</v>
      </c>
      <c r="FK20">
        <v>7.27644</v>
      </c>
      <c r="FL20">
        <v>22.970700000000001</v>
      </c>
      <c r="FM20">
        <v>22.026399999999999</v>
      </c>
      <c r="FN20">
        <v>23.7941</v>
      </c>
      <c r="FO20">
        <v>103.375</v>
      </c>
      <c r="FP20">
        <v>14.473699999999999</v>
      </c>
      <c r="FQ20">
        <v>97.758899999999997</v>
      </c>
      <c r="FR20">
        <v>101.99299999999999</v>
      </c>
    </row>
    <row r="21" spans="1:174" x14ac:dyDescent="0.25">
      <c r="A21">
        <v>5</v>
      </c>
      <c r="B21">
        <v>1608049775.5</v>
      </c>
      <c r="C21">
        <v>372.90000009536698</v>
      </c>
      <c r="D21" t="s">
        <v>312</v>
      </c>
      <c r="E21" t="s">
        <v>313</v>
      </c>
      <c r="F21" t="s">
        <v>291</v>
      </c>
      <c r="G21" t="s">
        <v>292</v>
      </c>
      <c r="H21">
        <v>1608049767.56774</v>
      </c>
      <c r="I21">
        <f t="shared" si="0"/>
        <v>4.1795024243416823E-3</v>
      </c>
      <c r="J21">
        <f t="shared" si="1"/>
        <v>4.1795024243416821</v>
      </c>
      <c r="K21">
        <f t="shared" si="2"/>
        <v>5.6558832863202397</v>
      </c>
      <c r="L21">
        <f t="shared" si="3"/>
        <v>149.48099999999999</v>
      </c>
      <c r="M21">
        <f t="shared" si="4"/>
        <v>106.78289500439594</v>
      </c>
      <c r="N21">
        <f t="shared" si="5"/>
        <v>10.980559151028752</v>
      </c>
      <c r="O21">
        <f t="shared" si="6"/>
        <v>15.37123490037761</v>
      </c>
      <c r="P21">
        <f t="shared" si="7"/>
        <v>0.24091123445825466</v>
      </c>
      <c r="Q21">
        <f t="shared" si="8"/>
        <v>2.9770655830580797</v>
      </c>
      <c r="R21">
        <f t="shared" si="9"/>
        <v>0.23058101987557358</v>
      </c>
      <c r="S21">
        <f t="shared" si="10"/>
        <v>0.14500435258610961</v>
      </c>
      <c r="T21">
        <f t="shared" si="11"/>
        <v>231.29709598197036</v>
      </c>
      <c r="U21">
        <f t="shared" si="12"/>
        <v>28.255411844707417</v>
      </c>
      <c r="V21">
        <f t="shared" si="13"/>
        <v>27.9715387096774</v>
      </c>
      <c r="W21">
        <f t="shared" si="14"/>
        <v>3.7885478540314694</v>
      </c>
      <c r="X21">
        <f t="shared" si="15"/>
        <v>52.146978515494304</v>
      </c>
      <c r="Y21">
        <f t="shared" si="16"/>
        <v>1.9768948731141611</v>
      </c>
      <c r="Z21">
        <f t="shared" si="17"/>
        <v>3.7910055949392567</v>
      </c>
      <c r="AA21">
        <f t="shared" si="18"/>
        <v>1.8116529809173083</v>
      </c>
      <c r="AB21">
        <f t="shared" si="19"/>
        <v>-184.3160569134682</v>
      </c>
      <c r="AC21">
        <f t="shared" si="20"/>
        <v>1.7851692964360999</v>
      </c>
      <c r="AD21">
        <f t="shared" si="21"/>
        <v>0.13067802875341089</v>
      </c>
      <c r="AE21">
        <f t="shared" si="22"/>
        <v>48.896886393691666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54145.455604662027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15319.3</v>
      </c>
      <c r="AS21">
        <v>850.29853846153799</v>
      </c>
      <c r="AT21">
        <v>1024.47</v>
      </c>
      <c r="AU21">
        <f t="shared" si="27"/>
        <v>0.17001128538508892</v>
      </c>
      <c r="AV21">
        <v>0.5</v>
      </c>
      <c r="AW21">
        <f t="shared" si="28"/>
        <v>1180.21748865115</v>
      </c>
      <c r="AX21">
        <f t="shared" si="29"/>
        <v>5.6558832863202397</v>
      </c>
      <c r="AY21">
        <f t="shared" si="30"/>
        <v>100.3251461397718</v>
      </c>
      <c r="AZ21">
        <f t="shared" si="31"/>
        <v>5.2817644426374081E-3</v>
      </c>
      <c r="BA21">
        <f t="shared" si="32"/>
        <v>2.1841635186974724</v>
      </c>
      <c r="BB21" t="s">
        <v>315</v>
      </c>
      <c r="BC21">
        <v>850.29853846153799</v>
      </c>
      <c r="BD21">
        <v>662.14</v>
      </c>
      <c r="BE21">
        <f t="shared" si="33"/>
        <v>0.35367555906956771</v>
      </c>
      <c r="BF21">
        <f t="shared" si="34"/>
        <v>0.4806984283345625</v>
      </c>
      <c r="BG21">
        <f t="shared" si="35"/>
        <v>0.86063909167134611</v>
      </c>
      <c r="BH21">
        <f t="shared" si="36"/>
        <v>0.56367431682562108</v>
      </c>
      <c r="BI21">
        <f t="shared" si="37"/>
        <v>0.87866461023191056</v>
      </c>
      <c r="BJ21">
        <f t="shared" si="38"/>
        <v>0.37432694864245558</v>
      </c>
      <c r="BK21">
        <f t="shared" si="39"/>
        <v>0.62567305135754436</v>
      </c>
      <c r="BL21">
        <f t="shared" si="40"/>
        <v>1400.03870967742</v>
      </c>
      <c r="BM21">
        <f t="shared" si="41"/>
        <v>1180.21748865115</v>
      </c>
      <c r="BN21">
        <f t="shared" si="42"/>
        <v>0.84298918343699325</v>
      </c>
      <c r="BO21">
        <f t="shared" si="43"/>
        <v>0.19597836687398673</v>
      </c>
      <c r="BP21">
        <v>6</v>
      </c>
      <c r="BQ21">
        <v>0.5</v>
      </c>
      <c r="BR21" t="s">
        <v>296</v>
      </c>
      <c r="BS21">
        <v>2</v>
      </c>
      <c r="BT21">
        <v>1608049767.56774</v>
      </c>
      <c r="BU21">
        <v>149.48099999999999</v>
      </c>
      <c r="BV21">
        <v>157.01703225806401</v>
      </c>
      <c r="BW21">
        <v>19.2247548387097</v>
      </c>
      <c r="BX21">
        <v>14.3062516129032</v>
      </c>
      <c r="BY21">
        <v>149.19409677419401</v>
      </c>
      <c r="BZ21">
        <v>18.9303903225806</v>
      </c>
      <c r="CA21">
        <v>500.04877419354801</v>
      </c>
      <c r="CB21">
        <v>102.730709677419</v>
      </c>
      <c r="CC21">
        <v>9.9983858064516096E-2</v>
      </c>
      <c r="CD21">
        <v>27.9826612903226</v>
      </c>
      <c r="CE21">
        <v>27.9715387096774</v>
      </c>
      <c r="CF21">
        <v>999.9</v>
      </c>
      <c r="CG21">
        <v>0</v>
      </c>
      <c r="CH21">
        <v>0</v>
      </c>
      <c r="CI21">
        <v>10000.3296774194</v>
      </c>
      <c r="CJ21">
        <v>0</v>
      </c>
      <c r="CK21">
        <v>343.08087096774199</v>
      </c>
      <c r="CL21">
        <v>1400.03870967742</v>
      </c>
      <c r="CM21">
        <v>0.90000183870967798</v>
      </c>
      <c r="CN21">
        <v>9.9998064516128998E-2</v>
      </c>
      <c r="CO21">
        <v>0</v>
      </c>
      <c r="CP21">
        <v>850.43341935483897</v>
      </c>
      <c r="CQ21">
        <v>4.9994800000000001</v>
      </c>
      <c r="CR21">
        <v>12178.870967741899</v>
      </c>
      <c r="CS21">
        <v>11417.896774193599</v>
      </c>
      <c r="CT21">
        <v>49.783999999999999</v>
      </c>
      <c r="CU21">
        <v>51.241870967741903</v>
      </c>
      <c r="CV21">
        <v>50.812129032257999</v>
      </c>
      <c r="CW21">
        <v>50.896999999999998</v>
      </c>
      <c r="CX21">
        <v>51.503935483870997</v>
      </c>
      <c r="CY21">
        <v>1255.53967741936</v>
      </c>
      <c r="CZ21">
        <v>139.49903225806401</v>
      </c>
      <c r="DA21">
        <v>0</v>
      </c>
      <c r="DB21">
        <v>90.899999856948895</v>
      </c>
      <c r="DC21">
        <v>0</v>
      </c>
      <c r="DD21">
        <v>850.29853846153799</v>
      </c>
      <c r="DE21">
        <v>-13.453264958102</v>
      </c>
      <c r="DF21">
        <v>-179.80512822525901</v>
      </c>
      <c r="DG21">
        <v>12176.95</v>
      </c>
      <c r="DH21">
        <v>15</v>
      </c>
      <c r="DI21">
        <v>1608049433.5999999</v>
      </c>
      <c r="DJ21" t="s">
        <v>297</v>
      </c>
      <c r="DK21">
        <v>1608049423.0999999</v>
      </c>
      <c r="DL21">
        <v>1608049433.5999999</v>
      </c>
      <c r="DM21">
        <v>9</v>
      </c>
      <c r="DN21">
        <v>0.15</v>
      </c>
      <c r="DO21">
        <v>4.9000000000000002E-2</v>
      </c>
      <c r="DP21">
        <v>0.127</v>
      </c>
      <c r="DQ21">
        <v>0.107</v>
      </c>
      <c r="DR21">
        <v>425</v>
      </c>
      <c r="DS21">
        <v>14</v>
      </c>
      <c r="DT21">
        <v>0.09</v>
      </c>
      <c r="DU21">
        <v>0.02</v>
      </c>
      <c r="DV21">
        <v>5.6558328881228199</v>
      </c>
      <c r="DW21">
        <v>-8.3860404319635706E-2</v>
      </c>
      <c r="DX21">
        <v>1.3182699727964001E-2</v>
      </c>
      <c r="DY21">
        <v>1</v>
      </c>
      <c r="DZ21">
        <v>-7.5360609677419399</v>
      </c>
      <c r="EA21">
        <v>8.6100488446307105E-2</v>
      </c>
      <c r="EB21">
        <v>1.35003757068004E-2</v>
      </c>
      <c r="EC21">
        <v>1</v>
      </c>
      <c r="ED21">
        <v>4.9178529032258096</v>
      </c>
      <c r="EE21">
        <v>0.16451029011325399</v>
      </c>
      <c r="EF21">
        <v>2.02762225586695E-2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0.28699999999999998</v>
      </c>
      <c r="EN21">
        <v>0.29420000000000002</v>
      </c>
      <c r="EO21">
        <v>0.31377231801720201</v>
      </c>
      <c r="EP21">
        <v>-1.6043650578588901E-5</v>
      </c>
      <c r="EQ21">
        <v>-1.15305589960158E-6</v>
      </c>
      <c r="ER21">
        <v>3.6581349982770798E-10</v>
      </c>
      <c r="ES21">
        <v>-1.69069871631818E-2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5.9</v>
      </c>
      <c r="FB21">
        <v>5.7</v>
      </c>
      <c r="FC21">
        <v>2</v>
      </c>
      <c r="FD21">
        <v>511.62900000000002</v>
      </c>
      <c r="FE21">
        <v>477.91500000000002</v>
      </c>
      <c r="FF21">
        <v>23.8218</v>
      </c>
      <c r="FG21">
        <v>34.006799999999998</v>
      </c>
      <c r="FH21">
        <v>30</v>
      </c>
      <c r="FI21">
        <v>34.061900000000001</v>
      </c>
      <c r="FJ21">
        <v>34.104199999999999</v>
      </c>
      <c r="FK21">
        <v>9.4817699999999991</v>
      </c>
      <c r="FL21">
        <v>20.721900000000002</v>
      </c>
      <c r="FM21">
        <v>20.149799999999999</v>
      </c>
      <c r="FN21">
        <v>23.823399999999999</v>
      </c>
      <c r="FO21">
        <v>157.21100000000001</v>
      </c>
      <c r="FP21">
        <v>14.3857</v>
      </c>
      <c r="FQ21">
        <v>97.763300000000001</v>
      </c>
      <c r="FR21">
        <v>101.994</v>
      </c>
    </row>
    <row r="22" spans="1:174" x14ac:dyDescent="0.25">
      <c r="A22">
        <v>6</v>
      </c>
      <c r="B22">
        <v>1608049886.5</v>
      </c>
      <c r="C22">
        <v>483.90000009536698</v>
      </c>
      <c r="D22" t="s">
        <v>316</v>
      </c>
      <c r="E22" t="s">
        <v>317</v>
      </c>
      <c r="F22" t="s">
        <v>291</v>
      </c>
      <c r="G22" t="s">
        <v>292</v>
      </c>
      <c r="H22">
        <v>1608049878.75</v>
      </c>
      <c r="I22">
        <f t="shared" si="0"/>
        <v>4.2042776868995504E-3</v>
      </c>
      <c r="J22">
        <f t="shared" si="1"/>
        <v>4.2042776868995508</v>
      </c>
      <c r="K22">
        <f t="shared" si="2"/>
        <v>8.6852209395199012</v>
      </c>
      <c r="L22">
        <f t="shared" si="3"/>
        <v>199.79093333333299</v>
      </c>
      <c r="M22">
        <f t="shared" si="4"/>
        <v>135.56408743166142</v>
      </c>
      <c r="N22">
        <f t="shared" si="5"/>
        <v>13.939963826711907</v>
      </c>
      <c r="O22">
        <f t="shared" si="6"/>
        <v>20.544367142777727</v>
      </c>
      <c r="P22">
        <f t="shared" si="7"/>
        <v>0.24298090670735037</v>
      </c>
      <c r="Q22">
        <f t="shared" si="8"/>
        <v>2.9768512260414086</v>
      </c>
      <c r="R22">
        <f t="shared" si="9"/>
        <v>0.23247587434840095</v>
      </c>
      <c r="S22">
        <f t="shared" si="10"/>
        <v>0.1462034079859979</v>
      </c>
      <c r="T22">
        <f t="shared" si="11"/>
        <v>231.28560841982329</v>
      </c>
      <c r="U22">
        <f t="shared" si="12"/>
        <v>28.264355879598476</v>
      </c>
      <c r="V22">
        <f t="shared" si="13"/>
        <v>27.996496666666701</v>
      </c>
      <c r="W22">
        <f t="shared" si="14"/>
        <v>3.7940647197332016</v>
      </c>
      <c r="X22">
        <f t="shared" si="15"/>
        <v>52.358504875000264</v>
      </c>
      <c r="Y22">
        <f t="shared" si="16"/>
        <v>1.986689669009738</v>
      </c>
      <c r="Z22">
        <f t="shared" si="17"/>
        <v>3.794397249792989</v>
      </c>
      <c r="AA22">
        <f t="shared" si="18"/>
        <v>1.8073750507234636</v>
      </c>
      <c r="AB22">
        <f t="shared" si="19"/>
        <v>-185.40864599227018</v>
      </c>
      <c r="AC22">
        <f t="shared" si="20"/>
        <v>0.24126696495317845</v>
      </c>
      <c r="AD22">
        <f t="shared" si="21"/>
        <v>1.7666052405402487E-2</v>
      </c>
      <c r="AE22">
        <f t="shared" si="22"/>
        <v>46.135895444911675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54136.373133500681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15319.3</v>
      </c>
      <c r="AS22">
        <v>846.26779999999997</v>
      </c>
      <c r="AT22">
        <v>1047.6099999999999</v>
      </c>
      <c r="AU22">
        <f t="shared" si="27"/>
        <v>0.19219194165767794</v>
      </c>
      <c r="AV22">
        <v>0.5</v>
      </c>
      <c r="AW22">
        <f t="shared" si="28"/>
        <v>1180.1587395615848</v>
      </c>
      <c r="AX22">
        <f t="shared" si="29"/>
        <v>8.6852209395199012</v>
      </c>
      <c r="AY22">
        <f t="shared" si="30"/>
        <v>113.40849981030942</v>
      </c>
      <c r="AZ22">
        <f t="shared" si="31"/>
        <v>7.8489173607079413E-3</v>
      </c>
      <c r="BA22">
        <f t="shared" si="32"/>
        <v>2.1138305285363832</v>
      </c>
      <c r="BB22" t="s">
        <v>319</v>
      </c>
      <c r="BC22">
        <v>846.26779999999997</v>
      </c>
      <c r="BD22">
        <v>654.67999999999995</v>
      </c>
      <c r="BE22">
        <f t="shared" si="33"/>
        <v>0.37507278471950434</v>
      </c>
      <c r="BF22">
        <f t="shared" si="34"/>
        <v>0.51241238897513541</v>
      </c>
      <c r="BG22">
        <f t="shared" si="35"/>
        <v>0.8493019866533712</v>
      </c>
      <c r="BH22">
        <f t="shared" si="36"/>
        <v>0.60620942022775837</v>
      </c>
      <c r="BI22">
        <f t="shared" si="37"/>
        <v>0.86957799590646256</v>
      </c>
      <c r="BJ22">
        <f t="shared" si="38"/>
        <v>0.39640660180411169</v>
      </c>
      <c r="BK22">
        <f t="shared" si="39"/>
        <v>0.60359339819588831</v>
      </c>
      <c r="BL22">
        <f t="shared" si="40"/>
        <v>1399.9690000000001</v>
      </c>
      <c r="BM22">
        <f t="shared" si="41"/>
        <v>1180.1587395615848</v>
      </c>
      <c r="BN22">
        <f t="shared" si="42"/>
        <v>0.84298919444758047</v>
      </c>
      <c r="BO22">
        <f t="shared" si="43"/>
        <v>0.195978388895161</v>
      </c>
      <c r="BP22">
        <v>6</v>
      </c>
      <c r="BQ22">
        <v>0.5</v>
      </c>
      <c r="BR22" t="s">
        <v>296</v>
      </c>
      <c r="BS22">
        <v>2</v>
      </c>
      <c r="BT22">
        <v>1608049878.75</v>
      </c>
      <c r="BU22">
        <v>199.79093333333299</v>
      </c>
      <c r="BV22">
        <v>211.22</v>
      </c>
      <c r="BW22">
        <v>19.320263333333301</v>
      </c>
      <c r="BX22">
        <v>14.37311</v>
      </c>
      <c r="BY22">
        <v>199.52330000000001</v>
      </c>
      <c r="BZ22">
        <v>19.022213333333301</v>
      </c>
      <c r="CA22">
        <v>500.05119999999999</v>
      </c>
      <c r="CB22">
        <v>102.729333333333</v>
      </c>
      <c r="CC22">
        <v>9.9993303333333297E-2</v>
      </c>
      <c r="CD22">
        <v>27.998000000000001</v>
      </c>
      <c r="CE22">
        <v>27.996496666666701</v>
      </c>
      <c r="CF22">
        <v>999.9</v>
      </c>
      <c r="CG22">
        <v>0</v>
      </c>
      <c r="CH22">
        <v>0</v>
      </c>
      <c r="CI22">
        <v>9999.2516666666706</v>
      </c>
      <c r="CJ22">
        <v>0</v>
      </c>
      <c r="CK22">
        <v>348.72366666666699</v>
      </c>
      <c r="CL22">
        <v>1399.9690000000001</v>
      </c>
      <c r="CM22">
        <v>0.90000266666666695</v>
      </c>
      <c r="CN22">
        <v>9.9997249999999996E-2</v>
      </c>
      <c r="CO22">
        <v>0</v>
      </c>
      <c r="CP22">
        <v>846.34516666666696</v>
      </c>
      <c r="CQ22">
        <v>4.9994800000000001</v>
      </c>
      <c r="CR22">
        <v>12126.686666666699</v>
      </c>
      <c r="CS22">
        <v>11417.3166666667</v>
      </c>
      <c r="CT22">
        <v>49.803733333333298</v>
      </c>
      <c r="CU22">
        <v>51.307866666666598</v>
      </c>
      <c r="CV22">
        <v>50.837200000000003</v>
      </c>
      <c r="CW22">
        <v>50.936999999999998</v>
      </c>
      <c r="CX22">
        <v>51.5165333333333</v>
      </c>
      <c r="CY22">
        <v>1255.4770000000001</v>
      </c>
      <c r="CZ22">
        <v>139.49266666666699</v>
      </c>
      <c r="DA22">
        <v>0</v>
      </c>
      <c r="DB22">
        <v>110.59999990463299</v>
      </c>
      <c r="DC22">
        <v>0</v>
      </c>
      <c r="DD22">
        <v>846.26779999999997</v>
      </c>
      <c r="DE22">
        <v>-4.6883846228805197</v>
      </c>
      <c r="DF22">
        <v>-81.938461666655499</v>
      </c>
      <c r="DG22">
        <v>12125.628000000001</v>
      </c>
      <c r="DH22">
        <v>15</v>
      </c>
      <c r="DI22">
        <v>1608049433.5999999</v>
      </c>
      <c r="DJ22" t="s">
        <v>297</v>
      </c>
      <c r="DK22">
        <v>1608049423.0999999</v>
      </c>
      <c r="DL22">
        <v>1608049433.5999999</v>
      </c>
      <c r="DM22">
        <v>9</v>
      </c>
      <c r="DN22">
        <v>0.15</v>
      </c>
      <c r="DO22">
        <v>4.9000000000000002E-2</v>
      </c>
      <c r="DP22">
        <v>0.127</v>
      </c>
      <c r="DQ22">
        <v>0.107</v>
      </c>
      <c r="DR22">
        <v>425</v>
      </c>
      <c r="DS22">
        <v>14</v>
      </c>
      <c r="DT22">
        <v>0.09</v>
      </c>
      <c r="DU22">
        <v>0.02</v>
      </c>
      <c r="DV22">
        <v>8.6894376921358205</v>
      </c>
      <c r="DW22">
        <v>-0.20795544135361299</v>
      </c>
      <c r="DX22">
        <v>3.9653895017535697E-2</v>
      </c>
      <c r="DY22">
        <v>1</v>
      </c>
      <c r="DZ22">
        <v>-11.431596666666699</v>
      </c>
      <c r="EA22">
        <v>0.196845383759748</v>
      </c>
      <c r="EB22">
        <v>4.57898204359393E-2</v>
      </c>
      <c r="EC22">
        <v>1</v>
      </c>
      <c r="ED22">
        <v>4.9471346666666696</v>
      </c>
      <c r="EE22">
        <v>-0.15470789766406501</v>
      </c>
      <c r="EF22">
        <v>1.5979356001485801E-2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0.26700000000000002</v>
      </c>
      <c r="EN22">
        <v>0.2994</v>
      </c>
      <c r="EO22">
        <v>0.31377231801720201</v>
      </c>
      <c r="EP22">
        <v>-1.6043650578588901E-5</v>
      </c>
      <c r="EQ22">
        <v>-1.15305589960158E-6</v>
      </c>
      <c r="ER22">
        <v>3.6581349982770798E-10</v>
      </c>
      <c r="ES22">
        <v>-1.69069871631818E-2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7.7</v>
      </c>
      <c r="FB22">
        <v>7.5</v>
      </c>
      <c r="FC22">
        <v>2</v>
      </c>
      <c r="FD22">
        <v>511.40899999999999</v>
      </c>
      <c r="FE22">
        <v>478.08100000000002</v>
      </c>
      <c r="FF22">
        <v>23.757400000000001</v>
      </c>
      <c r="FG22">
        <v>33.998399999999997</v>
      </c>
      <c r="FH22">
        <v>30.0001</v>
      </c>
      <c r="FI22">
        <v>34.041600000000003</v>
      </c>
      <c r="FJ22">
        <v>34.082599999999999</v>
      </c>
      <c r="FK22">
        <v>11.6738</v>
      </c>
      <c r="FL22">
        <v>17.742999999999999</v>
      </c>
      <c r="FM22">
        <v>18.260300000000001</v>
      </c>
      <c r="FN22">
        <v>23.7607</v>
      </c>
      <c r="FO22">
        <v>211.26</v>
      </c>
      <c r="FP22">
        <v>14.4368</v>
      </c>
      <c r="FQ22">
        <v>97.763800000000003</v>
      </c>
      <c r="FR22">
        <v>101.991</v>
      </c>
    </row>
    <row r="23" spans="1:174" x14ac:dyDescent="0.25">
      <c r="A23">
        <v>7</v>
      </c>
      <c r="B23">
        <v>1608049957.5</v>
      </c>
      <c r="C23">
        <v>554.90000009536698</v>
      </c>
      <c r="D23" t="s">
        <v>320</v>
      </c>
      <c r="E23" t="s">
        <v>321</v>
      </c>
      <c r="F23" t="s">
        <v>291</v>
      </c>
      <c r="G23" t="s">
        <v>292</v>
      </c>
      <c r="H23">
        <v>1608049949.75</v>
      </c>
      <c r="I23">
        <f t="shared" si="0"/>
        <v>4.3078845140221674E-3</v>
      </c>
      <c r="J23">
        <f t="shared" si="1"/>
        <v>4.3078845140221675</v>
      </c>
      <c r="K23">
        <f t="shared" si="2"/>
        <v>11.987055213143192</v>
      </c>
      <c r="L23">
        <f t="shared" si="3"/>
        <v>248.64383333333299</v>
      </c>
      <c r="M23">
        <f t="shared" si="4"/>
        <v>162.54297175656617</v>
      </c>
      <c r="N23">
        <f t="shared" si="5"/>
        <v>16.713929037673701</v>
      </c>
      <c r="O23">
        <f t="shared" si="6"/>
        <v>25.567487422418274</v>
      </c>
      <c r="P23">
        <f t="shared" si="7"/>
        <v>0.2486908198344851</v>
      </c>
      <c r="Q23">
        <f t="shared" si="8"/>
        <v>2.9763154647383647</v>
      </c>
      <c r="R23">
        <f t="shared" si="9"/>
        <v>0.2376963824355813</v>
      </c>
      <c r="S23">
        <f t="shared" si="10"/>
        <v>0.14950753816411566</v>
      </c>
      <c r="T23">
        <f t="shared" si="11"/>
        <v>231.2856318934941</v>
      </c>
      <c r="U23">
        <f t="shared" si="12"/>
        <v>28.228347066825432</v>
      </c>
      <c r="V23">
        <f t="shared" si="13"/>
        <v>27.9914633333333</v>
      </c>
      <c r="W23">
        <f t="shared" si="14"/>
        <v>3.7929515558132776</v>
      </c>
      <c r="X23">
        <f t="shared" si="15"/>
        <v>52.25557328877818</v>
      </c>
      <c r="Y23">
        <f t="shared" si="16"/>
        <v>1.9816834885901908</v>
      </c>
      <c r="Z23">
        <f t="shared" si="17"/>
        <v>3.7922911641192441</v>
      </c>
      <c r="AA23">
        <f t="shared" si="18"/>
        <v>1.8112680672230868</v>
      </c>
      <c r="AB23">
        <f t="shared" si="19"/>
        <v>-189.97770706837758</v>
      </c>
      <c r="AC23">
        <f t="shared" si="20"/>
        <v>-0.47923790306991587</v>
      </c>
      <c r="AD23">
        <f t="shared" si="21"/>
        <v>-3.5094533766453606E-2</v>
      </c>
      <c r="AE23">
        <f t="shared" si="22"/>
        <v>40.793592388280146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54122.323140404471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15319.3</v>
      </c>
      <c r="AS23">
        <v>858.23661538461499</v>
      </c>
      <c r="AT23">
        <v>1085.3699999999999</v>
      </c>
      <c r="AU23">
        <f t="shared" si="27"/>
        <v>0.20926816165490558</v>
      </c>
      <c r="AV23">
        <v>0.5</v>
      </c>
      <c r="AW23">
        <f t="shared" si="28"/>
        <v>1180.1582485651597</v>
      </c>
      <c r="AX23">
        <f t="shared" si="29"/>
        <v>11.987055213143192</v>
      </c>
      <c r="AY23">
        <f t="shared" si="30"/>
        <v>123.48477356955205</v>
      </c>
      <c r="AZ23">
        <f t="shared" si="31"/>
        <v>1.0646710056245205E-2</v>
      </c>
      <c r="BA23">
        <f t="shared" si="32"/>
        <v>2.0055004284253299</v>
      </c>
      <c r="BB23" t="s">
        <v>323</v>
      </c>
      <c r="BC23">
        <v>858.23661538461499</v>
      </c>
      <c r="BD23">
        <v>644.79</v>
      </c>
      <c r="BE23">
        <f t="shared" si="33"/>
        <v>0.4059260897205561</v>
      </c>
      <c r="BF23">
        <f t="shared" si="34"/>
        <v>0.5155326719673724</v>
      </c>
      <c r="BG23">
        <f t="shared" si="35"/>
        <v>0.83166557775408922</v>
      </c>
      <c r="BH23">
        <f t="shared" si="36"/>
        <v>0.61405146185696147</v>
      </c>
      <c r="BI23">
        <f t="shared" si="37"/>
        <v>0.85475040053356144</v>
      </c>
      <c r="BJ23">
        <f t="shared" si="38"/>
        <v>0.38731779278477158</v>
      </c>
      <c r="BK23">
        <f t="shared" si="39"/>
        <v>0.61268220721522848</v>
      </c>
      <c r="BL23">
        <f t="shared" si="40"/>
        <v>1399.9683333333301</v>
      </c>
      <c r="BM23">
        <f t="shared" si="41"/>
        <v>1180.1582485651597</v>
      </c>
      <c r="BN23">
        <f t="shared" si="42"/>
        <v>0.84298924516042328</v>
      </c>
      <c r="BO23">
        <f t="shared" si="43"/>
        <v>0.19597849032084633</v>
      </c>
      <c r="BP23">
        <v>6</v>
      </c>
      <c r="BQ23">
        <v>0.5</v>
      </c>
      <c r="BR23" t="s">
        <v>296</v>
      </c>
      <c r="BS23">
        <v>2</v>
      </c>
      <c r="BT23">
        <v>1608049949.75</v>
      </c>
      <c r="BU23">
        <v>248.64383333333299</v>
      </c>
      <c r="BV23">
        <v>264.31209999999999</v>
      </c>
      <c r="BW23">
        <v>19.2718733333333</v>
      </c>
      <c r="BX23">
        <v>14.202540000000001</v>
      </c>
      <c r="BY23">
        <v>248.399666666667</v>
      </c>
      <c r="BZ23">
        <v>18.975670000000001</v>
      </c>
      <c r="CA23">
        <v>500.0496</v>
      </c>
      <c r="CB23">
        <v>102.72776666666699</v>
      </c>
      <c r="CC23">
        <v>9.9989323333333296E-2</v>
      </c>
      <c r="CD23">
        <v>27.988476666666699</v>
      </c>
      <c r="CE23">
        <v>27.9914633333333</v>
      </c>
      <c r="CF23">
        <v>999.9</v>
      </c>
      <c r="CG23">
        <v>0</v>
      </c>
      <c r="CH23">
        <v>0</v>
      </c>
      <c r="CI23">
        <v>9996.3753333333298</v>
      </c>
      <c r="CJ23">
        <v>0</v>
      </c>
      <c r="CK23">
        <v>338.808966666667</v>
      </c>
      <c r="CL23">
        <v>1399.9683333333301</v>
      </c>
      <c r="CM23">
        <v>0.90000113333333298</v>
      </c>
      <c r="CN23">
        <v>9.9998816666666698E-2</v>
      </c>
      <c r="CO23">
        <v>0</v>
      </c>
      <c r="CP23">
        <v>858.22969999999998</v>
      </c>
      <c r="CQ23">
        <v>4.9994800000000001</v>
      </c>
      <c r="CR23">
        <v>12285.4866666667</v>
      </c>
      <c r="CS23">
        <v>11417.323333333299</v>
      </c>
      <c r="CT23">
        <v>49.8812</v>
      </c>
      <c r="CU23">
        <v>51.347700000000003</v>
      </c>
      <c r="CV23">
        <v>50.889466666666699</v>
      </c>
      <c r="CW23">
        <v>50.972700000000003</v>
      </c>
      <c r="CX23">
        <v>51.593499999999999</v>
      </c>
      <c r="CY23">
        <v>1255.4743333333299</v>
      </c>
      <c r="CZ23">
        <v>139.495</v>
      </c>
      <c r="DA23">
        <v>0</v>
      </c>
      <c r="DB23">
        <v>70.399999856948895</v>
      </c>
      <c r="DC23">
        <v>0</v>
      </c>
      <c r="DD23">
        <v>858.23661538461499</v>
      </c>
      <c r="DE23">
        <v>-2.3487863421416901</v>
      </c>
      <c r="DF23">
        <v>-52.201709422740699</v>
      </c>
      <c r="DG23">
        <v>12285.265384615401</v>
      </c>
      <c r="DH23">
        <v>15</v>
      </c>
      <c r="DI23">
        <v>1608049433.5999999</v>
      </c>
      <c r="DJ23" t="s">
        <v>297</v>
      </c>
      <c r="DK23">
        <v>1608049423.0999999</v>
      </c>
      <c r="DL23">
        <v>1608049433.5999999</v>
      </c>
      <c r="DM23">
        <v>9</v>
      </c>
      <c r="DN23">
        <v>0.15</v>
      </c>
      <c r="DO23">
        <v>4.9000000000000002E-2</v>
      </c>
      <c r="DP23">
        <v>0.127</v>
      </c>
      <c r="DQ23">
        <v>0.107</v>
      </c>
      <c r="DR23">
        <v>425</v>
      </c>
      <c r="DS23">
        <v>14</v>
      </c>
      <c r="DT23">
        <v>0.09</v>
      </c>
      <c r="DU23">
        <v>0.02</v>
      </c>
      <c r="DV23">
        <v>11.991236781640399</v>
      </c>
      <c r="DW23">
        <v>-0.13528976953473201</v>
      </c>
      <c r="DX23">
        <v>2.19083675494204E-2</v>
      </c>
      <c r="DY23">
        <v>1</v>
      </c>
      <c r="DZ23">
        <v>-15.6702866666667</v>
      </c>
      <c r="EA23">
        <v>0.13206674082314199</v>
      </c>
      <c r="EB23">
        <v>2.9477638228927901E-2</v>
      </c>
      <c r="EC23">
        <v>1</v>
      </c>
      <c r="ED23">
        <v>5.0681046666666703</v>
      </c>
      <c r="EE23">
        <v>0.13659657397108299</v>
      </c>
      <c r="EF23">
        <v>2.23955867279447E-2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0.24399999999999999</v>
      </c>
      <c r="EN23">
        <v>0.2959</v>
      </c>
      <c r="EO23">
        <v>0.31377231801720201</v>
      </c>
      <c r="EP23">
        <v>-1.6043650578588901E-5</v>
      </c>
      <c r="EQ23">
        <v>-1.15305589960158E-6</v>
      </c>
      <c r="ER23">
        <v>3.6581349982770798E-10</v>
      </c>
      <c r="ES23">
        <v>-1.69069871631818E-2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8.9</v>
      </c>
      <c r="FB23">
        <v>8.6999999999999993</v>
      </c>
      <c r="FC23">
        <v>2</v>
      </c>
      <c r="FD23">
        <v>511.26600000000002</v>
      </c>
      <c r="FE23">
        <v>477.90300000000002</v>
      </c>
      <c r="FF23">
        <v>23.671099999999999</v>
      </c>
      <c r="FG23">
        <v>34.003700000000002</v>
      </c>
      <c r="FH23">
        <v>30.0002</v>
      </c>
      <c r="FI23">
        <v>34.0381</v>
      </c>
      <c r="FJ23">
        <v>34.076500000000003</v>
      </c>
      <c r="FK23">
        <v>13.795199999999999</v>
      </c>
      <c r="FL23">
        <v>16.921600000000002</v>
      </c>
      <c r="FM23">
        <v>17.131599999999999</v>
      </c>
      <c r="FN23">
        <v>23.678599999999999</v>
      </c>
      <c r="FO23">
        <v>264.77699999999999</v>
      </c>
      <c r="FP23">
        <v>14.3024</v>
      </c>
      <c r="FQ23">
        <v>97.7654</v>
      </c>
      <c r="FR23">
        <v>101.988</v>
      </c>
    </row>
    <row r="24" spans="1:174" x14ac:dyDescent="0.25">
      <c r="A24">
        <v>8</v>
      </c>
      <c r="B24">
        <v>1608050073.5</v>
      </c>
      <c r="C24">
        <v>670.90000009536698</v>
      </c>
      <c r="D24" t="s">
        <v>324</v>
      </c>
      <c r="E24" t="s">
        <v>325</v>
      </c>
      <c r="F24" t="s">
        <v>291</v>
      </c>
      <c r="G24" t="s">
        <v>292</v>
      </c>
      <c r="H24">
        <v>1608050065.75</v>
      </c>
      <c r="I24">
        <f t="shared" si="0"/>
        <v>4.1870857029469612E-3</v>
      </c>
      <c r="J24">
        <f t="shared" si="1"/>
        <v>4.1870857029469608</v>
      </c>
      <c r="K24">
        <f t="shared" si="2"/>
        <v>18.97210344668439</v>
      </c>
      <c r="L24">
        <f t="shared" si="3"/>
        <v>399.60643333333297</v>
      </c>
      <c r="M24">
        <f t="shared" si="4"/>
        <v>257.7453259647001</v>
      </c>
      <c r="N24">
        <f t="shared" si="5"/>
        <v>26.502879202494768</v>
      </c>
      <c r="O24">
        <f t="shared" si="6"/>
        <v>41.089866485584963</v>
      </c>
      <c r="P24">
        <f t="shared" si="7"/>
        <v>0.23820746737916002</v>
      </c>
      <c r="Q24">
        <f t="shared" si="8"/>
        <v>2.9781387440337368</v>
      </c>
      <c r="R24">
        <f t="shared" si="9"/>
        <v>0.22810607256029988</v>
      </c>
      <c r="S24">
        <f t="shared" si="10"/>
        <v>0.14343816921145461</v>
      </c>
      <c r="T24">
        <f t="shared" si="11"/>
        <v>231.29082505045002</v>
      </c>
      <c r="U24">
        <f t="shared" si="12"/>
        <v>28.267652424389144</v>
      </c>
      <c r="V24">
        <f t="shared" si="13"/>
        <v>27.98995</v>
      </c>
      <c r="W24">
        <f t="shared" si="14"/>
        <v>3.7926169251621658</v>
      </c>
      <c r="X24">
        <f t="shared" si="15"/>
        <v>51.603834629656788</v>
      </c>
      <c r="Y24">
        <f t="shared" si="16"/>
        <v>1.9579372914977664</v>
      </c>
      <c r="Z24">
        <f t="shared" si="17"/>
        <v>3.7941701533407706</v>
      </c>
      <c r="AA24">
        <f t="shared" si="18"/>
        <v>1.8346796336643993</v>
      </c>
      <c r="AB24">
        <f t="shared" si="19"/>
        <v>-184.65047949996099</v>
      </c>
      <c r="AC24">
        <f t="shared" si="20"/>
        <v>1.1276482514791228</v>
      </c>
      <c r="AD24">
        <f t="shared" si="21"/>
        <v>8.2529861694518813E-2</v>
      </c>
      <c r="AE24">
        <f t="shared" si="22"/>
        <v>47.850523663662678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54174.289664625634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15320.6</v>
      </c>
      <c r="AS24">
        <v>917.54565384615398</v>
      </c>
      <c r="AT24">
        <v>1220.8599999999999</v>
      </c>
      <c r="AU24">
        <f t="shared" si="27"/>
        <v>0.24844318443871205</v>
      </c>
      <c r="AV24">
        <v>0.5</v>
      </c>
      <c r="AW24">
        <f t="shared" si="28"/>
        <v>1180.1841676043971</v>
      </c>
      <c r="AX24">
        <f t="shared" si="29"/>
        <v>18.97210344668439</v>
      </c>
      <c r="AY24">
        <f t="shared" si="30"/>
        <v>146.60435641189355</v>
      </c>
      <c r="AZ24">
        <f t="shared" si="31"/>
        <v>1.656508489364332E-2</v>
      </c>
      <c r="BA24">
        <f t="shared" si="32"/>
        <v>1.6719525580328622</v>
      </c>
      <c r="BB24" t="s">
        <v>327</v>
      </c>
      <c r="BC24">
        <v>917.54565384615398</v>
      </c>
      <c r="BD24">
        <v>633.41</v>
      </c>
      <c r="BE24">
        <f t="shared" si="33"/>
        <v>0.48117720295529376</v>
      </c>
      <c r="BF24">
        <f t="shared" si="34"/>
        <v>0.51632368057510591</v>
      </c>
      <c r="BG24">
        <f t="shared" si="35"/>
        <v>0.77652196738274493</v>
      </c>
      <c r="BH24">
        <f t="shared" si="36"/>
        <v>0.60016719990015144</v>
      </c>
      <c r="BI24">
        <f t="shared" si="37"/>
        <v>0.80154619245426184</v>
      </c>
      <c r="BJ24">
        <f t="shared" si="38"/>
        <v>0.35643412525815726</v>
      </c>
      <c r="BK24">
        <f t="shared" si="39"/>
        <v>0.64356587474184268</v>
      </c>
      <c r="BL24">
        <f t="shared" si="40"/>
        <v>1399.999</v>
      </c>
      <c r="BM24">
        <f t="shared" si="41"/>
        <v>1180.1841676043971</v>
      </c>
      <c r="BN24">
        <f t="shared" si="42"/>
        <v>0.84298929328120742</v>
      </c>
      <c r="BO24">
        <f t="shared" si="43"/>
        <v>0.19597858656241499</v>
      </c>
      <c r="BP24">
        <v>6</v>
      </c>
      <c r="BQ24">
        <v>0.5</v>
      </c>
      <c r="BR24" t="s">
        <v>296</v>
      </c>
      <c r="BS24">
        <v>2</v>
      </c>
      <c r="BT24">
        <v>1608050065.75</v>
      </c>
      <c r="BU24">
        <v>399.60643333333297</v>
      </c>
      <c r="BV24">
        <v>424.377833333333</v>
      </c>
      <c r="BW24">
        <v>19.0412966666667</v>
      </c>
      <c r="BX24">
        <v>14.113053333333299</v>
      </c>
      <c r="BY24">
        <v>399.43343333333303</v>
      </c>
      <c r="BZ24">
        <v>18.9192966666667</v>
      </c>
      <c r="CA24">
        <v>500.05950000000001</v>
      </c>
      <c r="CB24">
        <v>102.725866666667</v>
      </c>
      <c r="CC24">
        <v>9.9971603333333298E-2</v>
      </c>
      <c r="CD24">
        <v>27.996973333333301</v>
      </c>
      <c r="CE24">
        <v>27.98995</v>
      </c>
      <c r="CF24">
        <v>999.9</v>
      </c>
      <c r="CG24">
        <v>0</v>
      </c>
      <c r="CH24">
        <v>0</v>
      </c>
      <c r="CI24">
        <v>10006.8706666667</v>
      </c>
      <c r="CJ24">
        <v>0</v>
      </c>
      <c r="CK24">
        <v>329.35023333333299</v>
      </c>
      <c r="CL24">
        <v>1399.999</v>
      </c>
      <c r="CM24">
        <v>0.900001933333334</v>
      </c>
      <c r="CN24">
        <v>9.9998000000000004E-2</v>
      </c>
      <c r="CO24">
        <v>0</v>
      </c>
      <c r="CP24">
        <v>917.49009999999998</v>
      </c>
      <c r="CQ24">
        <v>4.9994800000000001</v>
      </c>
      <c r="CR24">
        <v>13078.2733333333</v>
      </c>
      <c r="CS24">
        <v>11417.58</v>
      </c>
      <c r="CT24">
        <v>49.883200000000002</v>
      </c>
      <c r="CU24">
        <v>51.375</v>
      </c>
      <c r="CV24">
        <v>50.928733333333298</v>
      </c>
      <c r="CW24">
        <v>51.0041333333333</v>
      </c>
      <c r="CX24">
        <v>51.616533333333301</v>
      </c>
      <c r="CY24">
        <v>1255.5029999999999</v>
      </c>
      <c r="CZ24">
        <v>139.500666666667</v>
      </c>
      <c r="DA24">
        <v>0</v>
      </c>
      <c r="DB24">
        <v>115.299999952316</v>
      </c>
      <c r="DC24">
        <v>0</v>
      </c>
      <c r="DD24">
        <v>917.54565384615398</v>
      </c>
      <c r="DE24">
        <v>17.724888863185399</v>
      </c>
      <c r="DF24">
        <v>228.72136718468499</v>
      </c>
      <c r="DG24">
        <v>13078.688461538501</v>
      </c>
      <c r="DH24">
        <v>15</v>
      </c>
      <c r="DI24">
        <v>1608050104.5</v>
      </c>
      <c r="DJ24" t="s">
        <v>328</v>
      </c>
      <c r="DK24">
        <v>1608050094</v>
      </c>
      <c r="DL24">
        <v>1608050104.5</v>
      </c>
      <c r="DM24">
        <v>10</v>
      </c>
      <c r="DN24">
        <v>4.5999999999999999E-2</v>
      </c>
      <c r="DO24">
        <v>-1E-3</v>
      </c>
      <c r="DP24">
        <v>0.17299999999999999</v>
      </c>
      <c r="DQ24">
        <v>0.122</v>
      </c>
      <c r="DR24">
        <v>425</v>
      </c>
      <c r="DS24">
        <v>14</v>
      </c>
      <c r="DT24">
        <v>0.09</v>
      </c>
      <c r="DU24">
        <v>0.01</v>
      </c>
      <c r="DV24">
        <v>18.940384206937601</v>
      </c>
      <c r="DW24">
        <v>-0.22935557031485701</v>
      </c>
      <c r="DX24">
        <v>4.90251449862001E-2</v>
      </c>
      <c r="DY24">
        <v>1</v>
      </c>
      <c r="DZ24">
        <v>-24.800983333333299</v>
      </c>
      <c r="EA24">
        <v>0.156298998887626</v>
      </c>
      <c r="EB24">
        <v>4.8822358835089098E-2</v>
      </c>
      <c r="EC24">
        <v>1</v>
      </c>
      <c r="ED24">
        <v>5.10054766666667</v>
      </c>
      <c r="EE24">
        <v>3.8685383759724697E-2</v>
      </c>
      <c r="EF24">
        <v>2.17712047872618E-2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0.17299999999999999</v>
      </c>
      <c r="EN24">
        <v>0.122</v>
      </c>
      <c r="EO24">
        <v>0.31377231801720201</v>
      </c>
      <c r="EP24">
        <v>-1.6043650578588901E-5</v>
      </c>
      <c r="EQ24">
        <v>-1.15305589960158E-6</v>
      </c>
      <c r="ER24">
        <v>3.6581349982770798E-10</v>
      </c>
      <c r="ES24">
        <v>-1.69069871631818E-2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10.8</v>
      </c>
      <c r="FB24">
        <v>10.7</v>
      </c>
      <c r="FC24">
        <v>2</v>
      </c>
      <c r="FD24">
        <v>511.49599999999998</v>
      </c>
      <c r="FE24">
        <v>477.80500000000001</v>
      </c>
      <c r="FF24">
        <v>23.852900000000002</v>
      </c>
      <c r="FG24">
        <v>34.009900000000002</v>
      </c>
      <c r="FH24">
        <v>30.0001</v>
      </c>
      <c r="FI24">
        <v>34.035400000000003</v>
      </c>
      <c r="FJ24">
        <v>34.073399999999999</v>
      </c>
      <c r="FK24">
        <v>19.920999999999999</v>
      </c>
      <c r="FL24">
        <v>14.643599999999999</v>
      </c>
      <c r="FM24">
        <v>15.640599999999999</v>
      </c>
      <c r="FN24">
        <v>23.8536</v>
      </c>
      <c r="FO24">
        <v>424.58199999999999</v>
      </c>
      <c r="FP24">
        <v>14.3491</v>
      </c>
      <c r="FQ24">
        <v>97.766599999999997</v>
      </c>
      <c r="FR24">
        <v>101.988</v>
      </c>
    </row>
    <row r="25" spans="1:174" x14ac:dyDescent="0.25">
      <c r="A25">
        <v>9</v>
      </c>
      <c r="B25">
        <v>1608050225.5</v>
      </c>
      <c r="C25">
        <v>822.90000009536698</v>
      </c>
      <c r="D25" t="s">
        <v>329</v>
      </c>
      <c r="E25" t="s">
        <v>330</v>
      </c>
      <c r="F25" t="s">
        <v>291</v>
      </c>
      <c r="G25" t="s">
        <v>292</v>
      </c>
      <c r="H25">
        <v>1608050217.5</v>
      </c>
      <c r="I25">
        <f t="shared" si="0"/>
        <v>4.095096801054297E-3</v>
      </c>
      <c r="J25">
        <f t="shared" si="1"/>
        <v>4.0950968010542974</v>
      </c>
      <c r="K25">
        <f t="shared" si="2"/>
        <v>22.552633338490349</v>
      </c>
      <c r="L25">
        <f t="shared" si="3"/>
        <v>499.89532258064497</v>
      </c>
      <c r="M25">
        <f t="shared" si="4"/>
        <v>328.59328231926588</v>
      </c>
      <c r="N25">
        <f t="shared" si="5"/>
        <v>33.787232596396464</v>
      </c>
      <c r="O25">
        <f t="shared" si="6"/>
        <v>51.401171133718591</v>
      </c>
      <c r="P25">
        <f t="shared" si="7"/>
        <v>0.23497453811641225</v>
      </c>
      <c r="Q25">
        <f t="shared" si="8"/>
        <v>2.9755345022705457</v>
      </c>
      <c r="R25">
        <f t="shared" si="9"/>
        <v>0.22513116703213476</v>
      </c>
      <c r="S25">
        <f t="shared" si="10"/>
        <v>0.14155700550506051</v>
      </c>
      <c r="T25">
        <f t="shared" si="11"/>
        <v>231.29386650414472</v>
      </c>
      <c r="U25">
        <f t="shared" si="12"/>
        <v>28.295450136558205</v>
      </c>
      <c r="V25">
        <f t="shared" si="13"/>
        <v>28.0368580645161</v>
      </c>
      <c r="W25">
        <f t="shared" si="14"/>
        <v>3.8030012930325756</v>
      </c>
      <c r="X25">
        <f t="shared" si="15"/>
        <v>52.31274186362139</v>
      </c>
      <c r="Y25">
        <f t="shared" si="16"/>
        <v>1.9852970580287945</v>
      </c>
      <c r="Z25">
        <f t="shared" si="17"/>
        <v>3.7950544882629873</v>
      </c>
      <c r="AA25">
        <f t="shared" si="18"/>
        <v>1.8177042350037811</v>
      </c>
      <c r="AB25">
        <f t="shared" si="19"/>
        <v>-180.5937689264945</v>
      </c>
      <c r="AC25">
        <f t="shared" si="20"/>
        <v>-5.7569009805213796</v>
      </c>
      <c r="AD25">
        <f t="shared" si="21"/>
        <v>-0.42180947847476752</v>
      </c>
      <c r="AE25">
        <f t="shared" si="22"/>
        <v>44.521387118654076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54097.069069949903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15321.8</v>
      </c>
      <c r="AS25">
        <v>969.82899999999995</v>
      </c>
      <c r="AT25">
        <v>1310.6300000000001</v>
      </c>
      <c r="AU25">
        <f t="shared" si="27"/>
        <v>0.26002838329658262</v>
      </c>
      <c r="AV25">
        <v>0.5</v>
      </c>
      <c r="AW25">
        <f t="shared" si="28"/>
        <v>1180.1999377042137</v>
      </c>
      <c r="AX25">
        <f t="shared" si="29"/>
        <v>22.552633338490349</v>
      </c>
      <c r="AY25">
        <f t="shared" si="30"/>
        <v>153.44274088397711</v>
      </c>
      <c r="AZ25">
        <f t="shared" si="31"/>
        <v>1.9598696864279619E-2</v>
      </c>
      <c r="BA25">
        <f t="shared" si="32"/>
        <v>1.4889404332267686</v>
      </c>
      <c r="BB25" t="s">
        <v>332</v>
      </c>
      <c r="BC25">
        <v>969.82899999999995</v>
      </c>
      <c r="BD25">
        <v>640.02</v>
      </c>
      <c r="BE25">
        <f t="shared" si="33"/>
        <v>0.51166996024812494</v>
      </c>
      <c r="BF25">
        <f t="shared" si="34"/>
        <v>0.50819552347862407</v>
      </c>
      <c r="BG25">
        <f t="shared" si="35"/>
        <v>0.74424307605470508</v>
      </c>
      <c r="BH25">
        <f t="shared" si="36"/>
        <v>0.57262746882185456</v>
      </c>
      <c r="BI25">
        <f t="shared" si="37"/>
        <v>0.76629531224702341</v>
      </c>
      <c r="BJ25">
        <f t="shared" si="38"/>
        <v>0.33537386378092321</v>
      </c>
      <c r="BK25">
        <f t="shared" si="39"/>
        <v>0.66462613621907685</v>
      </c>
      <c r="BL25">
        <f t="shared" si="40"/>
        <v>1400.01774193548</v>
      </c>
      <c r="BM25">
        <f t="shared" si="41"/>
        <v>1180.1999377042137</v>
      </c>
      <c r="BN25">
        <f t="shared" si="42"/>
        <v>0.84298927245923672</v>
      </c>
      <c r="BO25">
        <f t="shared" si="43"/>
        <v>0.19597854491847339</v>
      </c>
      <c r="BP25">
        <v>6</v>
      </c>
      <c r="BQ25">
        <v>0.5</v>
      </c>
      <c r="BR25" t="s">
        <v>296</v>
      </c>
      <c r="BS25">
        <v>2</v>
      </c>
      <c r="BT25">
        <v>1608050217.5</v>
      </c>
      <c r="BU25">
        <v>499.89532258064497</v>
      </c>
      <c r="BV25">
        <v>529.41190322580599</v>
      </c>
      <c r="BW25">
        <v>19.307745161290299</v>
      </c>
      <c r="BX25">
        <v>14.4890193548387</v>
      </c>
      <c r="BY25">
        <v>499.78654838709701</v>
      </c>
      <c r="BZ25">
        <v>19.011409677419401</v>
      </c>
      <c r="CA25">
        <v>500.05290322580601</v>
      </c>
      <c r="CB25">
        <v>102.723838709677</v>
      </c>
      <c r="CC25">
        <v>0.100030232258065</v>
      </c>
      <c r="CD25">
        <v>28.0009709677419</v>
      </c>
      <c r="CE25">
        <v>28.0368580645161</v>
      </c>
      <c r="CF25">
        <v>999.9</v>
      </c>
      <c r="CG25">
        <v>0</v>
      </c>
      <c r="CH25">
        <v>0</v>
      </c>
      <c r="CI25">
        <v>9992.3435483870999</v>
      </c>
      <c r="CJ25">
        <v>0</v>
      </c>
      <c r="CK25">
        <v>346.18161290322598</v>
      </c>
      <c r="CL25">
        <v>1400.01774193548</v>
      </c>
      <c r="CM25">
        <v>0.89999903225806499</v>
      </c>
      <c r="CN25">
        <v>0.100000967741935</v>
      </c>
      <c r="CO25">
        <v>0</v>
      </c>
      <c r="CP25">
        <v>969.84329032258097</v>
      </c>
      <c r="CQ25">
        <v>4.9994800000000001</v>
      </c>
      <c r="CR25">
        <v>13803.706451612899</v>
      </c>
      <c r="CS25">
        <v>11417.729032258099</v>
      </c>
      <c r="CT25">
        <v>49.870741935483899</v>
      </c>
      <c r="CU25">
        <v>51.390999999999998</v>
      </c>
      <c r="CV25">
        <v>50.921064516129</v>
      </c>
      <c r="CW25">
        <v>51.036064516129002</v>
      </c>
      <c r="CX25">
        <v>51.592548387096798</v>
      </c>
      <c r="CY25">
        <v>1255.5183870967701</v>
      </c>
      <c r="CZ25">
        <v>139.50129032258101</v>
      </c>
      <c r="DA25">
        <v>0</v>
      </c>
      <c r="DB25">
        <v>151.39999985694899</v>
      </c>
      <c r="DC25">
        <v>0</v>
      </c>
      <c r="DD25">
        <v>969.82899999999995</v>
      </c>
      <c r="DE25">
        <v>-3.4443846322792999</v>
      </c>
      <c r="DF25">
        <v>-24.992307726520298</v>
      </c>
      <c r="DG25">
        <v>13803.291999999999</v>
      </c>
      <c r="DH25">
        <v>15</v>
      </c>
      <c r="DI25">
        <v>1608050104.5</v>
      </c>
      <c r="DJ25" t="s">
        <v>328</v>
      </c>
      <c r="DK25">
        <v>1608050094</v>
      </c>
      <c r="DL25">
        <v>1608050104.5</v>
      </c>
      <c r="DM25">
        <v>10</v>
      </c>
      <c r="DN25">
        <v>4.5999999999999999E-2</v>
      </c>
      <c r="DO25">
        <v>-1E-3</v>
      </c>
      <c r="DP25">
        <v>0.17299999999999999</v>
      </c>
      <c r="DQ25">
        <v>0.122</v>
      </c>
      <c r="DR25">
        <v>425</v>
      </c>
      <c r="DS25">
        <v>14</v>
      </c>
      <c r="DT25">
        <v>0.09</v>
      </c>
      <c r="DU25">
        <v>0.01</v>
      </c>
      <c r="DV25">
        <v>22.5597772588551</v>
      </c>
      <c r="DW25">
        <v>-0.55404114153978401</v>
      </c>
      <c r="DX25">
        <v>5.4771429809205498E-2</v>
      </c>
      <c r="DY25">
        <v>0</v>
      </c>
      <c r="DZ25">
        <v>-29.5197933333333</v>
      </c>
      <c r="EA25">
        <v>0.90923426028915499</v>
      </c>
      <c r="EB25">
        <v>7.9553901782934699E-2</v>
      </c>
      <c r="EC25">
        <v>0</v>
      </c>
      <c r="ED25">
        <v>4.8204836666666697</v>
      </c>
      <c r="EE25">
        <v>-0.56941908787539597</v>
      </c>
      <c r="EF25">
        <v>4.1712245962333701E-2</v>
      </c>
      <c r="EG25">
        <v>0</v>
      </c>
      <c r="EH25">
        <v>0</v>
      </c>
      <c r="EI25">
        <v>3</v>
      </c>
      <c r="EJ25" t="s">
        <v>333</v>
      </c>
      <c r="EK25">
        <v>100</v>
      </c>
      <c r="EL25">
        <v>100</v>
      </c>
      <c r="EM25">
        <v>0.109</v>
      </c>
      <c r="EN25">
        <v>0.2964</v>
      </c>
      <c r="EO25">
        <v>0.359185970765795</v>
      </c>
      <c r="EP25">
        <v>-1.6043650578588901E-5</v>
      </c>
      <c r="EQ25">
        <v>-1.15305589960158E-6</v>
      </c>
      <c r="ER25">
        <v>3.6581349982770798E-10</v>
      </c>
      <c r="ES25">
        <v>-1.8184101763213899E-2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2.2000000000000002</v>
      </c>
      <c r="FB25">
        <v>2</v>
      </c>
      <c r="FC25">
        <v>2</v>
      </c>
      <c r="FD25">
        <v>511.04599999999999</v>
      </c>
      <c r="FE25">
        <v>478.221</v>
      </c>
      <c r="FF25">
        <v>23.713999999999999</v>
      </c>
      <c r="FG25">
        <v>33.994500000000002</v>
      </c>
      <c r="FH25">
        <v>29.9998</v>
      </c>
      <c r="FI25">
        <v>34.020099999999999</v>
      </c>
      <c r="FJ25">
        <v>34.060200000000002</v>
      </c>
      <c r="FK25">
        <v>23.7667</v>
      </c>
      <c r="FL25">
        <v>10.457000000000001</v>
      </c>
      <c r="FM25">
        <v>15.012499999999999</v>
      </c>
      <c r="FN25">
        <v>23.726600000000001</v>
      </c>
      <c r="FO25">
        <v>529.45799999999997</v>
      </c>
      <c r="FP25">
        <v>14.6465</v>
      </c>
      <c r="FQ25">
        <v>97.772599999999997</v>
      </c>
      <c r="FR25">
        <v>101.988</v>
      </c>
    </row>
    <row r="26" spans="1:174" x14ac:dyDescent="0.25">
      <c r="A26">
        <v>10</v>
      </c>
      <c r="B26">
        <v>1608050346</v>
      </c>
      <c r="C26">
        <v>943.40000009536698</v>
      </c>
      <c r="D26" t="s">
        <v>334</v>
      </c>
      <c r="E26" t="s">
        <v>335</v>
      </c>
      <c r="F26" t="s">
        <v>291</v>
      </c>
      <c r="G26" t="s">
        <v>292</v>
      </c>
      <c r="H26">
        <v>1608050338</v>
      </c>
      <c r="I26">
        <f t="shared" si="0"/>
        <v>3.8078758775591344E-3</v>
      </c>
      <c r="J26">
        <f t="shared" si="1"/>
        <v>3.8078758775591344</v>
      </c>
      <c r="K26">
        <f t="shared" si="2"/>
        <v>24.846281341243053</v>
      </c>
      <c r="L26">
        <f t="shared" si="3"/>
        <v>599.89332258064496</v>
      </c>
      <c r="M26">
        <f t="shared" si="4"/>
        <v>396.85825583462696</v>
      </c>
      <c r="N26">
        <f t="shared" si="5"/>
        <v>40.807443534219679</v>
      </c>
      <c r="O26">
        <f t="shared" si="6"/>
        <v>61.684776687538786</v>
      </c>
      <c r="P26">
        <f t="shared" si="7"/>
        <v>0.21807707413799712</v>
      </c>
      <c r="Q26">
        <f t="shared" si="8"/>
        <v>2.9774331523339859</v>
      </c>
      <c r="R26">
        <f t="shared" si="9"/>
        <v>0.2095761524310808</v>
      </c>
      <c r="S26">
        <f t="shared" si="10"/>
        <v>0.13172125837937712</v>
      </c>
      <c r="T26">
        <f t="shared" si="11"/>
        <v>231.29409910191595</v>
      </c>
      <c r="U26">
        <f t="shared" si="12"/>
        <v>28.359095497772678</v>
      </c>
      <c r="V26">
        <f t="shared" si="13"/>
        <v>28.047651612903199</v>
      </c>
      <c r="W26">
        <f t="shared" si="14"/>
        <v>3.8053942442371986</v>
      </c>
      <c r="X26">
        <f t="shared" si="15"/>
        <v>52.459733453138604</v>
      </c>
      <c r="Y26">
        <f t="shared" si="16"/>
        <v>1.9897488384580639</v>
      </c>
      <c r="Z26">
        <f t="shared" si="17"/>
        <v>3.7929068782544868</v>
      </c>
      <c r="AA26">
        <f t="shared" si="18"/>
        <v>1.8156454057791347</v>
      </c>
      <c r="AB26">
        <f t="shared" si="19"/>
        <v>-167.92732620035784</v>
      </c>
      <c r="AC26">
        <f t="shared" si="20"/>
        <v>-9.0517393992018587</v>
      </c>
      <c r="AD26">
        <f t="shared" si="21"/>
        <v>-0.66280371747910694</v>
      </c>
      <c r="AE26">
        <f t="shared" si="22"/>
        <v>53.652229784877143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54154.60546322586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15322.2</v>
      </c>
      <c r="AS26">
        <v>986.97842307692304</v>
      </c>
      <c r="AT26">
        <v>1336.77</v>
      </c>
      <c r="AU26">
        <f t="shared" si="27"/>
        <v>0.26166923025133493</v>
      </c>
      <c r="AV26">
        <v>0.5</v>
      </c>
      <c r="AW26">
        <f t="shared" si="28"/>
        <v>1180.1998176835114</v>
      </c>
      <c r="AX26">
        <f t="shared" si="29"/>
        <v>24.846281341243053</v>
      </c>
      <c r="AY26">
        <f t="shared" si="30"/>
        <v>154.41098891800513</v>
      </c>
      <c r="AZ26">
        <f t="shared" si="31"/>
        <v>2.1542139254826693E-2</v>
      </c>
      <c r="BA26">
        <f t="shared" si="32"/>
        <v>1.440270203550349</v>
      </c>
      <c r="BB26" t="s">
        <v>337</v>
      </c>
      <c r="BC26">
        <v>986.97842307692304</v>
      </c>
      <c r="BD26">
        <v>639.01</v>
      </c>
      <c r="BE26">
        <f t="shared" si="33"/>
        <v>0.52197461044158677</v>
      </c>
      <c r="BF26">
        <f t="shared" si="34"/>
        <v>0.50130643333392133</v>
      </c>
      <c r="BG26">
        <f t="shared" si="35"/>
        <v>0.73399108677999447</v>
      </c>
      <c r="BH26">
        <f t="shared" si="36"/>
        <v>0.56300575350912052</v>
      </c>
      <c r="BI26">
        <f t="shared" si="37"/>
        <v>0.75603065803495695</v>
      </c>
      <c r="BJ26">
        <f t="shared" si="38"/>
        <v>0.32456618754242256</v>
      </c>
      <c r="BK26">
        <f t="shared" si="39"/>
        <v>0.67543381245757739</v>
      </c>
      <c r="BL26">
        <f t="shared" si="40"/>
        <v>1400.0174193548401</v>
      </c>
      <c r="BM26">
        <f t="shared" si="41"/>
        <v>1180.1998176835114</v>
      </c>
      <c r="BN26">
        <f t="shared" si="42"/>
        <v>0.84298938096596998</v>
      </c>
      <c r="BO26">
        <f t="shared" si="43"/>
        <v>0.19597876193194008</v>
      </c>
      <c r="BP26">
        <v>6</v>
      </c>
      <c r="BQ26">
        <v>0.5</v>
      </c>
      <c r="BR26" t="s">
        <v>296</v>
      </c>
      <c r="BS26">
        <v>2</v>
      </c>
      <c r="BT26">
        <v>1608050338</v>
      </c>
      <c r="BU26">
        <v>599.89332258064496</v>
      </c>
      <c r="BV26">
        <v>632.44629032258104</v>
      </c>
      <c r="BW26">
        <v>19.350593548387099</v>
      </c>
      <c r="BX26">
        <v>14.8700806451613</v>
      </c>
      <c r="BY26">
        <v>599.87974193548405</v>
      </c>
      <c r="BZ26">
        <v>19.052596774193599</v>
      </c>
      <c r="CA26">
        <v>500.05764516129</v>
      </c>
      <c r="CB26">
        <v>102.726258064516</v>
      </c>
      <c r="CC26">
        <v>9.9985145161290298E-2</v>
      </c>
      <c r="CD26">
        <v>27.991261290322601</v>
      </c>
      <c r="CE26">
        <v>28.047651612903199</v>
      </c>
      <c r="CF26">
        <v>999.9</v>
      </c>
      <c r="CG26">
        <v>0</v>
      </c>
      <c r="CH26">
        <v>0</v>
      </c>
      <c r="CI26">
        <v>10002.841612903199</v>
      </c>
      <c r="CJ26">
        <v>0</v>
      </c>
      <c r="CK26">
        <v>357.83483870967802</v>
      </c>
      <c r="CL26">
        <v>1400.0174193548401</v>
      </c>
      <c r="CM26">
        <v>0.89999783870967698</v>
      </c>
      <c r="CN26">
        <v>0.10000215483871</v>
      </c>
      <c r="CO26">
        <v>0</v>
      </c>
      <c r="CP26">
        <v>987.15745161290295</v>
      </c>
      <c r="CQ26">
        <v>4.9994800000000001</v>
      </c>
      <c r="CR26">
        <v>14059.2193548387</v>
      </c>
      <c r="CS26">
        <v>11417.7129032258</v>
      </c>
      <c r="CT26">
        <v>49.848516129032198</v>
      </c>
      <c r="CU26">
        <v>51.362806451612897</v>
      </c>
      <c r="CV26">
        <v>50.921129032258101</v>
      </c>
      <c r="CW26">
        <v>51.011870967741899</v>
      </c>
      <c r="CX26">
        <v>51.582322580645098</v>
      </c>
      <c r="CY26">
        <v>1255.51129032258</v>
      </c>
      <c r="CZ26">
        <v>139.506129032258</v>
      </c>
      <c r="DA26">
        <v>0</v>
      </c>
      <c r="DB26">
        <v>120.09999990463299</v>
      </c>
      <c r="DC26">
        <v>0</v>
      </c>
      <c r="DD26">
        <v>986.97842307692304</v>
      </c>
      <c r="DE26">
        <v>-13.1675555656469</v>
      </c>
      <c r="DF26">
        <v>-166.40000011906801</v>
      </c>
      <c r="DG26">
        <v>14057.2</v>
      </c>
      <c r="DH26">
        <v>15</v>
      </c>
      <c r="DI26">
        <v>1608050104.5</v>
      </c>
      <c r="DJ26" t="s">
        <v>328</v>
      </c>
      <c r="DK26">
        <v>1608050094</v>
      </c>
      <c r="DL26">
        <v>1608050104.5</v>
      </c>
      <c r="DM26">
        <v>10</v>
      </c>
      <c r="DN26">
        <v>4.5999999999999999E-2</v>
      </c>
      <c r="DO26">
        <v>-1E-3</v>
      </c>
      <c r="DP26">
        <v>0.17299999999999999</v>
      </c>
      <c r="DQ26">
        <v>0.122</v>
      </c>
      <c r="DR26">
        <v>425</v>
      </c>
      <c r="DS26">
        <v>14</v>
      </c>
      <c r="DT26">
        <v>0.09</v>
      </c>
      <c r="DU26">
        <v>0.01</v>
      </c>
      <c r="DV26">
        <v>24.848647202184299</v>
      </c>
      <c r="DW26">
        <v>-5.2349333133473001E-2</v>
      </c>
      <c r="DX26">
        <v>2.7381091247310699E-2</v>
      </c>
      <c r="DY26">
        <v>1</v>
      </c>
      <c r="DZ26">
        <v>-32.552489999999999</v>
      </c>
      <c r="EA26">
        <v>0.26511857619568502</v>
      </c>
      <c r="EB26">
        <v>4.0184560467920898E-2</v>
      </c>
      <c r="EC26">
        <v>0</v>
      </c>
      <c r="ED26">
        <v>4.4793566666666704</v>
      </c>
      <c r="EE26">
        <v>-0.20688961067852199</v>
      </c>
      <c r="EF26">
        <v>1.5126805860972601E-2</v>
      </c>
      <c r="EG26">
        <v>0</v>
      </c>
      <c r="EH26">
        <v>1</v>
      </c>
      <c r="EI26">
        <v>3</v>
      </c>
      <c r="EJ26" t="s">
        <v>298</v>
      </c>
      <c r="EK26">
        <v>100</v>
      </c>
      <c r="EL26">
        <v>100</v>
      </c>
      <c r="EM26">
        <v>1.2999999999999999E-2</v>
      </c>
      <c r="EN26">
        <v>0.29930000000000001</v>
      </c>
      <c r="EO26">
        <v>0.359185970765795</v>
      </c>
      <c r="EP26">
        <v>-1.6043650578588901E-5</v>
      </c>
      <c r="EQ26">
        <v>-1.15305589960158E-6</v>
      </c>
      <c r="ER26">
        <v>3.6581349982770798E-10</v>
      </c>
      <c r="ES26">
        <v>-1.8184101763213899E-2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4.2</v>
      </c>
      <c r="FB26">
        <v>4</v>
      </c>
      <c r="FC26">
        <v>2</v>
      </c>
      <c r="FD26">
        <v>510.97199999999998</v>
      </c>
      <c r="FE26">
        <v>478.774</v>
      </c>
      <c r="FF26">
        <v>23.789400000000001</v>
      </c>
      <c r="FG26">
        <v>33.957799999999999</v>
      </c>
      <c r="FH26">
        <v>29.9999</v>
      </c>
      <c r="FI26">
        <v>33.9925</v>
      </c>
      <c r="FJ26">
        <v>34.033499999999997</v>
      </c>
      <c r="FK26">
        <v>27.4619</v>
      </c>
      <c r="FL26">
        <v>4.4962999999999997</v>
      </c>
      <c r="FM26">
        <v>14.639900000000001</v>
      </c>
      <c r="FN26">
        <v>23.7974</v>
      </c>
      <c r="FO26">
        <v>632.43200000000002</v>
      </c>
      <c r="FP26">
        <v>15.072800000000001</v>
      </c>
      <c r="FQ26">
        <v>97.783799999999999</v>
      </c>
      <c r="FR26">
        <v>101.994</v>
      </c>
    </row>
    <row r="27" spans="1:174" x14ac:dyDescent="0.25">
      <c r="A27">
        <v>11</v>
      </c>
      <c r="B27">
        <v>1608050466.5</v>
      </c>
      <c r="C27">
        <v>1063.9000000953699</v>
      </c>
      <c r="D27" t="s">
        <v>338</v>
      </c>
      <c r="E27" t="s">
        <v>339</v>
      </c>
      <c r="F27" t="s">
        <v>291</v>
      </c>
      <c r="G27" t="s">
        <v>292</v>
      </c>
      <c r="H27">
        <v>1608050458.5</v>
      </c>
      <c r="I27">
        <f t="shared" si="0"/>
        <v>3.5722842682178743E-3</v>
      </c>
      <c r="J27">
        <f t="shared" si="1"/>
        <v>3.5722842682178744</v>
      </c>
      <c r="K27">
        <f t="shared" si="2"/>
        <v>26.308034222441336</v>
      </c>
      <c r="L27">
        <f t="shared" si="3"/>
        <v>699.96977419354801</v>
      </c>
      <c r="M27">
        <f t="shared" si="4"/>
        <v>469.19331690685999</v>
      </c>
      <c r="N27">
        <f t="shared" si="5"/>
        <v>48.244328995320039</v>
      </c>
      <c r="O27">
        <f t="shared" si="6"/>
        <v>71.973685165846121</v>
      </c>
      <c r="P27">
        <f t="shared" si="7"/>
        <v>0.20325190150753464</v>
      </c>
      <c r="Q27">
        <f t="shared" si="8"/>
        <v>2.9774492012126688</v>
      </c>
      <c r="R27">
        <f t="shared" si="9"/>
        <v>0.19584643029079191</v>
      </c>
      <c r="S27">
        <f t="shared" si="10"/>
        <v>0.12304689141589842</v>
      </c>
      <c r="T27">
        <f t="shared" si="11"/>
        <v>231.28949046074482</v>
      </c>
      <c r="U27">
        <f t="shared" si="12"/>
        <v>28.421401757018486</v>
      </c>
      <c r="V27">
        <f t="shared" si="13"/>
        <v>28.0885</v>
      </c>
      <c r="W27">
        <f t="shared" si="14"/>
        <v>3.8144623102158199</v>
      </c>
      <c r="X27">
        <f t="shared" si="15"/>
        <v>52.509810503043852</v>
      </c>
      <c r="Y27">
        <f t="shared" si="16"/>
        <v>1.9918834505244856</v>
      </c>
      <c r="Z27">
        <f t="shared" si="17"/>
        <v>3.7933548634859791</v>
      </c>
      <c r="AA27">
        <f t="shared" si="18"/>
        <v>1.8225788596913344</v>
      </c>
      <c r="AB27">
        <f t="shared" si="19"/>
        <v>-157.53773622840825</v>
      </c>
      <c r="AC27">
        <f t="shared" si="20"/>
        <v>-15.283598204085438</v>
      </c>
      <c r="AD27">
        <f t="shared" si="21"/>
        <v>-1.119357859621283</v>
      </c>
      <c r="AE27">
        <f t="shared" si="22"/>
        <v>57.348798168629841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54154.663496051216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15322.3</v>
      </c>
      <c r="AS27">
        <v>989.78092307692305</v>
      </c>
      <c r="AT27">
        <v>1340.57</v>
      </c>
      <c r="AU27">
        <f t="shared" si="27"/>
        <v>0.26167158516383093</v>
      </c>
      <c r="AV27">
        <v>0.5</v>
      </c>
      <c r="AW27">
        <f t="shared" si="28"/>
        <v>1180.1776360740103</v>
      </c>
      <c r="AX27">
        <f t="shared" si="29"/>
        <v>26.308034222441336</v>
      </c>
      <c r="AY27">
        <f t="shared" si="30"/>
        <v>154.40947640319453</v>
      </c>
      <c r="AZ27">
        <f t="shared" si="31"/>
        <v>2.2781131314855319E-2</v>
      </c>
      <c r="BA27">
        <f t="shared" si="32"/>
        <v>1.4333529767188584</v>
      </c>
      <c r="BB27" t="s">
        <v>341</v>
      </c>
      <c r="BC27">
        <v>989.78092307692305</v>
      </c>
      <c r="BD27">
        <v>642.54999999999995</v>
      </c>
      <c r="BE27">
        <f t="shared" si="33"/>
        <v>0.52068896066598536</v>
      </c>
      <c r="BF27">
        <f t="shared" si="34"/>
        <v>0.50254874777667813</v>
      </c>
      <c r="BG27">
        <f t="shared" si="35"/>
        <v>0.73353235122331117</v>
      </c>
      <c r="BH27">
        <f t="shared" si="36"/>
        <v>0.56117895058089795</v>
      </c>
      <c r="BI27">
        <f t="shared" si="37"/>
        <v>0.75453847417857389</v>
      </c>
      <c r="BJ27">
        <f t="shared" si="38"/>
        <v>0.32624663736705362</v>
      </c>
      <c r="BK27">
        <f t="shared" si="39"/>
        <v>0.67375336263294638</v>
      </c>
      <c r="BL27">
        <f t="shared" si="40"/>
        <v>1399.99129032258</v>
      </c>
      <c r="BM27">
        <f t="shared" si="41"/>
        <v>1180.1776360740103</v>
      </c>
      <c r="BN27">
        <f t="shared" si="42"/>
        <v>0.84298927017044423</v>
      </c>
      <c r="BO27">
        <f t="shared" si="43"/>
        <v>0.19597854034088846</v>
      </c>
      <c r="BP27">
        <v>6</v>
      </c>
      <c r="BQ27">
        <v>0.5</v>
      </c>
      <c r="BR27" t="s">
        <v>296</v>
      </c>
      <c r="BS27">
        <v>2</v>
      </c>
      <c r="BT27">
        <v>1608050458.5</v>
      </c>
      <c r="BU27">
        <v>699.96977419354801</v>
      </c>
      <c r="BV27">
        <v>734.53632258064499</v>
      </c>
      <c r="BW27">
        <v>19.3717774193548</v>
      </c>
      <c r="BX27">
        <v>15.1685258064516</v>
      </c>
      <c r="BY27">
        <v>700.06151612903204</v>
      </c>
      <c r="BZ27">
        <v>19.0729516129032</v>
      </c>
      <c r="CA27">
        <v>500.053258064516</v>
      </c>
      <c r="CB27">
        <v>102.724</v>
      </c>
      <c r="CC27">
        <v>9.99901483870968E-2</v>
      </c>
      <c r="CD27">
        <v>27.9932870967742</v>
      </c>
      <c r="CE27">
        <v>28.0885</v>
      </c>
      <c r="CF27">
        <v>999.9</v>
      </c>
      <c r="CG27">
        <v>0</v>
      </c>
      <c r="CH27">
        <v>0</v>
      </c>
      <c r="CI27">
        <v>10003.1522580645</v>
      </c>
      <c r="CJ27">
        <v>0</v>
      </c>
      <c r="CK27">
        <v>373.10164516128998</v>
      </c>
      <c r="CL27">
        <v>1399.99129032258</v>
      </c>
      <c r="CM27">
        <v>0.90000070967741896</v>
      </c>
      <c r="CN27">
        <v>9.9999280645161295E-2</v>
      </c>
      <c r="CO27">
        <v>0</v>
      </c>
      <c r="CP27">
        <v>989.93022580645197</v>
      </c>
      <c r="CQ27">
        <v>4.9994800000000001</v>
      </c>
      <c r="CR27">
        <v>14114.7129032258</v>
      </c>
      <c r="CS27">
        <v>11417.5032258065</v>
      </c>
      <c r="CT27">
        <v>49.804064516129003</v>
      </c>
      <c r="CU27">
        <v>51.352645161290297</v>
      </c>
      <c r="CV27">
        <v>50.856709677419403</v>
      </c>
      <c r="CW27">
        <v>50.955290322580602</v>
      </c>
      <c r="CX27">
        <v>51.537999999999997</v>
      </c>
      <c r="CY27">
        <v>1255.49322580645</v>
      </c>
      <c r="CZ27">
        <v>139.498387096774</v>
      </c>
      <c r="DA27">
        <v>0</v>
      </c>
      <c r="DB27">
        <v>120</v>
      </c>
      <c r="DC27">
        <v>0</v>
      </c>
      <c r="DD27">
        <v>989.78092307692305</v>
      </c>
      <c r="DE27">
        <v>-14.3261538667947</v>
      </c>
      <c r="DF27">
        <v>-184.242735169702</v>
      </c>
      <c r="DG27">
        <v>14112.7038461538</v>
      </c>
      <c r="DH27">
        <v>15</v>
      </c>
      <c r="DI27">
        <v>1608050104.5</v>
      </c>
      <c r="DJ27" t="s">
        <v>328</v>
      </c>
      <c r="DK27">
        <v>1608050094</v>
      </c>
      <c r="DL27">
        <v>1608050104.5</v>
      </c>
      <c r="DM27">
        <v>10</v>
      </c>
      <c r="DN27">
        <v>4.5999999999999999E-2</v>
      </c>
      <c r="DO27">
        <v>-1E-3</v>
      </c>
      <c r="DP27">
        <v>0.17299999999999999</v>
      </c>
      <c r="DQ27">
        <v>0.122</v>
      </c>
      <c r="DR27">
        <v>425</v>
      </c>
      <c r="DS27">
        <v>14</v>
      </c>
      <c r="DT27">
        <v>0.09</v>
      </c>
      <c r="DU27">
        <v>0.01</v>
      </c>
      <c r="DV27">
        <v>26.327563348617801</v>
      </c>
      <c r="DW27">
        <v>-1.01975493382344</v>
      </c>
      <c r="DX27">
        <v>8.6835981152323799E-2</v>
      </c>
      <c r="DY27">
        <v>0</v>
      </c>
      <c r="DZ27">
        <v>-34.574193333333298</v>
      </c>
      <c r="EA27">
        <v>1.5797873192435701</v>
      </c>
      <c r="EB27">
        <v>0.12493810449801</v>
      </c>
      <c r="EC27">
        <v>0</v>
      </c>
      <c r="ED27">
        <v>4.2042809999999999</v>
      </c>
      <c r="EE27">
        <v>-0.42547888765295</v>
      </c>
      <c r="EF27">
        <v>3.2419279690743701E-2</v>
      </c>
      <c r="EG27">
        <v>0</v>
      </c>
      <c r="EH27">
        <v>0</v>
      </c>
      <c r="EI27">
        <v>3</v>
      </c>
      <c r="EJ27" t="s">
        <v>333</v>
      </c>
      <c r="EK27">
        <v>100</v>
      </c>
      <c r="EL27">
        <v>100</v>
      </c>
      <c r="EM27">
        <v>-9.1999999999999998E-2</v>
      </c>
      <c r="EN27">
        <v>0.29920000000000002</v>
      </c>
      <c r="EO27">
        <v>0.359185970765795</v>
      </c>
      <c r="EP27">
        <v>-1.6043650578588901E-5</v>
      </c>
      <c r="EQ27">
        <v>-1.15305589960158E-6</v>
      </c>
      <c r="ER27">
        <v>3.6581349982770798E-10</v>
      </c>
      <c r="ES27">
        <v>-1.8184101763213899E-2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6.2</v>
      </c>
      <c r="FB27">
        <v>6</v>
      </c>
      <c r="FC27">
        <v>2</v>
      </c>
      <c r="FD27">
        <v>510.86799999999999</v>
      </c>
      <c r="FE27">
        <v>479.22</v>
      </c>
      <c r="FF27">
        <v>23.789300000000001</v>
      </c>
      <c r="FG27">
        <v>33.917999999999999</v>
      </c>
      <c r="FH27">
        <v>29.9998</v>
      </c>
      <c r="FI27">
        <v>33.958799999999997</v>
      </c>
      <c r="FJ27">
        <v>34.000399999999999</v>
      </c>
      <c r="FK27">
        <v>31.0092</v>
      </c>
      <c r="FL27">
        <v>0</v>
      </c>
      <c r="FM27">
        <v>15.024800000000001</v>
      </c>
      <c r="FN27">
        <v>23.792899999999999</v>
      </c>
      <c r="FO27">
        <v>734.31</v>
      </c>
      <c r="FP27">
        <v>15.725</v>
      </c>
      <c r="FQ27">
        <v>97.794799999999995</v>
      </c>
      <c r="FR27">
        <v>102.002</v>
      </c>
    </row>
    <row r="28" spans="1:174" x14ac:dyDescent="0.25">
      <c r="A28">
        <v>12</v>
      </c>
      <c r="B28">
        <v>1608050587</v>
      </c>
      <c r="C28">
        <v>1184.4000000953699</v>
      </c>
      <c r="D28" t="s">
        <v>342</v>
      </c>
      <c r="E28" t="s">
        <v>343</v>
      </c>
      <c r="F28" t="s">
        <v>291</v>
      </c>
      <c r="G28" t="s">
        <v>292</v>
      </c>
      <c r="H28">
        <v>1608050579</v>
      </c>
      <c r="I28">
        <f t="shared" si="0"/>
        <v>3.2059150783642449E-3</v>
      </c>
      <c r="J28">
        <f t="shared" si="1"/>
        <v>3.2059150783642449</v>
      </c>
      <c r="K28">
        <f t="shared" si="2"/>
        <v>27.51776884053568</v>
      </c>
      <c r="L28">
        <f t="shared" si="3"/>
        <v>799.93261290322596</v>
      </c>
      <c r="M28">
        <f t="shared" si="4"/>
        <v>531.99504802859713</v>
      </c>
      <c r="N28">
        <f t="shared" si="5"/>
        <v>54.696923390600482</v>
      </c>
      <c r="O28">
        <f t="shared" si="6"/>
        <v>82.244849849163742</v>
      </c>
      <c r="P28">
        <f t="shared" si="7"/>
        <v>0.1822190866615096</v>
      </c>
      <c r="Q28">
        <f t="shared" si="8"/>
        <v>2.9757323758867482</v>
      </c>
      <c r="R28">
        <f t="shared" si="9"/>
        <v>0.17623940133669644</v>
      </c>
      <c r="S28">
        <f t="shared" si="10"/>
        <v>0.11067053005481498</v>
      </c>
      <c r="T28">
        <f t="shared" si="11"/>
        <v>231.29225704005142</v>
      </c>
      <c r="U28">
        <f t="shared" si="12"/>
        <v>28.510368415153909</v>
      </c>
      <c r="V28">
        <f t="shared" si="13"/>
        <v>28.116958064516101</v>
      </c>
      <c r="W28">
        <f t="shared" si="14"/>
        <v>3.820790944543647</v>
      </c>
      <c r="X28">
        <f t="shared" si="15"/>
        <v>52.83167305259191</v>
      </c>
      <c r="Y28">
        <f t="shared" si="16"/>
        <v>2.0034947841313211</v>
      </c>
      <c r="Z28">
        <f t="shared" si="17"/>
        <v>3.7922228624804646</v>
      </c>
      <c r="AA28">
        <f t="shared" si="18"/>
        <v>1.8172961604123259</v>
      </c>
      <c r="AB28">
        <f t="shared" si="19"/>
        <v>-141.38085495586321</v>
      </c>
      <c r="AC28">
        <f t="shared" si="20"/>
        <v>-20.66153315374671</v>
      </c>
      <c r="AD28">
        <f t="shared" si="21"/>
        <v>-1.5142824474565235</v>
      </c>
      <c r="AE28">
        <f t="shared" si="22"/>
        <v>67.735586482984957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54104.982283289319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15322.4</v>
      </c>
      <c r="AS28">
        <v>987.39626923076901</v>
      </c>
      <c r="AT28">
        <v>1335.86</v>
      </c>
      <c r="AU28">
        <f t="shared" si="27"/>
        <v>0.26085348073093806</v>
      </c>
      <c r="AV28">
        <v>0.5</v>
      </c>
      <c r="AW28">
        <f t="shared" si="28"/>
        <v>1180.1920176834376</v>
      </c>
      <c r="AX28">
        <f t="shared" si="29"/>
        <v>27.51776884053568</v>
      </c>
      <c r="AY28">
        <f t="shared" si="30"/>
        <v>153.92859787179674</v>
      </c>
      <c r="AZ28">
        <f t="shared" si="31"/>
        <v>2.3805885736712339E-2</v>
      </c>
      <c r="BA28">
        <f t="shared" si="32"/>
        <v>1.4419325378407919</v>
      </c>
      <c r="BB28" t="s">
        <v>345</v>
      </c>
      <c r="BC28">
        <v>987.39626923076901</v>
      </c>
      <c r="BD28">
        <v>638.70000000000005</v>
      </c>
      <c r="BE28">
        <f t="shared" si="33"/>
        <v>0.52188103543784514</v>
      </c>
      <c r="BF28">
        <f t="shared" si="34"/>
        <v>0.49983322446673784</v>
      </c>
      <c r="BG28">
        <f t="shared" si="35"/>
        <v>0.73425123314197716</v>
      </c>
      <c r="BH28">
        <f t="shared" si="36"/>
        <v>0.56169122552070827</v>
      </c>
      <c r="BI28">
        <f t="shared" si="37"/>
        <v>0.75638799680056445</v>
      </c>
      <c r="BJ28">
        <f t="shared" si="38"/>
        <v>0.32331849979098265</v>
      </c>
      <c r="BK28">
        <f t="shared" si="39"/>
        <v>0.67668150020901741</v>
      </c>
      <c r="BL28">
        <f t="shared" si="40"/>
        <v>1400.0083870967701</v>
      </c>
      <c r="BM28">
        <f t="shared" si="41"/>
        <v>1180.1920176834376</v>
      </c>
      <c r="BN28">
        <f t="shared" si="42"/>
        <v>0.8429892481793122</v>
      </c>
      <c r="BO28">
        <f t="shared" si="43"/>
        <v>0.19597849635862463</v>
      </c>
      <c r="BP28">
        <v>6</v>
      </c>
      <c r="BQ28">
        <v>0.5</v>
      </c>
      <c r="BR28" t="s">
        <v>296</v>
      </c>
      <c r="BS28">
        <v>2</v>
      </c>
      <c r="BT28">
        <v>1608050579</v>
      </c>
      <c r="BU28">
        <v>799.93261290322596</v>
      </c>
      <c r="BV28">
        <v>836.02787096774205</v>
      </c>
      <c r="BW28">
        <v>19.4864580645161</v>
      </c>
      <c r="BX28">
        <v>15.7146903225806</v>
      </c>
      <c r="BY28">
        <v>800.13696774193602</v>
      </c>
      <c r="BZ28">
        <v>19.183193548387099</v>
      </c>
      <c r="CA28">
        <v>500.04825806451601</v>
      </c>
      <c r="CB28">
        <v>102.71470967741899</v>
      </c>
      <c r="CC28">
        <v>0.10001311612903201</v>
      </c>
      <c r="CD28">
        <v>27.988167741935499</v>
      </c>
      <c r="CE28">
        <v>28.116958064516101</v>
      </c>
      <c r="CF28">
        <v>999.9</v>
      </c>
      <c r="CG28">
        <v>0</v>
      </c>
      <c r="CH28">
        <v>0</v>
      </c>
      <c r="CI28">
        <v>9994.35</v>
      </c>
      <c r="CJ28">
        <v>0</v>
      </c>
      <c r="CK28">
        <v>382.46141935483899</v>
      </c>
      <c r="CL28">
        <v>1400.0083870967701</v>
      </c>
      <c r="CM28">
        <v>0.90000077419354896</v>
      </c>
      <c r="CN28">
        <v>9.9999199999999996E-2</v>
      </c>
      <c r="CO28">
        <v>0</v>
      </c>
      <c r="CP28">
        <v>987.458387096774</v>
      </c>
      <c r="CQ28">
        <v>4.9994800000000001</v>
      </c>
      <c r="CR28">
        <v>14107.583870967699</v>
      </c>
      <c r="CS28">
        <v>11417.6451612903</v>
      </c>
      <c r="CT28">
        <v>49.796064516129</v>
      </c>
      <c r="CU28">
        <v>51.3546774193548</v>
      </c>
      <c r="CV28">
        <v>50.866870967741903</v>
      </c>
      <c r="CW28">
        <v>50.961387096774203</v>
      </c>
      <c r="CX28">
        <v>51.542000000000002</v>
      </c>
      <c r="CY28">
        <v>1255.5093548387099</v>
      </c>
      <c r="CZ28">
        <v>139.499032258065</v>
      </c>
      <c r="DA28">
        <v>0</v>
      </c>
      <c r="DB28">
        <v>119.59999990463299</v>
      </c>
      <c r="DC28">
        <v>0</v>
      </c>
      <c r="DD28">
        <v>987.39626923076901</v>
      </c>
      <c r="DE28">
        <v>-13.188752135520501</v>
      </c>
      <c r="DF28">
        <v>-165.94529929178699</v>
      </c>
      <c r="DG28">
        <v>14106.9346153846</v>
      </c>
      <c r="DH28">
        <v>15</v>
      </c>
      <c r="DI28">
        <v>1608050104.5</v>
      </c>
      <c r="DJ28" t="s">
        <v>328</v>
      </c>
      <c r="DK28">
        <v>1608050094</v>
      </c>
      <c r="DL28">
        <v>1608050104.5</v>
      </c>
      <c r="DM28">
        <v>10</v>
      </c>
      <c r="DN28">
        <v>4.5999999999999999E-2</v>
      </c>
      <c r="DO28">
        <v>-1E-3</v>
      </c>
      <c r="DP28">
        <v>0.17299999999999999</v>
      </c>
      <c r="DQ28">
        <v>0.122</v>
      </c>
      <c r="DR28">
        <v>425</v>
      </c>
      <c r="DS28">
        <v>14</v>
      </c>
      <c r="DT28">
        <v>0.09</v>
      </c>
      <c r="DU28">
        <v>0.01</v>
      </c>
      <c r="DV28">
        <v>27.520208616177801</v>
      </c>
      <c r="DW28">
        <v>-0.70927815713968401</v>
      </c>
      <c r="DX28">
        <v>6.08420702021997E-2</v>
      </c>
      <c r="DY28">
        <v>0</v>
      </c>
      <c r="DZ28">
        <v>-36.090299999999999</v>
      </c>
      <c r="EA28">
        <v>0.77828342602905998</v>
      </c>
      <c r="EB28">
        <v>6.9787367529278305E-2</v>
      </c>
      <c r="EC28">
        <v>0</v>
      </c>
      <c r="ED28">
        <v>3.7708153333333301</v>
      </c>
      <c r="EE28">
        <v>4.2251212458294003E-2</v>
      </c>
      <c r="EF28">
        <v>7.5062728138241804E-3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-0.20399999999999999</v>
      </c>
      <c r="EN28">
        <v>0.3039</v>
      </c>
      <c r="EO28">
        <v>0.359185970765795</v>
      </c>
      <c r="EP28">
        <v>-1.6043650578588901E-5</v>
      </c>
      <c r="EQ28">
        <v>-1.15305589960158E-6</v>
      </c>
      <c r="ER28">
        <v>3.6581349982770798E-10</v>
      </c>
      <c r="ES28">
        <v>-1.8184101763213899E-2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8.1999999999999993</v>
      </c>
      <c r="FB28">
        <v>8</v>
      </c>
      <c r="FC28">
        <v>2</v>
      </c>
      <c r="FD28">
        <v>510.56299999999999</v>
      </c>
      <c r="FE28">
        <v>479.96300000000002</v>
      </c>
      <c r="FF28">
        <v>23.768999999999998</v>
      </c>
      <c r="FG28">
        <v>33.869100000000003</v>
      </c>
      <c r="FH28">
        <v>29.9998</v>
      </c>
      <c r="FI28">
        <v>33.915999999999997</v>
      </c>
      <c r="FJ28">
        <v>33.9602</v>
      </c>
      <c r="FK28">
        <v>34.486499999999999</v>
      </c>
      <c r="FL28">
        <v>0</v>
      </c>
      <c r="FM28">
        <v>17.318100000000001</v>
      </c>
      <c r="FN28">
        <v>23.776</v>
      </c>
      <c r="FO28">
        <v>836.00300000000004</v>
      </c>
      <c r="FP28">
        <v>16.0962</v>
      </c>
      <c r="FQ28">
        <v>97.808099999999996</v>
      </c>
      <c r="FR28">
        <v>102.008</v>
      </c>
    </row>
    <row r="29" spans="1:174" x14ac:dyDescent="0.25">
      <c r="A29">
        <v>13</v>
      </c>
      <c r="B29">
        <v>1608050707.5</v>
      </c>
      <c r="C29">
        <v>1304.9000000953699</v>
      </c>
      <c r="D29" t="s">
        <v>346</v>
      </c>
      <c r="E29" t="s">
        <v>347</v>
      </c>
      <c r="F29" t="s">
        <v>291</v>
      </c>
      <c r="G29" t="s">
        <v>292</v>
      </c>
      <c r="H29">
        <v>1608050699.75</v>
      </c>
      <c r="I29">
        <f t="shared" si="0"/>
        <v>2.7338649079992369E-3</v>
      </c>
      <c r="J29">
        <f t="shared" si="1"/>
        <v>2.7338649079992368</v>
      </c>
      <c r="K29">
        <f t="shared" si="2"/>
        <v>28.250701174257518</v>
      </c>
      <c r="L29">
        <f t="shared" si="3"/>
        <v>899.998066666667</v>
      </c>
      <c r="M29">
        <f t="shared" si="4"/>
        <v>576.56813672411477</v>
      </c>
      <c r="N29">
        <f t="shared" si="5"/>
        <v>59.277653193034034</v>
      </c>
      <c r="O29">
        <f t="shared" si="6"/>
        <v>92.529867455709635</v>
      </c>
      <c r="P29">
        <f t="shared" si="7"/>
        <v>0.15340358343028548</v>
      </c>
      <c r="Q29">
        <f t="shared" si="8"/>
        <v>2.9771497130271758</v>
      </c>
      <c r="R29">
        <f t="shared" si="9"/>
        <v>0.14914373693864086</v>
      </c>
      <c r="S29">
        <f t="shared" si="10"/>
        <v>9.3587712935311165E-2</v>
      </c>
      <c r="T29">
        <f t="shared" si="11"/>
        <v>231.28723223370039</v>
      </c>
      <c r="U29">
        <f t="shared" si="12"/>
        <v>28.635527323922041</v>
      </c>
      <c r="V29">
        <f t="shared" si="13"/>
        <v>28.172540000000001</v>
      </c>
      <c r="W29">
        <f t="shared" si="14"/>
        <v>3.8331779304678313</v>
      </c>
      <c r="X29">
        <f t="shared" si="15"/>
        <v>52.780536677645593</v>
      </c>
      <c r="Y29">
        <f t="shared" si="16"/>
        <v>2.0020888072703378</v>
      </c>
      <c r="Z29">
        <f t="shared" si="17"/>
        <v>3.7932331372414647</v>
      </c>
      <c r="AA29">
        <f t="shared" si="18"/>
        <v>1.8310891231974935</v>
      </c>
      <c r="AB29">
        <f t="shared" si="19"/>
        <v>-120.56344244276634</v>
      </c>
      <c r="AC29">
        <f t="shared" si="20"/>
        <v>-28.859171353749836</v>
      </c>
      <c r="AD29">
        <f t="shared" si="21"/>
        <v>-2.1147136458889531</v>
      </c>
      <c r="AE29">
        <f t="shared" si="22"/>
        <v>79.749904791295279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54145.692608325546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15322.4</v>
      </c>
      <c r="AS29">
        <v>983.362153846154</v>
      </c>
      <c r="AT29">
        <v>1330.28</v>
      </c>
      <c r="AU29">
        <f t="shared" si="27"/>
        <v>0.26078558360183268</v>
      </c>
      <c r="AV29">
        <v>0.5</v>
      </c>
      <c r="AW29">
        <f t="shared" si="28"/>
        <v>1180.1651405580094</v>
      </c>
      <c r="AX29">
        <f t="shared" si="29"/>
        <v>28.250701174257518</v>
      </c>
      <c r="AY29">
        <f t="shared" si="30"/>
        <v>153.8850274634797</v>
      </c>
      <c r="AZ29">
        <f t="shared" si="31"/>
        <v>2.4427470074605818E-2</v>
      </c>
      <c r="BA29">
        <f t="shared" si="32"/>
        <v>1.4521754818534445</v>
      </c>
      <c r="BB29" t="s">
        <v>349</v>
      </c>
      <c r="BC29">
        <v>983.362153846154</v>
      </c>
      <c r="BD29">
        <v>640.94000000000005</v>
      </c>
      <c r="BE29">
        <f t="shared" si="33"/>
        <v>0.51819165889887842</v>
      </c>
      <c r="BF29">
        <f t="shared" si="34"/>
        <v>0.50326086713935936</v>
      </c>
      <c r="BG29">
        <f t="shared" si="35"/>
        <v>0.73700756159533642</v>
      </c>
      <c r="BH29">
        <f t="shared" si="36"/>
        <v>0.56427473962894903</v>
      </c>
      <c r="BI29">
        <f t="shared" si="37"/>
        <v>0.75857915098967432</v>
      </c>
      <c r="BJ29">
        <f t="shared" si="38"/>
        <v>0.32801752530610939</v>
      </c>
      <c r="BK29">
        <f t="shared" si="39"/>
        <v>0.67198247469389061</v>
      </c>
      <c r="BL29">
        <f t="shared" si="40"/>
        <v>1399.9763333333301</v>
      </c>
      <c r="BM29">
        <f t="shared" si="41"/>
        <v>1180.1651405580094</v>
      </c>
      <c r="BN29">
        <f t="shared" si="42"/>
        <v>0.84298935093284588</v>
      </c>
      <c r="BO29">
        <f t="shared" si="43"/>
        <v>0.1959787018656918</v>
      </c>
      <c r="BP29">
        <v>6</v>
      </c>
      <c r="BQ29">
        <v>0.5</v>
      </c>
      <c r="BR29" t="s">
        <v>296</v>
      </c>
      <c r="BS29">
        <v>2</v>
      </c>
      <c r="BT29">
        <v>1608050699.75</v>
      </c>
      <c r="BU29">
        <v>899.998066666667</v>
      </c>
      <c r="BV29">
        <v>936.847933333333</v>
      </c>
      <c r="BW29">
        <v>19.4734533333333</v>
      </c>
      <c r="BX29">
        <v>16.257010000000001</v>
      </c>
      <c r="BY29">
        <v>900.22506666666698</v>
      </c>
      <c r="BZ29">
        <v>19.303453333333302</v>
      </c>
      <c r="CA29">
        <v>500.04806666666701</v>
      </c>
      <c r="CB29">
        <v>102.71120000000001</v>
      </c>
      <c r="CC29">
        <v>9.9984693333333305E-2</v>
      </c>
      <c r="CD29">
        <v>27.992736666666701</v>
      </c>
      <c r="CE29">
        <v>28.172540000000001</v>
      </c>
      <c r="CF29">
        <v>999.9</v>
      </c>
      <c r="CG29">
        <v>0</v>
      </c>
      <c r="CH29">
        <v>0</v>
      </c>
      <c r="CI29">
        <v>10002.705</v>
      </c>
      <c r="CJ29">
        <v>0</v>
      </c>
      <c r="CK29">
        <v>406.18196666666699</v>
      </c>
      <c r="CL29">
        <v>1399.9763333333301</v>
      </c>
      <c r="CM29">
        <v>0.89999850000000003</v>
      </c>
      <c r="CN29">
        <v>0.10000149999999999</v>
      </c>
      <c r="CO29">
        <v>0</v>
      </c>
      <c r="CP29">
        <v>983.37746666666703</v>
      </c>
      <c r="CQ29">
        <v>4.9994800000000001</v>
      </c>
      <c r="CR29">
        <v>14086.063333333301</v>
      </c>
      <c r="CS29">
        <v>11417.38</v>
      </c>
      <c r="CT29">
        <v>49.820399999999999</v>
      </c>
      <c r="CU29">
        <v>51.374933333333303</v>
      </c>
      <c r="CV29">
        <v>50.881133333333302</v>
      </c>
      <c r="CW29">
        <v>50.9895</v>
      </c>
      <c r="CX29">
        <v>51.5662666666666</v>
      </c>
      <c r="CY29">
        <v>1255.4760000000001</v>
      </c>
      <c r="CZ29">
        <v>139.500666666667</v>
      </c>
      <c r="DA29">
        <v>0</v>
      </c>
      <c r="DB29">
        <v>119.700000047684</v>
      </c>
      <c r="DC29">
        <v>0</v>
      </c>
      <c r="DD29">
        <v>983.362153846154</v>
      </c>
      <c r="DE29">
        <v>-10.0421880344486</v>
      </c>
      <c r="DF29">
        <v>-167.37094013570299</v>
      </c>
      <c r="DG29">
        <v>14086.007692307699</v>
      </c>
      <c r="DH29">
        <v>15</v>
      </c>
      <c r="DI29">
        <v>1608050732.5</v>
      </c>
      <c r="DJ29" t="s">
        <v>350</v>
      </c>
      <c r="DK29">
        <v>1608050727</v>
      </c>
      <c r="DL29">
        <v>1608050732.5</v>
      </c>
      <c r="DM29">
        <v>11</v>
      </c>
      <c r="DN29">
        <v>0.14000000000000001</v>
      </c>
      <c r="DO29">
        <v>-2.1000000000000001E-2</v>
      </c>
      <c r="DP29">
        <v>-0.22700000000000001</v>
      </c>
      <c r="DQ29">
        <v>0.17</v>
      </c>
      <c r="DR29">
        <v>937</v>
      </c>
      <c r="DS29">
        <v>16</v>
      </c>
      <c r="DT29">
        <v>0.03</v>
      </c>
      <c r="DU29">
        <v>0.02</v>
      </c>
      <c r="DV29">
        <v>28.228628396503598</v>
      </c>
      <c r="DW29">
        <v>-0.29669597553343302</v>
      </c>
      <c r="DX29">
        <v>4.1498184512779999E-2</v>
      </c>
      <c r="DY29">
        <v>1</v>
      </c>
      <c r="DZ29">
        <v>-36.946556666666702</v>
      </c>
      <c r="EA29">
        <v>0.58450812013328202</v>
      </c>
      <c r="EB29">
        <v>6.1552588265826401E-2</v>
      </c>
      <c r="EC29">
        <v>0</v>
      </c>
      <c r="ED29">
        <v>3.3563890000000001</v>
      </c>
      <c r="EE29">
        <v>-0.37090731924359799</v>
      </c>
      <c r="EF29">
        <v>2.9898260300559299E-2</v>
      </c>
      <c r="EG29">
        <v>0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-0.22700000000000001</v>
      </c>
      <c r="EN29">
        <v>0.17</v>
      </c>
      <c r="EO29">
        <v>0.359185970765795</v>
      </c>
      <c r="EP29">
        <v>-1.6043650578588901E-5</v>
      </c>
      <c r="EQ29">
        <v>-1.15305589960158E-6</v>
      </c>
      <c r="ER29">
        <v>3.6581349982770798E-10</v>
      </c>
      <c r="ES29">
        <v>-1.8184101763213899E-2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10.199999999999999</v>
      </c>
      <c r="FB29">
        <v>10.1</v>
      </c>
      <c r="FC29">
        <v>2</v>
      </c>
      <c r="FD29">
        <v>510.322</v>
      </c>
      <c r="FE29">
        <v>480.29399999999998</v>
      </c>
      <c r="FF29">
        <v>23.6694</v>
      </c>
      <c r="FG29">
        <v>33.829500000000003</v>
      </c>
      <c r="FH29">
        <v>29.9999</v>
      </c>
      <c r="FI29">
        <v>33.877400000000002</v>
      </c>
      <c r="FJ29">
        <v>33.921700000000001</v>
      </c>
      <c r="FK29">
        <v>37.861899999999999</v>
      </c>
      <c r="FL29">
        <v>0</v>
      </c>
      <c r="FM29">
        <v>20.346900000000002</v>
      </c>
      <c r="FN29">
        <v>23.678699999999999</v>
      </c>
      <c r="FO29">
        <v>936.89599999999996</v>
      </c>
      <c r="FP29">
        <v>16.735399999999998</v>
      </c>
      <c r="FQ29">
        <v>97.814999999999998</v>
      </c>
      <c r="FR29">
        <v>102.014</v>
      </c>
    </row>
    <row r="30" spans="1:174" x14ac:dyDescent="0.25">
      <c r="A30">
        <v>14</v>
      </c>
      <c r="B30">
        <v>1608050853.5</v>
      </c>
      <c r="C30">
        <v>1450.9000000953699</v>
      </c>
      <c r="D30" t="s">
        <v>351</v>
      </c>
      <c r="E30" t="s">
        <v>352</v>
      </c>
      <c r="F30" t="s">
        <v>291</v>
      </c>
      <c r="G30" t="s">
        <v>292</v>
      </c>
      <c r="H30">
        <v>1608050845.5</v>
      </c>
      <c r="I30">
        <f t="shared" si="0"/>
        <v>2.4643714806451065E-3</v>
      </c>
      <c r="J30">
        <f t="shared" si="1"/>
        <v>2.4643714806451067</v>
      </c>
      <c r="K30">
        <f t="shared" si="2"/>
        <v>29.571432746980033</v>
      </c>
      <c r="L30">
        <f t="shared" si="3"/>
        <v>1199.58870967742</v>
      </c>
      <c r="M30">
        <f t="shared" si="4"/>
        <v>825.41205030768606</v>
      </c>
      <c r="N30">
        <f t="shared" si="5"/>
        <v>84.860247809720491</v>
      </c>
      <c r="O30">
        <f t="shared" si="6"/>
        <v>123.32918465997925</v>
      </c>
      <c r="P30">
        <f t="shared" si="7"/>
        <v>0.14018485300828659</v>
      </c>
      <c r="Q30">
        <f t="shared" si="8"/>
        <v>2.9768073293592563</v>
      </c>
      <c r="R30">
        <f t="shared" si="9"/>
        <v>0.13661792543685111</v>
      </c>
      <c r="S30">
        <f t="shared" si="10"/>
        <v>8.5699118329799776E-2</v>
      </c>
      <c r="T30">
        <f t="shared" si="11"/>
        <v>231.29205744638787</v>
      </c>
      <c r="U30">
        <f t="shared" si="12"/>
        <v>28.704489665010392</v>
      </c>
      <c r="V30">
        <f t="shared" si="13"/>
        <v>28.222009677419301</v>
      </c>
      <c r="W30">
        <f t="shared" si="14"/>
        <v>3.8442321903182584</v>
      </c>
      <c r="X30">
        <f t="shared" si="15"/>
        <v>53.854400153741288</v>
      </c>
      <c r="Y30">
        <f t="shared" si="16"/>
        <v>2.0428066760982952</v>
      </c>
      <c r="Z30">
        <f t="shared" si="17"/>
        <v>3.7932029142773409</v>
      </c>
      <c r="AA30">
        <f t="shared" si="18"/>
        <v>1.8014255142199631</v>
      </c>
      <c r="AB30">
        <f t="shared" si="19"/>
        <v>-108.6787822964492</v>
      </c>
      <c r="AC30">
        <f t="shared" si="20"/>
        <v>-36.816958155050088</v>
      </c>
      <c r="AD30">
        <f t="shared" si="21"/>
        <v>-2.6988100777088095</v>
      </c>
      <c r="AE30">
        <f t="shared" si="22"/>
        <v>83.097506917179786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54135.630086956655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15322.2</v>
      </c>
      <c r="AS30">
        <v>969.71534615384599</v>
      </c>
      <c r="AT30">
        <v>1293.24</v>
      </c>
      <c r="AU30">
        <f t="shared" si="27"/>
        <v>0.25016598144671831</v>
      </c>
      <c r="AV30">
        <v>0.5</v>
      </c>
      <c r="AW30">
        <f t="shared" si="28"/>
        <v>1180.1904499415268</v>
      </c>
      <c r="AX30">
        <f t="shared" si="29"/>
        <v>29.571432746980033</v>
      </c>
      <c r="AY30">
        <f t="shared" si="30"/>
        <v>147.62175110183307</v>
      </c>
      <c r="AZ30">
        <f t="shared" si="31"/>
        <v>2.5546029649951851E-2</v>
      </c>
      <c r="BA30">
        <f t="shared" si="32"/>
        <v>1.5224088336271688</v>
      </c>
      <c r="BB30" t="s">
        <v>354</v>
      </c>
      <c r="BC30">
        <v>969.71534615384599</v>
      </c>
      <c r="BD30">
        <v>635.30999999999995</v>
      </c>
      <c r="BE30">
        <f t="shared" si="33"/>
        <v>0.50874547647768398</v>
      </c>
      <c r="BF30">
        <f t="shared" si="34"/>
        <v>0.49173111705827977</v>
      </c>
      <c r="BG30">
        <f t="shared" si="35"/>
        <v>0.74952888909192661</v>
      </c>
      <c r="BH30">
        <f t="shared" si="36"/>
        <v>0.55996076379458193</v>
      </c>
      <c r="BI30">
        <f t="shared" si="37"/>
        <v>0.77312401678978693</v>
      </c>
      <c r="BJ30">
        <f t="shared" si="38"/>
        <v>0.32215814384846597</v>
      </c>
      <c r="BK30">
        <f t="shared" si="39"/>
        <v>0.67784185615153403</v>
      </c>
      <c r="BL30">
        <f t="shared" si="40"/>
        <v>1400.0064516129</v>
      </c>
      <c r="BM30">
        <f t="shared" si="41"/>
        <v>1180.1904499415268</v>
      </c>
      <c r="BN30">
        <f t="shared" si="42"/>
        <v>0.84298929378637466</v>
      </c>
      <c r="BO30">
        <f t="shared" si="43"/>
        <v>0.19597858757274927</v>
      </c>
      <c r="BP30">
        <v>6</v>
      </c>
      <c r="BQ30">
        <v>0.5</v>
      </c>
      <c r="BR30" t="s">
        <v>296</v>
      </c>
      <c r="BS30">
        <v>2</v>
      </c>
      <c r="BT30">
        <v>1608050845.5</v>
      </c>
      <c r="BU30">
        <v>1199.58870967742</v>
      </c>
      <c r="BV30">
        <v>1238.6187096774199</v>
      </c>
      <c r="BW30">
        <v>19.8698129032258</v>
      </c>
      <c r="BX30">
        <v>16.971564516129</v>
      </c>
      <c r="BY30">
        <v>1200.1374193548399</v>
      </c>
      <c r="BZ30">
        <v>19.571438709677398</v>
      </c>
      <c r="CA30">
        <v>500.04096774193499</v>
      </c>
      <c r="CB30">
        <v>102.709580645161</v>
      </c>
      <c r="CC30">
        <v>9.9977051612903198E-2</v>
      </c>
      <c r="CD30">
        <v>27.992599999999999</v>
      </c>
      <c r="CE30">
        <v>28.222009677419301</v>
      </c>
      <c r="CF30">
        <v>999.9</v>
      </c>
      <c r="CG30">
        <v>0</v>
      </c>
      <c r="CH30">
        <v>0</v>
      </c>
      <c r="CI30">
        <v>10000.926451612901</v>
      </c>
      <c r="CJ30">
        <v>0</v>
      </c>
      <c r="CK30">
        <v>401.34587096774197</v>
      </c>
      <c r="CL30">
        <v>1400.0064516129</v>
      </c>
      <c r="CM30">
        <v>0.90000061290322597</v>
      </c>
      <c r="CN30">
        <v>9.9999393548387105E-2</v>
      </c>
      <c r="CO30">
        <v>0</v>
      </c>
      <c r="CP30">
        <v>969.79390322580696</v>
      </c>
      <c r="CQ30">
        <v>4.9994800000000001</v>
      </c>
      <c r="CR30">
        <v>13903.490322580599</v>
      </c>
      <c r="CS30">
        <v>11417.625806451601</v>
      </c>
      <c r="CT30">
        <v>49.820129032258002</v>
      </c>
      <c r="CU30">
        <v>51.375</v>
      </c>
      <c r="CV30">
        <v>50.8648387096774</v>
      </c>
      <c r="CW30">
        <v>50.985774193548401</v>
      </c>
      <c r="CX30">
        <v>51.562129032257999</v>
      </c>
      <c r="CY30">
        <v>1255.50548387097</v>
      </c>
      <c r="CZ30">
        <v>139.50096774193599</v>
      </c>
      <c r="DA30">
        <v>0</v>
      </c>
      <c r="DB30">
        <v>145.09999990463299</v>
      </c>
      <c r="DC30">
        <v>0</v>
      </c>
      <c r="DD30">
        <v>969.71534615384599</v>
      </c>
      <c r="DE30">
        <v>-18.9869059938531</v>
      </c>
      <c r="DF30">
        <v>-259.89401732467502</v>
      </c>
      <c r="DG30">
        <v>13902.3346153846</v>
      </c>
      <c r="DH30">
        <v>15</v>
      </c>
      <c r="DI30">
        <v>1608050732.5</v>
      </c>
      <c r="DJ30" t="s">
        <v>350</v>
      </c>
      <c r="DK30">
        <v>1608050727</v>
      </c>
      <c r="DL30">
        <v>1608050732.5</v>
      </c>
      <c r="DM30">
        <v>11</v>
      </c>
      <c r="DN30">
        <v>0.14000000000000001</v>
      </c>
      <c r="DO30">
        <v>-2.1000000000000001E-2</v>
      </c>
      <c r="DP30">
        <v>-0.22700000000000001</v>
      </c>
      <c r="DQ30">
        <v>0.17</v>
      </c>
      <c r="DR30">
        <v>937</v>
      </c>
      <c r="DS30">
        <v>16</v>
      </c>
      <c r="DT30">
        <v>0.03</v>
      </c>
      <c r="DU30">
        <v>0.02</v>
      </c>
      <c r="DV30">
        <v>29.590944685193801</v>
      </c>
      <c r="DW30">
        <v>-1.6532486282747501</v>
      </c>
      <c r="DX30">
        <v>0.13851356797295999</v>
      </c>
      <c r="DY30">
        <v>0</v>
      </c>
      <c r="DZ30">
        <v>-39.037303333333298</v>
      </c>
      <c r="EA30">
        <v>1.99460823136831</v>
      </c>
      <c r="EB30">
        <v>0.16664954342038399</v>
      </c>
      <c r="EC30">
        <v>0</v>
      </c>
      <c r="ED30">
        <v>2.8998659999999998</v>
      </c>
      <c r="EE30">
        <v>-0.101255439377093</v>
      </c>
      <c r="EF30">
        <v>1.00315883089369E-2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-0.54</v>
      </c>
      <c r="EN30">
        <v>0.2979</v>
      </c>
      <c r="EO30">
        <v>0.49924071785484397</v>
      </c>
      <c r="EP30">
        <v>-1.6043650578588901E-5</v>
      </c>
      <c r="EQ30">
        <v>-1.15305589960158E-6</v>
      </c>
      <c r="ER30">
        <v>3.6581349982770798E-10</v>
      </c>
      <c r="ES30">
        <v>-3.8891370613890697E-2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2.1</v>
      </c>
      <c r="FB30">
        <v>2</v>
      </c>
      <c r="FC30">
        <v>2</v>
      </c>
      <c r="FD30">
        <v>510.04399999999998</v>
      </c>
      <c r="FE30">
        <v>481.26900000000001</v>
      </c>
      <c r="FF30">
        <v>23.662600000000001</v>
      </c>
      <c r="FG30">
        <v>33.786900000000003</v>
      </c>
      <c r="FH30">
        <v>29.9998</v>
      </c>
      <c r="FI30">
        <v>33.834000000000003</v>
      </c>
      <c r="FJ30">
        <v>33.877800000000001</v>
      </c>
      <c r="FK30">
        <v>47.573099999999997</v>
      </c>
      <c r="FL30">
        <v>1.48997</v>
      </c>
      <c r="FM30">
        <v>23.810500000000001</v>
      </c>
      <c r="FN30">
        <v>23.668299999999999</v>
      </c>
      <c r="FO30">
        <v>1238.6400000000001</v>
      </c>
      <c r="FP30">
        <v>16.837499999999999</v>
      </c>
      <c r="FQ30">
        <v>97.825100000000006</v>
      </c>
      <c r="FR30">
        <v>102.01900000000001</v>
      </c>
    </row>
    <row r="31" spans="1:174" x14ac:dyDescent="0.25">
      <c r="A31">
        <v>15</v>
      </c>
      <c r="B31">
        <v>1608050946.5</v>
      </c>
      <c r="C31">
        <v>1543.9000000953699</v>
      </c>
      <c r="D31" t="s">
        <v>355</v>
      </c>
      <c r="E31" t="s">
        <v>356</v>
      </c>
      <c r="F31" t="s">
        <v>291</v>
      </c>
      <c r="G31" t="s">
        <v>292</v>
      </c>
      <c r="H31">
        <v>1608050938.75</v>
      </c>
      <c r="I31">
        <f t="shared" si="0"/>
        <v>2.2344987316377275E-3</v>
      </c>
      <c r="J31">
        <f t="shared" si="1"/>
        <v>2.2344987316377276</v>
      </c>
      <c r="K31">
        <f t="shared" si="2"/>
        <v>30.407202087710655</v>
      </c>
      <c r="L31">
        <f t="shared" si="3"/>
        <v>1398.2463333333301</v>
      </c>
      <c r="M31">
        <f t="shared" si="4"/>
        <v>969.22933813652264</v>
      </c>
      <c r="N31">
        <f t="shared" si="5"/>
        <v>99.644720297166032</v>
      </c>
      <c r="O31">
        <f t="shared" si="6"/>
        <v>143.75118386264984</v>
      </c>
      <c r="P31">
        <f t="shared" si="7"/>
        <v>0.12574010393423782</v>
      </c>
      <c r="Q31">
        <f t="shared" si="8"/>
        <v>2.9765375981302022</v>
      </c>
      <c r="R31">
        <f t="shared" si="9"/>
        <v>0.12286200035465743</v>
      </c>
      <c r="S31">
        <f t="shared" si="10"/>
        <v>7.7041849507825499E-2</v>
      </c>
      <c r="T31">
        <f t="shared" si="11"/>
        <v>231.29588710436198</v>
      </c>
      <c r="U31">
        <f t="shared" si="12"/>
        <v>28.755708459925085</v>
      </c>
      <c r="V31">
        <f t="shared" si="13"/>
        <v>28.23481</v>
      </c>
      <c r="W31">
        <f t="shared" si="14"/>
        <v>3.8470970145154499</v>
      </c>
      <c r="X31">
        <f t="shared" si="15"/>
        <v>53.561173816651966</v>
      </c>
      <c r="Y31">
        <f t="shared" si="16"/>
        <v>2.0307685929822044</v>
      </c>
      <c r="Z31">
        <f t="shared" si="17"/>
        <v>3.7914938159007381</v>
      </c>
      <c r="AA31">
        <f t="shared" si="18"/>
        <v>1.8163284215332456</v>
      </c>
      <c r="AB31">
        <f t="shared" si="19"/>
        <v>-98.541394065223784</v>
      </c>
      <c r="AC31">
        <f t="shared" si="20"/>
        <v>-40.108145481899236</v>
      </c>
      <c r="AD31">
        <f t="shared" si="21"/>
        <v>-2.9404062403215385</v>
      </c>
      <c r="AE31">
        <f t="shared" si="22"/>
        <v>89.705941316917404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54129.071930299695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357</v>
      </c>
      <c r="AR31">
        <v>15321.8</v>
      </c>
      <c r="AS31">
        <v>955.17792307692298</v>
      </c>
      <c r="AT31">
        <v>1267.94</v>
      </c>
      <c r="AU31">
        <f t="shared" si="27"/>
        <v>0.24666946142804635</v>
      </c>
      <c r="AV31">
        <v>0.5</v>
      </c>
      <c r="AW31">
        <f t="shared" si="28"/>
        <v>1180.2085065721378</v>
      </c>
      <c r="AX31">
        <f t="shared" si="29"/>
        <v>30.407202087710655</v>
      </c>
      <c r="AY31">
        <f t="shared" si="30"/>
        <v>145.56069834447408</v>
      </c>
      <c r="AZ31">
        <f t="shared" si="31"/>
        <v>2.6253792778973661E-2</v>
      </c>
      <c r="BA31">
        <f t="shared" si="32"/>
        <v>1.5727400350174296</v>
      </c>
      <c r="BB31" t="s">
        <v>358</v>
      </c>
      <c r="BC31">
        <v>955.17792307692298</v>
      </c>
      <c r="BD31">
        <v>634.54999999999995</v>
      </c>
      <c r="BE31">
        <f t="shared" si="33"/>
        <v>0.49954256510560446</v>
      </c>
      <c r="BF31">
        <f t="shared" si="34"/>
        <v>0.49379067702849277</v>
      </c>
      <c r="BG31">
        <f t="shared" si="35"/>
        <v>0.75894090647870815</v>
      </c>
      <c r="BH31">
        <f t="shared" si="36"/>
        <v>0.56612304059303664</v>
      </c>
      <c r="BI31">
        <f t="shared" si="37"/>
        <v>0.78305881983360026</v>
      </c>
      <c r="BJ31">
        <f t="shared" si="38"/>
        <v>0.32803822883498157</v>
      </c>
      <c r="BK31">
        <f t="shared" si="39"/>
        <v>0.67196177116501843</v>
      </c>
      <c r="BL31">
        <f t="shared" si="40"/>
        <v>1400.02766666667</v>
      </c>
      <c r="BM31">
        <f t="shared" si="41"/>
        <v>1180.2085065721378</v>
      </c>
      <c r="BN31">
        <f t="shared" si="42"/>
        <v>0.84298941704637864</v>
      </c>
      <c r="BO31">
        <f t="shared" si="43"/>
        <v>0.1959788340927574</v>
      </c>
      <c r="BP31">
        <v>6</v>
      </c>
      <c r="BQ31">
        <v>0.5</v>
      </c>
      <c r="BR31" t="s">
        <v>296</v>
      </c>
      <c r="BS31">
        <v>2</v>
      </c>
      <c r="BT31">
        <v>1608050938.75</v>
      </c>
      <c r="BU31">
        <v>1398.2463333333301</v>
      </c>
      <c r="BV31">
        <v>1438.48066666667</v>
      </c>
      <c r="BW31">
        <v>19.752983333333301</v>
      </c>
      <c r="BX31">
        <v>17.124783333333301</v>
      </c>
      <c r="BY31">
        <v>1399.0253333333301</v>
      </c>
      <c r="BZ31">
        <v>19.4591933333333</v>
      </c>
      <c r="CA31">
        <v>500.04430000000002</v>
      </c>
      <c r="CB31">
        <v>102.70820000000001</v>
      </c>
      <c r="CC31">
        <v>9.9996550000000003E-2</v>
      </c>
      <c r="CD31">
        <v>27.984870000000001</v>
      </c>
      <c r="CE31">
        <v>28.23481</v>
      </c>
      <c r="CF31">
        <v>999.9</v>
      </c>
      <c r="CG31">
        <v>0</v>
      </c>
      <c r="CH31">
        <v>0</v>
      </c>
      <c r="CI31">
        <v>9999.5356666666703</v>
      </c>
      <c r="CJ31">
        <v>0</v>
      </c>
      <c r="CK31">
        <v>456.42186666666697</v>
      </c>
      <c r="CL31">
        <v>1400.02766666667</v>
      </c>
      <c r="CM31">
        <v>0.89999766666666703</v>
      </c>
      <c r="CN31">
        <v>0.10000233</v>
      </c>
      <c r="CO31">
        <v>0</v>
      </c>
      <c r="CP31">
        <v>955.14926666666702</v>
      </c>
      <c r="CQ31">
        <v>4.9994800000000001</v>
      </c>
      <c r="CR31">
        <v>13756.2033333333</v>
      </c>
      <c r="CS31">
        <v>11417.7933333333</v>
      </c>
      <c r="CT31">
        <v>49.839300000000001</v>
      </c>
      <c r="CU31">
        <v>51.375</v>
      </c>
      <c r="CV31">
        <v>50.879066666666702</v>
      </c>
      <c r="CW31">
        <v>50.9893</v>
      </c>
      <c r="CX31">
        <v>51.545566666666701</v>
      </c>
      <c r="CY31">
        <v>1255.52033333333</v>
      </c>
      <c r="CZ31">
        <v>139.50899999999999</v>
      </c>
      <c r="DA31">
        <v>0</v>
      </c>
      <c r="DB31">
        <v>92</v>
      </c>
      <c r="DC31">
        <v>0</v>
      </c>
      <c r="DD31">
        <v>955.17792307692298</v>
      </c>
      <c r="DE31">
        <v>-5.0178461687139402</v>
      </c>
      <c r="DF31">
        <v>135.93504277440999</v>
      </c>
      <c r="DG31">
        <v>13756.265384615401</v>
      </c>
      <c r="DH31">
        <v>15</v>
      </c>
      <c r="DI31">
        <v>1608050732.5</v>
      </c>
      <c r="DJ31" t="s">
        <v>350</v>
      </c>
      <c r="DK31">
        <v>1608050727</v>
      </c>
      <c r="DL31">
        <v>1608050732.5</v>
      </c>
      <c r="DM31">
        <v>11</v>
      </c>
      <c r="DN31">
        <v>0.14000000000000001</v>
      </c>
      <c r="DO31">
        <v>-2.1000000000000001E-2</v>
      </c>
      <c r="DP31">
        <v>-0.22700000000000001</v>
      </c>
      <c r="DQ31">
        <v>0.17</v>
      </c>
      <c r="DR31">
        <v>937</v>
      </c>
      <c r="DS31">
        <v>16</v>
      </c>
      <c r="DT31">
        <v>0.03</v>
      </c>
      <c r="DU31">
        <v>0.02</v>
      </c>
      <c r="DV31">
        <v>30.417455046150401</v>
      </c>
      <c r="DW31">
        <v>0.16431765477197999</v>
      </c>
      <c r="DX31">
        <v>0.11627664802997</v>
      </c>
      <c r="DY31">
        <v>1</v>
      </c>
      <c r="DZ31">
        <v>-40.238606666666698</v>
      </c>
      <c r="EA31">
        <v>-5.4711457174579502E-2</v>
      </c>
      <c r="EB31">
        <v>0.150674501123743</v>
      </c>
      <c r="EC31">
        <v>1</v>
      </c>
      <c r="ED31">
        <v>2.6273386666666698</v>
      </c>
      <c r="EE31">
        <v>0.10338206896551599</v>
      </c>
      <c r="EF31">
        <v>7.9973440313366295E-3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-0.78</v>
      </c>
      <c r="EN31">
        <v>0.29389999999999999</v>
      </c>
      <c r="EO31">
        <v>0.49924071785484397</v>
      </c>
      <c r="EP31">
        <v>-1.6043650578588901E-5</v>
      </c>
      <c r="EQ31">
        <v>-1.15305589960158E-6</v>
      </c>
      <c r="ER31">
        <v>3.6581349982770798E-10</v>
      </c>
      <c r="ES31">
        <v>-3.8891370613890697E-2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3.7</v>
      </c>
      <c r="FB31">
        <v>3.6</v>
      </c>
      <c r="FC31">
        <v>2</v>
      </c>
      <c r="FD31">
        <v>509.99700000000001</v>
      </c>
      <c r="FE31">
        <v>481.827</v>
      </c>
      <c r="FF31">
        <v>23.706</v>
      </c>
      <c r="FG31">
        <v>33.765700000000002</v>
      </c>
      <c r="FH31">
        <v>30</v>
      </c>
      <c r="FI31">
        <v>33.8123</v>
      </c>
      <c r="FJ31">
        <v>33.856499999999997</v>
      </c>
      <c r="FK31">
        <v>53.752200000000002</v>
      </c>
      <c r="FL31">
        <v>3.8144999999999998</v>
      </c>
      <c r="FM31">
        <v>24.965599999999998</v>
      </c>
      <c r="FN31">
        <v>23.7133</v>
      </c>
      <c r="FO31">
        <v>1439.03</v>
      </c>
      <c r="FP31">
        <v>17.1098</v>
      </c>
      <c r="FQ31">
        <v>97.830200000000005</v>
      </c>
      <c r="FR31">
        <v>102.02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2020-12-15T10:51:33Z</dcterms:created>
  <dcterms:modified xsi:type="dcterms:W3CDTF">2021-05-04T23:21:36Z</dcterms:modified>
</cp:coreProperties>
</file>