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7AA957D-07C0-4C75-ACF5-D960DFB0560A}" xr6:coauthVersionLast="46" xr6:coauthVersionMax="46" xr10:uidLastSave="{00000000-0000-0000-0000-000000000000}"/>
  <bookViews>
    <workbookView xWindow="1125" yWindow="11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T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AI30" i="1"/>
  <c r="Z30" i="1"/>
  <c r="Y30" i="1"/>
  <c r="X30" i="1" s="1"/>
  <c r="Q30" i="1"/>
  <c r="BO29" i="1"/>
  <c r="BN29" i="1"/>
  <c r="BL29" i="1"/>
  <c r="BM29" i="1" s="1"/>
  <c r="T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 s="1"/>
  <c r="AI28" i="1"/>
  <c r="Z28" i="1"/>
  <c r="Y28" i="1"/>
  <c r="X28" i="1" s="1"/>
  <c r="Q28" i="1"/>
  <c r="BO27" i="1"/>
  <c r="BN27" i="1"/>
  <c r="BL27" i="1"/>
  <c r="BM27" i="1" s="1"/>
  <c r="T27" i="1" s="1"/>
  <c r="BI27" i="1"/>
  <c r="BH27" i="1"/>
  <c r="BG27" i="1"/>
  <c r="BF27" i="1"/>
  <c r="BJ27" i="1" s="1"/>
  <c r="BK27" i="1" s="1"/>
  <c r="BE27" i="1"/>
  <c r="BA27" i="1"/>
  <c r="AW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J26" i="1"/>
  <c r="BK26" i="1" s="1"/>
  <c r="BI26" i="1"/>
  <c r="BH26" i="1"/>
  <c r="BG26" i="1"/>
  <c r="BF26" i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T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AI24" i="1" s="1"/>
  <c r="Z24" i="1"/>
  <c r="Y24" i="1"/>
  <c r="X24" i="1" s="1"/>
  <c r="Q24" i="1"/>
  <c r="L24" i="1"/>
  <c r="BO23" i="1"/>
  <c r="BN23" i="1"/>
  <c r="BL23" i="1"/>
  <c r="BM23" i="1" s="1"/>
  <c r="T23" i="1" s="1"/>
  <c r="BK23" i="1"/>
  <c r="BI23" i="1"/>
  <c r="BH23" i="1"/>
  <c r="BG23" i="1"/>
  <c r="BF23" i="1"/>
  <c r="BJ23" i="1" s="1"/>
  <c r="BE23" i="1"/>
  <c r="BA23" i="1"/>
  <c r="AW23" i="1"/>
  <c r="AU23" i="1"/>
  <c r="AO23" i="1"/>
  <c r="AJ23" i="1"/>
  <c r="AH23" i="1"/>
  <c r="Z23" i="1"/>
  <c r="Y23" i="1"/>
  <c r="X23" i="1"/>
  <c r="Q23" i="1"/>
  <c r="BO22" i="1"/>
  <c r="BN22" i="1"/>
  <c r="BL22" i="1"/>
  <c r="BM22" i="1" s="1"/>
  <c r="BJ22" i="1"/>
  <c r="BK22" i="1" s="1"/>
  <c r="BI22" i="1"/>
  <c r="BH22" i="1"/>
  <c r="BG22" i="1"/>
  <c r="BF22" i="1"/>
  <c r="BE22" i="1"/>
  <c r="BA22" i="1"/>
  <c r="AU22" i="1"/>
  <c r="AO22" i="1"/>
  <c r="AJ22" i="1"/>
  <c r="AH22" i="1" s="1"/>
  <c r="AI22" i="1"/>
  <c r="Z22" i="1"/>
  <c r="Y22" i="1"/>
  <c r="Q22" i="1"/>
  <c r="L22" i="1"/>
  <c r="J22" i="1"/>
  <c r="I22" i="1"/>
  <c r="BO21" i="1"/>
  <c r="BN21" i="1"/>
  <c r="BL21" i="1"/>
  <c r="BM21" i="1" s="1"/>
  <c r="T21" i="1" s="1"/>
  <c r="BI21" i="1"/>
  <c r="BH21" i="1"/>
  <c r="BG21" i="1"/>
  <c r="BF21" i="1"/>
  <c r="BJ21" i="1" s="1"/>
  <c r="BK21" i="1" s="1"/>
  <c r="BE21" i="1"/>
  <c r="BA21" i="1"/>
  <c r="AW21" i="1"/>
  <c r="AU21" i="1"/>
  <c r="AY21" i="1" s="1"/>
  <c r="AO21" i="1"/>
  <c r="AJ21" i="1"/>
  <c r="AH21" i="1"/>
  <c r="Z21" i="1"/>
  <c r="Y21" i="1"/>
  <c r="X21" i="1"/>
  <c r="Q21" i="1"/>
  <c r="BO20" i="1"/>
  <c r="BN20" i="1"/>
  <c r="BL20" i="1"/>
  <c r="BM20" i="1" s="1"/>
  <c r="BJ20" i="1"/>
  <c r="BK20" i="1" s="1"/>
  <c r="BI20" i="1"/>
  <c r="BH20" i="1"/>
  <c r="BG20" i="1"/>
  <c r="BF20" i="1"/>
  <c r="BE20" i="1"/>
  <c r="BA20" i="1"/>
  <c r="AU20" i="1"/>
  <c r="AO20" i="1"/>
  <c r="AJ20" i="1"/>
  <c r="AH20" i="1" s="1"/>
  <c r="AI20" i="1" s="1"/>
  <c r="Z20" i="1"/>
  <c r="Y20" i="1"/>
  <c r="X20" i="1" s="1"/>
  <c r="Q20" i="1"/>
  <c r="L20" i="1"/>
  <c r="BO19" i="1"/>
  <c r="BN19" i="1"/>
  <c r="BL19" i="1"/>
  <c r="BM19" i="1" s="1"/>
  <c r="T19" i="1" s="1"/>
  <c r="BK19" i="1"/>
  <c r="BI19" i="1"/>
  <c r="BH19" i="1"/>
  <c r="BG19" i="1"/>
  <c r="BF19" i="1"/>
  <c r="BJ19" i="1" s="1"/>
  <c r="BE19" i="1"/>
  <c r="BA19" i="1"/>
  <c r="AW19" i="1"/>
  <c r="AU19" i="1"/>
  <c r="AO19" i="1"/>
  <c r="AJ19" i="1"/>
  <c r="AH19" i="1"/>
  <c r="Z19" i="1"/>
  <c r="Y19" i="1"/>
  <c r="X19" i="1"/>
  <c r="Q19" i="1"/>
  <c r="BO18" i="1"/>
  <c r="BN18" i="1"/>
  <c r="BL18" i="1"/>
  <c r="BM18" i="1" s="1"/>
  <c r="BJ18" i="1"/>
  <c r="BK18" i="1" s="1"/>
  <c r="BI18" i="1"/>
  <c r="BH18" i="1"/>
  <c r="BG18" i="1"/>
  <c r="BF18" i="1"/>
  <c r="BE18" i="1"/>
  <c r="BA18" i="1"/>
  <c r="AU18" i="1"/>
  <c r="AO18" i="1"/>
  <c r="AJ18" i="1"/>
  <c r="AH18" i="1" s="1"/>
  <c r="AI18" i="1"/>
  <c r="Z18" i="1"/>
  <c r="Y18" i="1"/>
  <c r="Q18" i="1"/>
  <c r="L18" i="1"/>
  <c r="J18" i="1"/>
  <c r="I18" i="1"/>
  <c r="BO17" i="1"/>
  <c r="BN17" i="1"/>
  <c r="BL17" i="1"/>
  <c r="BM17" i="1" s="1"/>
  <c r="T17" i="1" s="1"/>
  <c r="BI17" i="1"/>
  <c r="BH17" i="1"/>
  <c r="BG17" i="1"/>
  <c r="BF17" i="1"/>
  <c r="BJ17" i="1" s="1"/>
  <c r="BK17" i="1" s="1"/>
  <c r="BE17" i="1"/>
  <c r="BA17" i="1"/>
  <c r="AW17" i="1"/>
  <c r="AU17" i="1"/>
  <c r="AY17" i="1" s="1"/>
  <c r="AO17" i="1"/>
  <c r="AJ17" i="1"/>
  <c r="AH17" i="1"/>
  <c r="Z17" i="1"/>
  <c r="Y17" i="1"/>
  <c r="X17" i="1"/>
  <c r="Q17" i="1"/>
  <c r="AW22" i="1" l="1"/>
  <c r="T22" i="1"/>
  <c r="AW18" i="1"/>
  <c r="T18" i="1"/>
  <c r="AW20" i="1"/>
  <c r="AY20" i="1" s="1"/>
  <c r="T20" i="1"/>
  <c r="AW24" i="1"/>
  <c r="AY24" i="1" s="1"/>
  <c r="T24" i="1"/>
  <c r="AB18" i="1"/>
  <c r="AB22" i="1"/>
  <c r="O26" i="1"/>
  <c r="L26" i="1"/>
  <c r="K26" i="1"/>
  <c r="AX26" i="1" s="1"/>
  <c r="AZ26" i="1" s="1"/>
  <c r="J26" i="1"/>
  <c r="I26" i="1" s="1"/>
  <c r="AW25" i="1"/>
  <c r="AY25" i="1" s="1"/>
  <c r="AW28" i="1"/>
  <c r="AY28" i="1" s="1"/>
  <c r="T28" i="1"/>
  <c r="O18" i="1"/>
  <c r="K18" i="1"/>
  <c r="AX18" i="1" s="1"/>
  <c r="AZ18" i="1" s="1"/>
  <c r="O22" i="1"/>
  <c r="K22" i="1"/>
  <c r="AX22" i="1" s="1"/>
  <c r="AZ22" i="1" s="1"/>
  <c r="L19" i="1"/>
  <c r="K19" i="1"/>
  <c r="AX19" i="1" s="1"/>
  <c r="AZ19" i="1" s="1"/>
  <c r="J19" i="1"/>
  <c r="I19" i="1" s="1"/>
  <c r="AI19" i="1"/>
  <c r="O19" i="1"/>
  <c r="L23" i="1"/>
  <c r="K23" i="1"/>
  <c r="AX23" i="1" s="1"/>
  <c r="AZ23" i="1" s="1"/>
  <c r="J23" i="1"/>
  <c r="I23" i="1" s="1"/>
  <c r="AI23" i="1"/>
  <c r="O23" i="1"/>
  <c r="AY26" i="1"/>
  <c r="T26" i="1"/>
  <c r="AW26" i="1"/>
  <c r="AY18" i="1"/>
  <c r="U19" i="1"/>
  <c r="V19" i="1" s="1"/>
  <c r="AY22" i="1"/>
  <c r="U23" i="1"/>
  <c r="V23" i="1" s="1"/>
  <c r="L17" i="1"/>
  <c r="K17" i="1"/>
  <c r="AX17" i="1" s="1"/>
  <c r="AZ17" i="1" s="1"/>
  <c r="J17" i="1"/>
  <c r="I17" i="1" s="1"/>
  <c r="AI17" i="1"/>
  <c r="O17" i="1"/>
  <c r="L21" i="1"/>
  <c r="K21" i="1"/>
  <c r="AX21" i="1" s="1"/>
  <c r="AZ21" i="1" s="1"/>
  <c r="J21" i="1"/>
  <c r="I21" i="1" s="1"/>
  <c r="AI21" i="1"/>
  <c r="O21" i="1"/>
  <c r="T30" i="1"/>
  <c r="AW30" i="1"/>
  <c r="AY30" i="1" s="1"/>
  <c r="J20" i="1"/>
  <c r="I20" i="1" s="1"/>
  <c r="J24" i="1"/>
  <c r="I24" i="1" s="1"/>
  <c r="O30" i="1"/>
  <c r="L30" i="1"/>
  <c r="K30" i="1"/>
  <c r="AX30" i="1" s="1"/>
  <c r="AZ30" i="1" s="1"/>
  <c r="J30" i="1"/>
  <c r="I30" i="1" s="1"/>
  <c r="AW31" i="1"/>
  <c r="AY31" i="1" s="1"/>
  <c r="X18" i="1"/>
  <c r="AY19" i="1"/>
  <c r="O20" i="1"/>
  <c r="K20" i="1"/>
  <c r="AX20" i="1" s="1"/>
  <c r="X22" i="1"/>
  <c r="AY23" i="1"/>
  <c r="O24" i="1"/>
  <c r="K24" i="1"/>
  <c r="AX24" i="1" s="1"/>
  <c r="AZ24" i="1" s="1"/>
  <c r="AI26" i="1"/>
  <c r="AY27" i="1"/>
  <c r="O28" i="1"/>
  <c r="L28" i="1"/>
  <c r="K28" i="1"/>
  <c r="AX28" i="1" s="1"/>
  <c r="AZ28" i="1" s="1"/>
  <c r="J28" i="1"/>
  <c r="I28" i="1" s="1"/>
  <c r="AW29" i="1"/>
  <c r="AY29" i="1" s="1"/>
  <c r="O25" i="1"/>
  <c r="O27" i="1"/>
  <c r="O29" i="1"/>
  <c r="O31" i="1"/>
  <c r="AI25" i="1"/>
  <c r="AI27" i="1"/>
  <c r="AI29" i="1"/>
  <c r="AI31" i="1"/>
  <c r="J25" i="1"/>
  <c r="I25" i="1" s="1"/>
  <c r="J27" i="1"/>
  <c r="I27" i="1" s="1"/>
  <c r="J29" i="1"/>
  <c r="I29" i="1" s="1"/>
  <c r="J31" i="1"/>
  <c r="I31" i="1" s="1"/>
  <c r="K25" i="1"/>
  <c r="AX25" i="1" s="1"/>
  <c r="K27" i="1"/>
  <c r="AX27" i="1" s="1"/>
  <c r="AZ27" i="1" s="1"/>
  <c r="K29" i="1"/>
  <c r="AX29" i="1" s="1"/>
  <c r="K31" i="1"/>
  <c r="AX31" i="1" s="1"/>
  <c r="AZ31" i="1" s="1"/>
  <c r="U26" i="1" l="1"/>
  <c r="V26" i="1" s="1"/>
  <c r="AB28" i="1"/>
  <c r="R28" i="1"/>
  <c r="P28" i="1" s="1"/>
  <c r="S28" i="1" s="1"/>
  <c r="M28" i="1" s="1"/>
  <c r="N28" i="1" s="1"/>
  <c r="AB30" i="1"/>
  <c r="AB31" i="1"/>
  <c r="R31" i="1"/>
  <c r="P31" i="1" s="1"/>
  <c r="S31" i="1" s="1"/>
  <c r="M31" i="1" s="1"/>
  <c r="N31" i="1" s="1"/>
  <c r="U31" i="1"/>
  <c r="V31" i="1" s="1"/>
  <c r="AZ20" i="1"/>
  <c r="U30" i="1"/>
  <c r="V30" i="1" s="1"/>
  <c r="R30" i="1" s="1"/>
  <c r="P30" i="1" s="1"/>
  <c r="S30" i="1" s="1"/>
  <c r="M30" i="1" s="1"/>
  <c r="N30" i="1" s="1"/>
  <c r="W19" i="1"/>
  <c r="AA19" i="1" s="1"/>
  <c r="AD19" i="1"/>
  <c r="AC19" i="1"/>
  <c r="AB19" i="1"/>
  <c r="R19" i="1"/>
  <c r="P19" i="1" s="1"/>
  <c r="S19" i="1" s="1"/>
  <c r="M19" i="1" s="1"/>
  <c r="N19" i="1" s="1"/>
  <c r="U18" i="1"/>
  <c r="V18" i="1" s="1"/>
  <c r="AZ29" i="1"/>
  <c r="AB29" i="1"/>
  <c r="U29" i="1"/>
  <c r="V29" i="1" s="1"/>
  <c r="AB17" i="1"/>
  <c r="R17" i="1"/>
  <c r="P17" i="1" s="1"/>
  <c r="S17" i="1" s="1"/>
  <c r="M17" i="1" s="1"/>
  <c r="N17" i="1" s="1"/>
  <c r="U17" i="1"/>
  <c r="V17" i="1" s="1"/>
  <c r="AB26" i="1"/>
  <c r="R26" i="1"/>
  <c r="P26" i="1" s="1"/>
  <c r="S26" i="1" s="1"/>
  <c r="M26" i="1" s="1"/>
  <c r="N26" i="1" s="1"/>
  <c r="AB27" i="1"/>
  <c r="U27" i="1"/>
  <c r="V27" i="1" s="1"/>
  <c r="AB23" i="1"/>
  <c r="R23" i="1"/>
  <c r="P23" i="1" s="1"/>
  <c r="S23" i="1" s="1"/>
  <c r="M23" i="1" s="1"/>
  <c r="N23" i="1" s="1"/>
  <c r="U28" i="1"/>
  <c r="V28" i="1" s="1"/>
  <c r="U22" i="1"/>
  <c r="V22" i="1" s="1"/>
  <c r="AB20" i="1"/>
  <c r="U20" i="1"/>
  <c r="V20" i="1" s="1"/>
  <c r="R20" i="1" s="1"/>
  <c r="P20" i="1" s="1"/>
  <c r="S20" i="1" s="1"/>
  <c r="M20" i="1" s="1"/>
  <c r="N20" i="1" s="1"/>
  <c r="W23" i="1"/>
  <c r="AA23" i="1" s="1"/>
  <c r="AC23" i="1"/>
  <c r="AD23" i="1"/>
  <c r="AZ25" i="1"/>
  <c r="AB25" i="1"/>
  <c r="U25" i="1"/>
  <c r="V25" i="1" s="1"/>
  <c r="AB24" i="1"/>
  <c r="AB21" i="1"/>
  <c r="U21" i="1"/>
  <c r="V21" i="1" s="1"/>
  <c r="R21" i="1" s="1"/>
  <c r="P21" i="1" s="1"/>
  <c r="S21" i="1" s="1"/>
  <c r="M21" i="1" s="1"/>
  <c r="N21" i="1" s="1"/>
  <c r="U24" i="1"/>
  <c r="V24" i="1" s="1"/>
  <c r="W25" i="1" l="1"/>
  <c r="AA25" i="1" s="1"/>
  <c r="AD25" i="1"/>
  <c r="AC25" i="1"/>
  <c r="W24" i="1"/>
  <c r="AA24" i="1" s="1"/>
  <c r="AD24" i="1"/>
  <c r="AC24" i="1"/>
  <c r="R25" i="1"/>
  <c r="P25" i="1" s="1"/>
  <c r="S25" i="1" s="1"/>
  <c r="M25" i="1" s="1"/>
  <c r="N25" i="1" s="1"/>
  <c r="W27" i="1"/>
  <c r="AA27" i="1" s="1"/>
  <c r="AD27" i="1"/>
  <c r="AC27" i="1"/>
  <c r="W29" i="1"/>
  <c r="AA29" i="1" s="1"/>
  <c r="AD29" i="1"/>
  <c r="AC29" i="1"/>
  <c r="R27" i="1"/>
  <c r="P27" i="1" s="1"/>
  <c r="S27" i="1" s="1"/>
  <c r="M27" i="1" s="1"/>
  <c r="N27" i="1" s="1"/>
  <c r="R29" i="1"/>
  <c r="P29" i="1" s="1"/>
  <c r="S29" i="1" s="1"/>
  <c r="M29" i="1" s="1"/>
  <c r="N29" i="1" s="1"/>
  <c r="AE19" i="1"/>
  <c r="W22" i="1"/>
  <c r="AA22" i="1" s="1"/>
  <c r="AD22" i="1"/>
  <c r="AC22" i="1"/>
  <c r="R22" i="1"/>
  <c r="P22" i="1" s="1"/>
  <c r="S22" i="1" s="1"/>
  <c r="M22" i="1" s="1"/>
  <c r="N22" i="1" s="1"/>
  <c r="AE23" i="1"/>
  <c r="W28" i="1"/>
  <c r="AA28" i="1" s="1"/>
  <c r="AD28" i="1"/>
  <c r="AC28" i="1"/>
  <c r="W18" i="1"/>
  <c r="AA18" i="1" s="1"/>
  <c r="AD18" i="1"/>
  <c r="AC18" i="1"/>
  <c r="R18" i="1"/>
  <c r="P18" i="1" s="1"/>
  <c r="S18" i="1" s="1"/>
  <c r="M18" i="1" s="1"/>
  <c r="N18" i="1" s="1"/>
  <c r="W21" i="1"/>
  <c r="AA21" i="1" s="1"/>
  <c r="AD21" i="1"/>
  <c r="AC21" i="1"/>
  <c r="W30" i="1"/>
  <c r="AA30" i="1" s="1"/>
  <c r="AD30" i="1"/>
  <c r="AC30" i="1"/>
  <c r="R24" i="1"/>
  <c r="P24" i="1" s="1"/>
  <c r="S24" i="1" s="1"/>
  <c r="M24" i="1" s="1"/>
  <c r="N24" i="1" s="1"/>
  <c r="W17" i="1"/>
  <c r="AA17" i="1" s="1"/>
  <c r="AD17" i="1"/>
  <c r="AC17" i="1"/>
  <c r="W26" i="1"/>
  <c r="AA26" i="1" s="1"/>
  <c r="AD26" i="1"/>
  <c r="AE26" i="1" s="1"/>
  <c r="AC26" i="1"/>
  <c r="W20" i="1"/>
  <c r="AA20" i="1" s="1"/>
  <c r="AD20" i="1"/>
  <c r="AC20" i="1"/>
  <c r="W31" i="1"/>
  <c r="AA31" i="1" s="1"/>
  <c r="AD31" i="1"/>
  <c r="AC31" i="1"/>
  <c r="AE28" i="1" l="1"/>
  <c r="AE31" i="1"/>
  <c r="AE21" i="1"/>
  <c r="AE17" i="1"/>
  <c r="AE24" i="1"/>
  <c r="AE29" i="1"/>
  <c r="AE20" i="1"/>
  <c r="AE18" i="1"/>
  <c r="AE22" i="1"/>
  <c r="AE25" i="1"/>
  <c r="AE30" i="1"/>
  <c r="AE27" i="1"/>
</calcChain>
</file>

<file path=xl/sharedStrings.xml><?xml version="1.0" encoding="utf-8"?>
<sst xmlns="http://schemas.openxmlformats.org/spreadsheetml/2006/main" count="703" uniqueCount="363">
  <si>
    <t>File opened</t>
  </si>
  <si>
    <t>2020-12-15 12:36:04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</si>
  <si>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</si>
  <si>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</si>
  <si>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</si>
  <si>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</si>
  <si>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</si>
  <si>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</si>
  <si>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</si>
  <si>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</si>
  <si>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</si>
  <si>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</si>
  <si>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</si>
  <si>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</si>
  <si>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</si>
  <si>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</si>
  <si>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</si>
  <si>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</si>
  <si>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</si>
  <si>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</si>
  <si>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</si>
  <si>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</si>
  <si>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</si>
  <si>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</si>
  <si>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12:36:04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</si>
  <si>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</si>
  <si>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</si>
  <si>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</si>
  <si>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</si>
  <si>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</si>
  <si>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</si>
  <si>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</si>
  <si>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</si>
  <si>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</si>
  <si>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</si>
  <si>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</si>
  <si>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</si>
  <si>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</si>
  <si>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</si>
  <si>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</si>
  <si>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</si>
  <si>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</si>
  <si>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</si>
  <si>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</si>
  <si>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</si>
  <si>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</si>
  <si>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</si>
  <si>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</si>
  <si>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</si>
  <si>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</si>
  <si>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</si>
  <si>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</si>
  <si>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</si>
  <si>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</si>
  <si>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</si>
  <si>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</si>
  <si>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</si>
  <si>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</si>
  <si>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</si>
  <si>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</si>
  <si>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</si>
  <si>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</si>
  <si>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</si>
  <si>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</si>
  <si>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</si>
  <si>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</si>
  <si>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</si>
  <si>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</si>
  <si>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</si>
  <si>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</si>
  <si>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</si>
  <si>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</si>
  <si>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</si>
  <si>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</si>
  <si>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</si>
  <si>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</si>
  <si>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</si>
  <si>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</si>
  <si>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</si>
  <si>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</si>
  <si>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</si>
  <si>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</si>
  <si>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</si>
  <si>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</si>
  <si>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</si>
  <si>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</si>
  <si>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</si>
  <si>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</si>
  <si>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</si>
  <si>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</si>
  <si>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</si>
  <si>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</si>
  <si>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</si>
  <si>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</si>
  <si>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</si>
  <si>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</si>
  <si>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</si>
  <si>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</si>
  <si>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</si>
  <si>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</si>
  <si>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</si>
  <si>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</si>
  <si>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</si>
  <si>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</si>
  <si>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</si>
  <si>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</si>
  <si>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</si>
  <si>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</si>
  <si>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</si>
  <si>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</si>
  <si>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</si>
  <si>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</si>
  <si>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</si>
  <si>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</si>
  <si>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</si>
  <si>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</si>
  <si>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</si>
  <si>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</si>
  <si>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</si>
  <si>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</si>
  <si>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</si>
  <si>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</si>
  <si>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</si>
  <si>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</si>
  <si>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</si>
  <si>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</si>
  <si>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</si>
  <si>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</si>
  <si>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</si>
  <si>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</si>
  <si>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</si>
  <si>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</si>
  <si>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</si>
  <si>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</si>
  <si>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</si>
  <si>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</si>
  <si>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</si>
  <si>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</si>
  <si>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</si>
  <si>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</si>
  <si>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</si>
  <si>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</si>
  <si>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</si>
  <si>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</si>
  <si>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</si>
  <si>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</si>
  <si>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</si>
  <si>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</si>
  <si>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</si>
  <si>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</si>
  <si>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</si>
  <si>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</si>
  <si>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</si>
  <si>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</si>
  <si>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</si>
  <si>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</si>
  <si>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</si>
  <si>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</si>
  <si>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</si>
  <si>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</si>
  <si>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</si>
  <si>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</si>
  <si>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</si>
  <si>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</si>
  <si>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</si>
  <si>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</si>
  <si>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</si>
  <si>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</si>
  <si>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</si>
  <si>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</si>
  <si>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</si>
  <si>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</si>
  <si>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</si>
  <si>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</si>
  <si>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</si>
  <si>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</si>
  <si>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</si>
  <si>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</si>
  <si>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</si>
  <si>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</si>
  <si>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</si>
  <si>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</si>
  <si>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</si>
  <si>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</si>
  <si>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</si>
  <si>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</si>
  <si>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</si>
  <si>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</si>
  <si>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</si>
  <si>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</si>
  <si>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</si>
  <si>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</si>
  <si>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</si>
  <si>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</si>
  <si>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</si>
  <si>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</si>
  <si>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</si>
  <si>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</si>
  <si>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</si>
  <si>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</si>
  <si>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</si>
  <si>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</si>
  <si>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</si>
  <si>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</si>
  <si>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</si>
  <si>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</si>
  <si>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</si>
  <si>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</si>
  <si>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</si>
  <si>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</si>
  <si>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</si>
  <si>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</si>
  <si>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</si>
  <si>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</si>
  <si>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</si>
  <si>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</si>
  <si>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</si>
  <si>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</si>
  <si>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</si>
  <si>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</si>
  <si>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</si>
  <si>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</si>
  <si>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</si>
  <si>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</si>
  <si>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</si>
  <si>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</si>
  <si>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</si>
  <si>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</si>
  <si>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</si>
  <si>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</si>
  <si>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</si>
  <si>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</si>
  <si>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</si>
  <si>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</si>
  <si>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</si>
  <si>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</si>
  <si>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</si>
  <si>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</si>
  <si>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</si>
  <si>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</si>
  <si>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</si>
  <si>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</si>
  <si>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</si>
  <si>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</si>
  <si>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</si>
  <si>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</si>
  <si>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</si>
  <si>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</si>
  <si>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</si>
  <si>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</si>
  <si>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</si>
  <si>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</si>
  <si>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</si>
  <si>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</si>
  <si>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</si>
  <si>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</si>
  <si>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</si>
  <si>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</si>
  <si>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</si>
  <si>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</si>
  <si>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</si>
  <si>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</si>
  <si>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</si>
  <si>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</si>
  <si>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</si>
  <si>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</si>
  <si>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</si>
  <si>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</si>
  <si>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</si>
  <si>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</si>
  <si>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</si>
  <si>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</si>
  <si>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</si>
  <si>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</si>
  <si>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</si>
  <si>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</si>
  <si>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</si>
  <si>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</si>
  <si>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</si>
  <si>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</si>
  <si>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</si>
  <si>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</si>
  <si>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</si>
  <si>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</si>
  <si>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</si>
  <si>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</si>
  <si>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</si>
  <si>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</si>
  <si>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</si>
  <si>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12:38:15</t>
  </si>
  <si>
    <t>12:38:15</t>
  </si>
  <si>
    <t>1149</t>
  </si>
  <si>
    <t>_1</t>
  </si>
  <si>
    <t>RECT-4143-20200907-06_33_50</t>
  </si>
  <si>
    <t>RECT-2626-20201215-12_38_12</t>
  </si>
  <si>
    <t>DARK-2627-20201215-12_38_20</t>
  </si>
  <si>
    <t>0: Broadleaf</t>
  </si>
  <si>
    <t>12:31:42</t>
  </si>
  <si>
    <t>0/3</t>
  </si>
  <si>
    <t>20201215 12:40:14</t>
  </si>
  <si>
    <t>12:40:14</t>
  </si>
  <si>
    <t>RECT-2628-20201215-12_40_11</t>
  </si>
  <si>
    <t>DARK-2629-20201215-12_40_19</t>
  </si>
  <si>
    <t>12:40:46</t>
  </si>
  <si>
    <t>3/3</t>
  </si>
  <si>
    <t>20201215 12:42:47</t>
  </si>
  <si>
    <t>12:42:47</t>
  </si>
  <si>
    <t>RECT-2630-20201215-12_42_44</t>
  </si>
  <si>
    <t>DARK-2631-20201215-12_42_51</t>
  </si>
  <si>
    <t>12:43:05</t>
  </si>
  <si>
    <t>1/3</t>
  </si>
  <si>
    <t>20201215 12:44:16</t>
  </si>
  <si>
    <t>12:44:16</t>
  </si>
  <si>
    <t>RECT-2632-20201215-12_44_13</t>
  </si>
  <si>
    <t>DARK-2633-20201215-12_44_21</t>
  </si>
  <si>
    <t>20201215 12:45:32</t>
  </si>
  <si>
    <t>12:45:32</t>
  </si>
  <si>
    <t>RECT-2634-20201215-12_45_29</t>
  </si>
  <si>
    <t>DARK-2635-20201215-12_45_37</t>
  </si>
  <si>
    <t>20201215 12:46:42</t>
  </si>
  <si>
    <t>12:46:42</t>
  </si>
  <si>
    <t>RECT-2636-20201215-12_46_39</t>
  </si>
  <si>
    <t>DARK-2637-20201215-12_46_47</t>
  </si>
  <si>
    <t>20201215 12:47:51</t>
  </si>
  <si>
    <t>12:47:51</t>
  </si>
  <si>
    <t>RECT-2638-20201215-12_47_48</t>
  </si>
  <si>
    <t>DARK-2639-20201215-12_47_56</t>
  </si>
  <si>
    <t>20201215 12:49:28</t>
  </si>
  <si>
    <t>12:49:28</t>
  </si>
  <si>
    <t>RECT-2640-20201215-12_49_25</t>
  </si>
  <si>
    <t>DARK-2641-20201215-12_49_33</t>
  </si>
  <si>
    <t>20201215 12:50:58</t>
  </si>
  <si>
    <t>12:50:58</t>
  </si>
  <si>
    <t>RECT-2642-20201215-12_50_55</t>
  </si>
  <si>
    <t>DARK-2643-20201215-12_51_03</t>
  </si>
  <si>
    <t>12:51:29</t>
  </si>
  <si>
    <t>20201215 12:53:30</t>
  </si>
  <si>
    <t>12:53:30</t>
  </si>
  <si>
    <t>RECT-2644-20201215-12_53_26</t>
  </si>
  <si>
    <t>DARK-2645-20201215-12_53_34</t>
  </si>
  <si>
    <t>12:53:50</t>
  </si>
  <si>
    <t>20201215 12:55:14</t>
  </si>
  <si>
    <t>12:55:14</t>
  </si>
  <si>
    <t>RECT-2646-20201215-12_55_11</t>
  </si>
  <si>
    <t>DARK-2647-20201215-12_55_19</t>
  </si>
  <si>
    <t>20201215 12:56:53</t>
  </si>
  <si>
    <t>12:56:53</t>
  </si>
  <si>
    <t>RECT-2648-20201215-12_56_50</t>
  </si>
  <si>
    <t>DARK-2649-20201215-12_56_58</t>
  </si>
  <si>
    <t>20201215 12:58:26</t>
  </si>
  <si>
    <t>12:58:26</t>
  </si>
  <si>
    <t>RECT-2650-20201215-12_58_23</t>
  </si>
  <si>
    <t>DARK-2651-20201215-12_58_31</t>
  </si>
  <si>
    <t>20201215 13:00:27</t>
  </si>
  <si>
    <t>13:00:27</t>
  </si>
  <si>
    <t>RECT-2652-20201215-13_00_24</t>
  </si>
  <si>
    <t>DARK-2653-20201215-13_00_31</t>
  </si>
  <si>
    <t>2/3</t>
  </si>
  <si>
    <t>20201215 13:02:27</t>
  </si>
  <si>
    <t>13:02:27</t>
  </si>
  <si>
    <t>RECT-2654-20201215-13_02_24</t>
  </si>
  <si>
    <t>DARK-2655-20201215-13_02_32</t>
  </si>
  <si>
    <t>13:03:04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</si>
</sst>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31"/>
  <sheetViews>
    <sheetView tabSelected="1" workbookViewId="0"/>
  </sheetViews>
  <sheetFormatPr defaultRowHeight="15" x14ac:dyDescent="0.25"/>
  <sheetData>
    <row r="1" spans="1:174" x14ac:dyDescent="0.25">
      <c r="A1" t="s">
        <v>266</v>
      </c>
    </row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1608057495.5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1608057487.5</v>
      </c>
      <c r="I17">
        <f t="shared" ref="I17:I31" si="0">(J17)/1000</f>
        <v>3.7156345663607731E-4</v>
      </c>
      <c r="J17">
        <f t="shared" ref="J17:J31" si="1">1000*CA17*AH17*(BW17-BX17)/(100*BP17*(1000-AH17*BW17))</f>
        <v>0.37156345663607732</v>
      </c>
      <c r="K17">
        <f t="shared" ref="K17:K31" si="2">CA17*AH17*(BV17-BU17*(1000-AH17*BX17)/(1000-AH17*BW17))/(100*BP17)</f>
        <v>2.0193342202623277</v>
      </c>
      <c r="L17">
        <f t="shared" ref="L17:L31" si="3">BU17 - IF(AH17&gt;1, K17*BP17*100/(AJ17*CI17), 0)</f>
        <v>401.89912903225797</v>
      </c>
      <c r="M17">
        <f t="shared" ref="M17:M31" si="4">((S17-I17/2)*L17-K17)/(S17+I17/2)</f>
        <v>235.08085846278772</v>
      </c>
      <c r="N17">
        <f t="shared" ref="N17:N31" si="5">M17*(CB17+CC17)/1000</f>
        <v>24.14652731713181</v>
      </c>
      <c r="O17">
        <f t="shared" ref="O17:O31" si="6">(BU17 - IF(AH17&gt;1, K17*BP17*100/(AJ17*CI17), 0))*(CB17+CC17)/1000</f>
        <v>41.281405731488235</v>
      </c>
      <c r="P17">
        <f t="shared" ref="P17:P31" si="7">2/((1/R17-1/Q17)+SIGN(R17)*SQRT((1/R17-1/Q17)*(1/R17-1/Q17) + 4*BQ17/((BQ17+1)*(BQ17+1))*(2*1/R17*1/Q17-1/Q17*1/Q17)))</f>
        <v>2.0570427620821709E-2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2.9753316905405898</v>
      </c>
      <c r="R17">
        <f t="shared" ref="R17:R31" si="9">I17*(1000-(1000*0.61365*EXP(17.502*V17/(240.97+V17))/(CB17+CC17)+BW17)/2)/(1000*0.61365*EXP(17.502*V17/(240.97+V17))/(CB17+CC17)-BW17)</f>
        <v>2.0491744549961548E-2</v>
      </c>
      <c r="S17">
        <f t="shared" ref="S17:S31" si="10">1/((BQ17+1)/(P17/1.6)+1/(Q17/1.37)) + BQ17/((BQ17+1)/(P17/1.6) + BQ17/(Q17/1.37))</f>
        <v>1.2814384515231751E-2</v>
      </c>
      <c r="T17">
        <f t="shared" ref="T17:T31" si="11">(BM17*BO17)</f>
        <v>231.28683994527711</v>
      </c>
      <c r="U17">
        <f t="shared" ref="U17:U31" si="12">(CD17+(T17+2*0.95*0.0000000567*(((CD17+$B$7)+273)^4-(CD17+273)^4)-44100*I17)/(1.84*29.3*Q17+8*0.95*0.0000000567*(CD17+273)^3))</f>
        <v>29.249633277038619</v>
      </c>
      <c r="V17">
        <f t="shared" ref="V17:V31" si="13">($C$7*CE17+$D$7*CF17+$E$7*U17)</f>
        <v>28.9179064516129</v>
      </c>
      <c r="W17">
        <f t="shared" ref="W17:W31" si="14">0.61365*EXP(17.502*V17/(240.97+V17))</f>
        <v>4.0027073307691587</v>
      </c>
      <c r="X17">
        <f t="shared" ref="X17:X31" si="15">(Y17/Z17*100)</f>
        <v>57.874828078928765</v>
      </c>
      <c r="Y17">
        <f t="shared" ref="Y17:Y31" si="16">BW17*(CB17+CC17)/1000</f>
        <v>2.196430412117417</v>
      </c>
      <c r="Z17">
        <f t="shared" ref="Z17:Z31" si="17">0.61365*EXP(17.502*CD17/(240.97+CD17))</f>
        <v>3.7951394155710672</v>
      </c>
      <c r="AA17">
        <f t="shared" ref="AA17:AA31" si="18">(W17-BW17*(CB17+CC17)/1000)</f>
        <v>1.8062769186517418</v>
      </c>
      <c r="AB17">
        <f t="shared" ref="AB17:AB31" si="19">(-I17*44100)</f>
        <v>-16.38594843765101</v>
      </c>
      <c r="AC17">
        <f t="shared" ref="AC17:AC31" si="20">2*29.3*Q17*0.92*(CD17-V17)</f>
        <v>-147.02045326862674</v>
      </c>
      <c r="AD17">
        <f t="shared" ref="AD17:AD31" si="21">2*0.95*0.0000000567*(((CD17+$B$7)+273)^4-(V17+273)^4)</f>
        <v>-10.820368936438657</v>
      </c>
      <c r="AE17">
        <f t="shared" ref="AE17:AE31" si="22">T17+AD17+AB17+AC17</f>
        <v>57.060069302560692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54088.727064568753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15372.2</v>
      </c>
      <c r="AS17">
        <v>1190.79615384615</v>
      </c>
      <c r="AT17">
        <v>1269.55</v>
      </c>
      <c r="AU17">
        <f t="shared" ref="AU17:AU31" si="27">1-AS17/AT17</f>
        <v>6.2032882638612064E-2</v>
      </c>
      <c r="AV17">
        <v>0.5</v>
      </c>
      <c r="AW17">
        <f t="shared" ref="AW17:AW31" si="28">BM17</f>
        <v>1180.1630725222055</v>
      </c>
      <c r="AX17">
        <f t="shared" ref="AX17:AX31" si="29">K17</f>
        <v>2.0193342202623277</v>
      </c>
      <c r="AY17">
        <f t="shared" ref="AY17:AY31" si="30">AU17*AV17*AW17</f>
        <v>36.604458686096898</v>
      </c>
      <c r="AZ17">
        <f t="shared" ref="AZ17:AZ31" si="31">(AX17-AP17)/AW17</f>
        <v>2.2006125768095366E-3</v>
      </c>
      <c r="BA17">
        <f t="shared" ref="BA17:BA31" si="32">(AN17-AT17)/AT17</f>
        <v>1.569477373872632</v>
      </c>
      <c r="BB17" t="s">
        <v>295</v>
      </c>
      <c r="BC17">
        <v>1190.79615384615</v>
      </c>
      <c r="BD17">
        <v>769.92</v>
      </c>
      <c r="BE17">
        <f t="shared" ref="BE17:BE31" si="33">1-BD17/AT17</f>
        <v>0.39354889527785442</v>
      </c>
      <c r="BF17">
        <f t="shared" ref="BF17:BF31" si="34">(AT17-BC17)/(AT17-BD17)</f>
        <v>0.1576243343150931</v>
      </c>
      <c r="BG17">
        <f t="shared" ref="BG17:BG31" si="35">(AN17-AT17)/(AN17-BD17)</f>
        <v>0.79951929250128406</v>
      </c>
      <c r="BH17">
        <f t="shared" ref="BH17:BH31" si="36">(AT17-BC17)/(AT17-AM17)</f>
        <v>0.14213620808141794</v>
      </c>
      <c r="BI17">
        <f t="shared" ref="BI17:BI31" si="37">(AN17-AT17)/(AN17-AM17)</f>
        <v>0.78242660509444861</v>
      </c>
      <c r="BJ17">
        <f t="shared" ref="BJ17:BJ31" si="38">(BF17*BD17/BC17)</f>
        <v>0.10191343588396898</v>
      </c>
      <c r="BK17">
        <f t="shared" ref="BK17:BK31" si="39">(1-BJ17)</f>
        <v>0.89808656411603105</v>
      </c>
      <c r="BL17">
        <f t="shared" ref="BL17:BL31" si="40">$B$11*CJ17+$C$11*CK17+$F$11*CL17*(1-CO17)</f>
        <v>1399.9738709677399</v>
      </c>
      <c r="BM17">
        <f t="shared" ref="BM17:BM31" si="41">BL17*BN17</f>
        <v>1180.1630725222055</v>
      </c>
      <c r="BN17">
        <f t="shared" ref="BN17:BN31" si="42">($B$11*$D$9+$C$11*$D$9+$F$11*((CY17+CQ17)/MAX(CY17+CQ17+CZ17, 0.1)*$I$9+CZ17/MAX(CY17+CQ17+CZ17, 0.1)*$J$9))/($B$11+$C$11+$F$11)</f>
        <v>0.84298935644163919</v>
      </c>
      <c r="BO17">
        <f t="shared" ref="BO17:BO31" si="43">($B$11*$K$9+$C$11*$K$9+$F$11*((CY17+CQ17)/MAX(CY17+CQ17+CZ17, 0.1)*$P$9+CZ17/MAX(CY17+CQ17+CZ17, 0.1)*$Q$9))/($B$11+$C$11+$F$11)</f>
        <v>0.19597871288327851</v>
      </c>
      <c r="BP17">
        <v>6</v>
      </c>
      <c r="BQ17">
        <v>0.5</v>
      </c>
      <c r="BR17" t="s">
        <v>296</v>
      </c>
      <c r="BS17">
        <v>2</v>
      </c>
      <c r="BT17">
        <v>1608057487.5</v>
      </c>
      <c r="BU17">
        <v>401.89912903225797</v>
      </c>
      <c r="BV17">
        <v>404.501451612903</v>
      </c>
      <c r="BW17">
        <v>21.3835612903226</v>
      </c>
      <c r="BX17">
        <v>20.947232258064499</v>
      </c>
      <c r="BY17">
        <v>400.81496774193499</v>
      </c>
      <c r="BZ17">
        <v>21.062870967741901</v>
      </c>
      <c r="CA17">
        <v>500.01454838709702</v>
      </c>
      <c r="CB17">
        <v>102.61583870967701</v>
      </c>
      <c r="CC17">
        <v>9.9999045161290295E-2</v>
      </c>
      <c r="CD17">
        <v>28.001354838709702</v>
      </c>
      <c r="CE17">
        <v>28.9179064516129</v>
      </c>
      <c r="CF17">
        <v>999.9</v>
      </c>
      <c r="CG17">
        <v>0</v>
      </c>
      <c r="CH17">
        <v>0</v>
      </c>
      <c r="CI17">
        <v>10001.7129032258</v>
      </c>
      <c r="CJ17">
        <v>0</v>
      </c>
      <c r="CK17">
        <v>294.97780645161299</v>
      </c>
      <c r="CL17">
        <v>1399.9738709677399</v>
      </c>
      <c r="CM17">
        <v>0.89999819354838695</v>
      </c>
      <c r="CN17">
        <v>0.100001548387097</v>
      </c>
      <c r="CO17">
        <v>0</v>
      </c>
      <c r="CP17">
        <v>1191.7419354838701</v>
      </c>
      <c r="CQ17">
        <v>4.9994800000000001</v>
      </c>
      <c r="CR17">
        <v>17008.3548387097</v>
      </c>
      <c r="CS17">
        <v>11417.364516129001</v>
      </c>
      <c r="CT17">
        <v>49.3</v>
      </c>
      <c r="CU17">
        <v>50.713419354838699</v>
      </c>
      <c r="CV17">
        <v>50.281999999999996</v>
      </c>
      <c r="CW17">
        <v>50.499935483870999</v>
      </c>
      <c r="CX17">
        <v>51.031999999999996</v>
      </c>
      <c r="CY17">
        <v>1255.47322580645</v>
      </c>
      <c r="CZ17">
        <v>139.50064516129001</v>
      </c>
      <c r="DA17">
        <v>0</v>
      </c>
      <c r="DB17">
        <v>411.200000047684</v>
      </c>
      <c r="DC17">
        <v>0</v>
      </c>
      <c r="DD17">
        <v>1190.79615384615</v>
      </c>
      <c r="DE17">
        <v>-126.351453078963</v>
      </c>
      <c r="DF17">
        <v>-1758.4547019243901</v>
      </c>
      <c r="DG17">
        <v>16995.8384615385</v>
      </c>
      <c r="DH17">
        <v>15</v>
      </c>
      <c r="DI17">
        <v>1608057102.5</v>
      </c>
      <c r="DJ17" t="s">
        <v>297</v>
      </c>
      <c r="DK17">
        <v>1608056962.5</v>
      </c>
      <c r="DL17">
        <v>1608057102.5</v>
      </c>
      <c r="DM17">
        <v>24</v>
      </c>
      <c r="DN17">
        <v>0.46700000000000003</v>
      </c>
      <c r="DO17">
        <v>-3.0000000000000001E-3</v>
      </c>
      <c r="DP17">
        <v>0.14799999999999999</v>
      </c>
      <c r="DQ17">
        <v>0.26600000000000001</v>
      </c>
      <c r="DR17">
        <v>1248</v>
      </c>
      <c r="DS17">
        <v>20</v>
      </c>
      <c r="DT17">
        <v>0.11</v>
      </c>
      <c r="DU17">
        <v>0.09</v>
      </c>
      <c r="DV17">
        <v>1.9831756608444699</v>
      </c>
      <c r="DW17">
        <v>2.04523846948012</v>
      </c>
      <c r="DX17">
        <v>0.15505210793896201</v>
      </c>
      <c r="DY17">
        <v>0</v>
      </c>
      <c r="DZ17">
        <v>-2.5929880000000001</v>
      </c>
      <c r="EA17">
        <v>-2.5347022024471699</v>
      </c>
      <c r="EB17">
        <v>0.18545921354662701</v>
      </c>
      <c r="EC17">
        <v>0</v>
      </c>
      <c r="ED17">
        <v>0.43517076666666699</v>
      </c>
      <c r="EE17">
        <v>0.41595985761957699</v>
      </c>
      <c r="EF17">
        <v>3.0560390169502499E-2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1.085</v>
      </c>
      <c r="EN17">
        <v>0.32119999999999999</v>
      </c>
      <c r="EO17">
        <v>1.2521677256072701</v>
      </c>
      <c r="EP17">
        <v>-1.6043650578588901E-5</v>
      </c>
      <c r="EQ17">
        <v>-1.15305589960158E-6</v>
      </c>
      <c r="ER17">
        <v>3.6581349982770798E-10</v>
      </c>
      <c r="ES17">
        <v>-7.9529918772869898E-2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8.9</v>
      </c>
      <c r="FB17">
        <v>6.5</v>
      </c>
      <c r="FC17">
        <v>2</v>
      </c>
      <c r="FD17">
        <v>504.52100000000002</v>
      </c>
      <c r="FE17">
        <v>481.02699999999999</v>
      </c>
      <c r="FF17">
        <v>23.520600000000002</v>
      </c>
      <c r="FG17">
        <v>33.820399999999999</v>
      </c>
      <c r="FH17">
        <v>30.0001</v>
      </c>
      <c r="FI17">
        <v>33.842799999999997</v>
      </c>
      <c r="FJ17">
        <v>33.877800000000001</v>
      </c>
      <c r="FK17">
        <v>19.282299999999999</v>
      </c>
      <c r="FL17">
        <v>25.989899999999999</v>
      </c>
      <c r="FM17">
        <v>55.438000000000002</v>
      </c>
      <c r="FN17">
        <v>23.522300000000001</v>
      </c>
      <c r="FO17">
        <v>403.92200000000003</v>
      </c>
      <c r="FP17">
        <v>21.0199</v>
      </c>
      <c r="FQ17">
        <v>97.882400000000004</v>
      </c>
      <c r="FR17">
        <v>101.90300000000001</v>
      </c>
    </row>
    <row r="18" spans="1:174" x14ac:dyDescent="0.25">
      <c r="A18">
        <v>2</v>
      </c>
      <c r="B18">
        <v>1608057614.5</v>
      </c>
      <c r="C18">
        <v>119</v>
      </c>
      <c r="D18" t="s">
        <v>299</v>
      </c>
      <c r="E18" t="s">
        <v>300</v>
      </c>
      <c r="F18" t="s">
        <v>291</v>
      </c>
      <c r="G18" t="s">
        <v>292</v>
      </c>
      <c r="H18">
        <v>1608057606.75</v>
      </c>
      <c r="I18">
        <f t="shared" si="0"/>
        <v>3.5352603214812054E-4</v>
      </c>
      <c r="J18">
        <f t="shared" si="1"/>
        <v>0.35352603214812056</v>
      </c>
      <c r="K18">
        <f t="shared" si="2"/>
        <v>-0.40736934011199766</v>
      </c>
      <c r="L18">
        <f t="shared" si="3"/>
        <v>48.713583333333297</v>
      </c>
      <c r="M18">
        <f t="shared" si="4"/>
        <v>80.274638262592276</v>
      </c>
      <c r="N18">
        <f t="shared" si="5"/>
        <v>8.2449838088590734</v>
      </c>
      <c r="O18">
        <f t="shared" si="6"/>
        <v>5.0033574058720411</v>
      </c>
      <c r="P18">
        <f t="shared" si="7"/>
        <v>1.955683417628739E-2</v>
      </c>
      <c r="Q18">
        <f t="shared" si="8"/>
        <v>2.9745650526532952</v>
      </c>
      <c r="R18">
        <f t="shared" si="9"/>
        <v>1.9485681437399739E-2</v>
      </c>
      <c r="S18">
        <f t="shared" si="10"/>
        <v>1.2184922015016491E-2</v>
      </c>
      <c r="T18">
        <f t="shared" si="11"/>
        <v>231.29478920023513</v>
      </c>
      <c r="U18">
        <f t="shared" si="12"/>
        <v>29.238849403613926</v>
      </c>
      <c r="V18">
        <f t="shared" si="13"/>
        <v>28.953036666666701</v>
      </c>
      <c r="W18">
        <f t="shared" si="14"/>
        <v>4.0108563179627952</v>
      </c>
      <c r="X18">
        <f t="shared" si="15"/>
        <v>58.121988761672469</v>
      </c>
      <c r="Y18">
        <f t="shared" si="16"/>
        <v>2.2037841183884308</v>
      </c>
      <c r="Z18">
        <f t="shared" si="17"/>
        <v>3.7916529790902089</v>
      </c>
      <c r="AA18">
        <f t="shared" si="18"/>
        <v>1.8070721995743644</v>
      </c>
      <c r="AB18">
        <f t="shared" si="19"/>
        <v>-15.590498017732116</v>
      </c>
      <c r="AC18">
        <f t="shared" si="20"/>
        <v>-155.14434392056802</v>
      </c>
      <c r="AD18">
        <f t="shared" si="21"/>
        <v>-11.422315113653591</v>
      </c>
      <c r="AE18">
        <f t="shared" si="22"/>
        <v>49.137632148281398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54068.935695131506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15369.5</v>
      </c>
      <c r="AS18">
        <v>989.46580769230798</v>
      </c>
      <c r="AT18">
        <v>1050.1400000000001</v>
      </c>
      <c r="AU18">
        <f t="shared" si="27"/>
        <v>5.7777241422755199E-2</v>
      </c>
      <c r="AV18">
        <v>0.5</v>
      </c>
      <c r="AW18">
        <f t="shared" si="28"/>
        <v>1180.2018815545437</v>
      </c>
      <c r="AX18">
        <f t="shared" si="29"/>
        <v>-0.40736934011199766</v>
      </c>
      <c r="AY18">
        <f t="shared" si="30"/>
        <v>34.094404519083405</v>
      </c>
      <c r="AZ18">
        <f t="shared" si="31"/>
        <v>1.4436355539427362E-4</v>
      </c>
      <c r="BA18">
        <f t="shared" si="32"/>
        <v>2.1063286799855252</v>
      </c>
      <c r="BB18" t="s">
        <v>302</v>
      </c>
      <c r="BC18">
        <v>989.46580769230798</v>
      </c>
      <c r="BD18">
        <v>709.1</v>
      </c>
      <c r="BE18">
        <f t="shared" si="33"/>
        <v>0.32475669910678584</v>
      </c>
      <c r="BF18">
        <f t="shared" si="34"/>
        <v>0.17790931359281056</v>
      </c>
      <c r="BG18">
        <f t="shared" si="35"/>
        <v>0.86641493470375774</v>
      </c>
      <c r="BH18">
        <f t="shared" si="36"/>
        <v>0.18129933204922449</v>
      </c>
      <c r="BI18">
        <f t="shared" si="37"/>
        <v>0.86858451560208094</v>
      </c>
      <c r="BJ18">
        <f t="shared" si="38"/>
        <v>0.12749858892333979</v>
      </c>
      <c r="BK18">
        <f t="shared" si="39"/>
        <v>0.87250141107666024</v>
      </c>
      <c r="BL18">
        <f t="shared" si="40"/>
        <v>1400.01966666667</v>
      </c>
      <c r="BM18">
        <f t="shared" si="41"/>
        <v>1180.2018815545437</v>
      </c>
      <c r="BN18">
        <f t="shared" si="42"/>
        <v>0.84298950197214439</v>
      </c>
      <c r="BO18">
        <f t="shared" si="43"/>
        <v>0.19597900394428894</v>
      </c>
      <c r="BP18">
        <v>6</v>
      </c>
      <c r="BQ18">
        <v>0.5</v>
      </c>
      <c r="BR18" t="s">
        <v>296</v>
      </c>
      <c r="BS18">
        <v>2</v>
      </c>
      <c r="BT18">
        <v>1608057606.75</v>
      </c>
      <c r="BU18">
        <v>48.713583333333297</v>
      </c>
      <c r="BV18">
        <v>48.245423333333299</v>
      </c>
      <c r="BW18">
        <v>21.456436666666701</v>
      </c>
      <c r="BX18">
        <v>21.041323333333299</v>
      </c>
      <c r="BY18">
        <v>48.324583333333301</v>
      </c>
      <c r="BZ18">
        <v>21.132736666666698</v>
      </c>
      <c r="CA18">
        <v>500.01856666666703</v>
      </c>
      <c r="CB18">
        <v>102.609666666667</v>
      </c>
      <c r="CC18">
        <v>0.100030783333333</v>
      </c>
      <c r="CD18">
        <v>27.985589999999998</v>
      </c>
      <c r="CE18">
        <v>28.953036666666701</v>
      </c>
      <c r="CF18">
        <v>999.9</v>
      </c>
      <c r="CG18">
        <v>0</v>
      </c>
      <c r="CH18">
        <v>0</v>
      </c>
      <c r="CI18">
        <v>9997.9783333333307</v>
      </c>
      <c r="CJ18">
        <v>0</v>
      </c>
      <c r="CK18">
        <v>300.34429999999998</v>
      </c>
      <c r="CL18">
        <v>1400.01966666667</v>
      </c>
      <c r="CM18">
        <v>0.89999206666666698</v>
      </c>
      <c r="CN18">
        <v>0.10000862000000001</v>
      </c>
      <c r="CO18">
        <v>0</v>
      </c>
      <c r="CP18">
        <v>989.70986666666704</v>
      </c>
      <c r="CQ18">
        <v>4.9994800000000001</v>
      </c>
      <c r="CR18">
        <v>14157.746666666701</v>
      </c>
      <c r="CS18">
        <v>11417.7066666667</v>
      </c>
      <c r="CT18">
        <v>49.3832666666667</v>
      </c>
      <c r="CU18">
        <v>50.718499999999999</v>
      </c>
      <c r="CV18">
        <v>50.358199999999997</v>
      </c>
      <c r="CW18">
        <v>50.553800000000003</v>
      </c>
      <c r="CX18">
        <v>51.120733333333298</v>
      </c>
      <c r="CY18">
        <v>1255.50766666667</v>
      </c>
      <c r="CZ18">
        <v>139.512</v>
      </c>
      <c r="DA18">
        <v>0</v>
      </c>
      <c r="DB18">
        <v>118.40000009536701</v>
      </c>
      <c r="DC18">
        <v>0</v>
      </c>
      <c r="DD18">
        <v>989.46580769230798</v>
      </c>
      <c r="DE18">
        <v>-36.912786274896803</v>
      </c>
      <c r="DF18">
        <v>-524.99145223338496</v>
      </c>
      <c r="DG18">
        <v>14154.2692307692</v>
      </c>
      <c r="DH18">
        <v>15</v>
      </c>
      <c r="DI18">
        <v>1608057646.5</v>
      </c>
      <c r="DJ18" t="s">
        <v>303</v>
      </c>
      <c r="DK18">
        <v>1608057646.5</v>
      </c>
      <c r="DL18">
        <v>1608057102.5</v>
      </c>
      <c r="DM18">
        <v>25</v>
      </c>
      <c r="DN18">
        <v>-0.85899999999999999</v>
      </c>
      <c r="DO18">
        <v>-3.0000000000000001E-3</v>
      </c>
      <c r="DP18">
        <v>0.38900000000000001</v>
      </c>
      <c r="DQ18">
        <v>0.26600000000000001</v>
      </c>
      <c r="DR18">
        <v>50</v>
      </c>
      <c r="DS18">
        <v>20</v>
      </c>
      <c r="DT18">
        <v>0.57999999999999996</v>
      </c>
      <c r="DU18">
        <v>0.09</v>
      </c>
      <c r="DV18">
        <v>-1.1209101338927201</v>
      </c>
      <c r="DW18">
        <v>-0.19447191940010899</v>
      </c>
      <c r="DX18">
        <v>1.88408481430615E-2</v>
      </c>
      <c r="DY18">
        <v>1</v>
      </c>
      <c r="DZ18">
        <v>1.3264383333333301</v>
      </c>
      <c r="EA18">
        <v>0.198803559510568</v>
      </c>
      <c r="EB18">
        <v>2.0963197765502199E-2</v>
      </c>
      <c r="EC18">
        <v>1</v>
      </c>
      <c r="ED18">
        <v>0.41403656666666699</v>
      </c>
      <c r="EE18">
        <v>0.102136124582869</v>
      </c>
      <c r="EF18">
        <v>7.5623961180009301E-3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0.38900000000000001</v>
      </c>
      <c r="EN18">
        <v>0.32400000000000001</v>
      </c>
      <c r="EO18">
        <v>1.2521677256072701</v>
      </c>
      <c r="EP18">
        <v>-1.6043650578588901E-5</v>
      </c>
      <c r="EQ18">
        <v>-1.15305589960158E-6</v>
      </c>
      <c r="ER18">
        <v>3.6581349982770798E-10</v>
      </c>
      <c r="ES18">
        <v>-7.9529918772869898E-2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10.9</v>
      </c>
      <c r="FB18">
        <v>8.5</v>
      </c>
      <c r="FC18">
        <v>2</v>
      </c>
      <c r="FD18">
        <v>504.47199999999998</v>
      </c>
      <c r="FE18">
        <v>480.62299999999999</v>
      </c>
      <c r="FF18">
        <v>23.5564</v>
      </c>
      <c r="FG18">
        <v>33.8264</v>
      </c>
      <c r="FH18">
        <v>30</v>
      </c>
      <c r="FI18">
        <v>33.842799999999997</v>
      </c>
      <c r="FJ18">
        <v>33.880800000000001</v>
      </c>
      <c r="FK18">
        <v>5.0312900000000003</v>
      </c>
      <c r="FL18">
        <v>23.9236</v>
      </c>
      <c r="FM18">
        <v>53.564700000000002</v>
      </c>
      <c r="FN18">
        <v>23.561</v>
      </c>
      <c r="FO18">
        <v>48.39</v>
      </c>
      <c r="FP18">
        <v>21.0914</v>
      </c>
      <c r="FQ18">
        <v>97.882800000000003</v>
      </c>
      <c r="FR18">
        <v>101.898</v>
      </c>
    </row>
    <row r="19" spans="1:174" x14ac:dyDescent="0.25">
      <c r="A19">
        <v>3</v>
      </c>
      <c r="B19">
        <v>1608057767.5</v>
      </c>
      <c r="C19">
        <v>272</v>
      </c>
      <c r="D19" t="s">
        <v>305</v>
      </c>
      <c r="E19" t="s">
        <v>306</v>
      </c>
      <c r="F19" t="s">
        <v>291</v>
      </c>
      <c r="G19" t="s">
        <v>292</v>
      </c>
      <c r="H19">
        <v>1608057759.5</v>
      </c>
      <c r="I19">
        <f t="shared" si="0"/>
        <v>6.2251319823439797E-4</v>
      </c>
      <c r="J19">
        <f t="shared" si="1"/>
        <v>0.62251319823439799</v>
      </c>
      <c r="K19">
        <f t="shared" si="2"/>
        <v>3.9172325639570994E-2</v>
      </c>
      <c r="L19">
        <f t="shared" si="3"/>
        <v>79.963474193548393</v>
      </c>
      <c r="M19">
        <f t="shared" si="4"/>
        <v>75.600699457320957</v>
      </c>
      <c r="N19">
        <f t="shared" si="5"/>
        <v>7.7640894582383648</v>
      </c>
      <c r="O19">
        <f t="shared" si="6"/>
        <v>8.2121405157201082</v>
      </c>
      <c r="P19">
        <f t="shared" si="7"/>
        <v>3.2289525873626983E-2</v>
      </c>
      <c r="Q19">
        <f t="shared" si="8"/>
        <v>2.9736984091097494</v>
      </c>
      <c r="R19">
        <f t="shared" si="9"/>
        <v>3.2096001999606119E-2</v>
      </c>
      <c r="S19">
        <f t="shared" si="10"/>
        <v>2.0077291762801618E-2</v>
      </c>
      <c r="T19">
        <f t="shared" si="11"/>
        <v>231.29164038374449</v>
      </c>
      <c r="U19">
        <f t="shared" si="12"/>
        <v>29.174231892007253</v>
      </c>
      <c r="V19">
        <f t="shared" si="13"/>
        <v>28.921025806451599</v>
      </c>
      <c r="W19">
        <f t="shared" si="14"/>
        <v>4.0034303279856207</v>
      </c>
      <c r="X19">
        <f t="shared" si="15"/>
        <v>54.592904591797186</v>
      </c>
      <c r="Y19">
        <f t="shared" si="16"/>
        <v>2.0704567118731401</v>
      </c>
      <c r="Z19">
        <f t="shared" si="17"/>
        <v>3.7925381097679036</v>
      </c>
      <c r="AA19">
        <f t="shared" si="18"/>
        <v>1.9329736161124806</v>
      </c>
      <c r="AB19">
        <f t="shared" si="19"/>
        <v>-27.452832042136951</v>
      </c>
      <c r="AC19">
        <f t="shared" si="20"/>
        <v>-149.32538341708297</v>
      </c>
      <c r="AD19">
        <f t="shared" si="21"/>
        <v>-10.995570703676767</v>
      </c>
      <c r="AE19">
        <f t="shared" si="22"/>
        <v>43.517854220847795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54042.560216741578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307</v>
      </c>
      <c r="AR19">
        <v>15368.9</v>
      </c>
      <c r="AS19">
        <v>937.17719230769205</v>
      </c>
      <c r="AT19">
        <v>1000.94</v>
      </c>
      <c r="AU19">
        <f t="shared" si="27"/>
        <v>6.3702926940983451E-2</v>
      </c>
      <c r="AV19">
        <v>0.5</v>
      </c>
      <c r="AW19">
        <f t="shared" si="28"/>
        <v>1180.1855996596389</v>
      </c>
      <c r="AX19">
        <f t="shared" si="29"/>
        <v>3.9172325639570994E-2</v>
      </c>
      <c r="AY19">
        <f t="shared" si="30"/>
        <v>37.590638515959363</v>
      </c>
      <c r="AZ19">
        <f t="shared" si="31"/>
        <v>5.2273117519287759E-4</v>
      </c>
      <c r="BA19">
        <f t="shared" si="32"/>
        <v>2.2590165244670009</v>
      </c>
      <c r="BB19" t="s">
        <v>308</v>
      </c>
      <c r="BC19">
        <v>937.17719230769205</v>
      </c>
      <c r="BD19">
        <v>665.86</v>
      </c>
      <c r="BE19">
        <f t="shared" si="33"/>
        <v>0.33476532059863728</v>
      </c>
      <c r="BF19">
        <f t="shared" si="34"/>
        <v>0.19029129668230868</v>
      </c>
      <c r="BG19">
        <f t="shared" si="35"/>
        <v>0.87093543690442266</v>
      </c>
      <c r="BH19">
        <f t="shared" si="36"/>
        <v>0.22336621737419995</v>
      </c>
      <c r="BI19">
        <f t="shared" si="37"/>
        <v>0.88790436974261933</v>
      </c>
      <c r="BJ19">
        <f t="shared" si="38"/>
        <v>0.13520107387257219</v>
      </c>
      <c r="BK19">
        <f t="shared" si="39"/>
        <v>0.86479892612742781</v>
      </c>
      <c r="BL19">
        <f t="shared" si="40"/>
        <v>1400.0003225806499</v>
      </c>
      <c r="BM19">
        <f t="shared" si="41"/>
        <v>1180.1855996596389</v>
      </c>
      <c r="BN19">
        <f t="shared" si="42"/>
        <v>0.84298951980537973</v>
      </c>
      <c r="BO19">
        <f t="shared" si="43"/>
        <v>0.19597903961075963</v>
      </c>
      <c r="BP19">
        <v>6</v>
      </c>
      <c r="BQ19">
        <v>0.5</v>
      </c>
      <c r="BR19" t="s">
        <v>296</v>
      </c>
      <c r="BS19">
        <v>2</v>
      </c>
      <c r="BT19">
        <v>1608057759.5</v>
      </c>
      <c r="BU19">
        <v>79.963474193548393</v>
      </c>
      <c r="BV19">
        <v>80.070209677419399</v>
      </c>
      <c r="BW19">
        <v>20.1605064516129</v>
      </c>
      <c r="BX19">
        <v>19.428587096774201</v>
      </c>
      <c r="BY19">
        <v>79.578909677419404</v>
      </c>
      <c r="BZ19">
        <v>19.873506451612901</v>
      </c>
      <c r="CA19">
        <v>500.02477419354801</v>
      </c>
      <c r="CB19">
        <v>102.59864516128999</v>
      </c>
      <c r="CC19">
        <v>0.100000670967742</v>
      </c>
      <c r="CD19">
        <v>27.989593548387099</v>
      </c>
      <c r="CE19">
        <v>28.921025806451599</v>
      </c>
      <c r="CF19">
        <v>999.9</v>
      </c>
      <c r="CG19">
        <v>0</v>
      </c>
      <c r="CH19">
        <v>0</v>
      </c>
      <c r="CI19">
        <v>9994.1516129032298</v>
      </c>
      <c r="CJ19">
        <v>0</v>
      </c>
      <c r="CK19">
        <v>313.07777419354801</v>
      </c>
      <c r="CL19">
        <v>1400.0003225806499</v>
      </c>
      <c r="CM19">
        <v>0.89999464516129002</v>
      </c>
      <c r="CN19">
        <v>0.100005967741935</v>
      </c>
      <c r="CO19">
        <v>0</v>
      </c>
      <c r="CP19">
        <v>937.28954838709706</v>
      </c>
      <c r="CQ19">
        <v>4.9994800000000001</v>
      </c>
      <c r="CR19">
        <v>13434.5290322581</v>
      </c>
      <c r="CS19">
        <v>11417.5483870968</v>
      </c>
      <c r="CT19">
        <v>49.4311935483871</v>
      </c>
      <c r="CU19">
        <v>50.753999999999998</v>
      </c>
      <c r="CV19">
        <v>50.390935483870898</v>
      </c>
      <c r="CW19">
        <v>50.548000000000002</v>
      </c>
      <c r="CX19">
        <v>51.1531290322581</v>
      </c>
      <c r="CY19">
        <v>1255.4929032258101</v>
      </c>
      <c r="CZ19">
        <v>139.511290322581</v>
      </c>
      <c r="DA19">
        <v>0</v>
      </c>
      <c r="DB19">
        <v>152.40000009536701</v>
      </c>
      <c r="DC19">
        <v>0</v>
      </c>
      <c r="DD19">
        <v>937.17719230769205</v>
      </c>
      <c r="DE19">
        <v>-11.051247876596101</v>
      </c>
      <c r="DF19">
        <v>-137.09401703149101</v>
      </c>
      <c r="DG19">
        <v>13433</v>
      </c>
      <c r="DH19">
        <v>15</v>
      </c>
      <c r="DI19">
        <v>1608057785.5</v>
      </c>
      <c r="DJ19" t="s">
        <v>309</v>
      </c>
      <c r="DK19">
        <v>1608057646.5</v>
      </c>
      <c r="DL19">
        <v>1608057785.5</v>
      </c>
      <c r="DM19">
        <v>26</v>
      </c>
      <c r="DN19">
        <v>-0.85899999999999999</v>
      </c>
      <c r="DO19">
        <v>6.0000000000000001E-3</v>
      </c>
      <c r="DP19">
        <v>0.38900000000000001</v>
      </c>
      <c r="DQ19">
        <v>0.28699999999999998</v>
      </c>
      <c r="DR19">
        <v>50</v>
      </c>
      <c r="DS19">
        <v>20</v>
      </c>
      <c r="DT19">
        <v>0.57999999999999996</v>
      </c>
      <c r="DU19">
        <v>0.2</v>
      </c>
      <c r="DV19">
        <v>3.8482759307060403E-2</v>
      </c>
      <c r="DW19">
        <v>-2.67297414221123E-3</v>
      </c>
      <c r="DX19">
        <v>1.6419611878597699E-2</v>
      </c>
      <c r="DY19">
        <v>1</v>
      </c>
      <c r="DZ19">
        <v>-0.107408973333333</v>
      </c>
      <c r="EA19">
        <v>0.53636558843159099</v>
      </c>
      <c r="EB19">
        <v>4.2514827131499497E-2</v>
      </c>
      <c r="EC19">
        <v>0</v>
      </c>
      <c r="ED19">
        <v>0.73457260000000002</v>
      </c>
      <c r="EE19">
        <v>-6.1078145672969999</v>
      </c>
      <c r="EF19">
        <v>0.44435538262383301</v>
      </c>
      <c r="EG19">
        <v>0</v>
      </c>
      <c r="EH19">
        <v>1</v>
      </c>
      <c r="EI19">
        <v>3</v>
      </c>
      <c r="EJ19" t="s">
        <v>310</v>
      </c>
      <c r="EK19">
        <v>100</v>
      </c>
      <c r="EL19">
        <v>100</v>
      </c>
      <c r="EM19">
        <v>0.38400000000000001</v>
      </c>
      <c r="EN19">
        <v>0.28699999999999998</v>
      </c>
      <c r="EO19">
        <v>0.39296528867111702</v>
      </c>
      <c r="EP19">
        <v>-1.6043650578588901E-5</v>
      </c>
      <c r="EQ19">
        <v>-1.15305589960158E-6</v>
      </c>
      <c r="ER19">
        <v>3.6581349982770798E-10</v>
      </c>
      <c r="ES19">
        <v>-7.9529918772869898E-2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2</v>
      </c>
      <c r="FB19">
        <v>11.1</v>
      </c>
      <c r="FC19">
        <v>2</v>
      </c>
      <c r="FD19">
        <v>504.72199999999998</v>
      </c>
      <c r="FE19">
        <v>481.01600000000002</v>
      </c>
      <c r="FF19">
        <v>23.624400000000001</v>
      </c>
      <c r="FG19">
        <v>33.805100000000003</v>
      </c>
      <c r="FH19">
        <v>30.0001</v>
      </c>
      <c r="FI19">
        <v>33.827500000000001</v>
      </c>
      <c r="FJ19">
        <v>33.871699999999997</v>
      </c>
      <c r="FK19">
        <v>6.3428500000000003</v>
      </c>
      <c r="FL19">
        <v>37.319499999999998</v>
      </c>
      <c r="FM19">
        <v>72.514300000000006</v>
      </c>
      <c r="FN19">
        <v>23.628699999999998</v>
      </c>
      <c r="FO19">
        <v>80.069299999999998</v>
      </c>
      <c r="FP19">
        <v>20.5489</v>
      </c>
      <c r="FQ19">
        <v>97.888900000000007</v>
      </c>
      <c r="FR19">
        <v>101.899</v>
      </c>
    </row>
    <row r="20" spans="1:174" x14ac:dyDescent="0.25">
      <c r="A20">
        <v>4</v>
      </c>
      <c r="B20">
        <v>1608057856.5</v>
      </c>
      <c r="C20">
        <v>361</v>
      </c>
      <c r="D20" t="s">
        <v>311</v>
      </c>
      <c r="E20" t="s">
        <v>312</v>
      </c>
      <c r="F20" t="s">
        <v>291</v>
      </c>
      <c r="G20" t="s">
        <v>292</v>
      </c>
      <c r="H20">
        <v>1608057848.5</v>
      </c>
      <c r="I20">
        <f t="shared" si="0"/>
        <v>4.5680744931098826E-4</v>
      </c>
      <c r="J20">
        <f t="shared" si="1"/>
        <v>0.45680744931098827</v>
      </c>
      <c r="K20">
        <f t="shared" si="2"/>
        <v>0.53285139152474825</v>
      </c>
      <c r="L20">
        <f t="shared" si="3"/>
        <v>99.572877419354796</v>
      </c>
      <c r="M20">
        <f t="shared" si="4"/>
        <v>63.305864802652124</v>
      </c>
      <c r="N20">
        <f t="shared" si="5"/>
        <v>6.5011027732559823</v>
      </c>
      <c r="O20">
        <f t="shared" si="6"/>
        <v>10.225490348327508</v>
      </c>
      <c r="P20">
        <f t="shared" si="7"/>
        <v>2.5250690647834927E-2</v>
      </c>
      <c r="Q20">
        <f t="shared" si="8"/>
        <v>2.9748899894008956</v>
      </c>
      <c r="R20">
        <f t="shared" si="9"/>
        <v>2.51322236147223E-2</v>
      </c>
      <c r="S20">
        <f t="shared" si="10"/>
        <v>1.5718237091657226E-2</v>
      </c>
      <c r="T20">
        <f t="shared" si="11"/>
        <v>231.29439607683281</v>
      </c>
      <c r="U20">
        <f t="shared" si="12"/>
        <v>29.2145348720301</v>
      </c>
      <c r="V20">
        <f t="shared" si="13"/>
        <v>28.935380645161299</v>
      </c>
      <c r="W20">
        <f t="shared" si="14"/>
        <v>4.0067589290254322</v>
      </c>
      <c r="X20">
        <f t="shared" si="15"/>
        <v>57.923785722694745</v>
      </c>
      <c r="Y20">
        <f t="shared" si="16"/>
        <v>2.1965606256490031</v>
      </c>
      <c r="Z20">
        <f t="shared" si="17"/>
        <v>3.7921565350801703</v>
      </c>
      <c r="AA20">
        <f t="shared" si="18"/>
        <v>1.8101983033764291</v>
      </c>
      <c r="AB20">
        <f t="shared" si="19"/>
        <v>-20.145208514614581</v>
      </c>
      <c r="AC20">
        <f t="shared" si="20"/>
        <v>-151.96426942901314</v>
      </c>
      <c r="AD20">
        <f t="shared" si="21"/>
        <v>-11.186106780145209</v>
      </c>
      <c r="AE20">
        <f t="shared" si="22"/>
        <v>47.998811353059864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54077.711439762206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313</v>
      </c>
      <c r="AR20">
        <v>15368.4</v>
      </c>
      <c r="AS20">
        <v>923.11419230769195</v>
      </c>
      <c r="AT20">
        <v>990.29</v>
      </c>
      <c r="AU20">
        <f t="shared" si="27"/>
        <v>6.783448049794305E-2</v>
      </c>
      <c r="AV20">
        <v>0.5</v>
      </c>
      <c r="AW20">
        <f t="shared" si="28"/>
        <v>1180.2009499415919</v>
      </c>
      <c r="AX20">
        <f t="shared" si="29"/>
        <v>0.53285139152474825</v>
      </c>
      <c r="AY20">
        <f t="shared" si="30"/>
        <v>40.029159161233387</v>
      </c>
      <c r="AZ20">
        <f t="shared" si="31"/>
        <v>9.4102523082694931E-4</v>
      </c>
      <c r="BA20">
        <f t="shared" si="32"/>
        <v>2.294065374789203</v>
      </c>
      <c r="BB20" t="s">
        <v>314</v>
      </c>
      <c r="BC20">
        <v>923.11419230769195</v>
      </c>
      <c r="BD20">
        <v>652.24</v>
      </c>
      <c r="BE20">
        <f t="shared" si="33"/>
        <v>0.34136465075886857</v>
      </c>
      <c r="BF20">
        <f t="shared" si="34"/>
        <v>0.19871559737408082</v>
      </c>
      <c r="BG20">
        <f t="shared" si="35"/>
        <v>0.87047098672715562</v>
      </c>
      <c r="BH20">
        <f t="shared" si="36"/>
        <v>0.2444418163954811</v>
      </c>
      <c r="BI20">
        <f t="shared" si="37"/>
        <v>0.89208641134011402</v>
      </c>
      <c r="BJ20">
        <f t="shared" si="38"/>
        <v>0.14040544746393505</v>
      </c>
      <c r="BK20">
        <f t="shared" si="39"/>
        <v>0.85959455253606498</v>
      </c>
      <c r="BL20">
        <f t="shared" si="40"/>
        <v>1400.01870967742</v>
      </c>
      <c r="BM20">
        <f t="shared" si="41"/>
        <v>1180.2009499415919</v>
      </c>
      <c r="BN20">
        <f t="shared" si="42"/>
        <v>0.84298941277257888</v>
      </c>
      <c r="BO20">
        <f t="shared" si="43"/>
        <v>0.19597882554515783</v>
      </c>
      <c r="BP20">
        <v>6</v>
      </c>
      <c r="BQ20">
        <v>0.5</v>
      </c>
      <c r="BR20" t="s">
        <v>296</v>
      </c>
      <c r="BS20">
        <v>2</v>
      </c>
      <c r="BT20">
        <v>1608057848.5</v>
      </c>
      <c r="BU20">
        <v>99.572877419354796</v>
      </c>
      <c r="BV20">
        <v>100.26687096774199</v>
      </c>
      <c r="BW20">
        <v>21.389474193548399</v>
      </c>
      <c r="BX20">
        <v>20.853038709677399</v>
      </c>
      <c r="BY20">
        <v>99.192480645161297</v>
      </c>
      <c r="BZ20">
        <v>21.063267741935501</v>
      </c>
      <c r="CA20">
        <v>500.007838709677</v>
      </c>
      <c r="CB20">
        <v>102.593548387097</v>
      </c>
      <c r="CC20">
        <v>9.9982354838709694E-2</v>
      </c>
      <c r="CD20">
        <v>27.987867741935499</v>
      </c>
      <c r="CE20">
        <v>28.935380645161299</v>
      </c>
      <c r="CF20">
        <v>999.9</v>
      </c>
      <c r="CG20">
        <v>0</v>
      </c>
      <c r="CH20">
        <v>0</v>
      </c>
      <c r="CI20">
        <v>10001.3870967742</v>
      </c>
      <c r="CJ20">
        <v>0</v>
      </c>
      <c r="CK20">
        <v>333.22383870967701</v>
      </c>
      <c r="CL20">
        <v>1400.01870967742</v>
      </c>
      <c r="CM20">
        <v>0.89999464516129002</v>
      </c>
      <c r="CN20">
        <v>0.100005967741935</v>
      </c>
      <c r="CO20">
        <v>0</v>
      </c>
      <c r="CP20">
        <v>923.21245161290301</v>
      </c>
      <c r="CQ20">
        <v>4.9994800000000001</v>
      </c>
      <c r="CR20">
        <v>13263.8032258065</v>
      </c>
      <c r="CS20">
        <v>11417.722580645201</v>
      </c>
      <c r="CT20">
        <v>49.519935483871002</v>
      </c>
      <c r="CU20">
        <v>50.811999999999998</v>
      </c>
      <c r="CV20">
        <v>50.467483870967698</v>
      </c>
      <c r="CW20">
        <v>50.578258064516099</v>
      </c>
      <c r="CX20">
        <v>51.1991935483871</v>
      </c>
      <c r="CY20">
        <v>1255.51096774194</v>
      </c>
      <c r="CZ20">
        <v>139.50774193548401</v>
      </c>
      <c r="DA20">
        <v>0</v>
      </c>
      <c r="DB20">
        <v>88.299999952316298</v>
      </c>
      <c r="DC20">
        <v>0</v>
      </c>
      <c r="DD20">
        <v>923.11419230769195</v>
      </c>
      <c r="DE20">
        <v>-9.7034188187776103</v>
      </c>
      <c r="DF20">
        <v>-108.35555560217399</v>
      </c>
      <c r="DG20">
        <v>13262.9153846154</v>
      </c>
      <c r="DH20">
        <v>15</v>
      </c>
      <c r="DI20">
        <v>1608057785.5</v>
      </c>
      <c r="DJ20" t="s">
        <v>309</v>
      </c>
      <c r="DK20">
        <v>1608057646.5</v>
      </c>
      <c r="DL20">
        <v>1608057785.5</v>
      </c>
      <c r="DM20">
        <v>26</v>
      </c>
      <c r="DN20">
        <v>-0.85899999999999999</v>
      </c>
      <c r="DO20">
        <v>6.0000000000000001E-3</v>
      </c>
      <c r="DP20">
        <v>0.38900000000000001</v>
      </c>
      <c r="DQ20">
        <v>0.28699999999999998</v>
      </c>
      <c r="DR20">
        <v>50</v>
      </c>
      <c r="DS20">
        <v>20</v>
      </c>
      <c r="DT20">
        <v>0.57999999999999996</v>
      </c>
      <c r="DU20">
        <v>0.2</v>
      </c>
      <c r="DV20">
        <v>0.53786297122661897</v>
      </c>
      <c r="DW20">
        <v>-0.211507510318269</v>
      </c>
      <c r="DX20">
        <v>2.3473346492256401E-2</v>
      </c>
      <c r="DY20">
        <v>1</v>
      </c>
      <c r="DZ20">
        <v>-0.69450446666666699</v>
      </c>
      <c r="EA20">
        <v>0.129123523915461</v>
      </c>
      <c r="EB20">
        <v>1.7791012650087E-2</v>
      </c>
      <c r="EC20">
        <v>1</v>
      </c>
      <c r="ED20">
        <v>0.5355162</v>
      </c>
      <c r="EE20">
        <v>0.176707541713014</v>
      </c>
      <c r="EF20">
        <v>2.2651771316168599E-2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0.38</v>
      </c>
      <c r="EN20">
        <v>0.32650000000000001</v>
      </c>
      <c r="EO20">
        <v>0.39296528867111702</v>
      </c>
      <c r="EP20">
        <v>-1.6043650578588901E-5</v>
      </c>
      <c r="EQ20">
        <v>-1.15305589960158E-6</v>
      </c>
      <c r="ER20">
        <v>3.6581349982770798E-10</v>
      </c>
      <c r="ES20">
        <v>-7.4006516993194799E-2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3.5</v>
      </c>
      <c r="FB20">
        <v>1.2</v>
      </c>
      <c r="FC20">
        <v>2</v>
      </c>
      <c r="FD20">
        <v>504.90300000000002</v>
      </c>
      <c r="FE20">
        <v>481.50799999999998</v>
      </c>
      <c r="FF20">
        <v>23.527999999999999</v>
      </c>
      <c r="FG20">
        <v>33.801299999999998</v>
      </c>
      <c r="FH20">
        <v>30.0001</v>
      </c>
      <c r="FI20">
        <v>33.827500000000001</v>
      </c>
      <c r="FJ20">
        <v>33.865600000000001</v>
      </c>
      <c r="FK20">
        <v>7.1913600000000004</v>
      </c>
      <c r="FL20">
        <v>34.648200000000003</v>
      </c>
      <c r="FM20">
        <v>69.844800000000006</v>
      </c>
      <c r="FN20">
        <v>23.539000000000001</v>
      </c>
      <c r="FO20">
        <v>100.45099999999999</v>
      </c>
      <c r="FP20">
        <v>20.9438</v>
      </c>
      <c r="FQ20">
        <v>97.8887</v>
      </c>
      <c r="FR20">
        <v>101.9</v>
      </c>
    </row>
    <row r="21" spans="1:174" x14ac:dyDescent="0.25">
      <c r="A21">
        <v>5</v>
      </c>
      <c r="B21">
        <v>1608057932.5</v>
      </c>
      <c r="C21">
        <v>437</v>
      </c>
      <c r="D21" t="s">
        <v>315</v>
      </c>
      <c r="E21" t="s">
        <v>316</v>
      </c>
      <c r="F21" t="s">
        <v>291</v>
      </c>
      <c r="G21" t="s">
        <v>292</v>
      </c>
      <c r="H21">
        <v>1608057924.75</v>
      </c>
      <c r="I21">
        <f t="shared" si="0"/>
        <v>4.4258229117053171E-4</v>
      </c>
      <c r="J21">
        <f t="shared" si="1"/>
        <v>0.44258229117053172</v>
      </c>
      <c r="K21">
        <f t="shared" si="2"/>
        <v>1.3973657098917727</v>
      </c>
      <c r="L21">
        <f t="shared" si="3"/>
        <v>149.18363333333301</v>
      </c>
      <c r="M21">
        <f t="shared" si="4"/>
        <v>55.487473828871465</v>
      </c>
      <c r="N21">
        <f t="shared" si="5"/>
        <v>5.6980666987159267</v>
      </c>
      <c r="O21">
        <f t="shared" si="6"/>
        <v>15.319823276002273</v>
      </c>
      <c r="P21">
        <f t="shared" si="7"/>
        <v>2.4732901639459903E-2</v>
      </c>
      <c r="Q21">
        <f t="shared" si="8"/>
        <v>2.9749694117702541</v>
      </c>
      <c r="R21">
        <f t="shared" si="9"/>
        <v>2.4619234560970229E-2</v>
      </c>
      <c r="S21">
        <f t="shared" si="10"/>
        <v>1.5397190464302931E-2</v>
      </c>
      <c r="T21">
        <f t="shared" si="11"/>
        <v>231.28443364434941</v>
      </c>
      <c r="U21">
        <f t="shared" si="12"/>
        <v>29.224777508501383</v>
      </c>
      <c r="V21">
        <f t="shared" si="13"/>
        <v>28.9413633333333</v>
      </c>
      <c r="W21">
        <f t="shared" si="14"/>
        <v>4.0081469075211027</v>
      </c>
      <c r="X21">
        <f t="shared" si="15"/>
        <v>58.466978809186067</v>
      </c>
      <c r="Y21">
        <f t="shared" si="16"/>
        <v>2.2180245760014974</v>
      </c>
      <c r="Z21">
        <f t="shared" si="17"/>
        <v>3.7936363759110665</v>
      </c>
      <c r="AA21">
        <f t="shared" si="18"/>
        <v>1.7901223315196053</v>
      </c>
      <c r="AB21">
        <f t="shared" si="19"/>
        <v>-19.51787904062045</v>
      </c>
      <c r="AC21">
        <f t="shared" si="20"/>
        <v>-151.85452103985352</v>
      </c>
      <c r="AD21">
        <f t="shared" si="21"/>
        <v>-11.178434694020432</v>
      </c>
      <c r="AE21">
        <f t="shared" si="22"/>
        <v>48.733598869855001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54078.785424533191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317</v>
      </c>
      <c r="AR21">
        <v>15367.5</v>
      </c>
      <c r="AS21">
        <v>916.57380769230804</v>
      </c>
      <c r="AT21">
        <v>988.24</v>
      </c>
      <c r="AU21">
        <f t="shared" si="27"/>
        <v>7.2519015935088582E-2</v>
      </c>
      <c r="AV21">
        <v>0.5</v>
      </c>
      <c r="AW21">
        <f t="shared" si="28"/>
        <v>1180.1503115544892</v>
      </c>
      <c r="AX21">
        <f t="shared" si="29"/>
        <v>1.3973657098917727</v>
      </c>
      <c r="AY21">
        <f t="shared" si="30"/>
        <v>42.791669624709883</v>
      </c>
      <c r="AZ21">
        <f t="shared" si="31"/>
        <v>1.6736115479276403E-3</v>
      </c>
      <c r="BA21">
        <f t="shared" si="32"/>
        <v>2.3008985671496802</v>
      </c>
      <c r="BB21" t="s">
        <v>318</v>
      </c>
      <c r="BC21">
        <v>916.57380769230804</v>
      </c>
      <c r="BD21">
        <v>646.21</v>
      </c>
      <c r="BE21">
        <f t="shared" si="33"/>
        <v>0.34610013761839231</v>
      </c>
      <c r="BF21">
        <f t="shared" si="34"/>
        <v>0.20953188991518867</v>
      </c>
      <c r="BG21">
        <f t="shared" si="35"/>
        <v>0.8692480895457344</v>
      </c>
      <c r="BH21">
        <f t="shared" si="36"/>
        <v>0.26274154521252457</v>
      </c>
      <c r="BI21">
        <f t="shared" si="37"/>
        <v>0.89289140526263644</v>
      </c>
      <c r="BJ21">
        <f t="shared" si="38"/>
        <v>0.14772580390770682</v>
      </c>
      <c r="BK21">
        <f t="shared" si="39"/>
        <v>0.85227419609229316</v>
      </c>
      <c r="BL21">
        <f t="shared" si="40"/>
        <v>1399.9586666666701</v>
      </c>
      <c r="BM21">
        <f t="shared" si="41"/>
        <v>1180.1503115544892</v>
      </c>
      <c r="BN21">
        <f t="shared" si="42"/>
        <v>0.84298939651157767</v>
      </c>
      <c r="BO21">
        <f t="shared" si="43"/>
        <v>0.19597879302315524</v>
      </c>
      <c r="BP21">
        <v>6</v>
      </c>
      <c r="BQ21">
        <v>0.5</v>
      </c>
      <c r="BR21" t="s">
        <v>296</v>
      </c>
      <c r="BS21">
        <v>2</v>
      </c>
      <c r="BT21">
        <v>1608057924.75</v>
      </c>
      <c r="BU21">
        <v>149.18363333333301</v>
      </c>
      <c r="BV21">
        <v>150.93966666666699</v>
      </c>
      <c r="BW21">
        <v>21.5990066666667</v>
      </c>
      <c r="BX21">
        <v>21.07939</v>
      </c>
      <c r="BY21">
        <v>148.817366666667</v>
      </c>
      <c r="BZ21">
        <v>21.2640666666667</v>
      </c>
      <c r="CA21">
        <v>500.01046666666701</v>
      </c>
      <c r="CB21">
        <v>102.591066666667</v>
      </c>
      <c r="CC21">
        <v>9.9978816666666706E-2</v>
      </c>
      <c r="CD21">
        <v>27.99456</v>
      </c>
      <c r="CE21">
        <v>28.9413633333333</v>
      </c>
      <c r="CF21">
        <v>999.9</v>
      </c>
      <c r="CG21">
        <v>0</v>
      </c>
      <c r="CH21">
        <v>0</v>
      </c>
      <c r="CI21">
        <v>10002.0783333333</v>
      </c>
      <c r="CJ21">
        <v>0</v>
      </c>
      <c r="CK21">
        <v>333.12676666666698</v>
      </c>
      <c r="CL21">
        <v>1399.9586666666701</v>
      </c>
      <c r="CM21">
        <v>0.89999720000000005</v>
      </c>
      <c r="CN21">
        <v>0.10000332000000001</v>
      </c>
      <c r="CO21">
        <v>0</v>
      </c>
      <c r="CP21">
        <v>916.61526666666703</v>
      </c>
      <c r="CQ21">
        <v>4.9994800000000001</v>
      </c>
      <c r="CR21">
        <v>13182.8066666667</v>
      </c>
      <c r="CS21">
        <v>11417.2266666667</v>
      </c>
      <c r="CT21">
        <v>49.589300000000001</v>
      </c>
      <c r="CU21">
        <v>50.875</v>
      </c>
      <c r="CV21">
        <v>50.5103333333333</v>
      </c>
      <c r="CW21">
        <v>50.6332666666666</v>
      </c>
      <c r="CX21">
        <v>51.2562</v>
      </c>
      <c r="CY21">
        <v>1255.4576666666701</v>
      </c>
      <c r="CZ21">
        <v>139.501</v>
      </c>
      <c r="DA21">
        <v>0</v>
      </c>
      <c r="DB21">
        <v>75.200000047683702</v>
      </c>
      <c r="DC21">
        <v>0</v>
      </c>
      <c r="DD21">
        <v>916.57380769230804</v>
      </c>
      <c r="DE21">
        <v>-7.5795897498500704</v>
      </c>
      <c r="DF21">
        <v>-123.839316240085</v>
      </c>
      <c r="DG21">
        <v>13182.9807692308</v>
      </c>
      <c r="DH21">
        <v>15</v>
      </c>
      <c r="DI21">
        <v>1608057785.5</v>
      </c>
      <c r="DJ21" t="s">
        <v>309</v>
      </c>
      <c r="DK21">
        <v>1608057646.5</v>
      </c>
      <c r="DL21">
        <v>1608057785.5</v>
      </c>
      <c r="DM21">
        <v>26</v>
      </c>
      <c r="DN21">
        <v>-0.85899999999999999</v>
      </c>
      <c r="DO21">
        <v>6.0000000000000001E-3</v>
      </c>
      <c r="DP21">
        <v>0.38900000000000001</v>
      </c>
      <c r="DQ21">
        <v>0.28699999999999998</v>
      </c>
      <c r="DR21">
        <v>50</v>
      </c>
      <c r="DS21">
        <v>20</v>
      </c>
      <c r="DT21">
        <v>0.57999999999999996</v>
      </c>
      <c r="DU21">
        <v>0.2</v>
      </c>
      <c r="DV21">
        <v>1.40241196343729</v>
      </c>
      <c r="DW21">
        <v>-0.17098618795402801</v>
      </c>
      <c r="DX21">
        <v>1.5913981281382099E-2</v>
      </c>
      <c r="DY21">
        <v>1</v>
      </c>
      <c r="DZ21">
        <v>-1.758616</v>
      </c>
      <c r="EA21">
        <v>0.171984160177972</v>
      </c>
      <c r="EB21">
        <v>1.7064592699504999E-2</v>
      </c>
      <c r="EC21">
        <v>1</v>
      </c>
      <c r="ED21">
        <v>0.51740026666666705</v>
      </c>
      <c r="EE21">
        <v>9.2013010011123206E-2</v>
      </c>
      <c r="EF21">
        <v>3.1078132846031101E-2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0.36599999999999999</v>
      </c>
      <c r="EN21">
        <v>0.3367</v>
      </c>
      <c r="EO21">
        <v>0.39296528867111702</v>
      </c>
      <c r="EP21">
        <v>-1.6043650578588901E-5</v>
      </c>
      <c r="EQ21">
        <v>-1.15305589960158E-6</v>
      </c>
      <c r="ER21">
        <v>3.6581349982770798E-10</v>
      </c>
      <c r="ES21">
        <v>-7.4006516993194799E-2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4.8</v>
      </c>
      <c r="FB21">
        <v>2.5</v>
      </c>
      <c r="FC21">
        <v>2</v>
      </c>
      <c r="FD21">
        <v>504.959</v>
      </c>
      <c r="FE21">
        <v>482.166</v>
      </c>
      <c r="FF21">
        <v>23.474499999999999</v>
      </c>
      <c r="FG21">
        <v>33.805900000000001</v>
      </c>
      <c r="FH21">
        <v>30.0002</v>
      </c>
      <c r="FI21">
        <v>33.830500000000001</v>
      </c>
      <c r="FJ21">
        <v>33.868699999999997</v>
      </c>
      <c r="FK21">
        <v>9.3036200000000004</v>
      </c>
      <c r="FL21">
        <v>31.886600000000001</v>
      </c>
      <c r="FM21">
        <v>67.198599999999999</v>
      </c>
      <c r="FN21">
        <v>23.478200000000001</v>
      </c>
      <c r="FO21">
        <v>151.31899999999999</v>
      </c>
      <c r="FP21">
        <v>21.129200000000001</v>
      </c>
      <c r="FQ21">
        <v>97.888999999999996</v>
      </c>
      <c r="FR21">
        <v>101.89700000000001</v>
      </c>
    </row>
    <row r="22" spans="1:174" x14ac:dyDescent="0.25">
      <c r="A22">
        <v>6</v>
      </c>
      <c r="B22">
        <v>1608058002.5</v>
      </c>
      <c r="C22">
        <v>507</v>
      </c>
      <c r="D22" t="s">
        <v>319</v>
      </c>
      <c r="E22" t="s">
        <v>320</v>
      </c>
      <c r="F22" t="s">
        <v>291</v>
      </c>
      <c r="G22" t="s">
        <v>292</v>
      </c>
      <c r="H22">
        <v>1608057994.75</v>
      </c>
      <c r="I22">
        <f t="shared" si="0"/>
        <v>6.163125935647575E-4</v>
      </c>
      <c r="J22">
        <f t="shared" si="1"/>
        <v>0.61631259356475754</v>
      </c>
      <c r="K22">
        <f t="shared" si="2"/>
        <v>2.4286549303179172</v>
      </c>
      <c r="L22">
        <f t="shared" si="3"/>
        <v>198.88409999999999</v>
      </c>
      <c r="M22">
        <f t="shared" si="4"/>
        <v>80.488777658816247</v>
      </c>
      <c r="N22">
        <f t="shared" si="5"/>
        <v>8.2657984258108375</v>
      </c>
      <c r="O22">
        <f t="shared" si="6"/>
        <v>20.424411060971536</v>
      </c>
      <c r="P22">
        <f t="shared" si="7"/>
        <v>3.4169954350130906E-2</v>
      </c>
      <c r="Q22">
        <f t="shared" si="8"/>
        <v>2.9755440153398007</v>
      </c>
      <c r="R22">
        <f t="shared" si="9"/>
        <v>3.3953448905004242E-2</v>
      </c>
      <c r="S22">
        <f t="shared" si="10"/>
        <v>2.1240243212243382E-2</v>
      </c>
      <c r="T22">
        <f t="shared" si="11"/>
        <v>231.2911272032201</v>
      </c>
      <c r="U22">
        <f t="shared" si="12"/>
        <v>29.164420963921248</v>
      </c>
      <c r="V22">
        <f t="shared" si="13"/>
        <v>28.91769</v>
      </c>
      <c r="W22">
        <f t="shared" si="14"/>
        <v>4.002657166314191</v>
      </c>
      <c r="X22">
        <f t="shared" si="15"/>
        <v>57.908127474347559</v>
      </c>
      <c r="Y22">
        <f t="shared" si="16"/>
        <v>2.1948155597335059</v>
      </c>
      <c r="Z22">
        <f t="shared" si="17"/>
        <v>3.7901684192875629</v>
      </c>
      <c r="AA22">
        <f t="shared" si="18"/>
        <v>1.807841606580685</v>
      </c>
      <c r="AB22">
        <f t="shared" si="19"/>
        <v>-27.179385376205804</v>
      </c>
      <c r="AC22">
        <f t="shared" si="20"/>
        <v>-150.60264980844127</v>
      </c>
      <c r="AD22">
        <f t="shared" si="21"/>
        <v>-11.08196905362953</v>
      </c>
      <c r="AE22">
        <f t="shared" si="22"/>
        <v>42.427122964943493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54098.549302247695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321</v>
      </c>
      <c r="AR22">
        <v>15367.6</v>
      </c>
      <c r="AS22">
        <v>914.38300000000004</v>
      </c>
      <c r="AT22">
        <v>992.48</v>
      </c>
      <c r="AU22">
        <f t="shared" si="27"/>
        <v>7.8688739319684009E-2</v>
      </c>
      <c r="AV22">
        <v>0.5</v>
      </c>
      <c r="AW22">
        <f t="shared" si="28"/>
        <v>1180.1858385651442</v>
      </c>
      <c r="AX22">
        <f t="shared" si="29"/>
        <v>2.4286549303179172</v>
      </c>
      <c r="AY22">
        <f t="shared" si="30"/>
        <v>46.433667899817657</v>
      </c>
      <c r="AZ22">
        <f t="shared" si="31"/>
        <v>2.5473974622414455E-3</v>
      </c>
      <c r="BA22">
        <f t="shared" si="32"/>
        <v>2.2867967112687406</v>
      </c>
      <c r="BB22" t="s">
        <v>322</v>
      </c>
      <c r="BC22">
        <v>914.38300000000004</v>
      </c>
      <c r="BD22">
        <v>642.97</v>
      </c>
      <c r="BE22">
        <f t="shared" si="33"/>
        <v>0.35215822988876344</v>
      </c>
      <c r="BF22">
        <f t="shared" si="34"/>
        <v>0.22344711167062453</v>
      </c>
      <c r="BG22">
        <f t="shared" si="35"/>
        <v>0.86655390571606394</v>
      </c>
      <c r="BH22">
        <f t="shared" si="36"/>
        <v>0.28193549641214738</v>
      </c>
      <c r="BI22">
        <f t="shared" si="37"/>
        <v>0.89122644222288272</v>
      </c>
      <c r="BJ22">
        <f t="shared" si="38"/>
        <v>0.1571221133713788</v>
      </c>
      <c r="BK22">
        <f t="shared" si="39"/>
        <v>0.84287788662862118</v>
      </c>
      <c r="BL22">
        <f t="shared" si="40"/>
        <v>1400.001</v>
      </c>
      <c r="BM22">
        <f t="shared" si="41"/>
        <v>1180.1858385651442</v>
      </c>
      <c r="BN22">
        <f t="shared" si="42"/>
        <v>0.84298928255418693</v>
      </c>
      <c r="BO22">
        <f t="shared" si="43"/>
        <v>0.19597856510837403</v>
      </c>
      <c r="BP22">
        <v>6</v>
      </c>
      <c r="BQ22">
        <v>0.5</v>
      </c>
      <c r="BR22" t="s">
        <v>296</v>
      </c>
      <c r="BS22">
        <v>2</v>
      </c>
      <c r="BT22">
        <v>1608057994.75</v>
      </c>
      <c r="BU22">
        <v>198.88409999999999</v>
      </c>
      <c r="BV22">
        <v>201.94556666666699</v>
      </c>
      <c r="BW22">
        <v>21.372166666666701</v>
      </c>
      <c r="BX22">
        <v>20.648399999999999</v>
      </c>
      <c r="BY22">
        <v>198.53683333333299</v>
      </c>
      <c r="BZ22">
        <v>21.046659999999999</v>
      </c>
      <c r="CA22">
        <v>500.001466666667</v>
      </c>
      <c r="CB22">
        <v>102.5951</v>
      </c>
      <c r="CC22">
        <v>9.9942293333333307E-2</v>
      </c>
      <c r="CD22">
        <v>27.978873333333301</v>
      </c>
      <c r="CE22">
        <v>28.91769</v>
      </c>
      <c r="CF22">
        <v>999.9</v>
      </c>
      <c r="CG22">
        <v>0</v>
      </c>
      <c r="CH22">
        <v>0</v>
      </c>
      <c r="CI22">
        <v>10004.936</v>
      </c>
      <c r="CJ22">
        <v>0</v>
      </c>
      <c r="CK22">
        <v>324.3621</v>
      </c>
      <c r="CL22">
        <v>1400.001</v>
      </c>
      <c r="CM22">
        <v>0.90000233333333401</v>
      </c>
      <c r="CN22">
        <v>9.9998000000000004E-2</v>
      </c>
      <c r="CO22">
        <v>0</v>
      </c>
      <c r="CP22">
        <v>914.38716666666699</v>
      </c>
      <c r="CQ22">
        <v>4.9994800000000001</v>
      </c>
      <c r="CR22">
        <v>13158.1333333333</v>
      </c>
      <c r="CS22">
        <v>11417.6</v>
      </c>
      <c r="CT22">
        <v>49.682933333333303</v>
      </c>
      <c r="CU22">
        <v>50.937066666666603</v>
      </c>
      <c r="CV22">
        <v>50.599800000000002</v>
      </c>
      <c r="CW22">
        <v>50.691200000000002</v>
      </c>
      <c r="CX22">
        <v>51.3372666666667</v>
      </c>
      <c r="CY22">
        <v>1255.502</v>
      </c>
      <c r="CZ22">
        <v>139.5</v>
      </c>
      <c r="DA22">
        <v>0</v>
      </c>
      <c r="DB22">
        <v>69.200000047683702</v>
      </c>
      <c r="DC22">
        <v>0</v>
      </c>
      <c r="DD22">
        <v>914.38300000000004</v>
      </c>
      <c r="DE22">
        <v>-8.9500170974356195</v>
      </c>
      <c r="DF22">
        <v>-118.800000042085</v>
      </c>
      <c r="DG22">
        <v>13157.742307692301</v>
      </c>
      <c r="DH22">
        <v>15</v>
      </c>
      <c r="DI22">
        <v>1608057785.5</v>
      </c>
      <c r="DJ22" t="s">
        <v>309</v>
      </c>
      <c r="DK22">
        <v>1608057646.5</v>
      </c>
      <c r="DL22">
        <v>1608057785.5</v>
      </c>
      <c r="DM22">
        <v>26</v>
      </c>
      <c r="DN22">
        <v>-0.85899999999999999</v>
      </c>
      <c r="DO22">
        <v>6.0000000000000001E-3</v>
      </c>
      <c r="DP22">
        <v>0.38900000000000001</v>
      </c>
      <c r="DQ22">
        <v>0.28699999999999998</v>
      </c>
      <c r="DR22">
        <v>50</v>
      </c>
      <c r="DS22">
        <v>20</v>
      </c>
      <c r="DT22">
        <v>0.57999999999999996</v>
      </c>
      <c r="DU22">
        <v>0.2</v>
      </c>
      <c r="DV22">
        <v>2.4331611252365102</v>
      </c>
      <c r="DW22">
        <v>-0.16842065682208299</v>
      </c>
      <c r="DX22">
        <v>2.0756256394165899E-2</v>
      </c>
      <c r="DY22">
        <v>1</v>
      </c>
      <c r="DZ22">
        <v>-3.0640123333333298</v>
      </c>
      <c r="EA22">
        <v>0.159170723025579</v>
      </c>
      <c r="EB22">
        <v>2.1316177844278E-2</v>
      </c>
      <c r="EC22">
        <v>1</v>
      </c>
      <c r="ED22">
        <v>0.72363909999999998</v>
      </c>
      <c r="EE22">
        <v>-9.44402135706328E-2</v>
      </c>
      <c r="EF22">
        <v>1.05991448911378E-2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0.34699999999999998</v>
      </c>
      <c r="EN22">
        <v>0.3256</v>
      </c>
      <c r="EO22">
        <v>0.39296528867111702</v>
      </c>
      <c r="EP22">
        <v>-1.6043650578588901E-5</v>
      </c>
      <c r="EQ22">
        <v>-1.15305589960158E-6</v>
      </c>
      <c r="ER22">
        <v>3.6581349982770798E-10</v>
      </c>
      <c r="ES22">
        <v>-7.4006516993194799E-2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5.9</v>
      </c>
      <c r="FB22">
        <v>3.6</v>
      </c>
      <c r="FC22">
        <v>2</v>
      </c>
      <c r="FD22">
        <v>505.14699999999999</v>
      </c>
      <c r="FE22">
        <v>481.59899999999999</v>
      </c>
      <c r="FF22">
        <v>23.436499999999999</v>
      </c>
      <c r="FG22">
        <v>33.820399999999999</v>
      </c>
      <c r="FH22">
        <v>30</v>
      </c>
      <c r="FI22">
        <v>33.838099999999997</v>
      </c>
      <c r="FJ22">
        <v>33.8748</v>
      </c>
      <c r="FK22">
        <v>11.388999999999999</v>
      </c>
      <c r="FL22">
        <v>31.9861</v>
      </c>
      <c r="FM22">
        <v>64.932299999999998</v>
      </c>
      <c r="FN22">
        <v>23.448499999999999</v>
      </c>
      <c r="FO22">
        <v>202.399</v>
      </c>
      <c r="FP22">
        <v>20.7315</v>
      </c>
      <c r="FQ22">
        <v>97.886300000000006</v>
      </c>
      <c r="FR22">
        <v>101.893</v>
      </c>
    </row>
    <row r="23" spans="1:174" x14ac:dyDescent="0.25">
      <c r="A23">
        <v>7</v>
      </c>
      <c r="B23">
        <v>1608058071.5999999</v>
      </c>
      <c r="C23">
        <v>576.09999990463302</v>
      </c>
      <c r="D23" t="s">
        <v>323</v>
      </c>
      <c r="E23" t="s">
        <v>324</v>
      </c>
      <c r="F23" t="s">
        <v>291</v>
      </c>
      <c r="G23" t="s">
        <v>292</v>
      </c>
      <c r="H23">
        <v>1608058063.8499999</v>
      </c>
      <c r="I23">
        <f t="shared" si="0"/>
        <v>6.5617659969533654E-4</v>
      </c>
      <c r="J23">
        <f t="shared" si="1"/>
        <v>0.65617659969533648</v>
      </c>
      <c r="K23">
        <f t="shared" si="2"/>
        <v>3.4588583200319998</v>
      </c>
      <c r="L23">
        <f t="shared" si="3"/>
        <v>248.8109</v>
      </c>
      <c r="M23">
        <f t="shared" si="4"/>
        <v>90.600363156069818</v>
      </c>
      <c r="N23">
        <f t="shared" si="5"/>
        <v>9.304227057653863</v>
      </c>
      <c r="O23">
        <f t="shared" si="6"/>
        <v>25.55169788923871</v>
      </c>
      <c r="P23">
        <f t="shared" si="7"/>
        <v>3.6315530273672528E-2</v>
      </c>
      <c r="Q23">
        <f t="shared" si="8"/>
        <v>2.9749641310588708</v>
      </c>
      <c r="R23">
        <f t="shared" si="9"/>
        <v>3.6071039543427739E-2</v>
      </c>
      <c r="S23">
        <f t="shared" si="10"/>
        <v>2.2566228871544323E-2</v>
      </c>
      <c r="T23">
        <f t="shared" si="11"/>
        <v>231.2886172892278</v>
      </c>
      <c r="U23">
        <f t="shared" si="12"/>
        <v>29.147624220856173</v>
      </c>
      <c r="V23">
        <f t="shared" si="13"/>
        <v>28.907823333333301</v>
      </c>
      <c r="W23">
        <f t="shared" si="14"/>
        <v>4.0003710665434049</v>
      </c>
      <c r="X23">
        <f t="shared" si="15"/>
        <v>57.76461934942121</v>
      </c>
      <c r="Y23">
        <f t="shared" si="16"/>
        <v>2.1885097447184072</v>
      </c>
      <c r="Z23">
        <f t="shared" si="17"/>
        <v>3.7886681663736015</v>
      </c>
      <c r="AA23">
        <f t="shared" si="18"/>
        <v>1.8118613218249977</v>
      </c>
      <c r="AB23">
        <f t="shared" si="19"/>
        <v>-28.93738804656434</v>
      </c>
      <c r="AC23">
        <f t="shared" si="20"/>
        <v>-150.07984476547219</v>
      </c>
      <c r="AD23">
        <f t="shared" si="21"/>
        <v>-11.044735852350859</v>
      </c>
      <c r="AE23">
        <f t="shared" si="22"/>
        <v>41.226648624840408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54082.759711571205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325</v>
      </c>
      <c r="AR23">
        <v>15367.5</v>
      </c>
      <c r="AS23">
        <v>915.20456000000001</v>
      </c>
      <c r="AT23">
        <v>1001.71</v>
      </c>
      <c r="AU23">
        <f t="shared" si="27"/>
        <v>8.6357768216350106E-2</v>
      </c>
      <c r="AV23">
        <v>0.5</v>
      </c>
      <c r="AW23">
        <f t="shared" si="28"/>
        <v>1180.1734285651573</v>
      </c>
      <c r="AX23">
        <f t="shared" si="29"/>
        <v>3.4588583200319998</v>
      </c>
      <c r="AY23">
        <f t="shared" si="30"/>
        <v>50.95857169956254</v>
      </c>
      <c r="AZ23">
        <f t="shared" si="31"/>
        <v>3.4203496724679581E-3</v>
      </c>
      <c r="BA23">
        <f t="shared" si="32"/>
        <v>2.2565113655648839</v>
      </c>
      <c r="BB23" t="s">
        <v>326</v>
      </c>
      <c r="BC23">
        <v>915.20456000000001</v>
      </c>
      <c r="BD23">
        <v>636.84</v>
      </c>
      <c r="BE23">
        <f t="shared" si="33"/>
        <v>0.36424713739505443</v>
      </c>
      <c r="BF23">
        <f t="shared" si="34"/>
        <v>0.23708564694274678</v>
      </c>
      <c r="BG23">
        <f t="shared" si="35"/>
        <v>0.86101461199737928</v>
      </c>
      <c r="BH23">
        <f t="shared" si="36"/>
        <v>0.30222027771880355</v>
      </c>
      <c r="BI23">
        <f t="shared" si="37"/>
        <v>0.88760200617172069</v>
      </c>
      <c r="BJ23">
        <f t="shared" si="38"/>
        <v>0.16497472805316754</v>
      </c>
      <c r="BK23">
        <f t="shared" si="39"/>
        <v>0.83502527194683251</v>
      </c>
      <c r="BL23">
        <f t="shared" si="40"/>
        <v>1399.9863333333301</v>
      </c>
      <c r="BM23">
        <f t="shared" si="41"/>
        <v>1180.1734285651573</v>
      </c>
      <c r="BN23">
        <f t="shared" si="42"/>
        <v>0.84298924958445554</v>
      </c>
      <c r="BO23">
        <f t="shared" si="43"/>
        <v>0.19597849916891122</v>
      </c>
      <c r="BP23">
        <v>6</v>
      </c>
      <c r="BQ23">
        <v>0.5</v>
      </c>
      <c r="BR23" t="s">
        <v>296</v>
      </c>
      <c r="BS23">
        <v>2</v>
      </c>
      <c r="BT23">
        <v>1608058063.8499999</v>
      </c>
      <c r="BU23">
        <v>248.8109</v>
      </c>
      <c r="BV23">
        <v>253.1574</v>
      </c>
      <c r="BW23">
        <v>21.31072</v>
      </c>
      <c r="BX23">
        <v>20.540096666666699</v>
      </c>
      <c r="BY23">
        <v>248.487533333333</v>
      </c>
      <c r="BZ23">
        <v>20.987783333333301</v>
      </c>
      <c r="CA23">
        <v>500.00536666666699</v>
      </c>
      <c r="CB23">
        <v>102.595266666667</v>
      </c>
      <c r="CC23">
        <v>9.9984583333333293E-2</v>
      </c>
      <c r="CD23">
        <v>27.972083333333298</v>
      </c>
      <c r="CE23">
        <v>28.907823333333301</v>
      </c>
      <c r="CF23">
        <v>999.9</v>
      </c>
      <c r="CG23">
        <v>0</v>
      </c>
      <c r="CH23">
        <v>0</v>
      </c>
      <c r="CI23">
        <v>10001.638999999999</v>
      </c>
      <c r="CJ23">
        <v>0</v>
      </c>
      <c r="CK23">
        <v>321.17533333333301</v>
      </c>
      <c r="CL23">
        <v>1399.9863333333301</v>
      </c>
      <c r="CM23">
        <v>0.90000233333333401</v>
      </c>
      <c r="CN23">
        <v>9.9998000000000004E-2</v>
      </c>
      <c r="CO23">
        <v>0</v>
      </c>
      <c r="CP23">
        <v>915.33526666666705</v>
      </c>
      <c r="CQ23">
        <v>4.9994800000000001</v>
      </c>
      <c r="CR23">
        <v>13182.3866666667</v>
      </c>
      <c r="CS23">
        <v>11417.48</v>
      </c>
      <c r="CT23">
        <v>49.7541333333333</v>
      </c>
      <c r="CU23">
        <v>51.020666666666699</v>
      </c>
      <c r="CV23">
        <v>50.695399999999999</v>
      </c>
      <c r="CW23">
        <v>50.7582666666667</v>
      </c>
      <c r="CX23">
        <v>51.416333333333299</v>
      </c>
      <c r="CY23">
        <v>1255.49033333333</v>
      </c>
      <c r="CZ23">
        <v>139.49700000000001</v>
      </c>
      <c r="DA23">
        <v>0</v>
      </c>
      <c r="DB23">
        <v>68.599999904632597</v>
      </c>
      <c r="DC23">
        <v>0</v>
      </c>
      <c r="DD23">
        <v>915.20456000000001</v>
      </c>
      <c r="DE23">
        <v>-6.9326923159365101</v>
      </c>
      <c r="DF23">
        <v>-136.03846177699199</v>
      </c>
      <c r="DG23">
        <v>13180.76</v>
      </c>
      <c r="DH23">
        <v>15</v>
      </c>
      <c r="DI23">
        <v>1608057785.5</v>
      </c>
      <c r="DJ23" t="s">
        <v>309</v>
      </c>
      <c r="DK23">
        <v>1608057646.5</v>
      </c>
      <c r="DL23">
        <v>1608057785.5</v>
      </c>
      <c r="DM23">
        <v>26</v>
      </c>
      <c r="DN23">
        <v>-0.85899999999999999</v>
      </c>
      <c r="DO23">
        <v>6.0000000000000001E-3</v>
      </c>
      <c r="DP23">
        <v>0.38900000000000001</v>
      </c>
      <c r="DQ23">
        <v>0.28699999999999998</v>
      </c>
      <c r="DR23">
        <v>50</v>
      </c>
      <c r="DS23">
        <v>20</v>
      </c>
      <c r="DT23">
        <v>0.57999999999999996</v>
      </c>
      <c r="DU23">
        <v>0.2</v>
      </c>
      <c r="DV23">
        <v>3.4658713563057799</v>
      </c>
      <c r="DW23">
        <v>-0.208790706520292</v>
      </c>
      <c r="DX23">
        <v>3.0002810607177102E-2</v>
      </c>
      <c r="DY23">
        <v>1</v>
      </c>
      <c r="DZ23">
        <v>-4.3494041935483896</v>
      </c>
      <c r="EA23">
        <v>0.19810451612904501</v>
      </c>
      <c r="EB23">
        <v>3.2777840938775997E-2</v>
      </c>
      <c r="EC23">
        <v>1</v>
      </c>
      <c r="ED23">
        <v>0.76862929032258098</v>
      </c>
      <c r="EE23">
        <v>0.19257445161290099</v>
      </c>
      <c r="EF23">
        <v>1.70730737981101E-2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0.32300000000000001</v>
      </c>
      <c r="EN23">
        <v>0.32369999999999999</v>
      </c>
      <c r="EO23">
        <v>0.39296528867111702</v>
      </c>
      <c r="EP23">
        <v>-1.6043650578588901E-5</v>
      </c>
      <c r="EQ23">
        <v>-1.15305589960158E-6</v>
      </c>
      <c r="ER23">
        <v>3.6581349982770798E-10</v>
      </c>
      <c r="ES23">
        <v>-7.4006516993194799E-2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7.1</v>
      </c>
      <c r="FB23">
        <v>4.8</v>
      </c>
      <c r="FC23">
        <v>2</v>
      </c>
      <c r="FD23">
        <v>505.13400000000001</v>
      </c>
      <c r="FE23">
        <v>481.22899999999998</v>
      </c>
      <c r="FF23">
        <v>23.5365</v>
      </c>
      <c r="FG23">
        <v>33.838700000000003</v>
      </c>
      <c r="FH23">
        <v>30.0002</v>
      </c>
      <c r="FI23">
        <v>33.851900000000001</v>
      </c>
      <c r="FJ23">
        <v>33.886899999999997</v>
      </c>
      <c r="FK23">
        <v>13.4473</v>
      </c>
      <c r="FL23">
        <v>31.311599999999999</v>
      </c>
      <c r="FM23">
        <v>62.6218</v>
      </c>
      <c r="FN23">
        <v>23.554600000000001</v>
      </c>
      <c r="FO23">
        <v>253.64699999999999</v>
      </c>
      <c r="FP23">
        <v>20.5901</v>
      </c>
      <c r="FQ23">
        <v>97.882000000000005</v>
      </c>
      <c r="FR23">
        <v>101.887</v>
      </c>
    </row>
    <row r="24" spans="1:174" x14ac:dyDescent="0.25">
      <c r="A24">
        <v>8</v>
      </c>
      <c r="B24">
        <v>1608058168.5999999</v>
      </c>
      <c r="C24">
        <v>673.09999990463302</v>
      </c>
      <c r="D24" t="s">
        <v>327</v>
      </c>
      <c r="E24" t="s">
        <v>328</v>
      </c>
      <c r="F24" t="s">
        <v>291</v>
      </c>
      <c r="G24" t="s">
        <v>292</v>
      </c>
      <c r="H24">
        <v>1608058160.8499999</v>
      </c>
      <c r="I24">
        <f t="shared" si="0"/>
        <v>7.2634106455276789E-4</v>
      </c>
      <c r="J24">
        <f t="shared" si="1"/>
        <v>0.72634106455276792</v>
      </c>
      <c r="K24">
        <f t="shared" si="2"/>
        <v>6.4876616101983808</v>
      </c>
      <c r="L24">
        <f t="shared" si="3"/>
        <v>399.04183333333299</v>
      </c>
      <c r="M24">
        <f t="shared" si="4"/>
        <v>131.29891250726268</v>
      </c>
      <c r="N24">
        <f t="shared" si="5"/>
        <v>13.483375856164086</v>
      </c>
      <c r="O24">
        <f t="shared" si="6"/>
        <v>40.978488842156267</v>
      </c>
      <c r="P24">
        <f t="shared" si="7"/>
        <v>4.0176775062780716E-2</v>
      </c>
      <c r="Q24">
        <f t="shared" si="8"/>
        <v>2.9753079732035852</v>
      </c>
      <c r="R24">
        <f t="shared" si="9"/>
        <v>3.9877794736679378E-2</v>
      </c>
      <c r="S24">
        <f t="shared" si="10"/>
        <v>2.4950298295628E-2</v>
      </c>
      <c r="T24">
        <f t="shared" si="11"/>
        <v>231.29395676730115</v>
      </c>
      <c r="U24">
        <f t="shared" si="12"/>
        <v>29.152766522351595</v>
      </c>
      <c r="V24">
        <f t="shared" si="13"/>
        <v>28.902226666666699</v>
      </c>
      <c r="W24">
        <f t="shared" si="14"/>
        <v>3.9990748289478772</v>
      </c>
      <c r="X24">
        <f t="shared" si="15"/>
        <v>57.592326957206261</v>
      </c>
      <c r="Y24">
        <f t="shared" si="16"/>
        <v>2.1849394221179166</v>
      </c>
      <c r="Z24">
        <f t="shared" si="17"/>
        <v>3.7938029900084205</v>
      </c>
      <c r="AA24">
        <f t="shared" si="18"/>
        <v>1.8141354068299607</v>
      </c>
      <c r="AB24">
        <f t="shared" si="19"/>
        <v>-32.031640946777067</v>
      </c>
      <c r="AC24">
        <f t="shared" si="20"/>
        <v>-145.47325498075412</v>
      </c>
      <c r="AD24">
        <f t="shared" si="21"/>
        <v>-10.705426380445083</v>
      </c>
      <c r="AE24">
        <f t="shared" si="22"/>
        <v>43.083634459324884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54088.607430368982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329</v>
      </c>
      <c r="AR24">
        <v>15368</v>
      </c>
      <c r="AS24">
        <v>939.638461538461</v>
      </c>
      <c r="AT24">
        <v>1051.2</v>
      </c>
      <c r="AU24">
        <f t="shared" si="27"/>
        <v>0.10612779534012462</v>
      </c>
      <c r="AV24">
        <v>0.5</v>
      </c>
      <c r="AW24">
        <f t="shared" si="28"/>
        <v>1180.200180558001</v>
      </c>
      <c r="AX24">
        <f t="shared" si="29"/>
        <v>6.4876616101983808</v>
      </c>
      <c r="AY24">
        <f t="shared" si="30"/>
        <v>62.626021611318826</v>
      </c>
      <c r="AZ24">
        <f t="shared" si="31"/>
        <v>5.9866192247776681E-3</v>
      </c>
      <c r="BA24">
        <f t="shared" si="32"/>
        <v>2.1031963470319637</v>
      </c>
      <c r="BB24" t="s">
        <v>330</v>
      </c>
      <c r="BC24">
        <v>939.638461538461</v>
      </c>
      <c r="BD24">
        <v>638.55999999999995</v>
      </c>
      <c r="BE24">
        <f t="shared" si="33"/>
        <v>0.39254185692541865</v>
      </c>
      <c r="BF24">
        <f t="shared" si="34"/>
        <v>0.27036045575208179</v>
      </c>
      <c r="BG24">
        <f t="shared" si="35"/>
        <v>0.84271513081661287</v>
      </c>
      <c r="BH24">
        <f t="shared" si="36"/>
        <v>0.33230226377050842</v>
      </c>
      <c r="BI24">
        <f t="shared" si="37"/>
        <v>0.86816827484214265</v>
      </c>
      <c r="BJ24">
        <f t="shared" si="38"/>
        <v>0.18373170074624795</v>
      </c>
      <c r="BK24">
        <f t="shared" si="39"/>
        <v>0.81626829925375199</v>
      </c>
      <c r="BL24">
        <f t="shared" si="40"/>
        <v>1400.018</v>
      </c>
      <c r="BM24">
        <f t="shared" si="41"/>
        <v>1180.200180558001</v>
      </c>
      <c r="BN24">
        <f t="shared" si="42"/>
        <v>0.84298929053626515</v>
      </c>
      <c r="BO24">
        <f t="shared" si="43"/>
        <v>0.19597858107253036</v>
      </c>
      <c r="BP24">
        <v>6</v>
      </c>
      <c r="BQ24">
        <v>0.5</v>
      </c>
      <c r="BR24" t="s">
        <v>296</v>
      </c>
      <c r="BS24">
        <v>2</v>
      </c>
      <c r="BT24">
        <v>1608058160.8499999</v>
      </c>
      <c r="BU24">
        <v>399.04183333333299</v>
      </c>
      <c r="BV24">
        <v>407.17466666666701</v>
      </c>
      <c r="BW24">
        <v>21.276583333333299</v>
      </c>
      <c r="BX24">
        <v>20.423536666666699</v>
      </c>
      <c r="BY24">
        <v>398.815333333333</v>
      </c>
      <c r="BZ24">
        <v>20.9550466666667</v>
      </c>
      <c r="CA24">
        <v>500.0104</v>
      </c>
      <c r="CB24">
        <v>102.592233333333</v>
      </c>
      <c r="CC24">
        <v>9.9979410000000005E-2</v>
      </c>
      <c r="CD24">
        <v>27.9953133333333</v>
      </c>
      <c r="CE24">
        <v>28.902226666666699</v>
      </c>
      <c r="CF24">
        <v>999.9</v>
      </c>
      <c r="CG24">
        <v>0</v>
      </c>
      <c r="CH24">
        <v>0</v>
      </c>
      <c r="CI24">
        <v>10003.879999999999</v>
      </c>
      <c r="CJ24">
        <v>0</v>
      </c>
      <c r="CK24">
        <v>310.694633333333</v>
      </c>
      <c r="CL24">
        <v>1400.018</v>
      </c>
      <c r="CM24">
        <v>0.90000159999999996</v>
      </c>
      <c r="CN24">
        <v>9.9998760000000006E-2</v>
      </c>
      <c r="CO24">
        <v>0</v>
      </c>
      <c r="CP24">
        <v>939.63199999999995</v>
      </c>
      <c r="CQ24">
        <v>4.9994800000000001</v>
      </c>
      <c r="CR24">
        <v>13505.5566666667</v>
      </c>
      <c r="CS24">
        <v>11417.743333333299</v>
      </c>
      <c r="CT24">
        <v>49.787199999999999</v>
      </c>
      <c r="CU24">
        <v>51.074533333333299</v>
      </c>
      <c r="CV24">
        <v>50.7395</v>
      </c>
      <c r="CW24">
        <v>50.816200000000002</v>
      </c>
      <c r="CX24">
        <v>51.445399999999999</v>
      </c>
      <c r="CY24">
        <v>1255.5163333333301</v>
      </c>
      <c r="CZ24">
        <v>139.50200000000001</v>
      </c>
      <c r="DA24">
        <v>0</v>
      </c>
      <c r="DB24">
        <v>96.100000143051105</v>
      </c>
      <c r="DC24">
        <v>0</v>
      </c>
      <c r="DD24">
        <v>939.638461538461</v>
      </c>
      <c r="DE24">
        <v>11.108991456960601</v>
      </c>
      <c r="DF24">
        <v>141.104273632391</v>
      </c>
      <c r="DG24">
        <v>13505.503846153801</v>
      </c>
      <c r="DH24">
        <v>15</v>
      </c>
      <c r="DI24">
        <v>1608057785.5</v>
      </c>
      <c r="DJ24" t="s">
        <v>309</v>
      </c>
      <c r="DK24">
        <v>1608057646.5</v>
      </c>
      <c r="DL24">
        <v>1608057785.5</v>
      </c>
      <c r="DM24">
        <v>26</v>
      </c>
      <c r="DN24">
        <v>-0.85899999999999999</v>
      </c>
      <c r="DO24">
        <v>6.0000000000000001E-3</v>
      </c>
      <c r="DP24">
        <v>0.38900000000000001</v>
      </c>
      <c r="DQ24">
        <v>0.28699999999999998</v>
      </c>
      <c r="DR24">
        <v>50</v>
      </c>
      <c r="DS24">
        <v>20</v>
      </c>
      <c r="DT24">
        <v>0.57999999999999996</v>
      </c>
      <c r="DU24">
        <v>0.2</v>
      </c>
      <c r="DV24">
        <v>6.4920540193815697</v>
      </c>
      <c r="DW24">
        <v>-5.4088347733033497E-2</v>
      </c>
      <c r="DX24">
        <v>3.4598609967227599E-2</v>
      </c>
      <c r="DY24">
        <v>1</v>
      </c>
      <c r="DZ24">
        <v>-8.1385280645161302</v>
      </c>
      <c r="EA24">
        <v>4.9639354838727501E-2</v>
      </c>
      <c r="EB24">
        <v>4.5554630685574297E-2</v>
      </c>
      <c r="EC24">
        <v>1</v>
      </c>
      <c r="ED24">
        <v>0.85448258064516103</v>
      </c>
      <c r="EE24">
        <v>1.8297774193548399E-2</v>
      </c>
      <c r="EF24">
        <v>1.9118326981356799E-2</v>
      </c>
      <c r="EG24">
        <v>1</v>
      </c>
      <c r="EH24">
        <v>3</v>
      </c>
      <c r="EI24">
        <v>3</v>
      </c>
      <c r="EJ24" t="s">
        <v>304</v>
      </c>
      <c r="EK24">
        <v>100</v>
      </c>
      <c r="EL24">
        <v>100</v>
      </c>
      <c r="EM24">
        <v>0.22600000000000001</v>
      </c>
      <c r="EN24">
        <v>0.3221</v>
      </c>
      <c r="EO24">
        <v>0.39296528867111702</v>
      </c>
      <c r="EP24">
        <v>-1.6043650578588901E-5</v>
      </c>
      <c r="EQ24">
        <v>-1.15305589960158E-6</v>
      </c>
      <c r="ER24">
        <v>3.6581349982770798E-10</v>
      </c>
      <c r="ES24">
        <v>-7.4006516993194799E-2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8.6999999999999993</v>
      </c>
      <c r="FB24">
        <v>6.4</v>
      </c>
      <c r="FC24">
        <v>2</v>
      </c>
      <c r="FD24">
        <v>505.19900000000001</v>
      </c>
      <c r="FE24">
        <v>481.33100000000002</v>
      </c>
      <c r="FF24">
        <v>23.5427</v>
      </c>
      <c r="FG24">
        <v>33.856900000000003</v>
      </c>
      <c r="FH24">
        <v>30.000299999999999</v>
      </c>
      <c r="FI24">
        <v>33.867100000000001</v>
      </c>
      <c r="FJ24">
        <v>33.902200000000001</v>
      </c>
      <c r="FK24">
        <v>19.410699999999999</v>
      </c>
      <c r="FL24">
        <v>30.1511</v>
      </c>
      <c r="FM24">
        <v>59.6248</v>
      </c>
      <c r="FN24">
        <v>23.543500000000002</v>
      </c>
      <c r="FO24">
        <v>407.53</v>
      </c>
      <c r="FP24">
        <v>20.466100000000001</v>
      </c>
      <c r="FQ24">
        <v>97.877499999999998</v>
      </c>
      <c r="FR24">
        <v>101.88200000000001</v>
      </c>
    </row>
    <row r="25" spans="1:174" x14ac:dyDescent="0.25">
      <c r="A25">
        <v>9</v>
      </c>
      <c r="B25">
        <v>1608058258.5999999</v>
      </c>
      <c r="C25">
        <v>763.09999990463302</v>
      </c>
      <c r="D25" t="s">
        <v>331</v>
      </c>
      <c r="E25" t="s">
        <v>332</v>
      </c>
      <c r="F25" t="s">
        <v>291</v>
      </c>
      <c r="G25" t="s">
        <v>292</v>
      </c>
      <c r="H25">
        <v>1608058250.8499999</v>
      </c>
      <c r="I25">
        <f t="shared" si="0"/>
        <v>7.7351772320441903E-4</v>
      </c>
      <c r="J25">
        <f t="shared" si="1"/>
        <v>0.77351772320441903</v>
      </c>
      <c r="K25">
        <f t="shared" si="2"/>
        <v>8.2844651613085052</v>
      </c>
      <c r="L25">
        <f t="shared" si="3"/>
        <v>499.48719999999997</v>
      </c>
      <c r="M25">
        <f t="shared" si="4"/>
        <v>180.02721873707392</v>
      </c>
      <c r="N25">
        <f t="shared" si="5"/>
        <v>18.487861364483813</v>
      </c>
      <c r="O25">
        <f t="shared" si="6"/>
        <v>51.294744048792559</v>
      </c>
      <c r="P25">
        <f t="shared" si="7"/>
        <v>4.3103406896681754E-2</v>
      </c>
      <c r="Q25">
        <f t="shared" si="8"/>
        <v>2.9758305988993872</v>
      </c>
      <c r="R25">
        <f t="shared" si="9"/>
        <v>4.2759543406352074E-2</v>
      </c>
      <c r="S25">
        <f t="shared" si="10"/>
        <v>2.6755380597442834E-2</v>
      </c>
      <c r="T25">
        <f t="shared" si="11"/>
        <v>231.29476634726194</v>
      </c>
      <c r="U25">
        <f t="shared" si="12"/>
        <v>29.132571718139271</v>
      </c>
      <c r="V25">
        <f t="shared" si="13"/>
        <v>28.903693333333301</v>
      </c>
      <c r="W25">
        <f t="shared" si="14"/>
        <v>3.9994144865247758</v>
      </c>
      <c r="X25">
        <f t="shared" si="15"/>
        <v>57.956114500089441</v>
      </c>
      <c r="Y25">
        <f t="shared" si="16"/>
        <v>2.1977240874710473</v>
      </c>
      <c r="Z25">
        <f t="shared" si="17"/>
        <v>3.7920487017252613</v>
      </c>
      <c r="AA25">
        <f t="shared" si="18"/>
        <v>1.8016903990537285</v>
      </c>
      <c r="AB25">
        <f t="shared" si="19"/>
        <v>-34.112131593314878</v>
      </c>
      <c r="AC25">
        <f t="shared" si="20"/>
        <v>-147.00687799120212</v>
      </c>
      <c r="AD25">
        <f t="shared" si="21"/>
        <v>-10.816038740382586</v>
      </c>
      <c r="AE25">
        <f t="shared" si="22"/>
        <v>39.359718022362358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54105.423297809517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333</v>
      </c>
      <c r="AR25">
        <v>15368.6</v>
      </c>
      <c r="AS25">
        <v>981.92920000000004</v>
      </c>
      <c r="AT25">
        <v>1120.0999999999999</v>
      </c>
      <c r="AU25">
        <f t="shared" si="27"/>
        <v>0.12335577180608859</v>
      </c>
      <c r="AV25">
        <v>0.5</v>
      </c>
      <c r="AW25">
        <f t="shared" si="28"/>
        <v>1180.2036315544603</v>
      </c>
      <c r="AX25">
        <f t="shared" si="29"/>
        <v>8.2844651613085052</v>
      </c>
      <c r="AY25">
        <f t="shared" si="30"/>
        <v>72.792464929374532</v>
      </c>
      <c r="AZ25">
        <f t="shared" si="31"/>
        <v>7.5090538650963148E-3</v>
      </c>
      <c r="BA25">
        <f t="shared" si="32"/>
        <v>1.9123114007677888</v>
      </c>
      <c r="BB25" t="s">
        <v>334</v>
      </c>
      <c r="BC25">
        <v>981.92920000000004</v>
      </c>
      <c r="BD25">
        <v>652.48</v>
      </c>
      <c r="BE25">
        <f t="shared" si="33"/>
        <v>0.41748058209088468</v>
      </c>
      <c r="BF25">
        <f t="shared" si="34"/>
        <v>0.2954766690902868</v>
      </c>
      <c r="BG25">
        <f t="shared" si="35"/>
        <v>0.82080778663396692</v>
      </c>
      <c r="BH25">
        <f t="shared" si="36"/>
        <v>0.34148027604037912</v>
      </c>
      <c r="BI25">
        <f t="shared" si="37"/>
        <v>0.84111262544614485</v>
      </c>
      <c r="BJ25">
        <f t="shared" si="38"/>
        <v>0.19634064965990453</v>
      </c>
      <c r="BK25">
        <f t="shared" si="39"/>
        <v>0.8036593503400955</v>
      </c>
      <c r="BL25">
        <f t="shared" si="40"/>
        <v>1400.0219999999999</v>
      </c>
      <c r="BM25">
        <f t="shared" si="41"/>
        <v>1180.2036315544603</v>
      </c>
      <c r="BN25">
        <f t="shared" si="42"/>
        <v>0.842989346992019</v>
      </c>
      <c r="BO25">
        <f t="shared" si="43"/>
        <v>0.19597869398403803</v>
      </c>
      <c r="BP25">
        <v>6</v>
      </c>
      <c r="BQ25">
        <v>0.5</v>
      </c>
      <c r="BR25" t="s">
        <v>296</v>
      </c>
      <c r="BS25">
        <v>2</v>
      </c>
      <c r="BT25">
        <v>1608058250.8499999</v>
      </c>
      <c r="BU25">
        <v>499.48719999999997</v>
      </c>
      <c r="BV25">
        <v>509.892</v>
      </c>
      <c r="BW25">
        <v>21.400536666666699</v>
      </c>
      <c r="BX25">
        <v>20.4921966666667</v>
      </c>
      <c r="BY25">
        <v>498.91019999999997</v>
      </c>
      <c r="BZ25">
        <v>21.0738633333333</v>
      </c>
      <c r="CA25">
        <v>500.00926666666697</v>
      </c>
      <c r="CB25">
        <v>102.594833333333</v>
      </c>
      <c r="CC25">
        <v>9.9978563333333298E-2</v>
      </c>
      <c r="CD25">
        <v>27.987380000000002</v>
      </c>
      <c r="CE25">
        <v>28.903693333333301</v>
      </c>
      <c r="CF25">
        <v>999.9</v>
      </c>
      <c r="CG25">
        <v>0</v>
      </c>
      <c r="CH25">
        <v>0</v>
      </c>
      <c r="CI25">
        <v>10006.5836666667</v>
      </c>
      <c r="CJ25">
        <v>0</v>
      </c>
      <c r="CK25">
        <v>308.803766666667</v>
      </c>
      <c r="CL25">
        <v>1400.0219999999999</v>
      </c>
      <c r="CM25">
        <v>0.89999720000000005</v>
      </c>
      <c r="CN25">
        <v>0.10000332000000001</v>
      </c>
      <c r="CO25">
        <v>0</v>
      </c>
      <c r="CP25">
        <v>981.81960000000004</v>
      </c>
      <c r="CQ25">
        <v>4.9994800000000001</v>
      </c>
      <c r="CR25">
        <v>14079.53</v>
      </c>
      <c r="CS25">
        <v>11417.76</v>
      </c>
      <c r="CT25">
        <v>49.832999999999998</v>
      </c>
      <c r="CU25">
        <v>51.057866666666598</v>
      </c>
      <c r="CV25">
        <v>50.774799999999999</v>
      </c>
      <c r="CW25">
        <v>50.862333333333297</v>
      </c>
      <c r="CX25">
        <v>51.495733333333298</v>
      </c>
      <c r="CY25">
        <v>1255.5170000000001</v>
      </c>
      <c r="CZ25">
        <v>139.505</v>
      </c>
      <c r="DA25">
        <v>0</v>
      </c>
      <c r="DB25">
        <v>89.100000143051105</v>
      </c>
      <c r="DC25">
        <v>0</v>
      </c>
      <c r="DD25">
        <v>981.92920000000004</v>
      </c>
      <c r="DE25">
        <v>19.9981538493819</v>
      </c>
      <c r="DF25">
        <v>260.03076923502698</v>
      </c>
      <c r="DG25">
        <v>14080.768</v>
      </c>
      <c r="DH25">
        <v>15</v>
      </c>
      <c r="DI25">
        <v>1608058289.0999999</v>
      </c>
      <c r="DJ25" t="s">
        <v>335</v>
      </c>
      <c r="DK25">
        <v>1608058289.0999999</v>
      </c>
      <c r="DL25">
        <v>1608057785.5</v>
      </c>
      <c r="DM25">
        <v>27</v>
      </c>
      <c r="DN25">
        <v>0.45100000000000001</v>
      </c>
      <c r="DO25">
        <v>6.0000000000000001E-3</v>
      </c>
      <c r="DP25">
        <v>0.57699999999999996</v>
      </c>
      <c r="DQ25">
        <v>0.28699999999999998</v>
      </c>
      <c r="DR25">
        <v>519</v>
      </c>
      <c r="DS25">
        <v>20</v>
      </c>
      <c r="DT25">
        <v>0.48</v>
      </c>
      <c r="DU25">
        <v>0.2</v>
      </c>
      <c r="DV25">
        <v>8.6514550765215894</v>
      </c>
      <c r="DW25">
        <v>-0.15514760899246499</v>
      </c>
      <c r="DX25">
        <v>3.2228457718883899E-2</v>
      </c>
      <c r="DY25">
        <v>1</v>
      </c>
      <c r="DZ25">
        <v>-10.8447903225806</v>
      </c>
      <c r="EA25">
        <v>9.1122580645150802E-2</v>
      </c>
      <c r="EB25">
        <v>4.0337594366183602E-2</v>
      </c>
      <c r="EC25">
        <v>1</v>
      </c>
      <c r="ED25">
        <v>0.90957345161290304</v>
      </c>
      <c r="EE25">
        <v>0.177021096774193</v>
      </c>
      <c r="EF25">
        <v>2.48988283036134E-2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0.57699999999999996</v>
      </c>
      <c r="EN25">
        <v>0.32650000000000001</v>
      </c>
      <c r="EO25">
        <v>0.39296528867111702</v>
      </c>
      <c r="EP25">
        <v>-1.6043650578588901E-5</v>
      </c>
      <c r="EQ25">
        <v>-1.15305589960158E-6</v>
      </c>
      <c r="ER25">
        <v>3.6581349982770798E-10</v>
      </c>
      <c r="ES25">
        <v>-7.4006516993194799E-2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10.199999999999999</v>
      </c>
      <c r="FB25">
        <v>7.9</v>
      </c>
      <c r="FC25">
        <v>2</v>
      </c>
      <c r="FD25">
        <v>505.44400000000002</v>
      </c>
      <c r="FE25">
        <v>481.858</v>
      </c>
      <c r="FF25">
        <v>23.4604</v>
      </c>
      <c r="FG25">
        <v>33.8752</v>
      </c>
      <c r="FH25">
        <v>30.0001</v>
      </c>
      <c r="FI25">
        <v>33.882399999999997</v>
      </c>
      <c r="FJ25">
        <v>33.917200000000001</v>
      </c>
      <c r="FK25">
        <v>23.228899999999999</v>
      </c>
      <c r="FL25">
        <v>27.837800000000001</v>
      </c>
      <c r="FM25">
        <v>57.722700000000003</v>
      </c>
      <c r="FN25">
        <v>23.465399999999999</v>
      </c>
      <c r="FO25">
        <v>510.363</v>
      </c>
      <c r="FP25">
        <v>20.571400000000001</v>
      </c>
      <c r="FQ25">
        <v>97.873699999999999</v>
      </c>
      <c r="FR25">
        <v>101.879</v>
      </c>
    </row>
    <row r="26" spans="1:174" x14ac:dyDescent="0.25">
      <c r="A26">
        <v>10</v>
      </c>
      <c r="B26">
        <v>1608058410.0999999</v>
      </c>
      <c r="C26">
        <v>914.59999990463302</v>
      </c>
      <c r="D26" t="s">
        <v>336</v>
      </c>
      <c r="E26" t="s">
        <v>337</v>
      </c>
      <c r="F26" t="s">
        <v>291</v>
      </c>
      <c r="G26" t="s">
        <v>292</v>
      </c>
      <c r="H26">
        <v>1608058402.0999999</v>
      </c>
      <c r="I26">
        <f t="shared" si="0"/>
        <v>7.7322654585484127E-4</v>
      </c>
      <c r="J26">
        <f t="shared" si="1"/>
        <v>0.7732265458548413</v>
      </c>
      <c r="K26">
        <f t="shared" si="2"/>
        <v>10.230871616614508</v>
      </c>
      <c r="L26">
        <f t="shared" si="3"/>
        <v>600.08987096774194</v>
      </c>
      <c r="M26">
        <f t="shared" si="4"/>
        <v>187.43106094385794</v>
      </c>
      <c r="N26">
        <f t="shared" si="5"/>
        <v>19.249132251432368</v>
      </c>
      <c r="O26">
        <f t="shared" si="6"/>
        <v>61.629109021919454</v>
      </c>
      <c r="P26">
        <f t="shared" si="7"/>
        <v>4.1117019980828777E-2</v>
      </c>
      <c r="Q26">
        <f t="shared" si="8"/>
        <v>2.9751361025856529</v>
      </c>
      <c r="R26">
        <f t="shared" si="9"/>
        <v>4.0803922915952806E-2</v>
      </c>
      <c r="S26">
        <f t="shared" si="10"/>
        <v>2.5530383468584945E-2</v>
      </c>
      <c r="T26">
        <f t="shared" si="11"/>
        <v>231.29235758067668</v>
      </c>
      <c r="U26">
        <f t="shared" si="12"/>
        <v>29.136556596260224</v>
      </c>
      <c r="V26">
        <f t="shared" si="13"/>
        <v>28.872525806451598</v>
      </c>
      <c r="W26">
        <f t="shared" si="14"/>
        <v>3.9922019741194963</v>
      </c>
      <c r="X26">
        <f t="shared" si="15"/>
        <v>55.467867213948871</v>
      </c>
      <c r="Y26">
        <f t="shared" si="16"/>
        <v>2.103819624270439</v>
      </c>
      <c r="Z26">
        <f t="shared" si="17"/>
        <v>3.7928619396084828</v>
      </c>
      <c r="AA26">
        <f t="shared" si="18"/>
        <v>1.8883823498490573</v>
      </c>
      <c r="AB26">
        <f t="shared" si="19"/>
        <v>-34.099290672198499</v>
      </c>
      <c r="AC26">
        <f t="shared" si="20"/>
        <v>-141.38349231183346</v>
      </c>
      <c r="AD26">
        <f t="shared" si="21"/>
        <v>-10.403301119293694</v>
      </c>
      <c r="AE26">
        <f t="shared" si="22"/>
        <v>45.406273477351021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54084.493979001338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338</v>
      </c>
      <c r="AR26">
        <v>15369.9</v>
      </c>
      <c r="AS26">
        <v>1060.3276923076901</v>
      </c>
      <c r="AT26">
        <v>1235.28</v>
      </c>
      <c r="AU26">
        <f t="shared" si="27"/>
        <v>0.14162967723294306</v>
      </c>
      <c r="AV26">
        <v>0.5</v>
      </c>
      <c r="AW26">
        <f t="shared" si="28"/>
        <v>1180.1913402641392</v>
      </c>
      <c r="AX26">
        <f t="shared" si="29"/>
        <v>10.230871616614508</v>
      </c>
      <c r="AY26">
        <f t="shared" si="30"/>
        <v>83.575059297362259</v>
      </c>
      <c r="AZ26">
        <f t="shared" si="31"/>
        <v>9.1583616382167731E-3</v>
      </c>
      <c r="BA26">
        <f t="shared" si="32"/>
        <v>1.6407616087040995</v>
      </c>
      <c r="BB26" t="s">
        <v>339</v>
      </c>
      <c r="BC26">
        <v>1060.3276923076901</v>
      </c>
      <c r="BD26">
        <v>669.67</v>
      </c>
      <c r="BE26">
        <f t="shared" si="33"/>
        <v>0.45787999481898845</v>
      </c>
      <c r="BF26">
        <f t="shared" si="34"/>
        <v>0.30931615016055214</v>
      </c>
      <c r="BG26">
        <f t="shared" si="35"/>
        <v>0.78182077680613793</v>
      </c>
      <c r="BH26">
        <f t="shared" si="36"/>
        <v>0.33657420561633222</v>
      </c>
      <c r="BI26">
        <f t="shared" si="37"/>
        <v>0.79588374739925039</v>
      </c>
      <c r="BJ26">
        <f t="shared" si="38"/>
        <v>0.19535446238058668</v>
      </c>
      <c r="BK26">
        <f t="shared" si="39"/>
        <v>0.80464553761941326</v>
      </c>
      <c r="BL26">
        <f t="shared" si="40"/>
        <v>1400.0074193548401</v>
      </c>
      <c r="BM26">
        <f t="shared" si="41"/>
        <v>1180.1913402641392</v>
      </c>
      <c r="BN26">
        <f t="shared" si="42"/>
        <v>0.84298934701931938</v>
      </c>
      <c r="BO26">
        <f t="shared" si="43"/>
        <v>0.19597869403863871</v>
      </c>
      <c r="BP26">
        <v>6</v>
      </c>
      <c r="BQ26">
        <v>0.5</v>
      </c>
      <c r="BR26" t="s">
        <v>296</v>
      </c>
      <c r="BS26">
        <v>2</v>
      </c>
      <c r="BT26">
        <v>1608058402.0999999</v>
      </c>
      <c r="BU26">
        <v>600.08987096774194</v>
      </c>
      <c r="BV26">
        <v>612.92322580645202</v>
      </c>
      <c r="BW26">
        <v>20.4851387096774</v>
      </c>
      <c r="BX26">
        <v>19.576309677419399</v>
      </c>
      <c r="BY26">
        <v>599.59135483871</v>
      </c>
      <c r="BZ26">
        <v>20.209138709677401</v>
      </c>
      <c r="CA26">
        <v>500.01938709677398</v>
      </c>
      <c r="CB26">
        <v>102.599838709677</v>
      </c>
      <c r="CC26">
        <v>9.9960109677419404E-2</v>
      </c>
      <c r="CD26">
        <v>27.9910580645161</v>
      </c>
      <c r="CE26">
        <v>28.872525806451598</v>
      </c>
      <c r="CF26">
        <v>999.9</v>
      </c>
      <c r="CG26">
        <v>0</v>
      </c>
      <c r="CH26">
        <v>0</v>
      </c>
      <c r="CI26">
        <v>10002.166129032301</v>
      </c>
      <c r="CJ26">
        <v>0</v>
      </c>
      <c r="CK26">
        <v>290.43167741935503</v>
      </c>
      <c r="CL26">
        <v>1400.0074193548401</v>
      </c>
      <c r="CM26">
        <v>0.89999748387096801</v>
      </c>
      <c r="CN26">
        <v>0.100002806451613</v>
      </c>
      <c r="CO26">
        <v>0</v>
      </c>
      <c r="CP26">
        <v>1060.1141935483899</v>
      </c>
      <c r="CQ26">
        <v>4.9994800000000001</v>
      </c>
      <c r="CR26">
        <v>15134.822580645199</v>
      </c>
      <c r="CS26">
        <v>11417.6225806452</v>
      </c>
      <c r="CT26">
        <v>49.836354838709703</v>
      </c>
      <c r="CU26">
        <v>51.125</v>
      </c>
      <c r="CV26">
        <v>50.783999999999999</v>
      </c>
      <c r="CW26">
        <v>50.874935483870999</v>
      </c>
      <c r="CX26">
        <v>51.493677419354803</v>
      </c>
      <c r="CY26">
        <v>1255.5038709677401</v>
      </c>
      <c r="CZ26">
        <v>139.503548387097</v>
      </c>
      <c r="DA26">
        <v>0</v>
      </c>
      <c r="DB26">
        <v>150.90000009536701</v>
      </c>
      <c r="DC26">
        <v>0</v>
      </c>
      <c r="DD26">
        <v>1060.3276923076901</v>
      </c>
      <c r="DE26">
        <v>23.667008504389401</v>
      </c>
      <c r="DF26">
        <v>319.56581141383498</v>
      </c>
      <c r="DG26">
        <v>15137.765384615401</v>
      </c>
      <c r="DH26">
        <v>15</v>
      </c>
      <c r="DI26">
        <v>1608058430.5999999</v>
      </c>
      <c r="DJ26" t="s">
        <v>340</v>
      </c>
      <c r="DK26">
        <v>1608058289.0999999</v>
      </c>
      <c r="DL26">
        <v>1608058430.5999999</v>
      </c>
      <c r="DM26">
        <v>28</v>
      </c>
      <c r="DN26">
        <v>0.45100000000000001</v>
      </c>
      <c r="DO26">
        <v>-2E-3</v>
      </c>
      <c r="DP26">
        <v>0.57699999999999996</v>
      </c>
      <c r="DQ26">
        <v>0.27600000000000002</v>
      </c>
      <c r="DR26">
        <v>519</v>
      </c>
      <c r="DS26">
        <v>20</v>
      </c>
      <c r="DT26">
        <v>0.48</v>
      </c>
      <c r="DU26">
        <v>0.17</v>
      </c>
      <c r="DV26">
        <v>10.230688772620301</v>
      </c>
      <c r="DW26">
        <v>-1.2606418953469201</v>
      </c>
      <c r="DX26">
        <v>0.131894722292005</v>
      </c>
      <c r="DY26">
        <v>0</v>
      </c>
      <c r="DZ26">
        <v>-12.8333032258065</v>
      </c>
      <c r="EA26">
        <v>3.2752306451612898</v>
      </c>
      <c r="EB26">
        <v>0.25711513861638602</v>
      </c>
      <c r="EC26">
        <v>0</v>
      </c>
      <c r="ED26">
        <v>0.922603741935484</v>
      </c>
      <c r="EE26">
        <v>-2.5226468225806502</v>
      </c>
      <c r="EF26">
        <v>0.192580430996936</v>
      </c>
      <c r="EG26">
        <v>0</v>
      </c>
      <c r="EH26">
        <v>0</v>
      </c>
      <c r="EI26">
        <v>3</v>
      </c>
      <c r="EJ26" t="s">
        <v>298</v>
      </c>
      <c r="EK26">
        <v>100</v>
      </c>
      <c r="EL26">
        <v>100</v>
      </c>
      <c r="EM26">
        <v>0.499</v>
      </c>
      <c r="EN26">
        <v>0.27600000000000002</v>
      </c>
      <c r="EO26">
        <v>0.84379895754982304</v>
      </c>
      <c r="EP26">
        <v>-1.6043650578588901E-5</v>
      </c>
      <c r="EQ26">
        <v>-1.15305589960158E-6</v>
      </c>
      <c r="ER26">
        <v>3.6581349982770798E-10</v>
      </c>
      <c r="ES26">
        <v>-7.4006516993194799E-2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10.4</v>
      </c>
      <c r="FC26">
        <v>2</v>
      </c>
      <c r="FD26">
        <v>505.48399999999998</v>
      </c>
      <c r="FE26">
        <v>482.42599999999999</v>
      </c>
      <c r="FF26">
        <v>23.568999999999999</v>
      </c>
      <c r="FG26">
        <v>33.906999999999996</v>
      </c>
      <c r="FH26">
        <v>30.0001</v>
      </c>
      <c r="FI26">
        <v>33.9099</v>
      </c>
      <c r="FJ26">
        <v>33.946599999999997</v>
      </c>
      <c r="FK26">
        <v>26.9177</v>
      </c>
      <c r="FL26">
        <v>37.754800000000003</v>
      </c>
      <c r="FM26">
        <v>72.7226</v>
      </c>
      <c r="FN26">
        <v>23.566800000000001</v>
      </c>
      <c r="FO26">
        <v>612.94200000000001</v>
      </c>
      <c r="FP26">
        <v>20.284199999999998</v>
      </c>
      <c r="FQ26">
        <v>97.87</v>
      </c>
      <c r="FR26">
        <v>101.87</v>
      </c>
    </row>
    <row r="27" spans="1:174" x14ac:dyDescent="0.25">
      <c r="A27">
        <v>11</v>
      </c>
      <c r="B27">
        <v>1608058514.5999999</v>
      </c>
      <c r="C27">
        <v>1019.09999990463</v>
      </c>
      <c r="D27" t="s">
        <v>341</v>
      </c>
      <c r="E27" t="s">
        <v>342</v>
      </c>
      <c r="F27" t="s">
        <v>291</v>
      </c>
      <c r="G27" t="s">
        <v>292</v>
      </c>
      <c r="H27">
        <v>1608058506.5999999</v>
      </c>
      <c r="I27">
        <f t="shared" si="0"/>
        <v>8.1494462064300591E-4</v>
      </c>
      <c r="J27">
        <f t="shared" si="1"/>
        <v>0.81494462064300588</v>
      </c>
      <c r="K27">
        <f t="shared" si="2"/>
        <v>12.279134177426572</v>
      </c>
      <c r="L27">
        <f t="shared" si="3"/>
        <v>698.75183870967703</v>
      </c>
      <c r="M27">
        <f t="shared" si="4"/>
        <v>248.77278793857255</v>
      </c>
      <c r="N27">
        <f t="shared" si="5"/>
        <v>25.549521021117641</v>
      </c>
      <c r="O27">
        <f t="shared" si="6"/>
        <v>71.763374682546626</v>
      </c>
      <c r="P27">
        <f t="shared" si="7"/>
        <v>4.5360464654731862E-2</v>
      </c>
      <c r="Q27">
        <f t="shared" si="8"/>
        <v>2.9748551375870562</v>
      </c>
      <c r="R27">
        <f t="shared" si="9"/>
        <v>4.4979694208671941E-2</v>
      </c>
      <c r="S27">
        <f t="shared" si="10"/>
        <v>2.8146253040957692E-2</v>
      </c>
      <c r="T27">
        <f t="shared" si="11"/>
        <v>231.28923233602032</v>
      </c>
      <c r="U27">
        <f t="shared" si="12"/>
        <v>29.124474779582378</v>
      </c>
      <c r="V27">
        <f t="shared" si="13"/>
        <v>28.874209677419401</v>
      </c>
      <c r="W27">
        <f t="shared" si="14"/>
        <v>3.9925913505442496</v>
      </c>
      <c r="X27">
        <f t="shared" si="15"/>
        <v>57.687400360233291</v>
      </c>
      <c r="Y27">
        <f t="shared" si="16"/>
        <v>2.1878149973636583</v>
      </c>
      <c r="Z27">
        <f t="shared" si="17"/>
        <v>3.7925352567487596</v>
      </c>
      <c r="AA27">
        <f t="shared" si="18"/>
        <v>1.8047763531805914</v>
      </c>
      <c r="AB27">
        <f t="shared" si="19"/>
        <v>-35.939057770356563</v>
      </c>
      <c r="AC27">
        <f t="shared" si="20"/>
        <v>-141.87714935598103</v>
      </c>
      <c r="AD27">
        <f t="shared" si="21"/>
        <v>-10.440622339074716</v>
      </c>
      <c r="AE27">
        <f t="shared" si="22"/>
        <v>43.032402870608024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54076.569017560541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343</v>
      </c>
      <c r="AR27">
        <v>15370.6</v>
      </c>
      <c r="AS27">
        <v>1121.9061538461499</v>
      </c>
      <c r="AT27">
        <v>1322.28</v>
      </c>
      <c r="AU27">
        <f t="shared" si="27"/>
        <v>0.15153662322189709</v>
      </c>
      <c r="AV27">
        <v>0.5</v>
      </c>
      <c r="AW27">
        <f t="shared" si="28"/>
        <v>1180.1731138598807</v>
      </c>
      <c r="AX27">
        <f t="shared" si="29"/>
        <v>12.279134177426572</v>
      </c>
      <c r="AY27">
        <f t="shared" si="30"/>
        <v>89.419724245798903</v>
      </c>
      <c r="AZ27">
        <f t="shared" si="31"/>
        <v>1.0894064189611138E-2</v>
      </c>
      <c r="BA27">
        <f t="shared" si="32"/>
        <v>1.4670115255467828</v>
      </c>
      <c r="BB27" t="s">
        <v>344</v>
      </c>
      <c r="BC27">
        <v>1121.9061538461499</v>
      </c>
      <c r="BD27">
        <v>686.27</v>
      </c>
      <c r="BE27">
        <f t="shared" si="33"/>
        <v>0.48099494811991406</v>
      </c>
      <c r="BF27">
        <f t="shared" si="34"/>
        <v>0.31504826363398386</v>
      </c>
      <c r="BG27">
        <f t="shared" si="35"/>
        <v>0.75308349606531533</v>
      </c>
      <c r="BH27">
        <f t="shared" si="36"/>
        <v>0.33021231067233198</v>
      </c>
      <c r="BI27">
        <f t="shared" si="37"/>
        <v>0.76172059068732278</v>
      </c>
      <c r="BJ27">
        <f t="shared" si="38"/>
        <v>0.19271502446339495</v>
      </c>
      <c r="BK27">
        <f t="shared" si="39"/>
        <v>0.80728497553660505</v>
      </c>
      <c r="BL27">
        <f t="shared" si="40"/>
        <v>1399.98548387097</v>
      </c>
      <c r="BM27">
        <f t="shared" si="41"/>
        <v>1180.1731138598807</v>
      </c>
      <c r="BN27">
        <f t="shared" si="42"/>
        <v>0.84298953628911455</v>
      </c>
      <c r="BO27">
        <f t="shared" si="43"/>
        <v>0.19597907257822922</v>
      </c>
      <c r="BP27">
        <v>6</v>
      </c>
      <c r="BQ27">
        <v>0.5</v>
      </c>
      <c r="BR27" t="s">
        <v>296</v>
      </c>
      <c r="BS27">
        <v>2</v>
      </c>
      <c r="BT27">
        <v>1608058506.5999999</v>
      </c>
      <c r="BU27">
        <v>698.75183870967703</v>
      </c>
      <c r="BV27">
        <v>714.17032258064501</v>
      </c>
      <c r="BW27">
        <v>21.302506451612899</v>
      </c>
      <c r="BX27">
        <v>20.345393548387101</v>
      </c>
      <c r="BY27">
        <v>698.35690322580604</v>
      </c>
      <c r="BZ27">
        <v>20.981767741935499</v>
      </c>
      <c r="CA27">
        <v>499.99383870967699</v>
      </c>
      <c r="CB27">
        <v>102.60225806451599</v>
      </c>
      <c r="CC27">
        <v>9.9975700000000001E-2</v>
      </c>
      <c r="CD27">
        <v>27.989580645161301</v>
      </c>
      <c r="CE27">
        <v>28.874209677419401</v>
      </c>
      <c r="CF27">
        <v>999.9</v>
      </c>
      <c r="CG27">
        <v>0</v>
      </c>
      <c r="CH27">
        <v>0</v>
      </c>
      <c r="CI27">
        <v>10000.3409677419</v>
      </c>
      <c r="CJ27">
        <v>0</v>
      </c>
      <c r="CK27">
        <v>305.34974193548402</v>
      </c>
      <c r="CL27">
        <v>1399.98548387097</v>
      </c>
      <c r="CM27">
        <v>0.89999322580645202</v>
      </c>
      <c r="CN27">
        <v>0.100007251612903</v>
      </c>
      <c r="CO27">
        <v>0</v>
      </c>
      <c r="CP27">
        <v>1121.68451612903</v>
      </c>
      <c r="CQ27">
        <v>4.9994800000000001</v>
      </c>
      <c r="CR27">
        <v>15970.8612903226</v>
      </c>
      <c r="CS27">
        <v>11417.4322580645</v>
      </c>
      <c r="CT27">
        <v>49.832322580645098</v>
      </c>
      <c r="CU27">
        <v>51.137</v>
      </c>
      <c r="CV27">
        <v>50.812064516128999</v>
      </c>
      <c r="CW27">
        <v>50.887</v>
      </c>
      <c r="CX27">
        <v>51.508000000000003</v>
      </c>
      <c r="CY27">
        <v>1255.4793548387099</v>
      </c>
      <c r="CZ27">
        <v>139.51064516129</v>
      </c>
      <c r="DA27">
        <v>0</v>
      </c>
      <c r="DB27">
        <v>104</v>
      </c>
      <c r="DC27">
        <v>0</v>
      </c>
      <c r="DD27">
        <v>1121.9061538461499</v>
      </c>
      <c r="DE27">
        <v>25.1931623768807</v>
      </c>
      <c r="DF27">
        <v>352.39316201447099</v>
      </c>
      <c r="DG27">
        <v>15974.2730769231</v>
      </c>
      <c r="DH27">
        <v>15</v>
      </c>
      <c r="DI27">
        <v>1608058430.5999999</v>
      </c>
      <c r="DJ27" t="s">
        <v>340</v>
      </c>
      <c r="DK27">
        <v>1608058289.0999999</v>
      </c>
      <c r="DL27">
        <v>1608058430.5999999</v>
      </c>
      <c r="DM27">
        <v>28</v>
      </c>
      <c r="DN27">
        <v>0.45100000000000001</v>
      </c>
      <c r="DO27">
        <v>-2E-3</v>
      </c>
      <c r="DP27">
        <v>0.57699999999999996</v>
      </c>
      <c r="DQ27">
        <v>0.27600000000000002</v>
      </c>
      <c r="DR27">
        <v>519</v>
      </c>
      <c r="DS27">
        <v>20</v>
      </c>
      <c r="DT27">
        <v>0.48</v>
      </c>
      <c r="DU27">
        <v>0.17</v>
      </c>
      <c r="DV27">
        <v>12.2935241294681</v>
      </c>
      <c r="DW27">
        <v>-0.18852619329752299</v>
      </c>
      <c r="DX27">
        <v>3.98287274914952E-2</v>
      </c>
      <c r="DY27">
        <v>1</v>
      </c>
      <c r="DZ27">
        <v>-15.425477419354801</v>
      </c>
      <c r="EA27">
        <v>4.0422580645202398E-2</v>
      </c>
      <c r="EB27">
        <v>3.6783373783390999E-2</v>
      </c>
      <c r="EC27">
        <v>1</v>
      </c>
      <c r="ED27">
        <v>0.95498709677419402</v>
      </c>
      <c r="EE27">
        <v>0.145128048387095</v>
      </c>
      <c r="EF27">
        <v>2.2677920451904199E-2</v>
      </c>
      <c r="EG27">
        <v>1</v>
      </c>
      <c r="EH27">
        <v>3</v>
      </c>
      <c r="EI27">
        <v>3</v>
      </c>
      <c r="EJ27" t="s">
        <v>304</v>
      </c>
      <c r="EK27">
        <v>100</v>
      </c>
      <c r="EL27">
        <v>100</v>
      </c>
      <c r="EM27">
        <v>0.39400000000000002</v>
      </c>
      <c r="EN27">
        <v>0.32029999999999997</v>
      </c>
      <c r="EO27">
        <v>0.84379895754982304</v>
      </c>
      <c r="EP27">
        <v>-1.6043650578588901E-5</v>
      </c>
      <c r="EQ27">
        <v>-1.15305589960158E-6</v>
      </c>
      <c r="ER27">
        <v>3.6581349982770798E-10</v>
      </c>
      <c r="ES27">
        <v>-7.5960611538926207E-2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3.8</v>
      </c>
      <c r="FB27">
        <v>1.4</v>
      </c>
      <c r="FC27">
        <v>2</v>
      </c>
      <c r="FD27">
        <v>505.48200000000003</v>
      </c>
      <c r="FE27">
        <v>482.79500000000002</v>
      </c>
      <c r="FF27">
        <v>23.536200000000001</v>
      </c>
      <c r="FG27">
        <v>33.917999999999999</v>
      </c>
      <c r="FH27">
        <v>30.0002</v>
      </c>
      <c r="FI27">
        <v>33.9251</v>
      </c>
      <c r="FJ27">
        <v>33.9602</v>
      </c>
      <c r="FK27">
        <v>30.4818</v>
      </c>
      <c r="FL27">
        <v>35.274900000000002</v>
      </c>
      <c r="FM27">
        <v>69.278800000000004</v>
      </c>
      <c r="FN27">
        <v>23.5382</v>
      </c>
      <c r="FO27">
        <v>714.51400000000001</v>
      </c>
      <c r="FP27">
        <v>20.454000000000001</v>
      </c>
      <c r="FQ27">
        <v>97.867000000000004</v>
      </c>
      <c r="FR27">
        <v>101.86799999999999</v>
      </c>
    </row>
    <row r="28" spans="1:174" x14ac:dyDescent="0.25">
      <c r="A28">
        <v>12</v>
      </c>
      <c r="B28">
        <v>1608058613.5999999</v>
      </c>
      <c r="C28">
        <v>1118.0999999046301</v>
      </c>
      <c r="D28" t="s">
        <v>345</v>
      </c>
      <c r="E28" t="s">
        <v>346</v>
      </c>
      <c r="F28" t="s">
        <v>291</v>
      </c>
      <c r="G28" t="s">
        <v>292</v>
      </c>
      <c r="H28">
        <v>1608058605.8499999</v>
      </c>
      <c r="I28">
        <f t="shared" si="0"/>
        <v>6.7701560758420712E-4</v>
      </c>
      <c r="J28">
        <f t="shared" si="1"/>
        <v>0.67701560758420709</v>
      </c>
      <c r="K28">
        <f t="shared" si="2"/>
        <v>13.653836426540089</v>
      </c>
      <c r="L28">
        <f t="shared" si="3"/>
        <v>799.45113333333302</v>
      </c>
      <c r="M28">
        <f t="shared" si="4"/>
        <v>203.76290893331156</v>
      </c>
      <c r="N28">
        <f t="shared" si="5"/>
        <v>20.927260775651916</v>
      </c>
      <c r="O28">
        <f t="shared" si="6"/>
        <v>82.106809488731358</v>
      </c>
      <c r="P28">
        <f t="shared" si="7"/>
        <v>3.7813113002201151E-2</v>
      </c>
      <c r="Q28">
        <f t="shared" si="8"/>
        <v>2.9743818319814244</v>
      </c>
      <c r="R28">
        <f t="shared" si="9"/>
        <v>3.7548069751691462E-2</v>
      </c>
      <c r="S28">
        <f t="shared" si="10"/>
        <v>2.3491201664789303E-2</v>
      </c>
      <c r="T28">
        <f t="shared" si="11"/>
        <v>231.29141151993474</v>
      </c>
      <c r="U28">
        <f t="shared" si="12"/>
        <v>29.165853127118208</v>
      </c>
      <c r="V28">
        <f t="shared" si="13"/>
        <v>28.862746666666698</v>
      </c>
      <c r="W28">
        <f t="shared" si="14"/>
        <v>3.9899413113818594</v>
      </c>
      <c r="X28">
        <f t="shared" si="15"/>
        <v>57.827359233553381</v>
      </c>
      <c r="Y28">
        <f t="shared" si="16"/>
        <v>2.1938722842037692</v>
      </c>
      <c r="Z28">
        <f t="shared" si="17"/>
        <v>3.7938310053951256</v>
      </c>
      <c r="AA28">
        <f t="shared" si="18"/>
        <v>1.7960690271780901</v>
      </c>
      <c r="AB28">
        <f t="shared" si="19"/>
        <v>-29.856388294463535</v>
      </c>
      <c r="AC28">
        <f t="shared" si="20"/>
        <v>-139.07685066794537</v>
      </c>
      <c r="AD28">
        <f t="shared" si="21"/>
        <v>-10.23589297742984</v>
      </c>
      <c r="AE28">
        <f t="shared" si="22"/>
        <v>52.122279580096006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54061.670011290444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347</v>
      </c>
      <c r="AR28">
        <v>15371.4</v>
      </c>
      <c r="AS28">
        <v>1175.33</v>
      </c>
      <c r="AT28">
        <v>1394.55</v>
      </c>
      <c r="AU28">
        <f t="shared" si="27"/>
        <v>0.15719766232834964</v>
      </c>
      <c r="AV28">
        <v>0.5</v>
      </c>
      <c r="AW28">
        <f t="shared" si="28"/>
        <v>1180.1832205580597</v>
      </c>
      <c r="AX28">
        <f t="shared" si="29"/>
        <v>13.653836426540089</v>
      </c>
      <c r="AY28">
        <f t="shared" si="30"/>
        <v>92.761021695435034</v>
      </c>
      <c r="AZ28">
        <f t="shared" si="31"/>
        <v>1.2058791938786239E-2</v>
      </c>
      <c r="BA28">
        <f t="shared" si="32"/>
        <v>1.3391631709153491</v>
      </c>
      <c r="BB28" t="s">
        <v>348</v>
      </c>
      <c r="BC28">
        <v>1175.33</v>
      </c>
      <c r="BD28">
        <v>697.42</v>
      </c>
      <c r="BE28">
        <f t="shared" si="33"/>
        <v>0.49989602380696285</v>
      </c>
      <c r="BF28">
        <f t="shared" si="34"/>
        <v>0.31446071751323285</v>
      </c>
      <c r="BG28">
        <f t="shared" si="35"/>
        <v>0.72817839401714068</v>
      </c>
      <c r="BH28">
        <f t="shared" si="36"/>
        <v>0.32282239931127837</v>
      </c>
      <c r="BI28">
        <f t="shared" si="37"/>
        <v>0.73334160981869057</v>
      </c>
      <c r="BJ28">
        <f t="shared" si="38"/>
        <v>0.18659541882541827</v>
      </c>
      <c r="BK28">
        <f t="shared" si="39"/>
        <v>0.8134045811745817</v>
      </c>
      <c r="BL28">
        <f t="shared" si="40"/>
        <v>1399.9973333333301</v>
      </c>
      <c r="BM28">
        <f t="shared" si="41"/>
        <v>1180.1832205580597</v>
      </c>
      <c r="BN28">
        <f t="shared" si="42"/>
        <v>0.84298962037884528</v>
      </c>
      <c r="BO28">
        <f t="shared" si="43"/>
        <v>0.19597924075769069</v>
      </c>
      <c r="BP28">
        <v>6</v>
      </c>
      <c r="BQ28">
        <v>0.5</v>
      </c>
      <c r="BR28" t="s">
        <v>296</v>
      </c>
      <c r="BS28">
        <v>2</v>
      </c>
      <c r="BT28">
        <v>1608058605.8499999</v>
      </c>
      <c r="BU28">
        <v>799.45113333333302</v>
      </c>
      <c r="BV28">
        <v>816.48519999999996</v>
      </c>
      <c r="BW28">
        <v>21.3611233333333</v>
      </c>
      <c r="BX28">
        <v>20.56606</v>
      </c>
      <c r="BY28">
        <v>799.16983333333303</v>
      </c>
      <c r="BZ28">
        <v>21.037960000000002</v>
      </c>
      <c r="CA28">
        <v>500.000766666667</v>
      </c>
      <c r="CB28">
        <v>102.604</v>
      </c>
      <c r="CC28">
        <v>9.9975346666666701E-2</v>
      </c>
      <c r="CD28">
        <v>27.995439999999999</v>
      </c>
      <c r="CE28">
        <v>28.862746666666698</v>
      </c>
      <c r="CF28">
        <v>999.9</v>
      </c>
      <c r="CG28">
        <v>0</v>
      </c>
      <c r="CH28">
        <v>0</v>
      </c>
      <c r="CI28">
        <v>9997.4943333333304</v>
      </c>
      <c r="CJ28">
        <v>0</v>
      </c>
      <c r="CK28">
        <v>322.78963333333297</v>
      </c>
      <c r="CL28">
        <v>1399.9973333333301</v>
      </c>
      <c r="CM28">
        <v>0.89998913333333297</v>
      </c>
      <c r="CN28">
        <v>0.100011583333333</v>
      </c>
      <c r="CO28">
        <v>0</v>
      </c>
      <c r="CP28">
        <v>1175.22966666667</v>
      </c>
      <c r="CQ28">
        <v>4.9994800000000001</v>
      </c>
      <c r="CR28">
        <v>16723.393333333301</v>
      </c>
      <c r="CS28">
        <v>11417.506666666701</v>
      </c>
      <c r="CT28">
        <v>49.870800000000003</v>
      </c>
      <c r="CU28">
        <v>51.178800000000003</v>
      </c>
      <c r="CV28">
        <v>50.832999999999998</v>
      </c>
      <c r="CW28">
        <v>50.928733333333298</v>
      </c>
      <c r="CX28">
        <v>51.537199999999999</v>
      </c>
      <c r="CY28">
        <v>1255.48233333333</v>
      </c>
      <c r="CZ28">
        <v>139.51533333333299</v>
      </c>
      <c r="DA28">
        <v>0</v>
      </c>
      <c r="DB28">
        <v>98.400000095367403</v>
      </c>
      <c r="DC28">
        <v>0</v>
      </c>
      <c r="DD28">
        <v>1175.33</v>
      </c>
      <c r="DE28">
        <v>19.015384588717701</v>
      </c>
      <c r="DF28">
        <v>255.78461504449501</v>
      </c>
      <c r="DG28">
        <v>16724.6115384615</v>
      </c>
      <c r="DH28">
        <v>15</v>
      </c>
      <c r="DI28">
        <v>1608058430.5999999</v>
      </c>
      <c r="DJ28" t="s">
        <v>340</v>
      </c>
      <c r="DK28">
        <v>1608058289.0999999</v>
      </c>
      <c r="DL28">
        <v>1608058430.5999999</v>
      </c>
      <c r="DM28">
        <v>28</v>
      </c>
      <c r="DN28">
        <v>0.45100000000000001</v>
      </c>
      <c r="DO28">
        <v>-2E-3</v>
      </c>
      <c r="DP28">
        <v>0.57699999999999996</v>
      </c>
      <c r="DQ28">
        <v>0.27600000000000002</v>
      </c>
      <c r="DR28">
        <v>519</v>
      </c>
      <c r="DS28">
        <v>20</v>
      </c>
      <c r="DT28">
        <v>0.48</v>
      </c>
      <c r="DU28">
        <v>0.17</v>
      </c>
      <c r="DV28">
        <v>13.662823888353</v>
      </c>
      <c r="DW28">
        <v>-0.13321498342091301</v>
      </c>
      <c r="DX28">
        <v>5.7959268042032198E-2</v>
      </c>
      <c r="DY28">
        <v>1</v>
      </c>
      <c r="DZ28">
        <v>-17.0388032258065</v>
      </c>
      <c r="EA28">
        <v>0.126759677419401</v>
      </c>
      <c r="EB28">
        <v>7.3009254755248595E-2</v>
      </c>
      <c r="EC28">
        <v>1</v>
      </c>
      <c r="ED28">
        <v>0.79294041935483905</v>
      </c>
      <c r="EE28">
        <v>0.13321422580644901</v>
      </c>
      <c r="EF28">
        <v>1.47989471678142E-2</v>
      </c>
      <c r="EG28">
        <v>1</v>
      </c>
      <c r="EH28">
        <v>3</v>
      </c>
      <c r="EI28">
        <v>3</v>
      </c>
      <c r="EJ28" t="s">
        <v>304</v>
      </c>
      <c r="EK28">
        <v>100</v>
      </c>
      <c r="EL28">
        <v>100</v>
      </c>
      <c r="EM28">
        <v>0.28100000000000003</v>
      </c>
      <c r="EN28">
        <v>0.32550000000000001</v>
      </c>
      <c r="EO28">
        <v>0.84379895754982304</v>
      </c>
      <c r="EP28">
        <v>-1.6043650578588901E-5</v>
      </c>
      <c r="EQ28">
        <v>-1.15305589960158E-6</v>
      </c>
      <c r="ER28">
        <v>3.6581349982770798E-10</v>
      </c>
      <c r="ES28">
        <v>-7.5960611538926207E-2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5.4</v>
      </c>
      <c r="FB28">
        <v>3</v>
      </c>
      <c r="FC28">
        <v>2</v>
      </c>
      <c r="FD28">
        <v>505.495</v>
      </c>
      <c r="FE28">
        <v>483.63299999999998</v>
      </c>
      <c r="FF28">
        <v>23.514700000000001</v>
      </c>
      <c r="FG28">
        <v>33.921100000000003</v>
      </c>
      <c r="FH28">
        <v>30</v>
      </c>
      <c r="FI28">
        <v>33.9313</v>
      </c>
      <c r="FJ28">
        <v>33.969299999999997</v>
      </c>
      <c r="FK28">
        <v>33.995199999999997</v>
      </c>
      <c r="FL28">
        <v>32.420499999999997</v>
      </c>
      <c r="FM28">
        <v>65.494699999999995</v>
      </c>
      <c r="FN28">
        <v>23.515499999999999</v>
      </c>
      <c r="FO28">
        <v>816.62099999999998</v>
      </c>
      <c r="FP28">
        <v>20.6309</v>
      </c>
      <c r="FQ28">
        <v>97.867900000000006</v>
      </c>
      <c r="FR28">
        <v>101.867</v>
      </c>
    </row>
    <row r="29" spans="1:174" x14ac:dyDescent="0.25">
      <c r="A29">
        <v>13</v>
      </c>
      <c r="B29">
        <v>1608058706.5999999</v>
      </c>
      <c r="C29">
        <v>1211.0999999046301</v>
      </c>
      <c r="D29" t="s">
        <v>349</v>
      </c>
      <c r="E29" t="s">
        <v>350</v>
      </c>
      <c r="F29" t="s">
        <v>291</v>
      </c>
      <c r="G29" t="s">
        <v>292</v>
      </c>
      <c r="H29">
        <v>1608058698.8499999</v>
      </c>
      <c r="I29">
        <f t="shared" si="0"/>
        <v>7.9289387023888087E-4</v>
      </c>
      <c r="J29">
        <f t="shared" si="1"/>
        <v>0.79289387023888092</v>
      </c>
      <c r="K29">
        <f t="shared" si="2"/>
        <v>14.830399865597917</v>
      </c>
      <c r="L29">
        <f t="shared" si="3"/>
        <v>899.27390000000003</v>
      </c>
      <c r="M29">
        <f t="shared" si="4"/>
        <v>337.01659865845812</v>
      </c>
      <c r="N29">
        <f t="shared" si="5"/>
        <v>34.612675599648213</v>
      </c>
      <c r="O29">
        <f t="shared" si="6"/>
        <v>92.358287098715607</v>
      </c>
      <c r="P29">
        <f t="shared" si="7"/>
        <v>4.3903036092629182E-2</v>
      </c>
      <c r="Q29">
        <f t="shared" si="8"/>
        <v>2.9753178584984088</v>
      </c>
      <c r="R29">
        <f t="shared" si="9"/>
        <v>4.3546291984451042E-2</v>
      </c>
      <c r="S29">
        <f t="shared" si="10"/>
        <v>2.7248242767419273E-2</v>
      </c>
      <c r="T29">
        <f t="shared" si="11"/>
        <v>231.29206679257041</v>
      </c>
      <c r="U29">
        <f t="shared" si="12"/>
        <v>29.126007824369484</v>
      </c>
      <c r="V29">
        <f t="shared" si="13"/>
        <v>28.871476666666702</v>
      </c>
      <c r="W29">
        <f t="shared" si="14"/>
        <v>3.9919593889619271</v>
      </c>
      <c r="X29">
        <f t="shared" si="15"/>
        <v>57.444677608370441</v>
      </c>
      <c r="Y29">
        <f t="shared" si="16"/>
        <v>2.1781053696582631</v>
      </c>
      <c r="Z29">
        <f t="shared" si="17"/>
        <v>3.7916574003731278</v>
      </c>
      <c r="AA29">
        <f t="shared" si="18"/>
        <v>1.8138540193036641</v>
      </c>
      <c r="AB29">
        <f t="shared" si="19"/>
        <v>-34.966619677534645</v>
      </c>
      <c r="AC29">
        <f t="shared" si="20"/>
        <v>-142.09774066102693</v>
      </c>
      <c r="AD29">
        <f t="shared" si="21"/>
        <v>-10.454880513667039</v>
      </c>
      <c r="AE29">
        <f t="shared" si="22"/>
        <v>43.772825940341789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54090.877977893048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351</v>
      </c>
      <c r="AR29">
        <v>15371.8</v>
      </c>
      <c r="AS29">
        <v>1214.9453846153799</v>
      </c>
      <c r="AT29">
        <v>1447.37</v>
      </c>
      <c r="AU29">
        <f t="shared" si="27"/>
        <v>0.1605841045376234</v>
      </c>
      <c r="AV29">
        <v>0.5</v>
      </c>
      <c r="AW29">
        <f t="shared" si="28"/>
        <v>1180.1865895615199</v>
      </c>
      <c r="AX29">
        <f t="shared" si="29"/>
        <v>14.830399865597917</v>
      </c>
      <c r="AY29">
        <f t="shared" si="30"/>
        <v>94.759603336024171</v>
      </c>
      <c r="AZ29">
        <f t="shared" si="31"/>
        <v>1.3055687534238801E-2</v>
      </c>
      <c r="BA29">
        <f t="shared" si="32"/>
        <v>1.253798268583707</v>
      </c>
      <c r="BB29" t="s">
        <v>352</v>
      </c>
      <c r="BC29">
        <v>1214.9453846153799</v>
      </c>
      <c r="BD29">
        <v>704.26</v>
      </c>
      <c r="BE29">
        <f t="shared" si="33"/>
        <v>0.51342089444993322</v>
      </c>
      <c r="BF29">
        <f t="shared" si="34"/>
        <v>0.3127728268824535</v>
      </c>
      <c r="BG29">
        <f t="shared" si="35"/>
        <v>0.70947525627291996</v>
      </c>
      <c r="BH29">
        <f t="shared" si="36"/>
        <v>0.31756635321889809</v>
      </c>
      <c r="BI29">
        <f t="shared" si="37"/>
        <v>0.71260025421496631</v>
      </c>
      <c r="BJ29">
        <f t="shared" si="38"/>
        <v>0.1813031218106726</v>
      </c>
      <c r="BK29">
        <f t="shared" si="39"/>
        <v>0.81869687818932735</v>
      </c>
      <c r="BL29">
        <f t="shared" si="40"/>
        <v>1400.00133333333</v>
      </c>
      <c r="BM29">
        <f t="shared" si="41"/>
        <v>1180.1865895615199</v>
      </c>
      <c r="BN29">
        <f t="shared" si="42"/>
        <v>0.84298961826811791</v>
      </c>
      <c r="BO29">
        <f t="shared" si="43"/>
        <v>0.1959792365362357</v>
      </c>
      <c r="BP29">
        <v>6</v>
      </c>
      <c r="BQ29">
        <v>0.5</v>
      </c>
      <c r="BR29" t="s">
        <v>296</v>
      </c>
      <c r="BS29">
        <v>2</v>
      </c>
      <c r="BT29">
        <v>1608058698.8499999</v>
      </c>
      <c r="BU29">
        <v>899.27390000000003</v>
      </c>
      <c r="BV29">
        <v>917.92573333333303</v>
      </c>
      <c r="BW29">
        <v>21.20777</v>
      </c>
      <c r="BX29">
        <v>20.276489999999999</v>
      </c>
      <c r="BY29">
        <v>899.11083333333295</v>
      </c>
      <c r="BZ29">
        <v>20.8909566666667</v>
      </c>
      <c r="CA29">
        <v>500.00753333333301</v>
      </c>
      <c r="CB29">
        <v>102.6032</v>
      </c>
      <c r="CC29">
        <v>9.9977640000000007E-2</v>
      </c>
      <c r="CD29">
        <v>27.985610000000001</v>
      </c>
      <c r="CE29">
        <v>28.871476666666702</v>
      </c>
      <c r="CF29">
        <v>999.9</v>
      </c>
      <c r="CG29">
        <v>0</v>
      </c>
      <c r="CH29">
        <v>0</v>
      </c>
      <c r="CI29">
        <v>10002.8666666667</v>
      </c>
      <c r="CJ29">
        <v>0</v>
      </c>
      <c r="CK29">
        <v>316.72663333333298</v>
      </c>
      <c r="CL29">
        <v>1400.00133333333</v>
      </c>
      <c r="CM29">
        <v>0.89998766666666696</v>
      </c>
      <c r="CN29">
        <v>0.100013123333333</v>
      </c>
      <c r="CO29">
        <v>0</v>
      </c>
      <c r="CP29">
        <v>1214.8886666666699</v>
      </c>
      <c r="CQ29">
        <v>4.9994800000000001</v>
      </c>
      <c r="CR29">
        <v>17272.7166666667</v>
      </c>
      <c r="CS29">
        <v>11417.5433333333</v>
      </c>
      <c r="CT29">
        <v>49.932866666666598</v>
      </c>
      <c r="CU29">
        <v>51.243699999999997</v>
      </c>
      <c r="CV29">
        <v>50.8812</v>
      </c>
      <c r="CW29">
        <v>50.978999999999999</v>
      </c>
      <c r="CX29">
        <v>51.5809</v>
      </c>
      <c r="CY29">
        <v>1255.4863333333301</v>
      </c>
      <c r="CZ29">
        <v>139.51566666666699</v>
      </c>
      <c r="DA29">
        <v>0</v>
      </c>
      <c r="DB29">
        <v>92.400000095367403</v>
      </c>
      <c r="DC29">
        <v>0</v>
      </c>
      <c r="DD29">
        <v>1214.9453846153799</v>
      </c>
      <c r="DE29">
        <v>7.0160683731987898</v>
      </c>
      <c r="DF29">
        <v>181.28888865613101</v>
      </c>
      <c r="DG29">
        <v>17274.180769230799</v>
      </c>
      <c r="DH29">
        <v>15</v>
      </c>
      <c r="DI29">
        <v>1608058430.5999999</v>
      </c>
      <c r="DJ29" t="s">
        <v>340</v>
      </c>
      <c r="DK29">
        <v>1608058289.0999999</v>
      </c>
      <c r="DL29">
        <v>1608058430.5999999</v>
      </c>
      <c r="DM29">
        <v>28</v>
      </c>
      <c r="DN29">
        <v>0.45100000000000001</v>
      </c>
      <c r="DO29">
        <v>-2E-3</v>
      </c>
      <c r="DP29">
        <v>0.57699999999999996</v>
      </c>
      <c r="DQ29">
        <v>0.27600000000000002</v>
      </c>
      <c r="DR29">
        <v>519</v>
      </c>
      <c r="DS29">
        <v>20</v>
      </c>
      <c r="DT29">
        <v>0.48</v>
      </c>
      <c r="DU29">
        <v>0.17</v>
      </c>
      <c r="DV29">
        <v>14.8406618238518</v>
      </c>
      <c r="DW29">
        <v>-0.24762564316011801</v>
      </c>
      <c r="DX29">
        <v>0.120211834741433</v>
      </c>
      <c r="DY29">
        <v>1</v>
      </c>
      <c r="DZ29">
        <v>-18.6652548387097</v>
      </c>
      <c r="EA29">
        <v>0.15684677419359899</v>
      </c>
      <c r="EB29">
        <v>0.14184370507757901</v>
      </c>
      <c r="EC29">
        <v>1</v>
      </c>
      <c r="ED29">
        <v>0.93107132258064496</v>
      </c>
      <c r="EE29">
        <v>8.8688709677418306E-2</v>
      </c>
      <c r="EF29">
        <v>1.2299280905775201E-2</v>
      </c>
      <c r="EG29">
        <v>1</v>
      </c>
      <c r="EH29">
        <v>3</v>
      </c>
      <c r="EI29">
        <v>3</v>
      </c>
      <c r="EJ29" t="s">
        <v>304</v>
      </c>
      <c r="EK29">
        <v>100</v>
      </c>
      <c r="EL29">
        <v>100</v>
      </c>
      <c r="EM29">
        <v>0.16200000000000001</v>
      </c>
      <c r="EN29">
        <v>0.31630000000000003</v>
      </c>
      <c r="EO29">
        <v>0.84379895754982304</v>
      </c>
      <c r="EP29">
        <v>-1.6043650578588901E-5</v>
      </c>
      <c r="EQ29">
        <v>-1.15305589960158E-6</v>
      </c>
      <c r="ER29">
        <v>3.6581349982770798E-10</v>
      </c>
      <c r="ES29">
        <v>-7.5960611538926207E-2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7</v>
      </c>
      <c r="FB29">
        <v>4.5999999999999996</v>
      </c>
      <c r="FC29">
        <v>2</v>
      </c>
      <c r="FD29">
        <v>505.685</v>
      </c>
      <c r="FE29">
        <v>483.20600000000002</v>
      </c>
      <c r="FF29">
        <v>23.495899999999999</v>
      </c>
      <c r="FG29">
        <v>33.933300000000003</v>
      </c>
      <c r="FH29">
        <v>30.0001</v>
      </c>
      <c r="FI29">
        <v>33.9435</v>
      </c>
      <c r="FJ29">
        <v>33.981499999999997</v>
      </c>
      <c r="FK29">
        <v>37.374499999999998</v>
      </c>
      <c r="FL29">
        <v>31.754300000000001</v>
      </c>
      <c r="FM29">
        <v>62.412199999999999</v>
      </c>
      <c r="FN29">
        <v>23.506699999999999</v>
      </c>
      <c r="FO29">
        <v>917.96</v>
      </c>
      <c r="FP29">
        <v>20.3872</v>
      </c>
      <c r="FQ29">
        <v>97.865700000000004</v>
      </c>
      <c r="FR29">
        <v>101.866</v>
      </c>
    </row>
    <row r="30" spans="1:174" x14ac:dyDescent="0.25">
      <c r="A30">
        <v>14</v>
      </c>
      <c r="B30">
        <v>1608058827.0999999</v>
      </c>
      <c r="C30">
        <v>1331.5999999046301</v>
      </c>
      <c r="D30" t="s">
        <v>353</v>
      </c>
      <c r="E30" t="s">
        <v>354</v>
      </c>
      <c r="F30" t="s">
        <v>291</v>
      </c>
      <c r="G30" t="s">
        <v>292</v>
      </c>
      <c r="H30">
        <v>1608058819.0999999</v>
      </c>
      <c r="I30">
        <f t="shared" si="0"/>
        <v>7.152765611670224E-4</v>
      </c>
      <c r="J30">
        <f t="shared" si="1"/>
        <v>0.71527656116702243</v>
      </c>
      <c r="K30">
        <f t="shared" si="2"/>
        <v>17.217663570760784</v>
      </c>
      <c r="L30">
        <f t="shared" si="3"/>
        <v>1199.5025806451599</v>
      </c>
      <c r="M30">
        <f t="shared" si="4"/>
        <v>474.2905779524142</v>
      </c>
      <c r="N30">
        <f t="shared" si="5"/>
        <v>48.711029034485783</v>
      </c>
      <c r="O30">
        <f t="shared" si="6"/>
        <v>123.19242200634486</v>
      </c>
      <c r="P30">
        <f t="shared" si="7"/>
        <v>3.9555571140807197E-2</v>
      </c>
      <c r="Q30">
        <f t="shared" si="8"/>
        <v>2.9761868015694661</v>
      </c>
      <c r="R30">
        <f t="shared" si="9"/>
        <v>3.9265813787672812E-2</v>
      </c>
      <c r="S30">
        <f t="shared" si="10"/>
        <v>2.4566990082763949E-2</v>
      </c>
      <c r="T30">
        <f t="shared" si="11"/>
        <v>231.29280443237107</v>
      </c>
      <c r="U30">
        <f t="shared" si="12"/>
        <v>29.152205937731186</v>
      </c>
      <c r="V30">
        <f t="shared" si="13"/>
        <v>28.9085258064516</v>
      </c>
      <c r="W30">
        <f t="shared" si="14"/>
        <v>4.000533791419385</v>
      </c>
      <c r="X30">
        <f t="shared" si="15"/>
        <v>57.631070612252991</v>
      </c>
      <c r="Y30">
        <f t="shared" si="16"/>
        <v>2.1860178161588513</v>
      </c>
      <c r="Z30">
        <f t="shared" si="17"/>
        <v>3.7931237315832202</v>
      </c>
      <c r="AA30">
        <f t="shared" si="18"/>
        <v>1.8145159752605338</v>
      </c>
      <c r="AB30">
        <f t="shared" si="19"/>
        <v>-31.543696347465687</v>
      </c>
      <c r="AC30">
        <f t="shared" si="20"/>
        <v>-147.01974720354522</v>
      </c>
      <c r="AD30">
        <f t="shared" si="21"/>
        <v>-10.816212721215784</v>
      </c>
      <c r="AE30">
        <f t="shared" si="22"/>
        <v>41.913148160144374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54115.178301690394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355</v>
      </c>
      <c r="AR30">
        <v>15371.8</v>
      </c>
      <c r="AS30">
        <v>1224.6038461538501</v>
      </c>
      <c r="AT30">
        <v>1460.76</v>
      </c>
      <c r="AU30">
        <f t="shared" si="27"/>
        <v>0.16166663507088763</v>
      </c>
      <c r="AV30">
        <v>0.5</v>
      </c>
      <c r="AW30">
        <f t="shared" si="28"/>
        <v>1180.189141561289</v>
      </c>
      <c r="AX30">
        <f t="shared" si="29"/>
        <v>17.217663570760784</v>
      </c>
      <c r="AY30">
        <f t="shared" si="30"/>
        <v>95.398603631706536</v>
      </c>
      <c r="AZ30">
        <f t="shared" si="31"/>
        <v>1.5078439907551772E-2</v>
      </c>
      <c r="BA30">
        <f t="shared" si="32"/>
        <v>1.2331389139899778</v>
      </c>
      <c r="BB30" t="s">
        <v>356</v>
      </c>
      <c r="BC30">
        <v>1224.6038461538501</v>
      </c>
      <c r="BD30">
        <v>697.38</v>
      </c>
      <c r="BE30">
        <f t="shared" si="33"/>
        <v>0.52259098003778859</v>
      </c>
      <c r="BF30">
        <f t="shared" si="34"/>
        <v>0.30935596144272826</v>
      </c>
      <c r="BG30">
        <f t="shared" si="35"/>
        <v>0.70235115218154176</v>
      </c>
      <c r="BH30">
        <f t="shared" si="36"/>
        <v>0.31686772604729935</v>
      </c>
      <c r="BI30">
        <f t="shared" si="37"/>
        <v>0.70734226952102708</v>
      </c>
      <c r="BJ30">
        <f t="shared" si="38"/>
        <v>0.17617016398283142</v>
      </c>
      <c r="BK30">
        <f t="shared" si="39"/>
        <v>0.82382983601716853</v>
      </c>
      <c r="BL30">
        <f t="shared" si="40"/>
        <v>1400.00419354839</v>
      </c>
      <c r="BM30">
        <f t="shared" si="41"/>
        <v>1180.189141561289</v>
      </c>
      <c r="BN30">
        <f t="shared" si="42"/>
        <v>0.84298971888793617</v>
      </c>
      <c r="BO30">
        <f t="shared" si="43"/>
        <v>0.19597943777587254</v>
      </c>
      <c r="BP30">
        <v>6</v>
      </c>
      <c r="BQ30">
        <v>0.5</v>
      </c>
      <c r="BR30" t="s">
        <v>296</v>
      </c>
      <c r="BS30">
        <v>2</v>
      </c>
      <c r="BT30">
        <v>1608058819.0999999</v>
      </c>
      <c r="BU30">
        <v>1199.5025806451599</v>
      </c>
      <c r="BV30">
        <v>1221.1929032258099</v>
      </c>
      <c r="BW30">
        <v>21.284864516129002</v>
      </c>
      <c r="BX30">
        <v>20.4448193548387</v>
      </c>
      <c r="BY30">
        <v>1199.70483870968</v>
      </c>
      <c r="BZ30">
        <v>20.964861290322599</v>
      </c>
      <c r="CA30">
        <v>500.01025806451599</v>
      </c>
      <c r="CB30">
        <v>102.60299999999999</v>
      </c>
      <c r="CC30">
        <v>9.9923690322580694E-2</v>
      </c>
      <c r="CD30">
        <v>27.9922419354839</v>
      </c>
      <c r="CE30">
        <v>28.9085258064516</v>
      </c>
      <c r="CF30">
        <v>999.9</v>
      </c>
      <c r="CG30">
        <v>0</v>
      </c>
      <c r="CH30">
        <v>0</v>
      </c>
      <c r="CI30">
        <v>10007.8029032258</v>
      </c>
      <c r="CJ30">
        <v>0</v>
      </c>
      <c r="CK30">
        <v>309.13570967741902</v>
      </c>
      <c r="CL30">
        <v>1400.00419354839</v>
      </c>
      <c r="CM30">
        <v>0.89998400000000001</v>
      </c>
      <c r="CN30">
        <v>0.10001699999999999</v>
      </c>
      <c r="CO30">
        <v>0</v>
      </c>
      <c r="CP30">
        <v>1224.86161290323</v>
      </c>
      <c r="CQ30">
        <v>4.9994800000000001</v>
      </c>
      <c r="CR30">
        <v>17381.5903225806</v>
      </c>
      <c r="CS30">
        <v>11417.558064516101</v>
      </c>
      <c r="CT30">
        <v>49.9533225806451</v>
      </c>
      <c r="CU30">
        <v>51.336451612903197</v>
      </c>
      <c r="CV30">
        <v>50.949258064516101</v>
      </c>
      <c r="CW30">
        <v>51.062064516128999</v>
      </c>
      <c r="CX30">
        <v>51.636935483871</v>
      </c>
      <c r="CY30">
        <v>1255.4841935483901</v>
      </c>
      <c r="CZ30">
        <v>139.52064516128999</v>
      </c>
      <c r="DA30">
        <v>0</v>
      </c>
      <c r="DB30">
        <v>120</v>
      </c>
      <c r="DC30">
        <v>0</v>
      </c>
      <c r="DD30">
        <v>1224.6038461538501</v>
      </c>
      <c r="DE30">
        <v>-20.1333333354671</v>
      </c>
      <c r="DF30">
        <v>-286.74188034776199</v>
      </c>
      <c r="DG30">
        <v>17378.115384615401</v>
      </c>
      <c r="DH30">
        <v>15</v>
      </c>
      <c r="DI30">
        <v>1608058430.5999999</v>
      </c>
      <c r="DJ30" t="s">
        <v>340</v>
      </c>
      <c r="DK30">
        <v>1608058289.0999999</v>
      </c>
      <c r="DL30">
        <v>1608058430.5999999</v>
      </c>
      <c r="DM30">
        <v>28</v>
      </c>
      <c r="DN30">
        <v>0.45100000000000001</v>
      </c>
      <c r="DO30">
        <v>-2E-3</v>
      </c>
      <c r="DP30">
        <v>0.57699999999999996</v>
      </c>
      <c r="DQ30">
        <v>0.27600000000000002</v>
      </c>
      <c r="DR30">
        <v>519</v>
      </c>
      <c r="DS30">
        <v>20</v>
      </c>
      <c r="DT30">
        <v>0.48</v>
      </c>
      <c r="DU30">
        <v>0.17</v>
      </c>
      <c r="DV30">
        <v>17.217751669049601</v>
      </c>
      <c r="DW30">
        <v>-0.19211011189289001</v>
      </c>
      <c r="DX30">
        <v>3.0933869066758501E-2</v>
      </c>
      <c r="DY30">
        <v>1</v>
      </c>
      <c r="DZ30">
        <v>-21.691506451612899</v>
      </c>
      <c r="EA30">
        <v>0.35156129032259198</v>
      </c>
      <c r="EB30">
        <v>4.6439839233724203E-2</v>
      </c>
      <c r="EC30">
        <v>0</v>
      </c>
      <c r="ED30">
        <v>0.84005203225806402</v>
      </c>
      <c r="EE30">
        <v>-0.111288145161292</v>
      </c>
      <c r="EF30">
        <v>2.3183523130466899E-2</v>
      </c>
      <c r="EG30">
        <v>1</v>
      </c>
      <c r="EH30">
        <v>2</v>
      </c>
      <c r="EI30">
        <v>3</v>
      </c>
      <c r="EJ30" t="s">
        <v>357</v>
      </c>
      <c r="EK30">
        <v>100</v>
      </c>
      <c r="EL30">
        <v>100</v>
      </c>
      <c r="EM30">
        <v>-0.2</v>
      </c>
      <c r="EN30">
        <v>0.31979999999999997</v>
      </c>
      <c r="EO30">
        <v>0.84379895754982304</v>
      </c>
      <c r="EP30">
        <v>-1.6043650578588901E-5</v>
      </c>
      <c r="EQ30">
        <v>-1.15305589960158E-6</v>
      </c>
      <c r="ER30">
        <v>3.6581349982770798E-10</v>
      </c>
      <c r="ES30">
        <v>-7.5960611538926207E-2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9</v>
      </c>
      <c r="FB30">
        <v>6.6</v>
      </c>
      <c r="FC30">
        <v>2</v>
      </c>
      <c r="FD30">
        <v>505.904</v>
      </c>
      <c r="FE30">
        <v>483.91</v>
      </c>
      <c r="FF30">
        <v>23.430800000000001</v>
      </c>
      <c r="FG30">
        <v>33.97</v>
      </c>
      <c r="FH30">
        <v>30.000299999999999</v>
      </c>
      <c r="FI30">
        <v>33.972999999999999</v>
      </c>
      <c r="FJ30">
        <v>34.009099999999997</v>
      </c>
      <c r="FK30">
        <v>47.172499999999999</v>
      </c>
      <c r="FL30">
        <v>29.203299999999999</v>
      </c>
      <c r="FM30">
        <v>59.001100000000001</v>
      </c>
      <c r="FN30">
        <v>23.4375</v>
      </c>
      <c r="FO30">
        <v>1221.26</v>
      </c>
      <c r="FP30">
        <v>20.538900000000002</v>
      </c>
      <c r="FQ30">
        <v>97.858699999999999</v>
      </c>
      <c r="FR30">
        <v>101.858</v>
      </c>
    </row>
    <row r="31" spans="1:174" x14ac:dyDescent="0.25">
      <c r="A31">
        <v>15</v>
      </c>
      <c r="B31">
        <v>1608058947.5999999</v>
      </c>
      <c r="C31">
        <v>1452.0999999046301</v>
      </c>
      <c r="D31" t="s">
        <v>358</v>
      </c>
      <c r="E31" t="s">
        <v>359</v>
      </c>
      <c r="F31" t="s">
        <v>291</v>
      </c>
      <c r="G31" t="s">
        <v>292</v>
      </c>
      <c r="H31">
        <v>1608058939.5999999</v>
      </c>
      <c r="I31">
        <f t="shared" si="0"/>
        <v>5.8089507478816535E-4</v>
      </c>
      <c r="J31">
        <f t="shared" si="1"/>
        <v>0.58089507478816538</v>
      </c>
      <c r="K31">
        <f t="shared" si="2"/>
        <v>17.131757265462856</v>
      </c>
      <c r="L31">
        <f t="shared" si="3"/>
        <v>1400.0980322580599</v>
      </c>
      <c r="M31">
        <f t="shared" si="4"/>
        <v>532.67394095342195</v>
      </c>
      <c r="N31">
        <f t="shared" si="5"/>
        <v>54.710376351284303</v>
      </c>
      <c r="O31">
        <f t="shared" si="6"/>
        <v>143.80258613069472</v>
      </c>
      <c r="P31">
        <f t="shared" si="7"/>
        <v>3.2806862976225537E-2</v>
      </c>
      <c r="Q31">
        <f t="shared" si="8"/>
        <v>2.9745544459993263</v>
      </c>
      <c r="R31">
        <f t="shared" si="9"/>
        <v>3.2607166025365536E-2</v>
      </c>
      <c r="S31">
        <f t="shared" si="10"/>
        <v>2.03973192614645E-2</v>
      </c>
      <c r="T31">
        <f t="shared" si="11"/>
        <v>231.29193535000104</v>
      </c>
      <c r="U31">
        <f t="shared" si="12"/>
        <v>29.192012210846716</v>
      </c>
      <c r="V31">
        <f t="shared" si="13"/>
        <v>28.925016129032301</v>
      </c>
      <c r="W31">
        <f t="shared" si="14"/>
        <v>4.0043553622038264</v>
      </c>
      <c r="X31">
        <f t="shared" si="15"/>
        <v>58.777714054513964</v>
      </c>
      <c r="Y31">
        <f t="shared" si="16"/>
        <v>2.2301341443848393</v>
      </c>
      <c r="Z31">
        <f t="shared" si="17"/>
        <v>3.7941831870434424</v>
      </c>
      <c r="AA31">
        <f t="shared" si="18"/>
        <v>1.7742212178189871</v>
      </c>
      <c r="AB31">
        <f t="shared" si="19"/>
        <v>-25.617472798158094</v>
      </c>
      <c r="AC31">
        <f t="shared" si="20"/>
        <v>-148.81537186462867</v>
      </c>
      <c r="AD31">
        <f t="shared" si="21"/>
        <v>-10.955485259040056</v>
      </c>
      <c r="AE31">
        <f t="shared" si="22"/>
        <v>45.903605428174217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54066.554123744296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360</v>
      </c>
      <c r="AR31">
        <v>15371.5</v>
      </c>
      <c r="AS31">
        <v>1209.8107692307699</v>
      </c>
      <c r="AT31">
        <v>1447.1</v>
      </c>
      <c r="AU31">
        <f t="shared" si="27"/>
        <v>0.16397569675159285</v>
      </c>
      <c r="AV31">
        <v>0.5</v>
      </c>
      <c r="AW31">
        <f t="shared" si="28"/>
        <v>1180.185756393322</v>
      </c>
      <c r="AX31">
        <f t="shared" si="29"/>
        <v>17.131757265462856</v>
      </c>
      <c r="AY31">
        <f t="shared" si="30"/>
        <v>96.760890850450295</v>
      </c>
      <c r="AZ31">
        <f t="shared" si="31"/>
        <v>1.5005692662653192E-2</v>
      </c>
      <c r="BA31">
        <f t="shared" si="32"/>
        <v>1.2542187823923709</v>
      </c>
      <c r="BB31" t="s">
        <v>361</v>
      </c>
      <c r="BC31">
        <v>1209.8107692307699</v>
      </c>
      <c r="BD31">
        <v>699.45</v>
      </c>
      <c r="BE31">
        <f t="shared" si="33"/>
        <v>0.51665399765047337</v>
      </c>
      <c r="BF31">
        <f t="shared" si="34"/>
        <v>0.31738009866813355</v>
      </c>
      <c r="BG31">
        <f t="shared" si="35"/>
        <v>0.70824894737047484</v>
      </c>
      <c r="BH31">
        <f t="shared" si="36"/>
        <v>0.32433262188390305</v>
      </c>
      <c r="BI31">
        <f t="shared" si="37"/>
        <v>0.71270627780476192</v>
      </c>
      <c r="BJ31">
        <f t="shared" si="38"/>
        <v>0.18349275412267504</v>
      </c>
      <c r="BK31">
        <f t="shared" si="39"/>
        <v>0.81650724587732493</v>
      </c>
      <c r="BL31">
        <f t="shared" si="40"/>
        <v>1400.0003225806499</v>
      </c>
      <c r="BM31">
        <f t="shared" si="41"/>
        <v>1180.185756393322</v>
      </c>
      <c r="BN31">
        <f t="shared" si="42"/>
        <v>0.8429896317579848</v>
      </c>
      <c r="BO31">
        <f t="shared" si="43"/>
        <v>0.19597926351596984</v>
      </c>
      <c r="BP31">
        <v>6</v>
      </c>
      <c r="BQ31">
        <v>0.5</v>
      </c>
      <c r="BR31" t="s">
        <v>296</v>
      </c>
      <c r="BS31">
        <v>2</v>
      </c>
      <c r="BT31">
        <v>1608058939.5999999</v>
      </c>
      <c r="BU31">
        <v>1400.0980322580599</v>
      </c>
      <c r="BV31">
        <v>1421.63161290323</v>
      </c>
      <c r="BW31">
        <v>21.713145161290299</v>
      </c>
      <c r="BX31">
        <v>21.031222580645199</v>
      </c>
      <c r="BY31">
        <v>1400.20903225806</v>
      </c>
      <c r="BZ31">
        <v>21.375312903225801</v>
      </c>
      <c r="CA31">
        <v>500.01161290322602</v>
      </c>
      <c r="CB31">
        <v>102.608967741935</v>
      </c>
      <c r="CC31">
        <v>9.9973216129032302E-2</v>
      </c>
      <c r="CD31">
        <v>27.9970322580645</v>
      </c>
      <c r="CE31">
        <v>28.925016129032301</v>
      </c>
      <c r="CF31">
        <v>999.9</v>
      </c>
      <c r="CG31">
        <v>0</v>
      </c>
      <c r="CH31">
        <v>0</v>
      </c>
      <c r="CI31">
        <v>9997.9864516129001</v>
      </c>
      <c r="CJ31">
        <v>0</v>
      </c>
      <c r="CK31">
        <v>306.632096774194</v>
      </c>
      <c r="CL31">
        <v>1400.0003225806499</v>
      </c>
      <c r="CM31">
        <v>0.89998825806451599</v>
      </c>
      <c r="CN31">
        <v>0.100012490322581</v>
      </c>
      <c r="CO31">
        <v>0</v>
      </c>
      <c r="CP31">
        <v>1209.8787096774199</v>
      </c>
      <c r="CQ31">
        <v>4.9994800000000001</v>
      </c>
      <c r="CR31">
        <v>17185.6677419355</v>
      </c>
      <c r="CS31">
        <v>11417.5419354839</v>
      </c>
      <c r="CT31">
        <v>49.995870967741901</v>
      </c>
      <c r="CU31">
        <v>51.395000000000003</v>
      </c>
      <c r="CV31">
        <v>50.997870967741903</v>
      </c>
      <c r="CW31">
        <v>51.149000000000001</v>
      </c>
      <c r="CX31">
        <v>51.645000000000003</v>
      </c>
      <c r="CY31">
        <v>1255.4841935483901</v>
      </c>
      <c r="CZ31">
        <v>139.51612903225799</v>
      </c>
      <c r="DA31">
        <v>0</v>
      </c>
      <c r="DB31">
        <v>119.700000047684</v>
      </c>
      <c r="DC31">
        <v>0</v>
      </c>
      <c r="DD31">
        <v>1209.8107692307699</v>
      </c>
      <c r="DE31">
        <v>-15.8892307700121</v>
      </c>
      <c r="DF31">
        <v>-214.37264978332701</v>
      </c>
      <c r="DG31">
        <v>17184.876923076899</v>
      </c>
      <c r="DH31">
        <v>15</v>
      </c>
      <c r="DI31">
        <v>1608058984.5999999</v>
      </c>
      <c r="DJ31" t="s">
        <v>362</v>
      </c>
      <c r="DK31">
        <v>1608058984.5999999</v>
      </c>
      <c r="DL31">
        <v>1608058430.5999999</v>
      </c>
      <c r="DM31">
        <v>29</v>
      </c>
      <c r="DN31">
        <v>0.371</v>
      </c>
      <c r="DO31">
        <v>-2E-3</v>
      </c>
      <c r="DP31">
        <v>-0.111</v>
      </c>
      <c r="DQ31">
        <v>0.27600000000000002</v>
      </c>
      <c r="DR31">
        <v>1444</v>
      </c>
      <c r="DS31">
        <v>20</v>
      </c>
      <c r="DT31">
        <v>0.12</v>
      </c>
      <c r="DU31">
        <v>0.17</v>
      </c>
      <c r="DV31">
        <v>17.428932941136701</v>
      </c>
      <c r="DW31">
        <v>-1.5901735866379301</v>
      </c>
      <c r="DX31">
        <v>0.124238712387888</v>
      </c>
      <c r="DY31">
        <v>0</v>
      </c>
      <c r="DZ31">
        <v>-21.8673258064516</v>
      </c>
      <c r="EA31">
        <v>1.29688548387103</v>
      </c>
      <c r="EB31">
        <v>0.10952658822210901</v>
      </c>
      <c r="EC31">
        <v>0</v>
      </c>
      <c r="ED31">
        <v>0.67753435483871005</v>
      </c>
      <c r="EE31">
        <v>0.401139338709677</v>
      </c>
      <c r="EF31">
        <v>3.1914524865493697E-2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-0.111</v>
      </c>
      <c r="EN31">
        <v>0.3377</v>
      </c>
      <c r="EO31">
        <v>0.84379895754982304</v>
      </c>
      <c r="EP31">
        <v>-1.6043650578588901E-5</v>
      </c>
      <c r="EQ31">
        <v>-1.15305589960158E-6</v>
      </c>
      <c r="ER31">
        <v>3.6581349982770798E-10</v>
      </c>
      <c r="ES31">
        <v>-7.5960611538926207E-2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11</v>
      </c>
      <c r="FB31">
        <v>8.6</v>
      </c>
      <c r="FC31">
        <v>2</v>
      </c>
      <c r="FD31">
        <v>505.86599999999999</v>
      </c>
      <c r="FE31">
        <v>484.85</v>
      </c>
      <c r="FF31">
        <v>23.446000000000002</v>
      </c>
      <c r="FG31">
        <v>34.0122</v>
      </c>
      <c r="FH31">
        <v>30</v>
      </c>
      <c r="FI31">
        <v>34.007899999999999</v>
      </c>
      <c r="FJ31">
        <v>34.0428</v>
      </c>
      <c r="FK31">
        <v>53.4056</v>
      </c>
      <c r="FL31">
        <v>26.821300000000001</v>
      </c>
      <c r="FM31">
        <v>56.375300000000003</v>
      </c>
      <c r="FN31">
        <v>23.453700000000001</v>
      </c>
      <c r="FO31">
        <v>1421.7</v>
      </c>
      <c r="FP31">
        <v>20.725999999999999</v>
      </c>
      <c r="FQ31">
        <v>97.851399999999998</v>
      </c>
      <c r="FR31">
        <v>101.84699999999999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2020-12-15T13:04:59Z</dcterms:created>
  <dcterms:modified xsi:type="dcterms:W3CDTF">2021-05-04T23:24:08Z</dcterms:modified>
</cp:coreProperties>
</file>