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7BFEC1B6-710E-4ECE-BE73-8EBD72E1A979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6" i="1" l="1"/>
  <c r="AM26" i="1"/>
  <c r="AK26" i="1"/>
  <c r="AL26" i="1" s="1"/>
  <c r="T26" i="1" s="1"/>
  <c r="AJ26" i="1"/>
  <c r="AH26" i="1" s="1"/>
  <c r="Z26" i="1"/>
  <c r="X26" i="1" s="1"/>
  <c r="Y26" i="1"/>
  <c r="Q26" i="1"/>
  <c r="AN25" i="1"/>
  <c r="AM25" i="1"/>
  <c r="AK25" i="1"/>
  <c r="AL25" i="1" s="1"/>
  <c r="T25" i="1" s="1"/>
  <c r="AJ25" i="1"/>
  <c r="AH25" i="1"/>
  <c r="L25" i="1" s="1"/>
  <c r="Z25" i="1"/>
  <c r="Y25" i="1"/>
  <c r="X25" i="1"/>
  <c r="Q25" i="1"/>
  <c r="AN24" i="1"/>
  <c r="AM24" i="1"/>
  <c r="AK24" i="1"/>
  <c r="AL24" i="1" s="1"/>
  <c r="T24" i="1" s="1"/>
  <c r="AJ24" i="1"/>
  <c r="AH24" i="1"/>
  <c r="J24" i="1" s="1"/>
  <c r="I24" i="1" s="1"/>
  <c r="Z24" i="1"/>
  <c r="Y24" i="1"/>
  <c r="X24" i="1"/>
  <c r="Q24" i="1"/>
  <c r="O24" i="1"/>
  <c r="K24" i="1"/>
  <c r="AN23" i="1"/>
  <c r="AM23" i="1"/>
  <c r="AL23" i="1"/>
  <c r="AK23" i="1"/>
  <c r="AJ23" i="1"/>
  <c r="AH23" i="1" s="1"/>
  <c r="Z23" i="1"/>
  <c r="Y23" i="1"/>
  <c r="X23" i="1" s="1"/>
  <c r="T23" i="1"/>
  <c r="Q23" i="1"/>
  <c r="AN22" i="1"/>
  <c r="AM22" i="1"/>
  <c r="AK22" i="1"/>
  <c r="AL22" i="1" s="1"/>
  <c r="T22" i="1" s="1"/>
  <c r="AJ22" i="1"/>
  <c r="AH22" i="1" s="1"/>
  <c r="Z22" i="1"/>
  <c r="Y22" i="1"/>
  <c r="X22" i="1" s="1"/>
  <c r="Q22" i="1"/>
  <c r="AN21" i="1"/>
  <c r="AM21" i="1"/>
  <c r="AK21" i="1"/>
  <c r="AL21" i="1" s="1"/>
  <c r="T21" i="1" s="1"/>
  <c r="AJ21" i="1"/>
  <c r="AH21" i="1"/>
  <c r="L21" i="1" s="1"/>
  <c r="Z21" i="1"/>
  <c r="Y21" i="1"/>
  <c r="X21" i="1"/>
  <c r="Q21" i="1"/>
  <c r="AN20" i="1"/>
  <c r="AM20" i="1"/>
  <c r="AK20" i="1"/>
  <c r="AL20" i="1" s="1"/>
  <c r="T20" i="1" s="1"/>
  <c r="AJ20" i="1"/>
  <c r="AI20" i="1"/>
  <c r="AH20" i="1"/>
  <c r="J20" i="1" s="1"/>
  <c r="I20" i="1" s="1"/>
  <c r="Z20" i="1"/>
  <c r="Y20" i="1"/>
  <c r="X20" i="1" s="1"/>
  <c r="Q20" i="1"/>
  <c r="O20" i="1"/>
  <c r="K20" i="1"/>
  <c r="AN19" i="1"/>
  <c r="AM19" i="1"/>
  <c r="AL19" i="1"/>
  <c r="AK19" i="1"/>
  <c r="AJ19" i="1"/>
  <c r="AH19" i="1" s="1"/>
  <c r="Z19" i="1"/>
  <c r="Y19" i="1"/>
  <c r="X19" i="1" s="1"/>
  <c r="T19" i="1"/>
  <c r="Q19" i="1"/>
  <c r="AN18" i="1"/>
  <c r="AM18" i="1"/>
  <c r="AK18" i="1"/>
  <c r="AL18" i="1" s="1"/>
  <c r="T18" i="1" s="1"/>
  <c r="AJ18" i="1"/>
  <c r="AH18" i="1" s="1"/>
  <c r="Z18" i="1"/>
  <c r="Y18" i="1"/>
  <c r="X18" i="1" s="1"/>
  <c r="Q18" i="1"/>
  <c r="AN17" i="1"/>
  <c r="AM17" i="1"/>
  <c r="AK17" i="1"/>
  <c r="AL17" i="1" s="1"/>
  <c r="T17" i="1" s="1"/>
  <c r="AJ17" i="1"/>
  <c r="AH17" i="1"/>
  <c r="L17" i="1" s="1"/>
  <c r="Z17" i="1"/>
  <c r="Y17" i="1"/>
  <c r="X17" i="1"/>
  <c r="Q17" i="1"/>
  <c r="U20" i="1" l="1"/>
  <c r="V20" i="1" s="1"/>
  <c r="O23" i="1"/>
  <c r="L23" i="1"/>
  <c r="K23" i="1"/>
  <c r="J23" i="1"/>
  <c r="I23" i="1" s="1"/>
  <c r="AI23" i="1"/>
  <c r="AB24" i="1"/>
  <c r="L18" i="1"/>
  <c r="K18" i="1"/>
  <c r="J18" i="1"/>
  <c r="I18" i="1" s="1"/>
  <c r="O18" i="1"/>
  <c r="AI18" i="1"/>
  <c r="O19" i="1"/>
  <c r="L19" i="1"/>
  <c r="K19" i="1"/>
  <c r="AI19" i="1"/>
  <c r="J19" i="1"/>
  <c r="I19" i="1" s="1"/>
  <c r="L26" i="1"/>
  <c r="K26" i="1"/>
  <c r="J26" i="1"/>
  <c r="I26" i="1" s="1"/>
  <c r="O26" i="1"/>
  <c r="AI26" i="1"/>
  <c r="U24" i="1"/>
  <c r="V24" i="1" s="1"/>
  <c r="R24" i="1" s="1"/>
  <c r="P24" i="1" s="1"/>
  <c r="S24" i="1" s="1"/>
  <c r="M24" i="1" s="1"/>
  <c r="N24" i="1" s="1"/>
  <c r="U26" i="1"/>
  <c r="V26" i="1" s="1"/>
  <c r="R20" i="1"/>
  <c r="P20" i="1" s="1"/>
  <c r="S20" i="1" s="1"/>
  <c r="M20" i="1" s="1"/>
  <c r="N20" i="1" s="1"/>
  <c r="AB20" i="1"/>
  <c r="U25" i="1"/>
  <c r="V25" i="1" s="1"/>
  <c r="L22" i="1"/>
  <c r="K22" i="1"/>
  <c r="J22" i="1"/>
  <c r="I22" i="1" s="1"/>
  <c r="U22" i="1" s="1"/>
  <c r="V22" i="1" s="1"/>
  <c r="AI22" i="1"/>
  <c r="O22" i="1"/>
  <c r="L20" i="1"/>
  <c r="L24" i="1"/>
  <c r="O17" i="1"/>
  <c r="O21" i="1"/>
  <c r="O25" i="1"/>
  <c r="AI17" i="1"/>
  <c r="U19" i="1"/>
  <c r="V19" i="1" s="1"/>
  <c r="AI21" i="1"/>
  <c r="U23" i="1"/>
  <c r="V23" i="1" s="1"/>
  <c r="AI25" i="1"/>
  <c r="J17" i="1"/>
  <c r="I17" i="1" s="1"/>
  <c r="J21" i="1"/>
  <c r="I21" i="1" s="1"/>
  <c r="J25" i="1"/>
  <c r="I25" i="1" s="1"/>
  <c r="K17" i="1"/>
  <c r="K21" i="1"/>
  <c r="AI24" i="1"/>
  <c r="K25" i="1"/>
  <c r="AD22" i="1" l="1"/>
  <c r="W22" i="1"/>
  <c r="AA22" i="1" s="1"/>
  <c r="AC22" i="1"/>
  <c r="AB17" i="1"/>
  <c r="AD26" i="1"/>
  <c r="W26" i="1"/>
  <c r="AA26" i="1" s="1"/>
  <c r="AC26" i="1"/>
  <c r="AC25" i="1"/>
  <c r="W25" i="1"/>
  <c r="AA25" i="1" s="1"/>
  <c r="AD25" i="1"/>
  <c r="W24" i="1"/>
  <c r="AA24" i="1" s="1"/>
  <c r="AD24" i="1"/>
  <c r="AC24" i="1"/>
  <c r="AB26" i="1"/>
  <c r="R26" i="1"/>
  <c r="P26" i="1" s="1"/>
  <c r="S26" i="1" s="1"/>
  <c r="M26" i="1" s="1"/>
  <c r="N26" i="1" s="1"/>
  <c r="AB21" i="1"/>
  <c r="W23" i="1"/>
  <c r="AA23" i="1" s="1"/>
  <c r="AD23" i="1"/>
  <c r="U21" i="1"/>
  <c r="V21" i="1" s="1"/>
  <c r="W20" i="1"/>
  <c r="AA20" i="1" s="1"/>
  <c r="AD20" i="1"/>
  <c r="AC20" i="1"/>
  <c r="W19" i="1"/>
  <c r="AA19" i="1" s="1"/>
  <c r="AD19" i="1"/>
  <c r="AC23" i="1"/>
  <c r="AB18" i="1"/>
  <c r="AB23" i="1"/>
  <c r="R23" i="1"/>
  <c r="P23" i="1" s="1"/>
  <c r="S23" i="1" s="1"/>
  <c r="M23" i="1" s="1"/>
  <c r="N23" i="1" s="1"/>
  <c r="AB22" i="1"/>
  <c r="R22" i="1"/>
  <c r="P22" i="1" s="1"/>
  <c r="S22" i="1" s="1"/>
  <c r="M22" i="1" s="1"/>
  <c r="N22" i="1" s="1"/>
  <c r="U17" i="1"/>
  <c r="V17" i="1" s="1"/>
  <c r="R17" i="1" s="1"/>
  <c r="P17" i="1" s="1"/>
  <c r="S17" i="1" s="1"/>
  <c r="M17" i="1" s="1"/>
  <c r="N17" i="1" s="1"/>
  <c r="AB19" i="1"/>
  <c r="R19" i="1"/>
  <c r="P19" i="1" s="1"/>
  <c r="S19" i="1" s="1"/>
  <c r="M19" i="1" s="1"/>
  <c r="N19" i="1" s="1"/>
  <c r="AB25" i="1"/>
  <c r="R25" i="1"/>
  <c r="P25" i="1" s="1"/>
  <c r="S25" i="1" s="1"/>
  <c r="M25" i="1" s="1"/>
  <c r="N25" i="1" s="1"/>
  <c r="AC19" i="1"/>
  <c r="U18" i="1"/>
  <c r="V18" i="1" s="1"/>
  <c r="AD18" i="1" l="1"/>
  <c r="W18" i="1"/>
  <c r="AA18" i="1" s="1"/>
  <c r="AC18" i="1"/>
  <c r="AE20" i="1"/>
  <c r="AE26" i="1"/>
  <c r="R18" i="1"/>
  <c r="P18" i="1" s="1"/>
  <c r="S18" i="1" s="1"/>
  <c r="M18" i="1" s="1"/>
  <c r="N18" i="1" s="1"/>
  <c r="W21" i="1"/>
  <c r="AA21" i="1" s="1"/>
  <c r="AC21" i="1"/>
  <c r="AD21" i="1"/>
  <c r="AE24" i="1"/>
  <c r="AE23" i="1"/>
  <c r="AE25" i="1"/>
  <c r="AC17" i="1"/>
  <c r="W17" i="1"/>
  <c r="AA17" i="1" s="1"/>
  <c r="AD17" i="1"/>
  <c r="AE17" i="1" s="1"/>
  <c r="AE19" i="1"/>
  <c r="R21" i="1"/>
  <c r="P21" i="1" s="1"/>
  <c r="S21" i="1" s="1"/>
  <c r="M21" i="1" s="1"/>
  <c r="N21" i="1" s="1"/>
  <c r="AE22" i="1"/>
  <c r="AE21" i="1" l="1"/>
  <c r="AE18" i="1"/>
</calcChain>
</file>

<file path=xl/sharedStrings.xml><?xml version="1.0" encoding="utf-8"?>
<sst xmlns="http://schemas.openxmlformats.org/spreadsheetml/2006/main" count="499" uniqueCount="260">
  <si>
    <t>File opened</t>
  </si>
  <si>
    <t>2020-12-16 09:33:41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</si>
  <si>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</si>
  <si>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</si>
  <si>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</si>
  <si>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</si>
  <si>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</si>
  <si>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</si>
  <si>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</si>
  <si>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</si>
  <si>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</si>
  <si>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</si>
  <si>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</si>
  <si>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</si>
  <si>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</si>
  <si>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</si>
  <si>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</si>
  <si>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</si>
  <si>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</si>
  <si>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</si>
  <si>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</si>
  <si>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09:33:41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</si>
  <si>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</si>
  <si>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</si>
  <si>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</si>
  <si>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</si>
  <si>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</si>
  <si>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</si>
  <si>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</si>
  <si>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</si>
  <si>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</si>
  <si>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</si>
  <si>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</si>
  <si>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</si>
  <si>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</si>
  <si>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</si>
  <si>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</si>
  <si>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</si>
  <si>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</si>
  <si>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</si>
  <si>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</si>
  <si>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</si>
  <si>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</si>
  <si>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</si>
  <si>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</si>
  <si>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</si>
  <si>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</si>
  <si>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</si>
  <si>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</si>
  <si>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</si>
  <si>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</si>
  <si>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</si>
  <si>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</si>
  <si>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</si>
  <si>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</si>
  <si>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</si>
  <si>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</si>
  <si>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</si>
  <si>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</si>
  <si>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</si>
  <si>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</si>
  <si>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</si>
  <si>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</si>
  <si>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</si>
  <si>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</si>
  <si>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</si>
  <si>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</si>
  <si>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</si>
  <si>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</si>
  <si>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</si>
  <si>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</si>
  <si>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</si>
  <si>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</si>
  <si>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</si>
  <si>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</si>
  <si>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</si>
  <si>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</si>
  <si>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</si>
  <si>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</si>
  <si>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</si>
  <si>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</si>
  <si>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</si>
  <si>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</si>
  <si>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</si>
  <si>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</si>
  <si>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</si>
  <si>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</si>
  <si>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</si>
  <si>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</si>
  <si>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</si>
  <si>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</si>
  <si>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</si>
  <si>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</si>
  <si>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</si>
  <si>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</si>
  <si>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</si>
  <si>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</si>
  <si>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</si>
  <si>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</si>
  <si>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</si>
  <si>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</si>
  <si>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</si>
  <si>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</si>
  <si>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</si>
  <si>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</si>
  <si>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</si>
  <si>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</si>
  <si>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</si>
  <si>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</si>
  <si>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</si>
  <si>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</si>
  <si>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</si>
  <si>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</si>
  <si>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</si>
  <si>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</si>
  <si>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</si>
  <si>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</si>
  <si>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</si>
  <si>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</si>
  <si>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</si>
  <si>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</si>
  <si>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</si>
  <si>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</si>
  <si>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</si>
  <si>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</si>
  <si>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</si>
  <si>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</si>
  <si>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</si>
  <si>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</si>
  <si>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</si>
  <si>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</si>
  <si>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</si>
  <si>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</si>
  <si>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</si>
  <si>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</si>
  <si>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</si>
  <si>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</si>
  <si>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</si>
  <si>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</si>
  <si>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</si>
  <si>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</si>
  <si>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</si>
  <si>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</si>
  <si>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</si>
  <si>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</si>
  <si>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</si>
  <si>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</si>
  <si>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</si>
  <si>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</si>
  <si>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</si>
  <si>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</si>
  <si>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</si>
  <si>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</si>
  <si>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</si>
  <si>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</si>
  <si>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</si>
  <si>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</si>
  <si>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</si>
  <si>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</si>
  <si>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</si>
  <si>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</si>
  <si>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</si>
  <si>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</si>
  <si>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</si>
  <si>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</si>
  <si>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</si>
  <si>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</si>
  <si>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</si>
  <si>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</si>
  <si>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</si>
  <si>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</si>
  <si>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</si>
  <si>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</si>
  <si>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</si>
  <si>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</si>
  <si>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</si>
  <si>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</si>
  <si>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</si>
  <si>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</si>
  <si>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</si>
  <si>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</si>
  <si>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</si>
  <si>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</si>
  <si>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</si>
  <si>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</si>
  <si>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</si>
  <si>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</si>
  <si>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</si>
  <si>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</si>
  <si>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</si>
  <si>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</si>
  <si>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</si>
  <si>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</si>
  <si>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</si>
  <si>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</si>
  <si>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</si>
  <si>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</si>
  <si>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</si>
  <si>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</si>
  <si>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</si>
  <si>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</si>
  <si>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</si>
  <si>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</si>
  <si>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</si>
  <si>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</si>
  <si>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</si>
  <si>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</si>
  <si>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</si>
  <si>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</si>
  <si>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</si>
  <si>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</si>
  <si>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</si>
  <si>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</si>
  <si>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</si>
  <si>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</si>
  <si>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</si>
  <si>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</si>
  <si>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</si>
  <si>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</si>
  <si>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</si>
  <si>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</si>
  <si>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</si>
  <si>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</si>
  <si>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</si>
  <si>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</si>
  <si>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</si>
  <si>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</si>
  <si>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</si>
  <si>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</si>
  <si>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</si>
  <si>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</si>
  <si>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09:56:03</t>
  </si>
  <si>
    <t>09:56:03</t>
  </si>
  <si>
    <t>1149</t>
  </si>
  <si>
    <t>_1</t>
  </si>
  <si>
    <t>0: Broadleaf</t>
  </si>
  <si>
    <t>09:56:21</t>
  </si>
  <si>
    <t>0/3</t>
  </si>
  <si>
    <t>20201216 09:58:22</t>
  </si>
  <si>
    <t>09:58:22</t>
  </si>
  <si>
    <t>2/3</t>
  </si>
  <si>
    <t>20201216 09:59:36</t>
  </si>
  <si>
    <t>09:59:36</t>
  </si>
  <si>
    <t>3/3</t>
  </si>
  <si>
    <t>20201216 10:00:46</t>
  </si>
  <si>
    <t>10:00:46</t>
  </si>
  <si>
    <t>20201216 10:02:41</t>
  </si>
  <si>
    <t>10:02:41</t>
  </si>
  <si>
    <t>20201216 10:04:00</t>
  </si>
  <si>
    <t>10:04:00</t>
  </si>
  <si>
    <t>20201216 10:05:26</t>
  </si>
  <si>
    <t>10:05:26</t>
  </si>
  <si>
    <t>20201216 10:07:13</t>
  </si>
  <si>
    <t>10:07:13</t>
  </si>
  <si>
    <t>10:07:34</t>
  </si>
  <si>
    <t>20201216 10:09:35</t>
  </si>
  <si>
    <t>10:09:35</t>
  </si>
  <si>
    <t>1/3</t>
  </si>
  <si>
    <t>20201216 10:11:36</t>
  </si>
  <si>
    <t>10:11:36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</si>
</sst>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T26"/>
  <sheetViews>
    <sheetView tabSelected="1" workbookViewId="0"/>
  </sheetViews>
  <sheetFormatPr defaultRowHeight="15" x14ac:dyDescent="0.25"/>
  <sheetData>
    <row r="2" spans="1:124" x14ac:dyDescent="0.25">
      <c r="A2" t="s">
        <v>23</v>
      </c>
      <c r="B2" t="s">
        <v>24</v>
      </c>
      <c r="C2" t="s">
        <v>26</v>
      </c>
    </row>
    <row r="3" spans="1:124" x14ac:dyDescent="0.25">
      <c r="B3" t="s">
        <v>25</v>
      </c>
      <c r="C3">
        <v>21</v>
      </c>
    </row>
    <row r="4" spans="1:124" x14ac:dyDescent="0.25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 x14ac:dyDescent="0.25">
      <c r="B5" t="s">
        <v>15</v>
      </c>
      <c r="C5" t="s">
        <v>30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1</v>
      </c>
      <c r="D7">
        <v>0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 x14ac:dyDescent="0.25">
      <c r="A17">
        <v>1</v>
      </c>
      <c r="B17">
        <v>1608134163.5999999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1608134155.8499999</v>
      </c>
      <c r="I17">
        <f t="shared" ref="I17:I26" si="0">(J17)/1000</f>
        <v>6.5316545861354768E-4</v>
      </c>
      <c r="J17">
        <f t="shared" ref="J17:J26" si="1">1000*AZ17*AH17*(AV17-AW17)/(100*AO17*(1000-AH17*AV17))</f>
        <v>0.65316545861354769</v>
      </c>
      <c r="K17">
        <f t="shared" ref="K17:K26" si="2">AZ17*AH17*(AU17-AT17*(1000-AH17*AW17)/(1000-AH17*AV17))/(100*AO17)</f>
        <v>5.6860275013095398</v>
      </c>
      <c r="L17">
        <f t="shared" ref="L17:L26" si="3">AT17 - IF(AH17&gt;1, K17*AO17*100/(AJ17*BH17), 0)</f>
        <v>400.84853333333302</v>
      </c>
      <c r="M17" t="e">
        <f t="shared" ref="M17:M26" si="4">((S17-I17/2)*L17-K17)/(S17+I17/2)</f>
        <v>#DIV/0!</v>
      </c>
      <c r="N17" t="e">
        <f t="shared" ref="N17:N26" si="5">M17*(BA17+BB17)/1000</f>
        <v>#DIV/0!</v>
      </c>
      <c r="O17">
        <f t="shared" ref="O17:O26" si="6">(AT17 - IF(AH17&gt;1, K17*AO17*100/(AJ17*BH17), 0))*(BA17+BB17)/1000</f>
        <v>41.129054811718881</v>
      </c>
      <c r="P17" t="e">
        <f t="shared" ref="P17:P26" si="7">2/((1/R17-1/Q17)+SIGN(R17)*SQRT((1/R17-1/Q17)*(1/R17-1/Q17) + 4*AP17/((AP17+1)*(AP17+1))*(2*1/R17*1/Q17-1/Q17*1/Q17)))</f>
        <v>#DIV/0!</v>
      </c>
      <c r="Q17">
        <f t="shared" ref="Q17:Q26" si="8">IF(LEFT(AQ17,1)&lt;&gt;"0",IF(LEFT(AQ17,1)="1",3,AR17),$D$5+$E$5*(BH17*BA17/($K$5*1000))+$F$5*(BH17*BA17/($K$5*1000))*MAX(MIN(AO17,$J$5),$I$5)*MAX(MIN(AO17,$J$5),$I$5)+$G$5*MAX(MIN(AO17,$J$5),$I$5)*(BH17*BA17/($K$5*1000))+$H$5*(BH17*BA17/($K$5*1000))*(BH17*BA17/($K$5*1000)))</f>
        <v>2.9734939007747219</v>
      </c>
      <c r="R17" t="e">
        <f t="shared" ref="R17:R26" si="9">I17*(1000-(1000*0.61365*EXP(17.502*V17/(240.97+V17))/(BA17+BB17)+AV17)/2)/(1000*0.61365*EXP(17.502*V17/(240.97+V17))/(BA17+BB17)-AV17)</f>
        <v>#DIV/0!</v>
      </c>
      <c r="S17" t="e">
        <f t="shared" ref="S17:S26" si="10">1/((AP17+1)/(P17/1.6)+1/(Q17/1.37)) + AP17/((AP17+1)/(P17/1.6) + AP17/(Q17/1.37))</f>
        <v>#DIV/0!</v>
      </c>
      <c r="T17" t="e">
        <f t="shared" ref="T17:T26" si="11">(AL17*AN17)</f>
        <v>#DIV/0!</v>
      </c>
      <c r="U17" t="e">
        <f t="shared" ref="U17:U26" si="12">(BC17+(T17+2*0.95*0.0000000567*(((BC17+$B$7)+273)^4-(BC17+273)^4)-44100*I17)/(1.84*29.3*Q17+8*0.95*0.0000000567*(BC17+273)^3))</f>
        <v>#DIV/0!</v>
      </c>
      <c r="V17" t="e">
        <f t="shared" ref="V17:V26" si="13">($C$7*BD17+$D$7*BE17+$E$7*U17)</f>
        <v>#DIV/0!</v>
      </c>
      <c r="W17" t="e">
        <f t="shared" ref="W17:W26" si="14">0.61365*EXP(17.502*V17/(240.97+V17))</f>
        <v>#DIV/0!</v>
      </c>
      <c r="X17">
        <f t="shared" ref="X17:X26" si="15">(Y17/Z17*100)</f>
        <v>60.436794973642527</v>
      </c>
      <c r="Y17">
        <f t="shared" ref="Y17:Y26" si="16">AV17*(BA17+BB17)/1000</f>
        <v>2.2929322469040594</v>
      </c>
      <c r="Z17">
        <f t="shared" ref="Z17:Z26" si="17">0.61365*EXP(17.502*BC17/(240.97+BC17))</f>
        <v>3.7939342215351499</v>
      </c>
      <c r="AA17" t="e">
        <f t="shared" ref="AA17:AA26" si="18">(W17-AV17*(BA17+BB17)/1000)</f>
        <v>#DIV/0!</v>
      </c>
      <c r="AB17">
        <f t="shared" ref="AB17:AB26" si="19">(-I17*44100)</f>
        <v>-28.804596724857454</v>
      </c>
      <c r="AC17" t="e">
        <f t="shared" ref="AC17:AC26" si="20">2*29.3*Q17*0.92*(BC17-V17)</f>
        <v>#DIV/0!</v>
      </c>
      <c r="AD17" t="e">
        <f t="shared" ref="AD17:AD26" si="21">2*0.95*0.0000000567*(((BC17+$B$7)+273)^4-(V17+273)^4)</f>
        <v>#DIV/0!</v>
      </c>
      <c r="AE17" t="e">
        <f t="shared" ref="AE17:AE26" si="22">T17+AD17+AB17+AC17</f>
        <v>#DIV/0!</v>
      </c>
      <c r="AF17">
        <v>0</v>
      </c>
      <c r="AG17">
        <v>0</v>
      </c>
      <c r="AH17">
        <f t="shared" ref="AH17:AH26" si="23">IF(AF17*$H$13&gt;=AJ17,1,(AJ17/(AJ17-AF17*$H$13)))</f>
        <v>1</v>
      </c>
      <c r="AI17">
        <f t="shared" ref="AI17:AI26" si="24">(AH17-1)*100</f>
        <v>0</v>
      </c>
      <c r="AJ17">
        <f t="shared" ref="AJ17:AJ26" si="25">MAX(0,($B$13+$C$13*BH17)/(1+$D$13*BH17)*BA17/(BC17+273)*$E$13)</f>
        <v>54033.415450081877</v>
      </c>
      <c r="AK17">
        <f t="shared" ref="AK17:AK26" si="26">$B$11*BI17+$C$11*BJ17</f>
        <v>0</v>
      </c>
      <c r="AL17" t="e">
        <f t="shared" ref="AL17:AL26" si="27">AK17*AM17</f>
        <v>#DIV/0!</v>
      </c>
      <c r="AM17" t="e">
        <f t="shared" ref="AM17:AM26" si="28">($B$11*$D$9+$C$11*$D$9)/($B$11+$C$11)</f>
        <v>#DIV/0!</v>
      </c>
      <c r="AN17" t="e">
        <f t="shared" ref="AN17:AN26" si="29">($B$11*$K$9+$C$11*$K$9)/($B$11+$C$11)</f>
        <v>#DIV/0!</v>
      </c>
      <c r="AO17">
        <v>6</v>
      </c>
      <c r="AP17">
        <v>0.5</v>
      </c>
      <c r="AQ17" t="s">
        <v>235</v>
      </c>
      <c r="AR17">
        <v>2</v>
      </c>
      <c r="AS17">
        <v>1608134155.8499999</v>
      </c>
      <c r="AT17">
        <v>400.84853333333302</v>
      </c>
      <c r="AU17">
        <v>407.98579999999998</v>
      </c>
      <c r="AV17">
        <v>22.347183333333302</v>
      </c>
      <c r="AW17">
        <v>21.580916666666699</v>
      </c>
      <c r="AX17">
        <v>401.015533333333</v>
      </c>
      <c r="AY17">
        <v>22.088183333333301</v>
      </c>
      <c r="AZ17">
        <v>500.01056666666699</v>
      </c>
      <c r="BA17">
        <v>102.505</v>
      </c>
      <c r="BB17">
        <v>9.9977670000000005E-2</v>
      </c>
      <c r="BC17">
        <v>27.995906666666698</v>
      </c>
      <c r="BD17">
        <v>29.285866666666699</v>
      </c>
      <c r="BE17">
        <v>999.9</v>
      </c>
      <c r="BF17">
        <v>0</v>
      </c>
      <c r="BG17">
        <v>0</v>
      </c>
      <c r="BH17">
        <v>10002.124666666699</v>
      </c>
      <c r="BI17">
        <v>0</v>
      </c>
      <c r="BJ17">
        <v>596.65483333333304</v>
      </c>
      <c r="BK17">
        <v>1608134181.5999999</v>
      </c>
      <c r="BL17" t="s">
        <v>236</v>
      </c>
      <c r="BM17">
        <v>1608134180.5999999</v>
      </c>
      <c r="BN17">
        <v>1608134181.5999999</v>
      </c>
      <c r="BO17">
        <v>1</v>
      </c>
      <c r="BP17">
        <v>-0.76500000000000001</v>
      </c>
      <c r="BQ17">
        <v>-9.2999999999999999E-2</v>
      </c>
      <c r="BR17">
        <v>-0.16700000000000001</v>
      </c>
      <c r="BS17">
        <v>0.25900000000000001</v>
      </c>
      <c r="BT17">
        <v>408</v>
      </c>
      <c r="BU17">
        <v>22</v>
      </c>
      <c r="BV17">
        <v>0.28000000000000003</v>
      </c>
      <c r="BW17">
        <v>0.08</v>
      </c>
      <c r="BX17">
        <v>4.9511772264195297</v>
      </c>
      <c r="BY17">
        <v>2.8317577363573201</v>
      </c>
      <c r="BZ17">
        <v>0.20543128625016299</v>
      </c>
      <c r="CA17">
        <v>0</v>
      </c>
      <c r="CB17">
        <v>-6.3193561290322604</v>
      </c>
      <c r="CC17">
        <v>-3.7627335483870801</v>
      </c>
      <c r="CD17">
        <v>0.28129336613254302</v>
      </c>
      <c r="CE17">
        <v>0</v>
      </c>
      <c r="CF17">
        <v>0.88625551612903197</v>
      </c>
      <c r="CG17">
        <v>0.91459601612903096</v>
      </c>
      <c r="CH17">
        <v>6.9514178075699498E-2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-0.16700000000000001</v>
      </c>
      <c r="CP17">
        <v>0.25900000000000001</v>
      </c>
      <c r="CQ17">
        <v>0.77185359848278901</v>
      </c>
      <c r="CR17">
        <v>-1.6043650578588901E-5</v>
      </c>
      <c r="CS17">
        <v>-1.15305589960158E-6</v>
      </c>
      <c r="CT17">
        <v>3.6581349982770798E-10</v>
      </c>
      <c r="CU17">
        <v>-5.6007377023739702E-2</v>
      </c>
      <c r="CV17">
        <v>-1.48585495900011E-2</v>
      </c>
      <c r="CW17">
        <v>2.0620247853856302E-3</v>
      </c>
      <c r="CX17">
        <v>-2.1578943166311499E-5</v>
      </c>
      <c r="CY17">
        <v>18</v>
      </c>
      <c r="CZ17">
        <v>2225</v>
      </c>
      <c r="DA17">
        <v>1</v>
      </c>
      <c r="DB17">
        <v>25</v>
      </c>
      <c r="DC17">
        <v>1041.8</v>
      </c>
      <c r="DD17">
        <v>1041.8</v>
      </c>
      <c r="DE17">
        <v>2</v>
      </c>
      <c r="DF17">
        <v>510.62599999999998</v>
      </c>
      <c r="DG17">
        <v>497.05200000000002</v>
      </c>
      <c r="DH17">
        <v>22.646899999999999</v>
      </c>
      <c r="DI17">
        <v>36.603999999999999</v>
      </c>
      <c r="DJ17">
        <v>30</v>
      </c>
      <c r="DK17">
        <v>36.465400000000002</v>
      </c>
      <c r="DL17">
        <v>36.479799999999997</v>
      </c>
      <c r="DM17">
        <v>19.0488</v>
      </c>
      <c r="DN17">
        <v>31.724299999999999</v>
      </c>
      <c r="DO17">
        <v>63.5289</v>
      </c>
      <c r="DP17">
        <v>22.6494</v>
      </c>
      <c r="DQ17">
        <v>407.791</v>
      </c>
      <c r="DR17">
        <v>21.457799999999999</v>
      </c>
      <c r="DS17">
        <v>97.144900000000007</v>
      </c>
      <c r="DT17">
        <v>101.569</v>
      </c>
    </row>
    <row r="18" spans="1:124" x14ac:dyDescent="0.25">
      <c r="A18">
        <v>2</v>
      </c>
      <c r="B18">
        <v>1608134302.5999999</v>
      </c>
      <c r="C18">
        <v>139</v>
      </c>
      <c r="D18" t="s">
        <v>238</v>
      </c>
      <c r="E18" t="s">
        <v>239</v>
      </c>
      <c r="F18" t="s">
        <v>233</v>
      </c>
      <c r="G18" t="s">
        <v>234</v>
      </c>
      <c r="H18">
        <v>1608134294.8499999</v>
      </c>
      <c r="I18">
        <f t="shared" si="0"/>
        <v>1.2300828092551461E-3</v>
      </c>
      <c r="J18">
        <f t="shared" si="1"/>
        <v>1.2300828092551461</v>
      </c>
      <c r="K18">
        <f t="shared" si="2"/>
        <v>-0.37722896209539752</v>
      </c>
      <c r="L18">
        <f t="shared" si="3"/>
        <v>49.579936666666697</v>
      </c>
      <c r="M18" t="e">
        <f t="shared" si="4"/>
        <v>#DIV/0!</v>
      </c>
      <c r="N18" t="e">
        <f t="shared" si="5"/>
        <v>#DIV/0!</v>
      </c>
      <c r="O18">
        <f t="shared" si="6"/>
        <v>5.0871904571762085</v>
      </c>
      <c r="P18" t="e">
        <f t="shared" si="7"/>
        <v>#DIV/0!</v>
      </c>
      <c r="Q18">
        <f t="shared" si="8"/>
        <v>2.97333955287887</v>
      </c>
      <c r="R18" t="e">
        <f t="shared" si="9"/>
        <v>#DIV/0!</v>
      </c>
      <c r="S18" t="e">
        <f t="shared" si="10"/>
        <v>#DIV/0!</v>
      </c>
      <c r="T18" t="e">
        <f t="shared" si="11"/>
        <v>#DIV/0!</v>
      </c>
      <c r="U18" t="e">
        <f t="shared" si="12"/>
        <v>#DIV/0!</v>
      </c>
      <c r="V18" t="e">
        <f t="shared" si="13"/>
        <v>#DIV/0!</v>
      </c>
      <c r="W18" t="e">
        <f t="shared" si="14"/>
        <v>#DIV/0!</v>
      </c>
      <c r="X18">
        <f t="shared" si="15"/>
        <v>60.38359435986952</v>
      </c>
      <c r="Y18">
        <f t="shared" si="16"/>
        <v>2.292855143415319</v>
      </c>
      <c r="Z18">
        <f t="shared" si="17"/>
        <v>3.7971491556970531</v>
      </c>
      <c r="AA18" t="e">
        <f t="shared" si="18"/>
        <v>#DIV/0!</v>
      </c>
      <c r="AB18">
        <f t="shared" si="19"/>
        <v>-54.246651888151945</v>
      </c>
      <c r="AC18" t="e">
        <f t="shared" si="20"/>
        <v>#DIV/0!</v>
      </c>
      <c r="AD18" t="e">
        <f t="shared" si="21"/>
        <v>#DIV/0!</v>
      </c>
      <c r="AE18" t="e">
        <f t="shared" si="22"/>
        <v>#DIV/0!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54026.300361700785</v>
      </c>
      <c r="AK18">
        <f t="shared" si="26"/>
        <v>0</v>
      </c>
      <c r="AL18" t="e">
        <f t="shared" si="27"/>
        <v>#DIV/0!</v>
      </c>
      <c r="AM18" t="e">
        <f t="shared" si="28"/>
        <v>#DIV/0!</v>
      </c>
      <c r="AN18" t="e">
        <f t="shared" si="29"/>
        <v>#DIV/0!</v>
      </c>
      <c r="AO18">
        <v>6</v>
      </c>
      <c r="AP18">
        <v>0.5</v>
      </c>
      <c r="AQ18" t="s">
        <v>235</v>
      </c>
      <c r="AR18">
        <v>2</v>
      </c>
      <c r="AS18">
        <v>1608134294.8499999</v>
      </c>
      <c r="AT18">
        <v>49.579936666666697</v>
      </c>
      <c r="AU18">
        <v>49.200456666666703</v>
      </c>
      <c r="AV18">
        <v>22.346246666666701</v>
      </c>
      <c r="AW18">
        <v>20.903169999999999</v>
      </c>
      <c r="AX18">
        <v>49.5767733333333</v>
      </c>
      <c r="AY18">
        <v>22.051456666666699</v>
      </c>
      <c r="AZ18">
        <v>500.01296666666701</v>
      </c>
      <c r="BA18">
        <v>102.505833333333</v>
      </c>
      <c r="BB18">
        <v>9.9994733333333294E-2</v>
      </c>
      <c r="BC18">
        <v>28.010436666666699</v>
      </c>
      <c r="BD18">
        <v>29.214926666666699</v>
      </c>
      <c r="BE18">
        <v>999.9</v>
      </c>
      <c r="BF18">
        <v>0</v>
      </c>
      <c r="BG18">
        <v>0</v>
      </c>
      <c r="BH18">
        <v>10001.17</v>
      </c>
      <c r="BI18">
        <v>0</v>
      </c>
      <c r="BJ18">
        <v>387.33423333333297</v>
      </c>
      <c r="BK18">
        <v>1608134181.5999999</v>
      </c>
      <c r="BL18" t="s">
        <v>236</v>
      </c>
      <c r="BM18">
        <v>1608134180.5999999</v>
      </c>
      <c r="BN18">
        <v>1608134181.5999999</v>
      </c>
      <c r="BO18">
        <v>1</v>
      </c>
      <c r="BP18">
        <v>-0.76500000000000001</v>
      </c>
      <c r="BQ18">
        <v>-9.2999999999999999E-2</v>
      </c>
      <c r="BR18">
        <v>-0.16700000000000001</v>
      </c>
      <c r="BS18">
        <v>0.25900000000000001</v>
      </c>
      <c r="BT18">
        <v>408</v>
      </c>
      <c r="BU18">
        <v>22</v>
      </c>
      <c r="BV18">
        <v>0.28000000000000003</v>
      </c>
      <c r="BW18">
        <v>0.08</v>
      </c>
      <c r="BX18">
        <v>-0.37449101918372901</v>
      </c>
      <c r="BY18">
        <v>-0.283824021520789</v>
      </c>
      <c r="BZ18">
        <v>2.3097095838947802E-2</v>
      </c>
      <c r="CA18">
        <v>1</v>
      </c>
      <c r="CB18">
        <v>0.37681325806451599</v>
      </c>
      <c r="CC18">
        <v>0.33076708064516103</v>
      </c>
      <c r="CD18">
        <v>2.8220472908142599E-2</v>
      </c>
      <c r="CE18">
        <v>0</v>
      </c>
      <c r="CF18">
        <v>1.4433667741935501</v>
      </c>
      <c r="CG18">
        <v>-0.19302629032258201</v>
      </c>
      <c r="CH18">
        <v>1.9702896526390699E-2</v>
      </c>
      <c r="CI18">
        <v>1</v>
      </c>
      <c r="CJ18">
        <v>2</v>
      </c>
      <c r="CK18">
        <v>3</v>
      </c>
      <c r="CL18" t="s">
        <v>240</v>
      </c>
      <c r="CM18">
        <v>100</v>
      </c>
      <c r="CN18">
        <v>100</v>
      </c>
      <c r="CO18">
        <v>3.0000000000000001E-3</v>
      </c>
      <c r="CP18">
        <v>0.29270000000000002</v>
      </c>
      <c r="CQ18">
        <v>6.7436733619760103E-3</v>
      </c>
      <c r="CR18">
        <v>-1.6043650578588901E-5</v>
      </c>
      <c r="CS18">
        <v>-1.15305589960158E-6</v>
      </c>
      <c r="CT18">
        <v>3.6581349982770798E-10</v>
      </c>
      <c r="CU18">
        <v>-0.148864795078996</v>
      </c>
      <c r="CV18">
        <v>-1.48585495900011E-2</v>
      </c>
      <c r="CW18">
        <v>2.0620247853856302E-3</v>
      </c>
      <c r="CX18">
        <v>-2.1578943166311499E-5</v>
      </c>
      <c r="CY18">
        <v>18</v>
      </c>
      <c r="CZ18">
        <v>2225</v>
      </c>
      <c r="DA18">
        <v>1</v>
      </c>
      <c r="DB18">
        <v>25</v>
      </c>
      <c r="DC18">
        <v>2</v>
      </c>
      <c r="DD18">
        <v>2</v>
      </c>
      <c r="DE18">
        <v>2</v>
      </c>
      <c r="DF18">
        <v>511.28199999999998</v>
      </c>
      <c r="DG18">
        <v>494.31400000000002</v>
      </c>
      <c r="DH18">
        <v>22.766300000000001</v>
      </c>
      <c r="DI18">
        <v>36.597200000000001</v>
      </c>
      <c r="DJ18">
        <v>29.9999</v>
      </c>
      <c r="DK18">
        <v>36.523299999999999</v>
      </c>
      <c r="DL18">
        <v>36.549399999999999</v>
      </c>
      <c r="DM18">
        <v>5.0280399999999998</v>
      </c>
      <c r="DN18">
        <v>31.8</v>
      </c>
      <c r="DO18">
        <v>59.360399999999998</v>
      </c>
      <c r="DP18">
        <v>22.783000000000001</v>
      </c>
      <c r="DQ18">
        <v>49.356499999999997</v>
      </c>
      <c r="DR18">
        <v>20.808900000000001</v>
      </c>
      <c r="DS18">
        <v>97.150400000000005</v>
      </c>
      <c r="DT18">
        <v>101.557</v>
      </c>
    </row>
    <row r="19" spans="1:124" x14ac:dyDescent="0.25">
      <c r="A19">
        <v>3</v>
      </c>
      <c r="B19">
        <v>1608134376.5999999</v>
      </c>
      <c r="C19">
        <v>213</v>
      </c>
      <c r="D19" t="s">
        <v>241</v>
      </c>
      <c r="E19" t="s">
        <v>242</v>
      </c>
      <c r="F19" t="s">
        <v>233</v>
      </c>
      <c r="G19" t="s">
        <v>234</v>
      </c>
      <c r="H19">
        <v>1608134368.5999999</v>
      </c>
      <c r="I19">
        <f t="shared" si="0"/>
        <v>1.3604356725914729E-3</v>
      </c>
      <c r="J19">
        <f t="shared" si="1"/>
        <v>1.3604356725914728</v>
      </c>
      <c r="K19">
        <f t="shared" si="2"/>
        <v>0.71721578804341657</v>
      </c>
      <c r="L19">
        <f t="shared" si="3"/>
        <v>79.377422580645202</v>
      </c>
      <c r="M19" t="e">
        <f t="shared" si="4"/>
        <v>#DIV/0!</v>
      </c>
      <c r="N19" t="e">
        <f t="shared" si="5"/>
        <v>#DIV/0!</v>
      </c>
      <c r="O19">
        <f t="shared" si="6"/>
        <v>8.1446073972445241</v>
      </c>
      <c r="P19" t="e">
        <f t="shared" si="7"/>
        <v>#DIV/0!</v>
      </c>
      <c r="Q19">
        <f t="shared" si="8"/>
        <v>2.9740125938862167</v>
      </c>
      <c r="R19" t="e">
        <f t="shared" si="9"/>
        <v>#DIV/0!</v>
      </c>
      <c r="S19" t="e">
        <f t="shared" si="10"/>
        <v>#DIV/0!</v>
      </c>
      <c r="T19" t="e">
        <f t="shared" si="11"/>
        <v>#DIV/0!</v>
      </c>
      <c r="U19" t="e">
        <f t="shared" si="12"/>
        <v>#DIV/0!</v>
      </c>
      <c r="V19" t="e">
        <f t="shared" si="13"/>
        <v>#DIV/0!</v>
      </c>
      <c r="W19" t="e">
        <f t="shared" si="14"/>
        <v>#DIV/0!</v>
      </c>
      <c r="X19">
        <f t="shared" si="15"/>
        <v>60.278158838550588</v>
      </c>
      <c r="Y19">
        <f t="shared" si="16"/>
        <v>2.285217140665226</v>
      </c>
      <c r="Z19">
        <f t="shared" si="17"/>
        <v>3.7911196770060052</v>
      </c>
      <c r="AA19" t="e">
        <f t="shared" si="18"/>
        <v>#DIV/0!</v>
      </c>
      <c r="AB19">
        <f t="shared" si="19"/>
        <v>-59.995213161283957</v>
      </c>
      <c r="AC19" t="e">
        <f t="shared" si="20"/>
        <v>#DIV/0!</v>
      </c>
      <c r="AD19" t="e">
        <f t="shared" si="21"/>
        <v>#DIV/0!</v>
      </c>
      <c r="AE19" t="e">
        <f t="shared" si="22"/>
        <v>#DIV/0!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54050.932103833991</v>
      </c>
      <c r="AK19">
        <f t="shared" si="26"/>
        <v>0</v>
      </c>
      <c r="AL19" t="e">
        <f t="shared" si="27"/>
        <v>#DIV/0!</v>
      </c>
      <c r="AM19" t="e">
        <f t="shared" si="28"/>
        <v>#DIV/0!</v>
      </c>
      <c r="AN19" t="e">
        <f t="shared" si="29"/>
        <v>#DIV/0!</v>
      </c>
      <c r="AO19">
        <v>6</v>
      </c>
      <c r="AP19">
        <v>0.5</v>
      </c>
      <c r="AQ19" t="s">
        <v>235</v>
      </c>
      <c r="AR19">
        <v>2</v>
      </c>
      <c r="AS19">
        <v>1608134368.5999999</v>
      </c>
      <c r="AT19">
        <v>79.377422580645202</v>
      </c>
      <c r="AU19">
        <v>80.367635483870998</v>
      </c>
      <c r="AV19">
        <v>22.2717483870968</v>
      </c>
      <c r="AW19">
        <v>20.675635483871002</v>
      </c>
      <c r="AX19">
        <v>79.379032258064498</v>
      </c>
      <c r="AY19">
        <v>21.980132258064501</v>
      </c>
      <c r="AZ19">
        <v>500.01590322580603</v>
      </c>
      <c r="BA19">
        <v>102.506064516129</v>
      </c>
      <c r="BB19">
        <v>0.100030925806452</v>
      </c>
      <c r="BC19">
        <v>27.983177419354799</v>
      </c>
      <c r="BD19">
        <v>29.173190322580702</v>
      </c>
      <c r="BE19">
        <v>999.9</v>
      </c>
      <c r="BF19">
        <v>0</v>
      </c>
      <c r="BG19">
        <v>0</v>
      </c>
      <c r="BH19">
        <v>10004.9561290323</v>
      </c>
      <c r="BI19">
        <v>0</v>
      </c>
      <c r="BJ19">
        <v>385.880516129032</v>
      </c>
      <c r="BK19">
        <v>1608134181.5999999</v>
      </c>
      <c r="BL19" t="s">
        <v>236</v>
      </c>
      <c r="BM19">
        <v>1608134180.5999999</v>
      </c>
      <c r="BN19">
        <v>1608134181.5999999</v>
      </c>
      <c r="BO19">
        <v>1</v>
      </c>
      <c r="BP19">
        <v>-0.76500000000000001</v>
      </c>
      <c r="BQ19">
        <v>-9.2999999999999999E-2</v>
      </c>
      <c r="BR19">
        <v>-0.16700000000000001</v>
      </c>
      <c r="BS19">
        <v>0.25900000000000001</v>
      </c>
      <c r="BT19">
        <v>408</v>
      </c>
      <c r="BU19">
        <v>22</v>
      </c>
      <c r="BV19">
        <v>0.28000000000000003</v>
      </c>
      <c r="BW19">
        <v>0.08</v>
      </c>
      <c r="BX19">
        <v>0.71952753104313805</v>
      </c>
      <c r="BY19">
        <v>1.13530506891323E-2</v>
      </c>
      <c r="BZ19">
        <v>2.4051795195523199E-2</v>
      </c>
      <c r="CA19">
        <v>1</v>
      </c>
      <c r="CB19">
        <v>-0.99274474193548401</v>
      </c>
      <c r="CC19">
        <v>5.7987096774427395E-4</v>
      </c>
      <c r="CD19">
        <v>2.93083378877045E-2</v>
      </c>
      <c r="CE19">
        <v>1</v>
      </c>
      <c r="CF19">
        <v>1.59409774193548</v>
      </c>
      <c r="CG19">
        <v>-0.17997580645161801</v>
      </c>
      <c r="CH19">
        <v>8.1596151660901797E-2</v>
      </c>
      <c r="CI19">
        <v>1</v>
      </c>
      <c r="CJ19">
        <v>3</v>
      </c>
      <c r="CK19">
        <v>3</v>
      </c>
      <c r="CL19" t="s">
        <v>243</v>
      </c>
      <c r="CM19">
        <v>100</v>
      </c>
      <c r="CN19">
        <v>100</v>
      </c>
      <c r="CO19">
        <v>-2E-3</v>
      </c>
      <c r="CP19">
        <v>0.29380000000000001</v>
      </c>
      <c r="CQ19">
        <v>6.7436733619760103E-3</v>
      </c>
      <c r="CR19">
        <v>-1.6043650578588901E-5</v>
      </c>
      <c r="CS19">
        <v>-1.15305589960158E-6</v>
      </c>
      <c r="CT19">
        <v>3.6581349982770798E-10</v>
      </c>
      <c r="CU19">
        <v>-0.148864795078996</v>
      </c>
      <c r="CV19">
        <v>-1.48585495900011E-2</v>
      </c>
      <c r="CW19">
        <v>2.0620247853856302E-3</v>
      </c>
      <c r="CX19">
        <v>-2.1578943166311499E-5</v>
      </c>
      <c r="CY19">
        <v>18</v>
      </c>
      <c r="CZ19">
        <v>2225</v>
      </c>
      <c r="DA19">
        <v>1</v>
      </c>
      <c r="DB19">
        <v>25</v>
      </c>
      <c r="DC19">
        <v>3.3</v>
      </c>
      <c r="DD19">
        <v>3.2</v>
      </c>
      <c r="DE19">
        <v>2</v>
      </c>
      <c r="DF19">
        <v>511.46300000000002</v>
      </c>
      <c r="DG19">
        <v>493.47199999999998</v>
      </c>
      <c r="DH19">
        <v>22.8809</v>
      </c>
      <c r="DI19">
        <v>36.597200000000001</v>
      </c>
      <c r="DJ19">
        <v>30</v>
      </c>
      <c r="DK19">
        <v>36.543500000000002</v>
      </c>
      <c r="DL19">
        <v>36.569899999999997</v>
      </c>
      <c r="DM19">
        <v>6.2971300000000001</v>
      </c>
      <c r="DN19">
        <v>32.352899999999998</v>
      </c>
      <c r="DO19">
        <v>56.301299999999998</v>
      </c>
      <c r="DP19">
        <v>22.8889</v>
      </c>
      <c r="DQ19">
        <v>80.608500000000006</v>
      </c>
      <c r="DR19">
        <v>20.320399999999999</v>
      </c>
      <c r="DS19">
        <v>97.155799999999999</v>
      </c>
      <c r="DT19">
        <v>101.554</v>
      </c>
    </row>
    <row r="20" spans="1:124" x14ac:dyDescent="0.25">
      <c r="A20">
        <v>4</v>
      </c>
      <c r="B20">
        <v>1608134446.5999999</v>
      </c>
      <c r="C20">
        <v>283</v>
      </c>
      <c r="D20" t="s">
        <v>244</v>
      </c>
      <c r="E20" t="s">
        <v>245</v>
      </c>
      <c r="F20" t="s">
        <v>233</v>
      </c>
      <c r="G20" t="s">
        <v>234</v>
      </c>
      <c r="H20">
        <v>1608134438.5999999</v>
      </c>
      <c r="I20">
        <f t="shared" si="0"/>
        <v>1.6961486020949164E-3</v>
      </c>
      <c r="J20">
        <f t="shared" si="1"/>
        <v>1.6961486020949164</v>
      </c>
      <c r="K20">
        <f t="shared" si="2"/>
        <v>1.4915267615888161</v>
      </c>
      <c r="L20">
        <f t="shared" si="3"/>
        <v>99.475790322580593</v>
      </c>
      <c r="M20" t="e">
        <f t="shared" si="4"/>
        <v>#DIV/0!</v>
      </c>
      <c r="N20" t="e">
        <f t="shared" si="5"/>
        <v>#DIV/0!</v>
      </c>
      <c r="O20">
        <f t="shared" si="6"/>
        <v>10.206896279767838</v>
      </c>
      <c r="P20" t="e">
        <f t="shared" si="7"/>
        <v>#DIV/0!</v>
      </c>
      <c r="Q20">
        <f t="shared" si="8"/>
        <v>2.9734503156020944</v>
      </c>
      <c r="R20" t="e">
        <f t="shared" si="9"/>
        <v>#DIV/0!</v>
      </c>
      <c r="S20" t="e">
        <f t="shared" si="10"/>
        <v>#DIV/0!</v>
      </c>
      <c r="T20" t="e">
        <f t="shared" si="11"/>
        <v>#DIV/0!</v>
      </c>
      <c r="U20" t="e">
        <f t="shared" si="12"/>
        <v>#DIV/0!</v>
      </c>
      <c r="V20" t="e">
        <f t="shared" si="13"/>
        <v>#DIV/0!</v>
      </c>
      <c r="W20" t="e">
        <f t="shared" si="14"/>
        <v>#DIV/0!</v>
      </c>
      <c r="X20">
        <f t="shared" si="15"/>
        <v>59.346092435702879</v>
      </c>
      <c r="Y20">
        <f t="shared" si="16"/>
        <v>2.2490690661837727</v>
      </c>
      <c r="Z20">
        <f t="shared" si="17"/>
        <v>3.789750889867725</v>
      </c>
      <c r="AA20" t="e">
        <f t="shared" si="18"/>
        <v>#DIV/0!</v>
      </c>
      <c r="AB20">
        <f t="shared" si="19"/>
        <v>-74.80015335238582</v>
      </c>
      <c r="AC20" t="e">
        <f t="shared" si="20"/>
        <v>#DIV/0!</v>
      </c>
      <c r="AD20" t="e">
        <f t="shared" si="21"/>
        <v>#DIV/0!</v>
      </c>
      <c r="AE20" t="e">
        <f t="shared" si="22"/>
        <v>#DIV/0!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54035.575062451288</v>
      </c>
      <c r="AK20">
        <f t="shared" si="26"/>
        <v>0</v>
      </c>
      <c r="AL20" t="e">
        <f t="shared" si="27"/>
        <v>#DIV/0!</v>
      </c>
      <c r="AM20" t="e">
        <f t="shared" si="28"/>
        <v>#DIV/0!</v>
      </c>
      <c r="AN20" t="e">
        <f t="shared" si="29"/>
        <v>#DIV/0!</v>
      </c>
      <c r="AO20">
        <v>6</v>
      </c>
      <c r="AP20">
        <v>0.5</v>
      </c>
      <c r="AQ20" t="s">
        <v>235</v>
      </c>
      <c r="AR20">
        <v>2</v>
      </c>
      <c r="AS20">
        <v>1608134438.5999999</v>
      </c>
      <c r="AT20">
        <v>99.475790322580593</v>
      </c>
      <c r="AU20">
        <v>101.468096774194</v>
      </c>
      <c r="AV20">
        <v>21.919290322580601</v>
      </c>
      <c r="AW20">
        <v>19.9285225806452</v>
      </c>
      <c r="AX20">
        <v>99.481700000000004</v>
      </c>
      <c r="AY20">
        <v>21.6426193548387</v>
      </c>
      <c r="AZ20">
        <v>499.999129032258</v>
      </c>
      <c r="BA20">
        <v>102.506870967742</v>
      </c>
      <c r="BB20">
        <v>9.9966803225806394E-2</v>
      </c>
      <c r="BC20">
        <v>27.9769838709677</v>
      </c>
      <c r="BD20">
        <v>29.0727774193548</v>
      </c>
      <c r="BE20">
        <v>999.9</v>
      </c>
      <c r="BF20">
        <v>0</v>
      </c>
      <c r="BG20">
        <v>0</v>
      </c>
      <c r="BH20">
        <v>10001.695483871001</v>
      </c>
      <c r="BI20">
        <v>0</v>
      </c>
      <c r="BJ20">
        <v>389.81341935483903</v>
      </c>
      <c r="BK20">
        <v>1608134181.5999999</v>
      </c>
      <c r="BL20" t="s">
        <v>236</v>
      </c>
      <c r="BM20">
        <v>1608134180.5999999</v>
      </c>
      <c r="BN20">
        <v>1608134181.5999999</v>
      </c>
      <c r="BO20">
        <v>1</v>
      </c>
      <c r="BP20">
        <v>-0.76500000000000001</v>
      </c>
      <c r="BQ20">
        <v>-9.2999999999999999E-2</v>
      </c>
      <c r="BR20">
        <v>-0.16700000000000001</v>
      </c>
      <c r="BS20">
        <v>0.25900000000000001</v>
      </c>
      <c r="BT20">
        <v>408</v>
      </c>
      <c r="BU20">
        <v>22</v>
      </c>
      <c r="BV20">
        <v>0.28000000000000003</v>
      </c>
      <c r="BW20">
        <v>0.08</v>
      </c>
      <c r="BX20">
        <v>1.4906595507818401</v>
      </c>
      <c r="BY20">
        <v>-0.188860488743893</v>
      </c>
      <c r="BZ20">
        <v>1.9024177689179099E-2</v>
      </c>
      <c r="CA20">
        <v>1</v>
      </c>
      <c r="CB20">
        <v>-1.99197290322581</v>
      </c>
      <c r="CC20">
        <v>0.19182822580645301</v>
      </c>
      <c r="CD20">
        <v>2.30559678361505E-2</v>
      </c>
      <c r="CE20">
        <v>1</v>
      </c>
      <c r="CF20">
        <v>1.99147935483871</v>
      </c>
      <c r="CG20">
        <v>-4.0960161290327098E-2</v>
      </c>
      <c r="CH20">
        <v>1.1287810706753901E-2</v>
      </c>
      <c r="CI20">
        <v>1</v>
      </c>
      <c r="CJ20">
        <v>3</v>
      </c>
      <c r="CK20">
        <v>3</v>
      </c>
      <c r="CL20" t="s">
        <v>243</v>
      </c>
      <c r="CM20">
        <v>100</v>
      </c>
      <c r="CN20">
        <v>100</v>
      </c>
      <c r="CO20">
        <v>-6.0000000000000001E-3</v>
      </c>
      <c r="CP20">
        <v>0.27579999999999999</v>
      </c>
      <c r="CQ20">
        <v>6.7436733619760103E-3</v>
      </c>
      <c r="CR20">
        <v>-1.6043650578588901E-5</v>
      </c>
      <c r="CS20">
        <v>-1.15305589960158E-6</v>
      </c>
      <c r="CT20">
        <v>3.6581349982770798E-10</v>
      </c>
      <c r="CU20">
        <v>-0.148864795078996</v>
      </c>
      <c r="CV20">
        <v>-1.48585495900011E-2</v>
      </c>
      <c r="CW20">
        <v>2.0620247853856302E-3</v>
      </c>
      <c r="CX20">
        <v>-2.1578943166311499E-5</v>
      </c>
      <c r="CY20">
        <v>18</v>
      </c>
      <c r="CZ20">
        <v>2225</v>
      </c>
      <c r="DA20">
        <v>1</v>
      </c>
      <c r="DB20">
        <v>25</v>
      </c>
      <c r="DC20">
        <v>4.4000000000000004</v>
      </c>
      <c r="DD20">
        <v>4.4000000000000004</v>
      </c>
      <c r="DE20">
        <v>2</v>
      </c>
      <c r="DF20">
        <v>511.76100000000002</v>
      </c>
      <c r="DG20">
        <v>492.04</v>
      </c>
      <c r="DH20">
        <v>23.089300000000001</v>
      </c>
      <c r="DI20">
        <v>36.6006</v>
      </c>
      <c r="DJ20">
        <v>30.0001</v>
      </c>
      <c r="DK20">
        <v>36.559100000000001</v>
      </c>
      <c r="DL20">
        <v>36.588700000000003</v>
      </c>
      <c r="DM20">
        <v>7.1603199999999996</v>
      </c>
      <c r="DN20">
        <v>33.006399999999999</v>
      </c>
      <c r="DO20">
        <v>53.646599999999999</v>
      </c>
      <c r="DP20">
        <v>23.0989</v>
      </c>
      <c r="DQ20">
        <v>101.69499999999999</v>
      </c>
      <c r="DR20">
        <v>19.9438</v>
      </c>
      <c r="DS20">
        <v>97.157200000000003</v>
      </c>
      <c r="DT20">
        <v>101.551</v>
      </c>
    </row>
    <row r="21" spans="1:124" x14ac:dyDescent="0.25">
      <c r="A21">
        <v>5</v>
      </c>
      <c r="B21">
        <v>1608134561.5999999</v>
      </c>
      <c r="C21">
        <v>398</v>
      </c>
      <c r="D21" t="s">
        <v>246</v>
      </c>
      <c r="E21" t="s">
        <v>247</v>
      </c>
      <c r="F21" t="s">
        <v>233</v>
      </c>
      <c r="G21" t="s">
        <v>234</v>
      </c>
      <c r="H21">
        <v>1608134553.5999999</v>
      </c>
      <c r="I21">
        <f t="shared" si="0"/>
        <v>1.8336576575950011E-3</v>
      </c>
      <c r="J21">
        <f t="shared" si="1"/>
        <v>1.833657657595001</v>
      </c>
      <c r="K21">
        <f t="shared" si="2"/>
        <v>3.2991419308770209</v>
      </c>
      <c r="L21">
        <f t="shared" si="3"/>
        <v>149.84883870967701</v>
      </c>
      <c r="M21" t="e">
        <f t="shared" si="4"/>
        <v>#DIV/0!</v>
      </c>
      <c r="N21" t="e">
        <f t="shared" si="5"/>
        <v>#DIV/0!</v>
      </c>
      <c r="O21">
        <f t="shared" si="6"/>
        <v>15.374985320393977</v>
      </c>
      <c r="P21" t="e">
        <f t="shared" si="7"/>
        <v>#DIV/0!</v>
      </c>
      <c r="Q21">
        <f t="shared" si="8"/>
        <v>2.9728441040559117</v>
      </c>
      <c r="R21" t="e">
        <f t="shared" si="9"/>
        <v>#DIV/0!</v>
      </c>
      <c r="S21" t="e">
        <f t="shared" si="10"/>
        <v>#DIV/0!</v>
      </c>
      <c r="T21" t="e">
        <f t="shared" si="11"/>
        <v>#DIV/0!</v>
      </c>
      <c r="U21" t="e">
        <f t="shared" si="12"/>
        <v>#DIV/0!</v>
      </c>
      <c r="V21" t="e">
        <f t="shared" si="13"/>
        <v>#DIV/0!</v>
      </c>
      <c r="W21" t="e">
        <f t="shared" si="14"/>
        <v>#DIV/0!</v>
      </c>
      <c r="X21">
        <f t="shared" si="15"/>
        <v>59.270401597273818</v>
      </c>
      <c r="Y21">
        <f t="shared" si="16"/>
        <v>2.2452362352453581</v>
      </c>
      <c r="Z21">
        <f t="shared" si="17"/>
        <v>3.7881238775824819</v>
      </c>
      <c r="AA21" t="e">
        <f t="shared" si="18"/>
        <v>#DIV/0!</v>
      </c>
      <c r="AB21">
        <f t="shared" si="19"/>
        <v>-80.864302699939543</v>
      </c>
      <c r="AC21" t="e">
        <f t="shared" si="20"/>
        <v>#DIV/0!</v>
      </c>
      <c r="AD21" t="e">
        <f t="shared" si="21"/>
        <v>#DIV/0!</v>
      </c>
      <c r="AE21" t="e">
        <f t="shared" si="22"/>
        <v>#DIV/0!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54019.045933846544</v>
      </c>
      <c r="AK21">
        <f t="shared" si="26"/>
        <v>0</v>
      </c>
      <c r="AL21" t="e">
        <f t="shared" si="27"/>
        <v>#DIV/0!</v>
      </c>
      <c r="AM21" t="e">
        <f t="shared" si="28"/>
        <v>#DIV/0!</v>
      </c>
      <c r="AN21" t="e">
        <f t="shared" si="29"/>
        <v>#DIV/0!</v>
      </c>
      <c r="AO21">
        <v>6</v>
      </c>
      <c r="AP21">
        <v>0.5</v>
      </c>
      <c r="AQ21" t="s">
        <v>235</v>
      </c>
      <c r="AR21">
        <v>2</v>
      </c>
      <c r="AS21">
        <v>1608134553.5999999</v>
      </c>
      <c r="AT21">
        <v>149.84883870967701</v>
      </c>
      <c r="AU21">
        <v>154.13732258064499</v>
      </c>
      <c r="AV21">
        <v>21.882690322580601</v>
      </c>
      <c r="AW21">
        <v>19.730558064516099</v>
      </c>
      <c r="AX21">
        <v>149.86932258064499</v>
      </c>
      <c r="AY21">
        <v>21.607583870967702</v>
      </c>
      <c r="AZ21">
        <v>500.02474193548397</v>
      </c>
      <c r="BA21">
        <v>102.50322580645199</v>
      </c>
      <c r="BB21">
        <v>0.100073977419355</v>
      </c>
      <c r="BC21">
        <v>27.969619354838699</v>
      </c>
      <c r="BD21">
        <v>29.1373483870968</v>
      </c>
      <c r="BE21">
        <v>999.9</v>
      </c>
      <c r="BF21">
        <v>0</v>
      </c>
      <c r="BG21">
        <v>0</v>
      </c>
      <c r="BH21">
        <v>9998.6212903225805</v>
      </c>
      <c r="BI21">
        <v>0</v>
      </c>
      <c r="BJ21">
        <v>386.92893548387099</v>
      </c>
      <c r="BK21">
        <v>1608134181.5999999</v>
      </c>
      <c r="BL21" t="s">
        <v>236</v>
      </c>
      <c r="BM21">
        <v>1608134180.5999999</v>
      </c>
      <c r="BN21">
        <v>1608134181.5999999</v>
      </c>
      <c r="BO21">
        <v>1</v>
      </c>
      <c r="BP21">
        <v>-0.76500000000000001</v>
      </c>
      <c r="BQ21">
        <v>-9.2999999999999999E-2</v>
      </c>
      <c r="BR21">
        <v>-0.16700000000000001</v>
      </c>
      <c r="BS21">
        <v>0.25900000000000001</v>
      </c>
      <c r="BT21">
        <v>408</v>
      </c>
      <c r="BU21">
        <v>22</v>
      </c>
      <c r="BV21">
        <v>0.28000000000000003</v>
      </c>
      <c r="BW21">
        <v>0.08</v>
      </c>
      <c r="BX21">
        <v>3.3015314419189501</v>
      </c>
      <c r="BY21">
        <v>-9.5140687755010302E-3</v>
      </c>
      <c r="BZ21">
        <v>1.8352782541013499E-2</v>
      </c>
      <c r="CA21">
        <v>1</v>
      </c>
      <c r="CB21">
        <v>-4.2894961290322602</v>
      </c>
      <c r="CC21">
        <v>3.43470967742011E-2</v>
      </c>
      <c r="CD21">
        <v>2.69925295133993E-2</v>
      </c>
      <c r="CE21">
        <v>1</v>
      </c>
      <c r="CF21">
        <v>2.1516409677419399</v>
      </c>
      <c r="CG21">
        <v>0.113815161290317</v>
      </c>
      <c r="CH21">
        <v>3.2614460710711897E-2</v>
      </c>
      <c r="CI21">
        <v>1</v>
      </c>
      <c r="CJ21">
        <v>3</v>
      </c>
      <c r="CK21">
        <v>3</v>
      </c>
      <c r="CL21" t="s">
        <v>243</v>
      </c>
      <c r="CM21">
        <v>100</v>
      </c>
      <c r="CN21">
        <v>100</v>
      </c>
      <c r="CO21">
        <v>-2.1000000000000001E-2</v>
      </c>
      <c r="CP21">
        <v>0.2742</v>
      </c>
      <c r="CQ21">
        <v>6.7436733619760103E-3</v>
      </c>
      <c r="CR21">
        <v>-1.6043650578588901E-5</v>
      </c>
      <c r="CS21">
        <v>-1.15305589960158E-6</v>
      </c>
      <c r="CT21">
        <v>3.6581349982770798E-10</v>
      </c>
      <c r="CU21">
        <v>-0.148864795078996</v>
      </c>
      <c r="CV21">
        <v>-1.48585495900011E-2</v>
      </c>
      <c r="CW21">
        <v>2.0620247853856302E-3</v>
      </c>
      <c r="CX21">
        <v>-2.1578943166311499E-5</v>
      </c>
      <c r="CY21">
        <v>18</v>
      </c>
      <c r="CZ21">
        <v>2225</v>
      </c>
      <c r="DA21">
        <v>1</v>
      </c>
      <c r="DB21">
        <v>25</v>
      </c>
      <c r="DC21">
        <v>6.3</v>
      </c>
      <c r="DD21">
        <v>6.3</v>
      </c>
      <c r="DE21">
        <v>2</v>
      </c>
      <c r="DF21">
        <v>512.16899999999998</v>
      </c>
      <c r="DG21">
        <v>490.755</v>
      </c>
      <c r="DH21">
        <v>23.191500000000001</v>
      </c>
      <c r="DI21">
        <v>36.6111</v>
      </c>
      <c r="DJ21">
        <v>30.0001</v>
      </c>
      <c r="DK21">
        <v>36.587299999999999</v>
      </c>
      <c r="DL21">
        <v>36.618600000000001</v>
      </c>
      <c r="DM21">
        <v>9.2996400000000001</v>
      </c>
      <c r="DN21">
        <v>30.751000000000001</v>
      </c>
      <c r="DO21">
        <v>49.479199999999999</v>
      </c>
      <c r="DP21">
        <v>23.204699999999999</v>
      </c>
      <c r="DQ21">
        <v>154.34</v>
      </c>
      <c r="DR21">
        <v>19.800599999999999</v>
      </c>
      <c r="DS21">
        <v>97.159400000000005</v>
      </c>
      <c r="DT21">
        <v>101.542</v>
      </c>
    </row>
    <row r="22" spans="1:124" x14ac:dyDescent="0.25">
      <c r="A22">
        <v>6</v>
      </c>
      <c r="B22">
        <v>1608134640.5999999</v>
      </c>
      <c r="C22">
        <v>477</v>
      </c>
      <c r="D22" t="s">
        <v>248</v>
      </c>
      <c r="E22" t="s">
        <v>249</v>
      </c>
      <c r="F22" t="s">
        <v>233</v>
      </c>
      <c r="G22" t="s">
        <v>234</v>
      </c>
      <c r="H22">
        <v>1608134632.5999999</v>
      </c>
      <c r="I22">
        <f t="shared" si="0"/>
        <v>1.8297395611491837E-3</v>
      </c>
      <c r="J22">
        <f t="shared" si="1"/>
        <v>1.8297395611491838</v>
      </c>
      <c r="K22">
        <f t="shared" si="2"/>
        <v>5.4210653164486171</v>
      </c>
      <c r="L22">
        <f t="shared" si="3"/>
        <v>199.200032258064</v>
      </c>
      <c r="M22" t="e">
        <f t="shared" si="4"/>
        <v>#DIV/0!</v>
      </c>
      <c r="N22" t="e">
        <f t="shared" si="5"/>
        <v>#DIV/0!</v>
      </c>
      <c r="O22">
        <f t="shared" si="6"/>
        <v>20.438093006257024</v>
      </c>
      <c r="P22" t="e">
        <f t="shared" si="7"/>
        <v>#DIV/0!</v>
      </c>
      <c r="Q22">
        <f t="shared" si="8"/>
        <v>2.9713966365516207</v>
      </c>
      <c r="R22" t="e">
        <f t="shared" si="9"/>
        <v>#DIV/0!</v>
      </c>
      <c r="S22" t="e">
        <f t="shared" si="10"/>
        <v>#DIV/0!</v>
      </c>
      <c r="T22" t="e">
        <f t="shared" si="11"/>
        <v>#DIV/0!</v>
      </c>
      <c r="U22" t="e">
        <f t="shared" si="12"/>
        <v>#DIV/0!</v>
      </c>
      <c r="V22" t="e">
        <f t="shared" si="13"/>
        <v>#DIV/0!</v>
      </c>
      <c r="W22" t="e">
        <f t="shared" si="14"/>
        <v>#DIV/0!</v>
      </c>
      <c r="X22">
        <f t="shared" si="15"/>
        <v>58.802909773241453</v>
      </c>
      <c r="Y22">
        <f t="shared" si="16"/>
        <v>2.2313259272453632</v>
      </c>
      <c r="Z22">
        <f t="shared" si="17"/>
        <v>3.7945842065467628</v>
      </c>
      <c r="AA22" t="e">
        <f t="shared" si="18"/>
        <v>#DIV/0!</v>
      </c>
      <c r="AB22">
        <f t="shared" si="19"/>
        <v>-80.691514646678996</v>
      </c>
      <c r="AC22" t="e">
        <f t="shared" si="20"/>
        <v>#DIV/0!</v>
      </c>
      <c r="AD22" t="e">
        <f t="shared" si="21"/>
        <v>#DIV/0!</v>
      </c>
      <c r="AE22" t="e">
        <f t="shared" si="22"/>
        <v>#DIV/0!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53971.327848972709</v>
      </c>
      <c r="AK22">
        <f t="shared" si="26"/>
        <v>0</v>
      </c>
      <c r="AL22" t="e">
        <f t="shared" si="27"/>
        <v>#DIV/0!</v>
      </c>
      <c r="AM22" t="e">
        <f t="shared" si="28"/>
        <v>#DIV/0!</v>
      </c>
      <c r="AN22" t="e">
        <f t="shared" si="29"/>
        <v>#DIV/0!</v>
      </c>
      <c r="AO22">
        <v>6</v>
      </c>
      <c r="AP22">
        <v>0.5</v>
      </c>
      <c r="AQ22" t="s">
        <v>235</v>
      </c>
      <c r="AR22">
        <v>2</v>
      </c>
      <c r="AS22">
        <v>1608134632.5999999</v>
      </c>
      <c r="AT22">
        <v>199.200032258064</v>
      </c>
      <c r="AU22">
        <v>206.14235483870999</v>
      </c>
      <c r="AV22">
        <v>21.747635483871001</v>
      </c>
      <c r="AW22">
        <v>19.5998032258065</v>
      </c>
      <c r="AX22">
        <v>199.23932258064499</v>
      </c>
      <c r="AY22">
        <v>21.478196774193599</v>
      </c>
      <c r="AZ22">
        <v>500.024258064516</v>
      </c>
      <c r="BA22">
        <v>102.500838709677</v>
      </c>
      <c r="BB22">
        <v>0.100013180645161</v>
      </c>
      <c r="BC22">
        <v>27.998845161290301</v>
      </c>
      <c r="BD22">
        <v>29.006545161290301</v>
      </c>
      <c r="BE22">
        <v>999.9</v>
      </c>
      <c r="BF22">
        <v>0</v>
      </c>
      <c r="BG22">
        <v>0</v>
      </c>
      <c r="BH22">
        <v>9990.6677419354892</v>
      </c>
      <c r="BI22">
        <v>0</v>
      </c>
      <c r="BJ22">
        <v>387.57048387096802</v>
      </c>
      <c r="BK22">
        <v>1608134181.5999999</v>
      </c>
      <c r="BL22" t="s">
        <v>236</v>
      </c>
      <c r="BM22">
        <v>1608134180.5999999</v>
      </c>
      <c r="BN22">
        <v>1608134181.5999999</v>
      </c>
      <c r="BO22">
        <v>1</v>
      </c>
      <c r="BP22">
        <v>-0.76500000000000001</v>
      </c>
      <c r="BQ22">
        <v>-9.2999999999999999E-2</v>
      </c>
      <c r="BR22">
        <v>-0.16700000000000001</v>
      </c>
      <c r="BS22">
        <v>0.25900000000000001</v>
      </c>
      <c r="BT22">
        <v>408</v>
      </c>
      <c r="BU22">
        <v>22</v>
      </c>
      <c r="BV22">
        <v>0.28000000000000003</v>
      </c>
      <c r="BW22">
        <v>0.08</v>
      </c>
      <c r="BX22">
        <v>5.4228905153207796</v>
      </c>
      <c r="BY22">
        <v>-6.7918917349921198E-2</v>
      </c>
      <c r="BZ22">
        <v>3.2032487424353301E-2</v>
      </c>
      <c r="CA22">
        <v>1</v>
      </c>
      <c r="CB22">
        <v>-6.94396129032258</v>
      </c>
      <c r="CC22">
        <v>0.10868903225806401</v>
      </c>
      <c r="CD22">
        <v>4.6993071125634403E-2</v>
      </c>
      <c r="CE22">
        <v>1</v>
      </c>
      <c r="CF22">
        <v>2.1486499999999999</v>
      </c>
      <c r="CG22">
        <v>-0.14287645161290699</v>
      </c>
      <c r="CH22">
        <v>5.8350472867586697E-2</v>
      </c>
      <c r="CI22">
        <v>1</v>
      </c>
      <c r="CJ22">
        <v>3</v>
      </c>
      <c r="CK22">
        <v>3</v>
      </c>
      <c r="CL22" t="s">
        <v>243</v>
      </c>
      <c r="CM22">
        <v>100</v>
      </c>
      <c r="CN22">
        <v>100</v>
      </c>
      <c r="CO22">
        <v>-0.04</v>
      </c>
      <c r="CP22">
        <v>0.27060000000000001</v>
      </c>
      <c r="CQ22">
        <v>6.7436733619760103E-3</v>
      </c>
      <c r="CR22">
        <v>-1.6043650578588901E-5</v>
      </c>
      <c r="CS22">
        <v>-1.15305589960158E-6</v>
      </c>
      <c r="CT22">
        <v>3.6581349982770798E-10</v>
      </c>
      <c r="CU22">
        <v>-0.148864795078996</v>
      </c>
      <c r="CV22">
        <v>-1.48585495900011E-2</v>
      </c>
      <c r="CW22">
        <v>2.0620247853856302E-3</v>
      </c>
      <c r="CX22">
        <v>-2.1578943166311499E-5</v>
      </c>
      <c r="CY22">
        <v>18</v>
      </c>
      <c r="CZ22">
        <v>2225</v>
      </c>
      <c r="DA22">
        <v>1</v>
      </c>
      <c r="DB22">
        <v>25</v>
      </c>
      <c r="DC22">
        <v>7.7</v>
      </c>
      <c r="DD22">
        <v>7.7</v>
      </c>
      <c r="DE22">
        <v>2</v>
      </c>
      <c r="DF22">
        <v>512.23</v>
      </c>
      <c r="DG22">
        <v>489.47</v>
      </c>
      <c r="DH22">
        <v>23.25</v>
      </c>
      <c r="DI22">
        <v>36.617699999999999</v>
      </c>
      <c r="DJ22">
        <v>30.002099999999999</v>
      </c>
      <c r="DK22">
        <v>36.604999999999997</v>
      </c>
      <c r="DL22">
        <v>36.638199999999998</v>
      </c>
      <c r="DM22">
        <v>11.394</v>
      </c>
      <c r="DN22">
        <v>30.957100000000001</v>
      </c>
      <c r="DO22">
        <v>46.406399999999998</v>
      </c>
      <c r="DP22">
        <v>23.251300000000001</v>
      </c>
      <c r="DQ22">
        <v>206.53800000000001</v>
      </c>
      <c r="DR22">
        <v>19.439499999999999</v>
      </c>
      <c r="DS22">
        <v>97.159800000000004</v>
      </c>
      <c r="DT22">
        <v>101.533</v>
      </c>
    </row>
    <row r="23" spans="1:124" x14ac:dyDescent="0.25">
      <c r="A23">
        <v>7</v>
      </c>
      <c r="B23">
        <v>1608134726.5999999</v>
      </c>
      <c r="C23">
        <v>563</v>
      </c>
      <c r="D23" t="s">
        <v>250</v>
      </c>
      <c r="E23" t="s">
        <v>251</v>
      </c>
      <c r="F23" t="s">
        <v>233</v>
      </c>
      <c r="G23" t="s">
        <v>234</v>
      </c>
      <c r="H23">
        <v>1608134718.5999999</v>
      </c>
      <c r="I23">
        <f t="shared" si="0"/>
        <v>1.9845342604899144E-3</v>
      </c>
      <c r="J23">
        <f t="shared" si="1"/>
        <v>1.9845342604899145</v>
      </c>
      <c r="K23">
        <f t="shared" si="2"/>
        <v>7.3037524625346091</v>
      </c>
      <c r="L23">
        <f t="shared" si="3"/>
        <v>249.42132258064501</v>
      </c>
      <c r="M23" t="e">
        <f t="shared" si="4"/>
        <v>#DIV/0!</v>
      </c>
      <c r="N23" t="e">
        <f t="shared" si="5"/>
        <v>#DIV/0!</v>
      </c>
      <c r="O23">
        <f t="shared" si="6"/>
        <v>25.589181276777911</v>
      </c>
      <c r="P23" t="e">
        <f t="shared" si="7"/>
        <v>#DIV/0!</v>
      </c>
      <c r="Q23">
        <f t="shared" si="8"/>
        <v>2.9728285539646544</v>
      </c>
      <c r="R23" t="e">
        <f t="shared" si="9"/>
        <v>#DIV/0!</v>
      </c>
      <c r="S23" t="e">
        <f t="shared" si="10"/>
        <v>#DIV/0!</v>
      </c>
      <c r="T23" t="e">
        <f t="shared" si="11"/>
        <v>#DIV/0!</v>
      </c>
      <c r="U23" t="e">
        <f t="shared" si="12"/>
        <v>#DIV/0!</v>
      </c>
      <c r="V23" t="e">
        <f t="shared" si="13"/>
        <v>#DIV/0!</v>
      </c>
      <c r="W23" t="e">
        <f t="shared" si="14"/>
        <v>#DIV/0!</v>
      </c>
      <c r="X23">
        <f t="shared" si="15"/>
        <v>58.388985528818296</v>
      </c>
      <c r="Y23">
        <f t="shared" si="16"/>
        <v>2.2140447428219736</v>
      </c>
      <c r="Z23">
        <f t="shared" si="17"/>
        <v>3.7918876698572133</v>
      </c>
      <c r="AA23" t="e">
        <f t="shared" si="18"/>
        <v>#DIV/0!</v>
      </c>
      <c r="AB23">
        <f t="shared" si="19"/>
        <v>-87.517960887605227</v>
      </c>
      <c r="AC23" t="e">
        <f t="shared" si="20"/>
        <v>#DIV/0!</v>
      </c>
      <c r="AD23" t="e">
        <f t="shared" si="21"/>
        <v>#DIV/0!</v>
      </c>
      <c r="AE23" t="e">
        <f t="shared" si="22"/>
        <v>#DIV/0!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54015.339529361969</v>
      </c>
      <c r="AK23">
        <f t="shared" si="26"/>
        <v>0</v>
      </c>
      <c r="AL23" t="e">
        <f t="shared" si="27"/>
        <v>#DIV/0!</v>
      </c>
      <c r="AM23" t="e">
        <f t="shared" si="28"/>
        <v>#DIV/0!</v>
      </c>
      <c r="AN23" t="e">
        <f t="shared" si="29"/>
        <v>#DIV/0!</v>
      </c>
      <c r="AO23">
        <v>6</v>
      </c>
      <c r="AP23">
        <v>0.5</v>
      </c>
      <c r="AQ23" t="s">
        <v>235</v>
      </c>
      <c r="AR23">
        <v>2</v>
      </c>
      <c r="AS23">
        <v>1608134718.5999999</v>
      </c>
      <c r="AT23">
        <v>249.42132258064501</v>
      </c>
      <c r="AU23">
        <v>258.77929032258101</v>
      </c>
      <c r="AV23">
        <v>21.580603225806499</v>
      </c>
      <c r="AW23">
        <v>19.250683870967698</v>
      </c>
      <c r="AX23">
        <v>249.484709677419</v>
      </c>
      <c r="AY23">
        <v>21.3181774193548</v>
      </c>
      <c r="AZ23">
        <v>500.02764516129002</v>
      </c>
      <c r="BA23">
        <v>102.49422580645199</v>
      </c>
      <c r="BB23">
        <v>9.9975090322580604E-2</v>
      </c>
      <c r="BC23">
        <v>27.986651612903199</v>
      </c>
      <c r="BD23">
        <v>29.023067741935499</v>
      </c>
      <c r="BE23">
        <v>999.9</v>
      </c>
      <c r="BF23">
        <v>0</v>
      </c>
      <c r="BG23">
        <v>0</v>
      </c>
      <c r="BH23">
        <v>9999.4112903225796</v>
      </c>
      <c r="BI23">
        <v>0</v>
      </c>
      <c r="BJ23">
        <v>369.60722580645199</v>
      </c>
      <c r="BK23">
        <v>1608134181.5999999</v>
      </c>
      <c r="BL23" t="s">
        <v>236</v>
      </c>
      <c r="BM23">
        <v>1608134180.5999999</v>
      </c>
      <c r="BN23">
        <v>1608134181.5999999</v>
      </c>
      <c r="BO23">
        <v>1</v>
      </c>
      <c r="BP23">
        <v>-0.76500000000000001</v>
      </c>
      <c r="BQ23">
        <v>-9.2999999999999999E-2</v>
      </c>
      <c r="BR23">
        <v>-0.16700000000000001</v>
      </c>
      <c r="BS23">
        <v>0.25900000000000001</v>
      </c>
      <c r="BT23">
        <v>408</v>
      </c>
      <c r="BU23">
        <v>22</v>
      </c>
      <c r="BV23">
        <v>0.28000000000000003</v>
      </c>
      <c r="BW23">
        <v>0.08</v>
      </c>
      <c r="BX23">
        <v>7.3092108869786996</v>
      </c>
      <c r="BY23">
        <v>-0.177705312933261</v>
      </c>
      <c r="BZ23">
        <v>2.8679628980977801E-2</v>
      </c>
      <c r="CA23">
        <v>1</v>
      </c>
      <c r="CB23">
        <v>-9.3629222580645202</v>
      </c>
      <c r="CC23">
        <v>0.178622903225827</v>
      </c>
      <c r="CD23">
        <v>3.6017082659319299E-2</v>
      </c>
      <c r="CE23">
        <v>1</v>
      </c>
      <c r="CF23">
        <v>2.3304383870967702</v>
      </c>
      <c r="CG23">
        <v>0.19783258064516701</v>
      </c>
      <c r="CH23">
        <v>2.1576670510108101E-2</v>
      </c>
      <c r="CI23">
        <v>1</v>
      </c>
      <c r="CJ23">
        <v>3</v>
      </c>
      <c r="CK23">
        <v>3</v>
      </c>
      <c r="CL23" t="s">
        <v>243</v>
      </c>
      <c r="CM23">
        <v>100</v>
      </c>
      <c r="CN23">
        <v>100</v>
      </c>
      <c r="CO23">
        <v>-6.3E-2</v>
      </c>
      <c r="CP23">
        <v>0.26150000000000001</v>
      </c>
      <c r="CQ23">
        <v>6.7436733619760103E-3</v>
      </c>
      <c r="CR23">
        <v>-1.6043650578588901E-5</v>
      </c>
      <c r="CS23">
        <v>-1.15305589960158E-6</v>
      </c>
      <c r="CT23">
        <v>3.6581349982770798E-10</v>
      </c>
      <c r="CU23">
        <v>-0.148864795078996</v>
      </c>
      <c r="CV23">
        <v>-1.48585495900011E-2</v>
      </c>
      <c r="CW23">
        <v>2.0620247853856302E-3</v>
      </c>
      <c r="CX23">
        <v>-2.1578943166311499E-5</v>
      </c>
      <c r="CY23">
        <v>18</v>
      </c>
      <c r="CZ23">
        <v>2225</v>
      </c>
      <c r="DA23">
        <v>1</v>
      </c>
      <c r="DB23">
        <v>25</v>
      </c>
      <c r="DC23">
        <v>9.1</v>
      </c>
      <c r="DD23">
        <v>9.1</v>
      </c>
      <c r="DE23">
        <v>2</v>
      </c>
      <c r="DF23">
        <v>512.37800000000004</v>
      </c>
      <c r="DG23">
        <v>488.88</v>
      </c>
      <c r="DH23">
        <v>23.383099999999999</v>
      </c>
      <c r="DI23">
        <v>36.6143</v>
      </c>
      <c r="DJ23">
        <v>30</v>
      </c>
      <c r="DK23">
        <v>36.613799999999998</v>
      </c>
      <c r="DL23">
        <v>36.648499999999999</v>
      </c>
      <c r="DM23">
        <v>13.4634</v>
      </c>
      <c r="DN23">
        <v>29.2685</v>
      </c>
      <c r="DO23">
        <v>43.362099999999998</v>
      </c>
      <c r="DP23">
        <v>23.391400000000001</v>
      </c>
      <c r="DQ23">
        <v>258.90100000000001</v>
      </c>
      <c r="DR23">
        <v>19.622900000000001</v>
      </c>
      <c r="DS23">
        <v>97.163499999999999</v>
      </c>
      <c r="DT23">
        <v>101.527</v>
      </c>
    </row>
    <row r="24" spans="1:124" x14ac:dyDescent="0.25">
      <c r="A24">
        <v>8</v>
      </c>
      <c r="B24">
        <v>1608134833.5999999</v>
      </c>
      <c r="C24">
        <v>670</v>
      </c>
      <c r="D24" t="s">
        <v>252</v>
      </c>
      <c r="E24" t="s">
        <v>253</v>
      </c>
      <c r="F24" t="s">
        <v>233</v>
      </c>
      <c r="G24" t="s">
        <v>234</v>
      </c>
      <c r="H24">
        <v>1608134825.5999999</v>
      </c>
      <c r="I24">
        <f t="shared" si="0"/>
        <v>1.9473612493815799E-3</v>
      </c>
      <c r="J24">
        <f t="shared" si="1"/>
        <v>1.94736124938158</v>
      </c>
      <c r="K24">
        <f t="shared" si="2"/>
        <v>12.378592517613427</v>
      </c>
      <c r="L24">
        <f t="shared" si="3"/>
        <v>399.58351612903198</v>
      </c>
      <c r="M24" t="e">
        <f t="shared" si="4"/>
        <v>#DIV/0!</v>
      </c>
      <c r="N24" t="e">
        <f t="shared" si="5"/>
        <v>#DIV/0!</v>
      </c>
      <c r="O24">
        <f t="shared" si="6"/>
        <v>40.993632336027112</v>
      </c>
      <c r="P24" t="e">
        <f t="shared" si="7"/>
        <v>#DIV/0!</v>
      </c>
      <c r="Q24">
        <f t="shared" si="8"/>
        <v>2.9736410601395957</v>
      </c>
      <c r="R24" t="e">
        <f t="shared" si="9"/>
        <v>#DIV/0!</v>
      </c>
      <c r="S24" t="e">
        <f t="shared" si="10"/>
        <v>#DIV/0!</v>
      </c>
      <c r="T24" t="e">
        <f t="shared" si="11"/>
        <v>#DIV/0!</v>
      </c>
      <c r="U24" t="e">
        <f t="shared" si="12"/>
        <v>#DIV/0!</v>
      </c>
      <c r="V24" t="e">
        <f t="shared" si="13"/>
        <v>#DIV/0!</v>
      </c>
      <c r="W24" t="e">
        <f t="shared" si="14"/>
        <v>#DIV/0!</v>
      </c>
      <c r="X24">
        <f t="shared" si="15"/>
        <v>57.771826298819526</v>
      </c>
      <c r="Y24">
        <f t="shared" si="16"/>
        <v>2.1916960478484451</v>
      </c>
      <c r="Z24">
        <f t="shared" si="17"/>
        <v>3.793710859186096</v>
      </c>
      <c r="AA24" t="e">
        <f t="shared" si="18"/>
        <v>#DIV/0!</v>
      </c>
      <c r="AB24">
        <f t="shared" si="19"/>
        <v>-85.878631097727677</v>
      </c>
      <c r="AC24" t="e">
        <f t="shared" si="20"/>
        <v>#DIV/0!</v>
      </c>
      <c r="AD24" t="e">
        <f t="shared" si="21"/>
        <v>#DIV/0!</v>
      </c>
      <c r="AE24" t="e">
        <f t="shared" si="22"/>
        <v>#DIV/0!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54037.606785726821</v>
      </c>
      <c r="AK24">
        <f t="shared" si="26"/>
        <v>0</v>
      </c>
      <c r="AL24" t="e">
        <f t="shared" si="27"/>
        <v>#DIV/0!</v>
      </c>
      <c r="AM24" t="e">
        <f t="shared" si="28"/>
        <v>#DIV/0!</v>
      </c>
      <c r="AN24" t="e">
        <f t="shared" si="29"/>
        <v>#DIV/0!</v>
      </c>
      <c r="AO24">
        <v>6</v>
      </c>
      <c r="AP24">
        <v>0.5</v>
      </c>
      <c r="AQ24" t="s">
        <v>235</v>
      </c>
      <c r="AR24">
        <v>2</v>
      </c>
      <c r="AS24">
        <v>1608134825.5999999</v>
      </c>
      <c r="AT24">
        <v>399.58351612903198</v>
      </c>
      <c r="AU24">
        <v>415.37064516128999</v>
      </c>
      <c r="AV24">
        <v>21.3634548387097</v>
      </c>
      <c r="AW24">
        <v>19.0766806451613</v>
      </c>
      <c r="AX24">
        <v>399.534516129032</v>
      </c>
      <c r="AY24">
        <v>21.1544548387097</v>
      </c>
      <c r="AZ24">
        <v>500.02983870967699</v>
      </c>
      <c r="BA24">
        <v>102.49090322580599</v>
      </c>
      <c r="BB24">
        <v>9.9996251612903195E-2</v>
      </c>
      <c r="BC24">
        <v>27.994896774193599</v>
      </c>
      <c r="BD24">
        <v>28.896138709677398</v>
      </c>
      <c r="BE24">
        <v>999.9</v>
      </c>
      <c r="BF24">
        <v>0</v>
      </c>
      <c r="BG24">
        <v>0</v>
      </c>
      <c r="BH24">
        <v>10004.3332258065</v>
      </c>
      <c r="BI24">
        <v>0</v>
      </c>
      <c r="BJ24">
        <v>373.23112903225802</v>
      </c>
      <c r="BK24">
        <v>1608134854.5999999</v>
      </c>
      <c r="BL24" t="s">
        <v>254</v>
      </c>
      <c r="BM24">
        <v>1608134851.5999999</v>
      </c>
      <c r="BN24">
        <v>1608134854.5999999</v>
      </c>
      <c r="BO24">
        <v>2</v>
      </c>
      <c r="BP24">
        <v>0.222</v>
      </c>
      <c r="BQ24">
        <v>0.05</v>
      </c>
      <c r="BR24">
        <v>4.9000000000000002E-2</v>
      </c>
      <c r="BS24">
        <v>0.20899999999999999</v>
      </c>
      <c r="BT24">
        <v>416</v>
      </c>
      <c r="BU24">
        <v>19</v>
      </c>
      <c r="BV24">
        <v>0.11</v>
      </c>
      <c r="BW24">
        <v>0.04</v>
      </c>
      <c r="BX24">
        <v>12.535058501783</v>
      </c>
      <c r="BY24">
        <v>-5.8572788833935699E-2</v>
      </c>
      <c r="BZ24">
        <v>6.1986923607360599E-2</v>
      </c>
      <c r="CA24">
        <v>1</v>
      </c>
      <c r="CB24">
        <v>-15.996441935483899</v>
      </c>
      <c r="CC24">
        <v>6.9096774194060597E-3</v>
      </c>
      <c r="CD24">
        <v>7.3381441682149204E-2</v>
      </c>
      <c r="CE24">
        <v>1</v>
      </c>
      <c r="CF24">
        <v>2.3336441935483898</v>
      </c>
      <c r="CG24">
        <v>-4.3546935483871702E-2</v>
      </c>
      <c r="CH24">
        <v>8.5441841280576494E-3</v>
      </c>
      <c r="CI24">
        <v>1</v>
      </c>
      <c r="CJ24">
        <v>3</v>
      </c>
      <c r="CK24">
        <v>3</v>
      </c>
      <c r="CL24" t="s">
        <v>243</v>
      </c>
      <c r="CM24">
        <v>100</v>
      </c>
      <c r="CN24">
        <v>100</v>
      </c>
      <c r="CO24">
        <v>4.9000000000000002E-2</v>
      </c>
      <c r="CP24">
        <v>0.20899999999999999</v>
      </c>
      <c r="CQ24">
        <v>6.7436733619760103E-3</v>
      </c>
      <c r="CR24">
        <v>-1.6043650578588901E-5</v>
      </c>
      <c r="CS24">
        <v>-1.15305589960158E-6</v>
      </c>
      <c r="CT24">
        <v>3.6581349982770798E-10</v>
      </c>
      <c r="CU24">
        <v>-0.148864795078996</v>
      </c>
      <c r="CV24">
        <v>-1.48585495900011E-2</v>
      </c>
      <c r="CW24">
        <v>2.0620247853856302E-3</v>
      </c>
      <c r="CX24">
        <v>-2.1578943166311499E-5</v>
      </c>
      <c r="CY24">
        <v>18</v>
      </c>
      <c r="CZ24">
        <v>2225</v>
      </c>
      <c r="DA24">
        <v>1</v>
      </c>
      <c r="DB24">
        <v>25</v>
      </c>
      <c r="DC24">
        <v>10.9</v>
      </c>
      <c r="DD24">
        <v>10.9</v>
      </c>
      <c r="DE24">
        <v>2</v>
      </c>
      <c r="DF24">
        <v>512.55999999999995</v>
      </c>
      <c r="DG24">
        <v>487.928</v>
      </c>
      <c r="DH24">
        <v>23.418299999999999</v>
      </c>
      <c r="DI24">
        <v>36.561799999999998</v>
      </c>
      <c r="DJ24">
        <v>29.9998</v>
      </c>
      <c r="DK24">
        <v>36.591900000000003</v>
      </c>
      <c r="DL24">
        <v>36.631399999999999</v>
      </c>
      <c r="DM24">
        <v>19.427600000000002</v>
      </c>
      <c r="DN24">
        <v>28.092400000000001</v>
      </c>
      <c r="DO24">
        <v>39.963799999999999</v>
      </c>
      <c r="DP24">
        <v>23.4191</v>
      </c>
      <c r="DQ24">
        <v>415.62</v>
      </c>
      <c r="DR24">
        <v>19.162199999999999</v>
      </c>
      <c r="DS24">
        <v>97.179100000000005</v>
      </c>
      <c r="DT24">
        <v>101.53100000000001</v>
      </c>
    </row>
    <row r="25" spans="1:124" x14ac:dyDescent="0.25">
      <c r="A25">
        <v>9</v>
      </c>
      <c r="B25">
        <v>1608134975.5999999</v>
      </c>
      <c r="C25">
        <v>812</v>
      </c>
      <c r="D25" t="s">
        <v>255</v>
      </c>
      <c r="E25" t="s">
        <v>256</v>
      </c>
      <c r="F25" t="s">
        <v>233</v>
      </c>
      <c r="G25" t="s">
        <v>234</v>
      </c>
      <c r="H25">
        <v>1608134967.8499999</v>
      </c>
      <c r="I25">
        <f t="shared" si="0"/>
        <v>1.9554345533177556E-3</v>
      </c>
      <c r="J25">
        <f t="shared" si="1"/>
        <v>1.9554345533177555</v>
      </c>
      <c r="K25">
        <f t="shared" si="2"/>
        <v>15.185424038043932</v>
      </c>
      <c r="L25">
        <f t="shared" si="3"/>
        <v>499.81536666666699</v>
      </c>
      <c r="M25" t="e">
        <f t="shared" si="4"/>
        <v>#DIV/0!</v>
      </c>
      <c r="N25" t="e">
        <f t="shared" si="5"/>
        <v>#DIV/0!</v>
      </c>
      <c r="O25">
        <f t="shared" si="6"/>
        <v>51.276613304707865</v>
      </c>
      <c r="P25" t="e">
        <f t="shared" si="7"/>
        <v>#DIV/0!</v>
      </c>
      <c r="Q25">
        <f t="shared" si="8"/>
        <v>2.97228650039267</v>
      </c>
      <c r="R25" t="e">
        <f t="shared" si="9"/>
        <v>#DIV/0!</v>
      </c>
      <c r="S25" t="e">
        <f t="shared" si="10"/>
        <v>#DIV/0!</v>
      </c>
      <c r="T25" t="e">
        <f t="shared" si="11"/>
        <v>#DIV/0!</v>
      </c>
      <c r="U25" t="e">
        <f t="shared" si="12"/>
        <v>#DIV/0!</v>
      </c>
      <c r="V25" t="e">
        <f t="shared" si="13"/>
        <v>#DIV/0!</v>
      </c>
      <c r="W25" t="e">
        <f t="shared" si="14"/>
        <v>#DIV/0!</v>
      </c>
      <c r="X25">
        <f t="shared" si="15"/>
        <v>58.608997991001274</v>
      </c>
      <c r="Y25">
        <f t="shared" si="16"/>
        <v>2.2241140539832522</v>
      </c>
      <c r="Z25">
        <f t="shared" si="17"/>
        <v>3.7948337801726941</v>
      </c>
      <c r="AA25" t="e">
        <f t="shared" si="18"/>
        <v>#DIV/0!</v>
      </c>
      <c r="AB25">
        <f t="shared" si="19"/>
        <v>-86.234663801313019</v>
      </c>
      <c r="AC25" t="e">
        <f t="shared" si="20"/>
        <v>#DIV/0!</v>
      </c>
      <c r="AD25" t="e">
        <f t="shared" si="21"/>
        <v>#DIV/0!</v>
      </c>
      <c r="AE25" t="e">
        <f t="shared" si="22"/>
        <v>#DIV/0!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53996.993495732502</v>
      </c>
      <c r="AK25">
        <f t="shared" si="26"/>
        <v>0</v>
      </c>
      <c r="AL25" t="e">
        <f t="shared" si="27"/>
        <v>#DIV/0!</v>
      </c>
      <c r="AM25" t="e">
        <f t="shared" si="28"/>
        <v>#DIV/0!</v>
      </c>
      <c r="AN25" t="e">
        <f t="shared" si="29"/>
        <v>#DIV/0!</v>
      </c>
      <c r="AO25">
        <v>6</v>
      </c>
      <c r="AP25">
        <v>0.5</v>
      </c>
      <c r="AQ25" t="s">
        <v>235</v>
      </c>
      <c r="AR25">
        <v>2</v>
      </c>
      <c r="AS25">
        <v>1608134967.8499999</v>
      </c>
      <c r="AT25">
        <v>499.81536666666699</v>
      </c>
      <c r="AU25">
        <v>519.20943333333298</v>
      </c>
      <c r="AV25">
        <v>21.679403333333301</v>
      </c>
      <c r="AW25">
        <v>19.383903333333301</v>
      </c>
      <c r="AX25">
        <v>499.83736666666698</v>
      </c>
      <c r="AY25">
        <v>21.365269999999999</v>
      </c>
      <c r="AZ25">
        <v>500.032733333333</v>
      </c>
      <c r="BA25">
        <v>102.491066666667</v>
      </c>
      <c r="BB25">
        <v>0.10004341999999999</v>
      </c>
      <c r="BC25">
        <v>27.999973333333301</v>
      </c>
      <c r="BD25">
        <v>28.90324</v>
      </c>
      <c r="BE25">
        <v>999.9</v>
      </c>
      <c r="BF25">
        <v>0</v>
      </c>
      <c r="BG25">
        <v>0</v>
      </c>
      <c r="BH25">
        <v>9996.6530000000002</v>
      </c>
      <c r="BI25">
        <v>0</v>
      </c>
      <c r="BJ25">
        <v>372.3535</v>
      </c>
      <c r="BK25">
        <v>1608134854.5999999</v>
      </c>
      <c r="BL25" t="s">
        <v>254</v>
      </c>
      <c r="BM25">
        <v>1608134851.5999999</v>
      </c>
      <c r="BN25">
        <v>1608134854.5999999</v>
      </c>
      <c r="BO25">
        <v>2</v>
      </c>
      <c r="BP25">
        <v>0.222</v>
      </c>
      <c r="BQ25">
        <v>0.05</v>
      </c>
      <c r="BR25">
        <v>4.9000000000000002E-2</v>
      </c>
      <c r="BS25">
        <v>0.20899999999999999</v>
      </c>
      <c r="BT25">
        <v>416</v>
      </c>
      <c r="BU25">
        <v>19</v>
      </c>
      <c r="BV25">
        <v>0.11</v>
      </c>
      <c r="BW25">
        <v>0.04</v>
      </c>
      <c r="BX25">
        <v>15.1934396715491</v>
      </c>
      <c r="BY25">
        <v>-0.62348214886050402</v>
      </c>
      <c r="BZ25">
        <v>5.6120273086933299E-2</v>
      </c>
      <c r="CA25">
        <v>0</v>
      </c>
      <c r="CB25">
        <v>-19.393883870967699</v>
      </c>
      <c r="CC25">
        <v>0.19214516129035</v>
      </c>
      <c r="CD25">
        <v>4.4764711741210397E-2</v>
      </c>
      <c r="CE25">
        <v>1</v>
      </c>
      <c r="CF25">
        <v>2.2845329032258102</v>
      </c>
      <c r="CG25">
        <v>1.1484537096774099</v>
      </c>
      <c r="CH25">
        <v>9.1867127723072997E-2</v>
      </c>
      <c r="CI25">
        <v>0</v>
      </c>
      <c r="CJ25">
        <v>1</v>
      </c>
      <c r="CK25">
        <v>3</v>
      </c>
      <c r="CL25" t="s">
        <v>257</v>
      </c>
      <c r="CM25">
        <v>100</v>
      </c>
      <c r="CN25">
        <v>100</v>
      </c>
      <c r="CO25">
        <v>-2.1999999999999999E-2</v>
      </c>
      <c r="CP25">
        <v>0.31340000000000001</v>
      </c>
      <c r="CQ25">
        <v>0.228454010619455</v>
      </c>
      <c r="CR25">
        <v>-1.6043650578588901E-5</v>
      </c>
      <c r="CS25">
        <v>-1.15305589960158E-6</v>
      </c>
      <c r="CT25">
        <v>3.6581349982770798E-10</v>
      </c>
      <c r="CU25">
        <v>-9.9202689055879895E-2</v>
      </c>
      <c r="CV25">
        <v>-1.48585495900011E-2</v>
      </c>
      <c r="CW25">
        <v>2.0620247853856302E-3</v>
      </c>
      <c r="CX25">
        <v>-2.1578943166311499E-5</v>
      </c>
      <c r="CY25">
        <v>18</v>
      </c>
      <c r="CZ25">
        <v>2225</v>
      </c>
      <c r="DA25">
        <v>1</v>
      </c>
      <c r="DB25">
        <v>25</v>
      </c>
      <c r="DC25">
        <v>2.1</v>
      </c>
      <c r="DD25">
        <v>2</v>
      </c>
      <c r="DE25">
        <v>2</v>
      </c>
      <c r="DF25">
        <v>512.52099999999996</v>
      </c>
      <c r="DG25">
        <v>487.76299999999998</v>
      </c>
      <c r="DH25">
        <v>23.486999999999998</v>
      </c>
      <c r="DI25">
        <v>36.444299999999998</v>
      </c>
      <c r="DJ25">
        <v>30.001100000000001</v>
      </c>
      <c r="DK25">
        <v>36.516199999999998</v>
      </c>
      <c r="DL25">
        <v>36.559600000000003</v>
      </c>
      <c r="DM25">
        <v>23.2271</v>
      </c>
      <c r="DN25">
        <v>25.331900000000001</v>
      </c>
      <c r="DO25">
        <v>37.309899999999999</v>
      </c>
      <c r="DP25">
        <v>23.460100000000001</v>
      </c>
      <c r="DQ25">
        <v>519.13</v>
      </c>
      <c r="DR25">
        <v>19.176100000000002</v>
      </c>
      <c r="DS25">
        <v>97.207599999999999</v>
      </c>
      <c r="DT25">
        <v>101.547</v>
      </c>
    </row>
    <row r="26" spans="1:124" x14ac:dyDescent="0.25">
      <c r="A26">
        <v>10</v>
      </c>
      <c r="B26">
        <v>1608135096.0999999</v>
      </c>
      <c r="C26">
        <v>932.5</v>
      </c>
      <c r="D26" t="s">
        <v>258</v>
      </c>
      <c r="E26" t="s">
        <v>259</v>
      </c>
      <c r="F26" t="s">
        <v>233</v>
      </c>
      <c r="G26" t="s">
        <v>234</v>
      </c>
      <c r="H26">
        <v>1608135088.3499999</v>
      </c>
      <c r="I26">
        <f t="shared" si="0"/>
        <v>2.0174930815600022E-3</v>
      </c>
      <c r="J26">
        <f t="shared" si="1"/>
        <v>2.0174930815600023</v>
      </c>
      <c r="K26">
        <f t="shared" si="2"/>
        <v>17.301770781043331</v>
      </c>
      <c r="L26">
        <f t="shared" si="3"/>
        <v>599.8886</v>
      </c>
      <c r="M26" t="e">
        <f t="shared" si="4"/>
        <v>#DIV/0!</v>
      </c>
      <c r="N26" t="e">
        <f t="shared" si="5"/>
        <v>#DIV/0!</v>
      </c>
      <c r="O26">
        <f t="shared" si="6"/>
        <v>61.544876050037388</v>
      </c>
      <c r="P26" t="e">
        <f t="shared" si="7"/>
        <v>#DIV/0!</v>
      </c>
      <c r="Q26">
        <f t="shared" si="8"/>
        <v>2.9723854142948718</v>
      </c>
      <c r="R26" t="e">
        <f t="shared" si="9"/>
        <v>#DIV/0!</v>
      </c>
      <c r="S26" t="e">
        <f t="shared" si="10"/>
        <v>#DIV/0!</v>
      </c>
      <c r="T26" t="e">
        <f t="shared" si="11"/>
        <v>#DIV/0!</v>
      </c>
      <c r="U26" t="e">
        <f t="shared" si="12"/>
        <v>#DIV/0!</v>
      </c>
      <c r="V26" t="e">
        <f t="shared" si="13"/>
        <v>#DIV/0!</v>
      </c>
      <c r="W26" t="e">
        <f t="shared" si="14"/>
        <v>#DIV/0!</v>
      </c>
      <c r="X26">
        <f t="shared" si="15"/>
        <v>58.104251596676903</v>
      </c>
      <c r="Y26">
        <f t="shared" si="16"/>
        <v>2.204880501225654</v>
      </c>
      <c r="Z26">
        <f t="shared" si="17"/>
        <v>3.7946973597225639</v>
      </c>
      <c r="AA26" t="e">
        <f t="shared" si="18"/>
        <v>#DIV/0!</v>
      </c>
      <c r="AB26">
        <f t="shared" si="19"/>
        <v>-88.9714448967961</v>
      </c>
      <c r="AC26" t="e">
        <f t="shared" si="20"/>
        <v>#DIV/0!</v>
      </c>
      <c r="AD26" t="e">
        <f t="shared" si="21"/>
        <v>#DIV/0!</v>
      </c>
      <c r="AE26" t="e">
        <f t="shared" si="22"/>
        <v>#DIV/0!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54000.062579890247</v>
      </c>
      <c r="AK26">
        <f t="shared" si="26"/>
        <v>0</v>
      </c>
      <c r="AL26" t="e">
        <f t="shared" si="27"/>
        <v>#DIV/0!</v>
      </c>
      <c r="AM26" t="e">
        <f t="shared" si="28"/>
        <v>#DIV/0!</v>
      </c>
      <c r="AN26" t="e">
        <f t="shared" si="29"/>
        <v>#DIV/0!</v>
      </c>
      <c r="AO26">
        <v>6</v>
      </c>
      <c r="AP26">
        <v>0.5</v>
      </c>
      <c r="AQ26" t="s">
        <v>235</v>
      </c>
      <c r="AR26">
        <v>2</v>
      </c>
      <c r="AS26">
        <v>1608135088.3499999</v>
      </c>
      <c r="AT26">
        <v>599.8886</v>
      </c>
      <c r="AU26">
        <v>622.10109999999997</v>
      </c>
      <c r="AV26">
        <v>21.491353333333301</v>
      </c>
      <c r="AW26">
        <v>19.122599999999998</v>
      </c>
      <c r="AX26">
        <v>600.00583333333304</v>
      </c>
      <c r="AY26">
        <v>21.1850666666667</v>
      </c>
      <c r="AZ26">
        <v>500.04390000000001</v>
      </c>
      <c r="BA26">
        <v>102.493833333333</v>
      </c>
      <c r="BB26">
        <v>0.10000834</v>
      </c>
      <c r="BC26">
        <v>27.999356666666699</v>
      </c>
      <c r="BD26">
        <v>28.898050000000001</v>
      </c>
      <c r="BE26">
        <v>999.9</v>
      </c>
      <c r="BF26">
        <v>0</v>
      </c>
      <c r="BG26">
        <v>0</v>
      </c>
      <c r="BH26">
        <v>9996.9426666666695</v>
      </c>
      <c r="BI26">
        <v>0</v>
      </c>
      <c r="BJ26">
        <v>382.39870000000002</v>
      </c>
      <c r="BK26">
        <v>1608134854.5999999</v>
      </c>
      <c r="BL26" t="s">
        <v>254</v>
      </c>
      <c r="BM26">
        <v>1608134851.5999999</v>
      </c>
      <c r="BN26">
        <v>1608134854.5999999</v>
      </c>
      <c r="BO26">
        <v>2</v>
      </c>
      <c r="BP26">
        <v>0.222</v>
      </c>
      <c r="BQ26">
        <v>0.05</v>
      </c>
      <c r="BR26">
        <v>4.9000000000000002E-2</v>
      </c>
      <c r="BS26">
        <v>0.20899999999999999</v>
      </c>
      <c r="BT26">
        <v>416</v>
      </c>
      <c r="BU26">
        <v>19</v>
      </c>
      <c r="BV26">
        <v>0.11</v>
      </c>
      <c r="BW26">
        <v>0.04</v>
      </c>
      <c r="BX26">
        <v>17.3089763710943</v>
      </c>
      <c r="BY26">
        <v>-0.71962083427134305</v>
      </c>
      <c r="BZ26">
        <v>5.7662489468164102E-2</v>
      </c>
      <c r="CA26">
        <v>0</v>
      </c>
      <c r="CB26">
        <v>-22.2175677419355</v>
      </c>
      <c r="CC26">
        <v>0.93655645161293799</v>
      </c>
      <c r="CD26">
        <v>7.53156771029896E-2</v>
      </c>
      <c r="CE26">
        <v>0</v>
      </c>
      <c r="CF26">
        <v>2.3685722580645199</v>
      </c>
      <c r="CG26">
        <v>-0.14003612903226001</v>
      </c>
      <c r="CH26">
        <v>2.6926497287829101E-2</v>
      </c>
      <c r="CI26">
        <v>1</v>
      </c>
      <c r="CJ26">
        <v>1</v>
      </c>
      <c r="CK26">
        <v>3</v>
      </c>
      <c r="CL26" t="s">
        <v>257</v>
      </c>
      <c r="CM26">
        <v>100</v>
      </c>
      <c r="CN26">
        <v>100</v>
      </c>
      <c r="CO26">
        <v>-0.11700000000000001</v>
      </c>
      <c r="CP26">
        <v>0.30549999999999999</v>
      </c>
      <c r="CQ26">
        <v>0.228454010619455</v>
      </c>
      <c r="CR26">
        <v>-1.6043650578588901E-5</v>
      </c>
      <c r="CS26">
        <v>-1.15305589960158E-6</v>
      </c>
      <c r="CT26">
        <v>3.6581349982770798E-10</v>
      </c>
      <c r="CU26">
        <v>-9.9202689055879895E-2</v>
      </c>
      <c r="CV26">
        <v>-1.48585495900011E-2</v>
      </c>
      <c r="CW26">
        <v>2.0620247853856302E-3</v>
      </c>
      <c r="CX26">
        <v>-2.1578943166311499E-5</v>
      </c>
      <c r="CY26">
        <v>18</v>
      </c>
      <c r="CZ26">
        <v>2225</v>
      </c>
      <c r="DA26">
        <v>1</v>
      </c>
      <c r="DB26">
        <v>25</v>
      </c>
      <c r="DC26">
        <v>4.0999999999999996</v>
      </c>
      <c r="DD26">
        <v>4</v>
      </c>
      <c r="DE26">
        <v>2</v>
      </c>
      <c r="DF26">
        <v>512.40599999999995</v>
      </c>
      <c r="DG26">
        <v>487.274</v>
      </c>
      <c r="DH26">
        <v>23.523599999999998</v>
      </c>
      <c r="DI26">
        <v>36.321199999999997</v>
      </c>
      <c r="DJ26">
        <v>29.999600000000001</v>
      </c>
      <c r="DK26">
        <v>36.415999999999997</v>
      </c>
      <c r="DL26">
        <v>36.463099999999997</v>
      </c>
      <c r="DM26">
        <v>26.895900000000001</v>
      </c>
      <c r="DN26">
        <v>23.595500000000001</v>
      </c>
      <c r="DO26">
        <v>34.6875</v>
      </c>
      <c r="DP26">
        <v>23.529800000000002</v>
      </c>
      <c r="DQ26">
        <v>622.15599999999995</v>
      </c>
      <c r="DR26">
        <v>19.202400000000001</v>
      </c>
      <c r="DS26">
        <v>97.235799999999998</v>
      </c>
      <c r="DT26">
        <v>101.566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2020-12-16T10:12:31Z</dcterms:created>
  <dcterms:modified xsi:type="dcterms:W3CDTF">2021-05-04T23:28:33Z</dcterms:modified>
</cp:coreProperties>
</file>