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6838A72-B91A-4AFF-93BE-E3E093B71BEE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K30" i="1"/>
  <c r="BJ30" i="1"/>
  <c r="BI30" i="1"/>
  <c r="BH30" i="1"/>
  <c r="BG30" i="1"/>
  <c r="BF30" i="1"/>
  <c r="BE30" i="1"/>
  <c r="BA30" i="1"/>
  <c r="AU30" i="1"/>
  <c r="AO30" i="1"/>
  <c r="AJ30" i="1"/>
  <c r="AI30" i="1"/>
  <c r="AH30" i="1"/>
  <c r="O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K28" i="1"/>
  <c r="BJ28" i="1"/>
  <c r="BI28" i="1"/>
  <c r="BH28" i="1"/>
  <c r="BG28" i="1"/>
  <c r="BF28" i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K26" i="1"/>
  <c r="BJ26" i="1"/>
  <c r="BI26" i="1"/>
  <c r="BH26" i="1"/>
  <c r="BG26" i="1"/>
  <c r="BF26" i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K24" i="1"/>
  <c r="BJ24" i="1"/>
  <c r="BI24" i="1"/>
  <c r="BH24" i="1"/>
  <c r="BG24" i="1"/>
  <c r="BF24" i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I23" i="1"/>
  <c r="AH23" i="1"/>
  <c r="O23" i="1" s="1"/>
  <c r="Z23" i="1"/>
  <c r="Y23" i="1"/>
  <c r="X23" i="1" s="1"/>
  <c r="Q23" i="1"/>
  <c r="L23" i="1"/>
  <c r="K23" i="1"/>
  <c r="AX23" i="1" s="1"/>
  <c r="J23" i="1"/>
  <c r="I23" i="1"/>
  <c r="AB23" i="1" s="1"/>
  <c r="BO22" i="1"/>
  <c r="BN22" i="1"/>
  <c r="BL22" i="1"/>
  <c r="BM22" i="1" s="1"/>
  <c r="BK22" i="1"/>
  <c r="BJ22" i="1"/>
  <c r="BI22" i="1"/>
  <c r="BH22" i="1"/>
  <c r="BG22" i="1"/>
  <c r="BF22" i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L21" i="1"/>
  <c r="K21" i="1"/>
  <c r="AX21" i="1" s="1"/>
  <c r="BO20" i="1"/>
  <c r="BN20" i="1"/>
  <c r="BL20" i="1"/>
  <c r="BM20" i="1" s="1"/>
  <c r="BK20" i="1"/>
  <c r="BJ20" i="1"/>
  <c r="BI20" i="1"/>
  <c r="BH20" i="1"/>
  <c r="BG20" i="1"/>
  <c r="BF20" i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J19" i="1" s="1"/>
  <c r="I19" i="1" s="1"/>
  <c r="Z19" i="1"/>
  <c r="Y19" i="1"/>
  <c r="X19" i="1" s="1"/>
  <c r="Q19" i="1"/>
  <c r="L19" i="1"/>
  <c r="K19" i="1"/>
  <c r="AX19" i="1" s="1"/>
  <c r="BO18" i="1"/>
  <c r="BN18" i="1"/>
  <c r="BL18" i="1"/>
  <c r="BM18" i="1" s="1"/>
  <c r="BK18" i="1"/>
  <c r="BJ18" i="1"/>
  <c r="BI18" i="1"/>
  <c r="BH18" i="1"/>
  <c r="BG18" i="1"/>
  <c r="BF18" i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L17" i="1"/>
  <c r="K17" i="1"/>
  <c r="AX17" i="1" s="1"/>
  <c r="T17" i="1" l="1"/>
  <c r="AW17" i="1"/>
  <c r="AZ17" i="1" s="1"/>
  <c r="AY26" i="1"/>
  <c r="T27" i="1"/>
  <c r="AW27" i="1"/>
  <c r="AY27" i="1" s="1"/>
  <c r="AY19" i="1"/>
  <c r="AY17" i="1"/>
  <c r="AW20" i="1"/>
  <c r="AY20" i="1" s="1"/>
  <c r="T20" i="1"/>
  <c r="AB21" i="1"/>
  <c r="AW26" i="1"/>
  <c r="T26" i="1"/>
  <c r="L29" i="1"/>
  <c r="K29" i="1"/>
  <c r="AX29" i="1" s="1"/>
  <c r="J29" i="1"/>
  <c r="I29" i="1" s="1"/>
  <c r="AI29" i="1"/>
  <c r="O29" i="1"/>
  <c r="AY18" i="1"/>
  <c r="T29" i="1"/>
  <c r="AW29" i="1"/>
  <c r="AW24" i="1"/>
  <c r="T24" i="1"/>
  <c r="AW18" i="1"/>
  <c r="T18" i="1"/>
  <c r="AB19" i="1"/>
  <c r="AW28" i="1"/>
  <c r="AY28" i="1" s="1"/>
  <c r="T28" i="1"/>
  <c r="AY29" i="1"/>
  <c r="L31" i="1"/>
  <c r="K31" i="1"/>
  <c r="AX31" i="1" s="1"/>
  <c r="J31" i="1"/>
  <c r="I31" i="1" s="1"/>
  <c r="AI31" i="1"/>
  <c r="O31" i="1"/>
  <c r="T21" i="1"/>
  <c r="AW21" i="1"/>
  <c r="AY21" i="1" s="1"/>
  <c r="T23" i="1"/>
  <c r="AW23" i="1"/>
  <c r="AZ23" i="1" s="1"/>
  <c r="T31" i="1"/>
  <c r="AW31" i="1"/>
  <c r="L27" i="1"/>
  <c r="K27" i="1"/>
  <c r="AX27" i="1" s="1"/>
  <c r="AZ27" i="1" s="1"/>
  <c r="J27" i="1"/>
  <c r="I27" i="1" s="1"/>
  <c r="AI27" i="1"/>
  <c r="O27" i="1"/>
  <c r="AB17" i="1"/>
  <c r="AY23" i="1"/>
  <c r="L25" i="1"/>
  <c r="K25" i="1"/>
  <c r="AX25" i="1" s="1"/>
  <c r="AZ25" i="1" s="1"/>
  <c r="J25" i="1"/>
  <c r="I25" i="1" s="1"/>
  <c r="AI25" i="1"/>
  <c r="O25" i="1"/>
  <c r="AW30" i="1"/>
  <c r="AY30" i="1" s="1"/>
  <c r="T30" i="1"/>
  <c r="AY31" i="1"/>
  <c r="AW22" i="1"/>
  <c r="AY22" i="1" s="1"/>
  <c r="T22" i="1"/>
  <c r="AY25" i="1"/>
  <c r="T19" i="1"/>
  <c r="AW19" i="1"/>
  <c r="AZ19" i="1" s="1"/>
  <c r="AY24" i="1"/>
  <c r="T25" i="1"/>
  <c r="AW25" i="1"/>
  <c r="J18" i="1"/>
  <c r="I18" i="1" s="1"/>
  <c r="J20" i="1"/>
  <c r="I20" i="1" s="1"/>
  <c r="J22" i="1"/>
  <c r="I22" i="1" s="1"/>
  <c r="J24" i="1"/>
  <c r="I24" i="1" s="1"/>
  <c r="J26" i="1"/>
  <c r="I26" i="1" s="1"/>
  <c r="J28" i="1"/>
  <c r="I28" i="1" s="1"/>
  <c r="J30" i="1"/>
  <c r="I30" i="1" s="1"/>
  <c r="O17" i="1"/>
  <c r="K18" i="1"/>
  <c r="AX18" i="1" s="1"/>
  <c r="AZ18" i="1" s="1"/>
  <c r="O19" i="1"/>
  <c r="K20" i="1"/>
  <c r="AX20" i="1" s="1"/>
  <c r="AZ20" i="1" s="1"/>
  <c r="O21" i="1"/>
  <c r="K22" i="1"/>
  <c r="AX22" i="1" s="1"/>
  <c r="K24" i="1"/>
  <c r="AX24" i="1" s="1"/>
  <c r="AZ24" i="1" s="1"/>
  <c r="K26" i="1"/>
  <c r="AX26" i="1" s="1"/>
  <c r="AZ26" i="1" s="1"/>
  <c r="K28" i="1"/>
  <c r="AX28" i="1" s="1"/>
  <c r="AZ28" i="1" s="1"/>
  <c r="K30" i="1"/>
  <c r="AX30" i="1" s="1"/>
  <c r="AZ30" i="1" s="1"/>
  <c r="L18" i="1"/>
  <c r="L20" i="1"/>
  <c r="L22" i="1"/>
  <c r="L24" i="1"/>
  <c r="L26" i="1"/>
  <c r="L28" i="1"/>
  <c r="L30" i="1"/>
  <c r="AB27" i="1" l="1"/>
  <c r="AB28" i="1"/>
  <c r="U21" i="1"/>
  <c r="V21" i="1" s="1"/>
  <c r="U28" i="1"/>
  <c r="V28" i="1" s="1"/>
  <c r="U24" i="1"/>
  <c r="V24" i="1" s="1"/>
  <c r="AB30" i="1"/>
  <c r="AZ22" i="1"/>
  <c r="AB26" i="1"/>
  <c r="U30" i="1"/>
  <c r="V30" i="1" s="1"/>
  <c r="R30" i="1" s="1"/>
  <c r="P30" i="1" s="1"/>
  <c r="S30" i="1" s="1"/>
  <c r="M30" i="1" s="1"/>
  <c r="N30" i="1" s="1"/>
  <c r="AZ21" i="1"/>
  <c r="AB29" i="1"/>
  <c r="U27" i="1"/>
  <c r="V27" i="1" s="1"/>
  <c r="U25" i="1"/>
  <c r="V25" i="1" s="1"/>
  <c r="R25" i="1" s="1"/>
  <c r="P25" i="1" s="1"/>
  <c r="S25" i="1" s="1"/>
  <c r="M25" i="1" s="1"/>
  <c r="N25" i="1" s="1"/>
  <c r="AB24" i="1"/>
  <c r="R24" i="1"/>
  <c r="P24" i="1" s="1"/>
  <c r="S24" i="1" s="1"/>
  <c r="M24" i="1" s="1"/>
  <c r="N24" i="1" s="1"/>
  <c r="AZ29" i="1"/>
  <c r="U20" i="1"/>
  <c r="V20" i="1" s="1"/>
  <c r="R20" i="1" s="1"/>
  <c r="P20" i="1" s="1"/>
  <c r="S20" i="1" s="1"/>
  <c r="M20" i="1" s="1"/>
  <c r="N20" i="1" s="1"/>
  <c r="AB22" i="1"/>
  <c r="U19" i="1"/>
  <c r="V19" i="1" s="1"/>
  <c r="U31" i="1"/>
  <c r="V31" i="1" s="1"/>
  <c r="U29" i="1"/>
  <c r="V29" i="1" s="1"/>
  <c r="AB20" i="1"/>
  <c r="AB31" i="1"/>
  <c r="R31" i="1"/>
  <c r="P31" i="1" s="1"/>
  <c r="S31" i="1" s="1"/>
  <c r="M31" i="1" s="1"/>
  <c r="N31" i="1" s="1"/>
  <c r="AB18" i="1"/>
  <c r="U23" i="1"/>
  <c r="V23" i="1" s="1"/>
  <c r="AZ31" i="1"/>
  <c r="U18" i="1"/>
  <c r="V18" i="1" s="1"/>
  <c r="U26" i="1"/>
  <c r="V26" i="1" s="1"/>
  <c r="R26" i="1" s="1"/>
  <c r="P26" i="1" s="1"/>
  <c r="S26" i="1" s="1"/>
  <c r="M26" i="1" s="1"/>
  <c r="N26" i="1" s="1"/>
  <c r="U17" i="1"/>
  <c r="V17" i="1" s="1"/>
  <c r="U22" i="1"/>
  <c r="V22" i="1" s="1"/>
  <c r="R22" i="1" s="1"/>
  <c r="P22" i="1" s="1"/>
  <c r="S22" i="1" s="1"/>
  <c r="M22" i="1" s="1"/>
  <c r="N22" i="1" s="1"/>
  <c r="AB25" i="1"/>
  <c r="W28" i="1" l="1"/>
  <c r="AA28" i="1" s="1"/>
  <c r="AD28" i="1"/>
  <c r="AE28" i="1" s="1"/>
  <c r="AC28" i="1"/>
  <c r="W26" i="1"/>
  <c r="AA26" i="1" s="1"/>
  <c r="AD26" i="1"/>
  <c r="AE26" i="1" s="1"/>
  <c r="AC26" i="1"/>
  <c r="W22" i="1"/>
  <c r="AA22" i="1" s="1"/>
  <c r="AD22" i="1"/>
  <c r="AE22" i="1" s="1"/>
  <c r="AC22" i="1"/>
  <c r="W27" i="1"/>
  <c r="AA27" i="1" s="1"/>
  <c r="AC27" i="1"/>
  <c r="AD27" i="1"/>
  <c r="AE27" i="1" s="1"/>
  <c r="W23" i="1"/>
  <c r="AA23" i="1" s="1"/>
  <c r="AC23" i="1"/>
  <c r="AD23" i="1"/>
  <c r="AE23" i="1" s="1"/>
  <c r="R23" i="1"/>
  <c r="P23" i="1" s="1"/>
  <c r="S23" i="1" s="1"/>
  <c r="M23" i="1" s="1"/>
  <c r="N23" i="1" s="1"/>
  <c r="W20" i="1"/>
  <c r="AA20" i="1" s="1"/>
  <c r="AD20" i="1"/>
  <c r="AE20" i="1" s="1"/>
  <c r="AC20" i="1"/>
  <c r="AC21" i="1"/>
  <c r="W21" i="1"/>
  <c r="AA21" i="1" s="1"/>
  <c r="AD21" i="1"/>
  <c r="R21" i="1"/>
  <c r="P21" i="1" s="1"/>
  <c r="S21" i="1" s="1"/>
  <c r="M21" i="1" s="1"/>
  <c r="N21" i="1" s="1"/>
  <c r="W25" i="1"/>
  <c r="AA25" i="1" s="1"/>
  <c r="AC25" i="1"/>
  <c r="AD25" i="1"/>
  <c r="AE25" i="1" s="1"/>
  <c r="AC29" i="1"/>
  <c r="W29" i="1"/>
  <c r="AA29" i="1" s="1"/>
  <c r="AD29" i="1"/>
  <c r="AE29" i="1" s="1"/>
  <c r="R29" i="1"/>
  <c r="P29" i="1" s="1"/>
  <c r="S29" i="1" s="1"/>
  <c r="M29" i="1" s="1"/>
  <c r="N29" i="1" s="1"/>
  <c r="R28" i="1"/>
  <c r="P28" i="1" s="1"/>
  <c r="S28" i="1" s="1"/>
  <c r="M28" i="1" s="1"/>
  <c r="N28" i="1" s="1"/>
  <c r="W18" i="1"/>
  <c r="AA18" i="1" s="1"/>
  <c r="AD18" i="1"/>
  <c r="AC18" i="1"/>
  <c r="AC17" i="1"/>
  <c r="W17" i="1"/>
  <c r="AA17" i="1" s="1"/>
  <c r="AD17" i="1"/>
  <c r="AE17" i="1" s="1"/>
  <c r="R17" i="1"/>
  <c r="P17" i="1" s="1"/>
  <c r="S17" i="1" s="1"/>
  <c r="M17" i="1" s="1"/>
  <c r="N17" i="1" s="1"/>
  <c r="R18" i="1"/>
  <c r="P18" i="1" s="1"/>
  <c r="S18" i="1" s="1"/>
  <c r="M18" i="1" s="1"/>
  <c r="N18" i="1" s="1"/>
  <c r="AC31" i="1"/>
  <c r="W31" i="1"/>
  <c r="AA31" i="1" s="1"/>
  <c r="AD31" i="1"/>
  <c r="W24" i="1"/>
  <c r="AA24" i="1" s="1"/>
  <c r="AD24" i="1"/>
  <c r="AC24" i="1"/>
  <c r="R27" i="1"/>
  <c r="P27" i="1" s="1"/>
  <c r="S27" i="1" s="1"/>
  <c r="M27" i="1" s="1"/>
  <c r="N27" i="1" s="1"/>
  <c r="AC19" i="1"/>
  <c r="W19" i="1"/>
  <c r="AA19" i="1" s="1"/>
  <c r="AD19" i="1"/>
  <c r="R19" i="1"/>
  <c r="P19" i="1" s="1"/>
  <c r="S19" i="1" s="1"/>
  <c r="M19" i="1" s="1"/>
  <c r="N19" i="1" s="1"/>
  <c r="W30" i="1"/>
  <c r="AA30" i="1" s="1"/>
  <c r="AD30" i="1"/>
  <c r="AC30" i="1"/>
  <c r="AE21" i="1" l="1"/>
  <c r="AE24" i="1"/>
  <c r="AE30" i="1"/>
  <c r="AE31" i="1"/>
  <c r="AE19" i="1"/>
  <c r="AE18" i="1"/>
</calcChain>
</file>

<file path=xl/sharedStrings.xml><?xml version="1.0" encoding="utf-8"?>
<sst xmlns="http://schemas.openxmlformats.org/spreadsheetml/2006/main" count="702" uniqueCount="360">
  <si>
    <t>File opened</t>
  </si>
  <si>
    <t>2020-12-17 09:36:03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</si>
  <si>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</si>
  <si>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</si>
  <si>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</si>
  <si>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</si>
  <si>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</si>
  <si>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</si>
  <si>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</si>
  <si>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</si>
  <si>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</si>
  <si>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</si>
  <si>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</si>
  <si>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</si>
  <si>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</si>
  <si>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</si>
  <si>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</si>
  <si>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</si>
  <si>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</si>
  <si>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</si>
  <si>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</si>
  <si>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</si>
  <si>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</si>
  <si>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</si>
  <si>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09:36:03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</si>
  <si>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</si>
  <si>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</si>
  <si>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</si>
  <si>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</si>
  <si>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</si>
  <si>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</si>
  <si>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</si>
  <si>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</si>
  <si>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</si>
  <si>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</si>
  <si>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</si>
  <si>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</si>
  <si>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</si>
  <si>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</si>
  <si>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</si>
  <si>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</si>
  <si>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</si>
  <si>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</si>
  <si>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</si>
  <si>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</si>
  <si>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</si>
  <si>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</si>
  <si>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</si>
  <si>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</si>
  <si>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</si>
  <si>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</si>
  <si>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</si>
  <si>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</si>
  <si>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</si>
  <si>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</si>
  <si>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</si>
  <si>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</si>
  <si>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</si>
  <si>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</si>
  <si>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</si>
  <si>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</si>
  <si>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</si>
  <si>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</si>
  <si>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</si>
  <si>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</si>
  <si>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</si>
  <si>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</si>
  <si>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</si>
  <si>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</si>
  <si>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</si>
  <si>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</si>
  <si>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</si>
  <si>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</si>
  <si>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</si>
  <si>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</si>
  <si>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</si>
  <si>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</si>
  <si>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</si>
  <si>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</si>
  <si>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</si>
  <si>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</si>
  <si>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</si>
  <si>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</si>
  <si>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</si>
  <si>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</si>
  <si>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</si>
  <si>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</si>
  <si>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</si>
  <si>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</si>
  <si>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</si>
  <si>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</si>
  <si>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</si>
  <si>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</si>
  <si>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</si>
  <si>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</si>
  <si>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</si>
  <si>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</si>
  <si>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</si>
  <si>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</si>
  <si>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</si>
  <si>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</si>
  <si>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</si>
  <si>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</si>
  <si>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</si>
  <si>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</si>
  <si>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</si>
  <si>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</si>
  <si>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</si>
  <si>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</si>
  <si>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</si>
  <si>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</si>
  <si>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</si>
  <si>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</si>
  <si>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</si>
  <si>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</si>
  <si>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</si>
  <si>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</si>
  <si>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</si>
  <si>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</si>
  <si>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</si>
  <si>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</si>
  <si>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</si>
  <si>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</si>
  <si>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</si>
  <si>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</si>
  <si>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</si>
  <si>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</si>
  <si>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</si>
  <si>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</si>
  <si>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</si>
  <si>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</si>
  <si>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</si>
  <si>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</si>
  <si>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</si>
  <si>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</si>
  <si>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</si>
  <si>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</si>
  <si>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</si>
  <si>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</si>
  <si>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</si>
  <si>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</si>
  <si>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</si>
  <si>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</si>
  <si>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</si>
  <si>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</si>
  <si>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</si>
  <si>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</si>
  <si>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</si>
  <si>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</si>
  <si>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</si>
  <si>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</si>
  <si>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</si>
  <si>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</si>
  <si>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</si>
  <si>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</si>
  <si>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</si>
  <si>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</si>
  <si>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</si>
  <si>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</si>
  <si>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</si>
  <si>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</si>
  <si>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</si>
  <si>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</si>
  <si>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</si>
  <si>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</si>
  <si>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</si>
  <si>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</si>
  <si>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</si>
  <si>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</si>
  <si>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</si>
  <si>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</si>
  <si>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</si>
  <si>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</si>
  <si>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</si>
  <si>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</si>
  <si>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</si>
  <si>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</si>
  <si>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</si>
  <si>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</si>
  <si>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</si>
  <si>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</si>
  <si>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</si>
  <si>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</si>
  <si>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</si>
  <si>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</si>
  <si>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</si>
  <si>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</si>
  <si>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</si>
  <si>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</si>
  <si>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</si>
  <si>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</si>
  <si>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</si>
  <si>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</si>
  <si>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</si>
  <si>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</si>
  <si>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</si>
  <si>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</si>
  <si>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</si>
  <si>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</si>
  <si>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</si>
  <si>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</si>
  <si>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</si>
  <si>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</si>
  <si>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</si>
  <si>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</si>
  <si>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</si>
  <si>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</si>
  <si>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</si>
  <si>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</si>
  <si>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</si>
  <si>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</si>
  <si>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</si>
  <si>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</si>
  <si>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</si>
  <si>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</si>
  <si>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</si>
  <si>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</si>
  <si>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</si>
  <si>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</si>
  <si>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</si>
  <si>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</si>
  <si>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</si>
  <si>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</si>
  <si>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</si>
  <si>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</si>
  <si>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</si>
  <si>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</si>
  <si>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</si>
  <si>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</si>
  <si>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</si>
  <si>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</si>
  <si>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</si>
  <si>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</si>
  <si>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</si>
  <si>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</si>
  <si>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</si>
  <si>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</si>
  <si>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</si>
  <si>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</si>
  <si>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</si>
  <si>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</si>
  <si>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</si>
  <si>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</si>
  <si>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</si>
  <si>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</si>
  <si>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</si>
  <si>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</si>
  <si>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</si>
  <si>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</si>
  <si>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</si>
  <si>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</si>
  <si>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</si>
  <si>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</si>
  <si>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</si>
  <si>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</si>
  <si>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</si>
  <si>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</si>
  <si>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</si>
  <si>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</si>
  <si>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</si>
  <si>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</si>
  <si>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</si>
  <si>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</si>
  <si>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</si>
  <si>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</si>
  <si>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</si>
  <si>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</si>
  <si>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</si>
  <si>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</si>
  <si>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</si>
  <si>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</si>
  <si>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</si>
  <si>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</si>
  <si>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</si>
  <si>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</si>
  <si>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</si>
  <si>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</si>
  <si>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</si>
  <si>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</si>
  <si>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</si>
  <si>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</si>
  <si>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</si>
  <si>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</si>
  <si>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</si>
  <si>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</si>
  <si>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</si>
  <si>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</si>
  <si>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</si>
  <si>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</si>
  <si>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09:39:36</t>
  </si>
  <si>
    <t>09:39:36</t>
  </si>
  <si>
    <t>1149</t>
  </si>
  <si>
    <t>_1</t>
  </si>
  <si>
    <t>-</t>
  </si>
  <si>
    <t>RECT-2866-20201217-09_39_29</t>
  </si>
  <si>
    <t>DARK-2867-20201217-09_39_37</t>
  </si>
  <si>
    <t>0: Broadleaf</t>
  </si>
  <si>
    <t>09:33:51</t>
  </si>
  <si>
    <t>0/3</t>
  </si>
  <si>
    <t>20201217 09:40:52</t>
  </si>
  <si>
    <t>09:40:52</t>
  </si>
  <si>
    <t>RECT-2868-20201217-09_40_45</t>
  </si>
  <si>
    <t>DARK-2869-20201217-09_40_53</t>
  </si>
  <si>
    <t>3/3</t>
  </si>
  <si>
    <t>20201217 09:42:03</t>
  </si>
  <si>
    <t>09:42:03</t>
  </si>
  <si>
    <t>RECT-2870-20201217-09_41_56</t>
  </si>
  <si>
    <t>DARK-2871-20201217-09_42_03</t>
  </si>
  <si>
    <t>20201217 09:43:13</t>
  </si>
  <si>
    <t>09:43:13</t>
  </si>
  <si>
    <t>RECT-2872-20201217-09_43_06</t>
  </si>
  <si>
    <t>DARK-2873-20201217-09_43_14</t>
  </si>
  <si>
    <t>20201217 09:44:26</t>
  </si>
  <si>
    <t>09:44:26</t>
  </si>
  <si>
    <t>RECT-2874-20201217-09_44_19</t>
  </si>
  <si>
    <t>DARK-2875-20201217-09_44_27</t>
  </si>
  <si>
    <t>09:44:44</t>
  </si>
  <si>
    <t>20201217 09:45:56</t>
  </si>
  <si>
    <t>09:45:56</t>
  </si>
  <si>
    <t>RECT-2876-20201217-09_45_49</t>
  </si>
  <si>
    <t>DARK-2877-20201217-09_45_57</t>
  </si>
  <si>
    <t>20201217 09:47:30</t>
  </si>
  <si>
    <t>09:47:30</t>
  </si>
  <si>
    <t>RECT-2878-20201217-09_47_23</t>
  </si>
  <si>
    <t>DARK-2879-20201217-09_47_30</t>
  </si>
  <si>
    <t>20201217 09:49:18</t>
  </si>
  <si>
    <t>09:49:18</t>
  </si>
  <si>
    <t>RECT-2880-20201217-09_49_11</t>
  </si>
  <si>
    <t>DARK-2881-20201217-09_49_18</t>
  </si>
  <si>
    <t>20201217 09:50:59</t>
  </si>
  <si>
    <t>09:50:59</t>
  </si>
  <si>
    <t>RECT-2882-20201217-09_50_52</t>
  </si>
  <si>
    <t>DARK-2883-20201217-09_51_00</t>
  </si>
  <si>
    <t>20201217 09:52:43</t>
  </si>
  <si>
    <t>09:52:43</t>
  </si>
  <si>
    <t>RECT-2884-20201217-09_52_36</t>
  </si>
  <si>
    <t>DARK-2885-20201217-09_52_44</t>
  </si>
  <si>
    <t>20201217 09:54:12</t>
  </si>
  <si>
    <t>09:54:12</t>
  </si>
  <si>
    <t>RECT-2886-20201217-09_54_05</t>
  </si>
  <si>
    <t>DARK-2887-20201217-09_54_13</t>
  </si>
  <si>
    <t>20201217 09:55:58</t>
  </si>
  <si>
    <t>09:55:58</t>
  </si>
  <si>
    <t>RECT-2888-20201217-09_55_51</t>
  </si>
  <si>
    <t>DARK-2889-20201217-09_55_59</t>
  </si>
  <si>
    <t>09:56:19</t>
  </si>
  <si>
    <t>20201217 09:58:20</t>
  </si>
  <si>
    <t>09:58:20</t>
  </si>
  <si>
    <t>RECT-2890-20201217-09_58_13</t>
  </si>
  <si>
    <t>DARK-2891-20201217-09_58_21</t>
  </si>
  <si>
    <t>2/3</t>
  </si>
  <si>
    <t>20201217 10:00:21</t>
  </si>
  <si>
    <t>10:00:21</t>
  </si>
  <si>
    <t>RECT-2892-20201217-10_00_14</t>
  </si>
  <si>
    <t>DARK-2893-20201217-10_00_22</t>
  </si>
  <si>
    <t>1/3</t>
  </si>
  <si>
    <t>20201217 10:02:21</t>
  </si>
  <si>
    <t>10:02:21</t>
  </si>
  <si>
    <t>RECT-2894-20201217-10_02_14</t>
  </si>
  <si>
    <t>DARK-2895-20201217-10_02_22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</si>
</sst>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1608219576.5999999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1608219568.8499999</v>
      </c>
      <c r="I17">
        <f t="shared" ref="I17:I31" si="0">(J17)/1000</f>
        <v>1.959358726974889E-4</v>
      </c>
      <c r="J17">
        <f t="shared" ref="J17:J31" si="1">1000*CA17*AH17*(BW17-BX17)/(100*BP17*(1000-AH17*BW17))</f>
        <v>0.19593587269748891</v>
      </c>
      <c r="K17">
        <f t="shared" ref="K17:K31" si="2">CA17*AH17*(BV17-BU17*(1000-AH17*BX17)/(1000-AH17*BW17))/(100*BP17)</f>
        <v>0.83791486424266071</v>
      </c>
      <c r="L17">
        <f t="shared" ref="L17:L31" si="3">BU17 - IF(AH17&gt;1, K17*BP17*100/(AJ17*CI17), 0)</f>
        <v>401.85700000000003</v>
      </c>
      <c r="M17">
        <f t="shared" ref="M17:M31" si="4">((S17-I17/2)*L17-K17)/(S17+I17/2)</f>
        <v>265.9340063678415</v>
      </c>
      <c r="N17">
        <f t="shared" ref="N17:N31" si="5">M17*(CB17+CC17)/1000</f>
        <v>27.057188568798221</v>
      </c>
      <c r="O17">
        <f t="shared" ref="O17:O31" si="6">(BU17 - IF(AH17&gt;1, K17*BP17*100/(AJ17*CI17), 0))*(CB17+CC17)/1000</f>
        <v>40.886537134524204</v>
      </c>
      <c r="P17">
        <f t="shared" ref="P17:P31" si="7">2/((1/R17-1/Q17)+SIGN(R17)*SQRT((1/R17-1/Q17)*(1/R17-1/Q17) + 4*BQ17/((BQ17+1)*(BQ17+1))*(2*1/R17*1/Q17-1/Q17*1/Q17)))</f>
        <v>1.0651724639298605E-2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2.958403548876781</v>
      </c>
      <c r="R17">
        <f t="shared" ref="R17:R31" si="9">I17*(1000-(1000*0.61365*EXP(17.502*V17/(240.97+V17))/(CB17+CC17)+BW17)/2)/(1000*0.61365*EXP(17.502*V17/(240.97+V17))/(CB17+CC17)-BW17)</f>
        <v>1.0630464169954062E-2</v>
      </c>
      <c r="S17">
        <f t="shared" ref="S17:S31" si="10">1/((BQ17+1)/(P17/1.6)+1/(Q17/1.37)) + BQ17/((BQ17+1)/(P17/1.6) + BQ17/(Q17/1.37))</f>
        <v>6.6459467004782412E-3</v>
      </c>
      <c r="T17">
        <f t="shared" ref="T17:T31" si="11">(BM17*BO17)</f>
        <v>231.289829998805</v>
      </c>
      <c r="U17">
        <f t="shared" ref="U17:U31" si="12">(CD17+(T17+2*0.95*0.0000000567*(((CD17+$B$7)+273)^4-(CD17+273)^4)-44100*I17)/(1.84*29.3*Q17+8*0.95*0.0000000567*(CD17+273)^3))</f>
        <v>29.301500384126168</v>
      </c>
      <c r="V17">
        <f t="shared" ref="V17:V31" si="13">($C$7*CE17+$D$7*CF17+$E$7*U17)</f>
        <v>29.36158</v>
      </c>
      <c r="W17">
        <f t="shared" ref="W17:W31" si="14">0.61365*EXP(17.502*V17/(240.97+V17))</f>
        <v>4.1066918931139753</v>
      </c>
      <c r="X17">
        <f t="shared" ref="X17:X31" si="15">(Y17/Z17*100)</f>
        <v>60.34958163000195</v>
      </c>
      <c r="Y17">
        <f t="shared" ref="Y17:Y31" si="16">BW17*(CB17+CC17)/1000</f>
        <v>2.2903465530334484</v>
      </c>
      <c r="Z17">
        <f t="shared" ref="Z17:Z31" si="17">0.61365*EXP(17.502*CD17/(240.97+CD17))</f>
        <v>3.7951324452841524</v>
      </c>
      <c r="AA17">
        <f t="shared" ref="AA17:AA31" si="18">(W17-BW17*(CB17+CC17)/1000)</f>
        <v>1.8163453400805269</v>
      </c>
      <c r="AB17">
        <f t="shared" ref="AB17:AB31" si="19">(-I17*44100)</f>
        <v>-8.64077198595926</v>
      </c>
      <c r="AC17">
        <f t="shared" ref="AC17:AC31" si="20">2*29.3*Q17*0.92*(CD17-V17)</f>
        <v>-216.95203154549921</v>
      </c>
      <c r="AD17">
        <f t="shared" ref="AD17:AD31" si="21">2*0.95*0.0000000567*(((CD17+$B$7)+273)^4-(V17+273)^4)</f>
        <v>-16.094057520051699</v>
      </c>
      <c r="AE17">
        <f t="shared" ref="AE17:AE31" si="22">T17+AD17+AB17+AC17</f>
        <v>-10.397031052705159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53572.797953252622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15362.7</v>
      </c>
      <c r="AS17">
        <v>1444.9739999999999</v>
      </c>
      <c r="AT17">
        <v>1535.22</v>
      </c>
      <c r="AU17">
        <f t="shared" ref="AU17:AU31" si="27">1-AS17/AT17</f>
        <v>5.8783757376792978E-2</v>
      </c>
      <c r="AV17">
        <v>0.5</v>
      </c>
      <c r="AW17">
        <f t="shared" ref="AW17:AW31" si="28">BM17</f>
        <v>1180.1763385650268</v>
      </c>
      <c r="AX17">
        <f t="shared" ref="AX17:AX31" si="29">K17</f>
        <v>0.83791486424266071</v>
      </c>
      <c r="AY17">
        <f t="shared" ref="AY17:AY31" si="30">AU17*AV17*AW17</f>
        <v>34.687599774019212</v>
      </c>
      <c r="AZ17">
        <f t="shared" ref="AZ17:AZ31" si="31">(AX17-AP17)/AW17</f>
        <v>1.5573222442989971E-3</v>
      </c>
      <c r="BA17">
        <f t="shared" ref="BA17:BA31" si="32">(AN17-AT17)/AT17</f>
        <v>-1</v>
      </c>
      <c r="BB17" t="s">
        <v>295</v>
      </c>
      <c r="BC17">
        <v>1444.9739999999999</v>
      </c>
      <c r="BD17">
        <v>761.61</v>
      </c>
      <c r="BE17">
        <f t="shared" ref="BE17:BE31" si="33">1-BD17/AT17</f>
        <v>0.50390823465040846</v>
      </c>
      <c r="BF17">
        <f t="shared" ref="BF17:BF31" si="34">(AT17-BC17)/(AT17-BD17)</f>
        <v>0.11665567921821085</v>
      </c>
      <c r="BG17">
        <f t="shared" ref="BG17:BG31" si="35">(AN17-AT17)/(AN17-BD17)</f>
        <v>2.0157560956395004</v>
      </c>
      <c r="BH17">
        <f t="shared" ref="BH17:BH31" si="36">(AT17-BC17)/(AT17-AM17)</f>
        <v>5.8783757376792964E-2</v>
      </c>
      <c r="BI17" t="e">
        <f t="shared" ref="BI17:BI31" si="37">(AN17-AT17)/(AN17-AM17)</f>
        <v>#DIV/0!</v>
      </c>
      <c r="BJ17">
        <f t="shared" ref="BJ17:BJ31" si="38">(BF17*BD17/BC17)</f>
        <v>6.1486318680738596E-2</v>
      </c>
      <c r="BK17">
        <f t="shared" ref="BK17:BK31" si="39">(1-BJ17)</f>
        <v>0.93851368131926138</v>
      </c>
      <c r="BL17">
        <f t="shared" ref="BL17:BL31" si="40">$B$11*CJ17+$C$11*CK17+$F$11*CL17*(1-CO17)</f>
        <v>1399.98933333333</v>
      </c>
      <c r="BM17">
        <f t="shared" ref="BM17:BM31" si="41">BL17*BN17</f>
        <v>1180.1763385650268</v>
      </c>
      <c r="BN17">
        <f t="shared" ref="BN17:BN31" si="42">($B$11*$D$9+$C$11*$D$9+$F$11*((CY17+CQ17)/MAX(CY17+CQ17+CZ17, 0.1)*$I$9+CZ17/MAX(CY17+CQ17+CZ17, 0.1)*$J$9))/($B$11+$C$11+$F$11)</f>
        <v>0.84298952175232966</v>
      </c>
      <c r="BO17">
        <f t="shared" ref="BO17:BO31" si="43">($B$11*$K$9+$C$11*$K$9+$F$11*((CY17+CQ17)/MAX(CY17+CQ17+CZ17, 0.1)*$P$9+CZ17/MAX(CY17+CQ17+CZ17, 0.1)*$Q$9))/($B$11+$C$11+$F$11)</f>
        <v>0.19597904350465939</v>
      </c>
      <c r="BP17">
        <v>6</v>
      </c>
      <c r="BQ17">
        <v>0.5</v>
      </c>
      <c r="BR17" t="s">
        <v>296</v>
      </c>
      <c r="BS17">
        <v>2</v>
      </c>
      <c r="BT17">
        <v>1608219568.8499999</v>
      </c>
      <c r="BU17">
        <v>401.85700000000003</v>
      </c>
      <c r="BV17">
        <v>402.95696666666697</v>
      </c>
      <c r="BW17">
        <v>22.5108766666667</v>
      </c>
      <c r="BX17">
        <v>22.28105</v>
      </c>
      <c r="BY17">
        <v>401.37310000000002</v>
      </c>
      <c r="BZ17">
        <v>22.200106666666699</v>
      </c>
      <c r="CA17">
        <v>500.00773333333302</v>
      </c>
      <c r="CB17">
        <v>101.644033333333</v>
      </c>
      <c r="CC17">
        <v>9.9962999999999996E-2</v>
      </c>
      <c r="CD17">
        <v>28.0013233333333</v>
      </c>
      <c r="CE17">
        <v>29.36158</v>
      </c>
      <c r="CF17">
        <v>999.9</v>
      </c>
      <c r="CG17">
        <v>0</v>
      </c>
      <c r="CH17">
        <v>0</v>
      </c>
      <c r="CI17">
        <v>10000.993333333299</v>
      </c>
      <c r="CJ17">
        <v>0</v>
      </c>
      <c r="CK17">
        <v>373.42700000000002</v>
      </c>
      <c r="CL17">
        <v>1399.98933333333</v>
      </c>
      <c r="CM17">
        <v>0.89999123333333297</v>
      </c>
      <c r="CN17">
        <v>0.100008693333333</v>
      </c>
      <c r="CO17">
        <v>0</v>
      </c>
      <c r="CP17">
        <v>1446.3106666666699</v>
      </c>
      <c r="CQ17">
        <v>4.9994800000000001</v>
      </c>
      <c r="CR17">
        <v>20723.913333333301</v>
      </c>
      <c r="CS17">
        <v>11417.4533333333</v>
      </c>
      <c r="CT17">
        <v>49.858133333333299</v>
      </c>
      <c r="CU17">
        <v>51.424599999999998</v>
      </c>
      <c r="CV17">
        <v>50.8874</v>
      </c>
      <c r="CW17">
        <v>51.087200000000003</v>
      </c>
      <c r="CX17">
        <v>51.524733333333302</v>
      </c>
      <c r="CY17">
        <v>1255.48033333333</v>
      </c>
      <c r="CZ17">
        <v>139.51</v>
      </c>
      <c r="DA17">
        <v>0</v>
      </c>
      <c r="DB17">
        <v>369.90000009536698</v>
      </c>
      <c r="DC17">
        <v>0</v>
      </c>
      <c r="DD17">
        <v>1444.9739999999999</v>
      </c>
      <c r="DE17">
        <v>-132.62999979921599</v>
      </c>
      <c r="DF17">
        <v>-1725.7307666597701</v>
      </c>
      <c r="DG17">
        <v>20706.031999999999</v>
      </c>
      <c r="DH17">
        <v>15</v>
      </c>
      <c r="DI17">
        <v>1608219231.0999999</v>
      </c>
      <c r="DJ17" t="s">
        <v>297</v>
      </c>
      <c r="DK17">
        <v>1608219231.0999999</v>
      </c>
      <c r="DL17">
        <v>1608219224.0999999</v>
      </c>
      <c r="DM17">
        <v>4</v>
      </c>
      <c r="DN17">
        <v>0.106</v>
      </c>
      <c r="DO17">
        <v>-4.0000000000000001E-3</v>
      </c>
      <c r="DP17">
        <v>-0.64800000000000002</v>
      </c>
      <c r="DQ17">
        <v>0.28699999999999998</v>
      </c>
      <c r="DR17">
        <v>1420</v>
      </c>
      <c r="DS17">
        <v>22</v>
      </c>
      <c r="DT17">
        <v>0.17</v>
      </c>
      <c r="DU17">
        <v>0.14000000000000001</v>
      </c>
      <c r="DV17">
        <v>0.81993231193082805</v>
      </c>
      <c r="DW17">
        <v>1.6820800905245401</v>
      </c>
      <c r="DX17">
        <v>0.127255998863333</v>
      </c>
      <c r="DY17">
        <v>0</v>
      </c>
      <c r="DZ17">
        <v>-1.1000079</v>
      </c>
      <c r="EA17">
        <v>-2.22613270745273</v>
      </c>
      <c r="EB17">
        <v>0.16208509674496099</v>
      </c>
      <c r="EC17">
        <v>0</v>
      </c>
      <c r="ED17">
        <v>0.229817933333333</v>
      </c>
      <c r="EE17">
        <v>0.31451388654060097</v>
      </c>
      <c r="EF17">
        <v>2.4775190229923302E-2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0.48399999999999999</v>
      </c>
      <c r="EN17">
        <v>0.31140000000000001</v>
      </c>
      <c r="EO17">
        <v>0.65244293690378197</v>
      </c>
      <c r="EP17">
        <v>-1.6043650578588901E-5</v>
      </c>
      <c r="EQ17">
        <v>-1.15305589960158E-6</v>
      </c>
      <c r="ER17">
        <v>3.6581349982770798E-10</v>
      </c>
      <c r="ES17">
        <v>-0.139534335925665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5.8</v>
      </c>
      <c r="FB17">
        <v>5.9</v>
      </c>
      <c r="FC17">
        <v>2</v>
      </c>
      <c r="FD17">
        <v>499.798</v>
      </c>
      <c r="FE17">
        <v>495.80599999999998</v>
      </c>
      <c r="FF17">
        <v>22.525500000000001</v>
      </c>
      <c r="FG17">
        <v>35.113399999999999</v>
      </c>
      <c r="FH17">
        <v>30.000399999999999</v>
      </c>
      <c r="FI17">
        <v>35.037500000000001</v>
      </c>
      <c r="FJ17">
        <v>35.0595</v>
      </c>
      <c r="FK17">
        <v>18.9954</v>
      </c>
      <c r="FL17">
        <v>23.9038</v>
      </c>
      <c r="FM17">
        <v>51.1629</v>
      </c>
      <c r="FN17">
        <v>22.530100000000001</v>
      </c>
      <c r="FO17">
        <v>402.33100000000002</v>
      </c>
      <c r="FP17">
        <v>22.262</v>
      </c>
      <c r="FQ17">
        <v>97.478399999999993</v>
      </c>
      <c r="FR17">
        <v>101.807</v>
      </c>
    </row>
    <row r="18" spans="1:174" x14ac:dyDescent="0.25">
      <c r="A18">
        <v>2</v>
      </c>
      <c r="B18">
        <v>1608219652.0999999</v>
      </c>
      <c r="C18">
        <v>75.5</v>
      </c>
      <c r="D18" t="s">
        <v>299</v>
      </c>
      <c r="E18" t="s">
        <v>300</v>
      </c>
      <c r="F18" t="s">
        <v>291</v>
      </c>
      <c r="G18" t="s">
        <v>292</v>
      </c>
      <c r="H18">
        <v>1608219644.0999999</v>
      </c>
      <c r="I18">
        <f t="shared" si="0"/>
        <v>7.9330222759587578E-5</v>
      </c>
      <c r="J18">
        <f t="shared" si="1"/>
        <v>7.9330222759587579E-2</v>
      </c>
      <c r="K18">
        <f t="shared" si="2"/>
        <v>0.45536856773711143</v>
      </c>
      <c r="L18">
        <f t="shared" si="3"/>
        <v>46.062338709677398</v>
      </c>
      <c r="M18">
        <f t="shared" si="4"/>
        <v>-121.775117175102</v>
      </c>
      <c r="N18">
        <f t="shared" si="5"/>
        <v>-12.389842862214195</v>
      </c>
      <c r="O18">
        <f t="shared" si="6"/>
        <v>4.6865496968347387</v>
      </c>
      <c r="P18">
        <f t="shared" si="7"/>
        <v>4.315406596191485E-3</v>
      </c>
      <c r="Q18">
        <f t="shared" si="8"/>
        <v>2.9583800196748733</v>
      </c>
      <c r="R18">
        <f t="shared" si="9"/>
        <v>4.3119124823209178E-3</v>
      </c>
      <c r="S18">
        <f t="shared" si="10"/>
        <v>2.6952589906805791E-3</v>
      </c>
      <c r="T18">
        <f t="shared" si="11"/>
        <v>231.28896727260422</v>
      </c>
      <c r="U18">
        <f t="shared" si="12"/>
        <v>29.333264056987282</v>
      </c>
      <c r="V18">
        <f t="shared" si="13"/>
        <v>29.434861290322601</v>
      </c>
      <c r="W18">
        <f t="shared" si="14"/>
        <v>4.1240916437701536</v>
      </c>
      <c r="X18">
        <f t="shared" si="15"/>
        <v>60.898720294950884</v>
      </c>
      <c r="Y18">
        <f t="shared" si="16"/>
        <v>2.3114203937669648</v>
      </c>
      <c r="Z18">
        <f t="shared" si="17"/>
        <v>3.7955155421527058</v>
      </c>
      <c r="AA18">
        <f t="shared" si="18"/>
        <v>1.8126712500031887</v>
      </c>
      <c r="AB18">
        <f t="shared" si="19"/>
        <v>-3.4984628236978121</v>
      </c>
      <c r="AC18">
        <f t="shared" si="20"/>
        <v>-228.36193748996442</v>
      </c>
      <c r="AD18">
        <f t="shared" si="21"/>
        <v>-16.946936768900205</v>
      </c>
      <c r="AE18">
        <f t="shared" si="22"/>
        <v>-17.518369809958216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53571.795732254861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15358.8</v>
      </c>
      <c r="AS18">
        <v>1225.3291999999999</v>
      </c>
      <c r="AT18">
        <v>1274.22</v>
      </c>
      <c r="AU18">
        <f t="shared" si="27"/>
        <v>3.8369198411577377E-2</v>
      </c>
      <c r="AV18">
        <v>0.5</v>
      </c>
      <c r="AW18">
        <f t="shared" si="28"/>
        <v>1180.1771144575573</v>
      </c>
      <c r="AX18">
        <f t="shared" si="29"/>
        <v>0.45536856773711143</v>
      </c>
      <c r="AY18">
        <f t="shared" si="30"/>
        <v>22.64122493271244</v>
      </c>
      <c r="AZ18">
        <f t="shared" si="31"/>
        <v>1.2331780966673294E-3</v>
      </c>
      <c r="BA18">
        <f t="shared" si="32"/>
        <v>-1</v>
      </c>
      <c r="BB18" t="s">
        <v>302</v>
      </c>
      <c r="BC18">
        <v>1225.3291999999999</v>
      </c>
      <c r="BD18">
        <v>733.78</v>
      </c>
      <c r="BE18">
        <f t="shared" si="33"/>
        <v>0.42413398000345315</v>
      </c>
      <c r="BF18">
        <f t="shared" si="34"/>
        <v>9.0464806454000665E-2</v>
      </c>
      <c r="BG18">
        <f t="shared" si="35"/>
        <v>1.7365150317533866</v>
      </c>
      <c r="BH18">
        <f t="shared" si="36"/>
        <v>3.8369198411577377E-2</v>
      </c>
      <c r="BI18" t="e">
        <f t="shared" si="37"/>
        <v>#DIV/0!</v>
      </c>
      <c r="BJ18">
        <f t="shared" si="38"/>
        <v>5.4174229814988997E-2</v>
      </c>
      <c r="BK18">
        <f t="shared" si="39"/>
        <v>0.94582577018501102</v>
      </c>
      <c r="BL18">
        <f t="shared" si="40"/>
        <v>1399.99096774194</v>
      </c>
      <c r="BM18">
        <f t="shared" si="41"/>
        <v>1180.1771144575573</v>
      </c>
      <c r="BN18">
        <f t="shared" si="42"/>
        <v>0.84298909182326887</v>
      </c>
      <c r="BO18">
        <f t="shared" si="43"/>
        <v>0.1959781836465378</v>
      </c>
      <c r="BP18">
        <v>6</v>
      </c>
      <c r="BQ18">
        <v>0.5</v>
      </c>
      <c r="BR18" t="s">
        <v>296</v>
      </c>
      <c r="BS18">
        <v>2</v>
      </c>
      <c r="BT18">
        <v>1608219644.0999999</v>
      </c>
      <c r="BU18">
        <v>46.062338709677398</v>
      </c>
      <c r="BV18">
        <v>46.613158064516099</v>
      </c>
      <c r="BW18">
        <v>22.7180838709677</v>
      </c>
      <c r="BX18">
        <v>22.625051612903199</v>
      </c>
      <c r="BY18">
        <v>45.412970967741899</v>
      </c>
      <c r="BZ18">
        <v>22.398416129032299</v>
      </c>
      <c r="CA18">
        <v>500.00716129032298</v>
      </c>
      <c r="CB18">
        <v>101.64364516129</v>
      </c>
      <c r="CC18">
        <v>9.9988099999999996E-2</v>
      </c>
      <c r="CD18">
        <v>28.003054838709701</v>
      </c>
      <c r="CE18">
        <v>29.434861290322601</v>
      </c>
      <c r="CF18">
        <v>999.9</v>
      </c>
      <c r="CG18">
        <v>0</v>
      </c>
      <c r="CH18">
        <v>0</v>
      </c>
      <c r="CI18">
        <v>10000.898064516099</v>
      </c>
      <c r="CJ18">
        <v>0</v>
      </c>
      <c r="CK18">
        <v>308.56038709677398</v>
      </c>
      <c r="CL18">
        <v>1399.99096774194</v>
      </c>
      <c r="CM18">
        <v>0.90000500000000005</v>
      </c>
      <c r="CN18">
        <v>9.9995299999999898E-2</v>
      </c>
      <c r="CO18">
        <v>0</v>
      </c>
      <c r="CP18">
        <v>1227.18935483871</v>
      </c>
      <c r="CQ18">
        <v>4.9994800000000001</v>
      </c>
      <c r="CR18">
        <v>17557.400000000001</v>
      </c>
      <c r="CS18">
        <v>11417.5290322581</v>
      </c>
      <c r="CT18">
        <v>50.032064516128997</v>
      </c>
      <c r="CU18">
        <v>51.52</v>
      </c>
      <c r="CV18">
        <v>50.993838709677398</v>
      </c>
      <c r="CW18">
        <v>51.195193548387103</v>
      </c>
      <c r="CX18">
        <v>51.6651290322581</v>
      </c>
      <c r="CY18">
        <v>1255.50096774194</v>
      </c>
      <c r="CZ18">
        <v>139.49</v>
      </c>
      <c r="DA18">
        <v>0</v>
      </c>
      <c r="DB18">
        <v>74.700000047683702</v>
      </c>
      <c r="DC18">
        <v>0</v>
      </c>
      <c r="DD18">
        <v>1225.3291999999999</v>
      </c>
      <c r="DE18">
        <v>-170.30384641465099</v>
      </c>
      <c r="DF18">
        <v>-2490.5846191601199</v>
      </c>
      <c r="DG18">
        <v>17529.38</v>
      </c>
      <c r="DH18">
        <v>15</v>
      </c>
      <c r="DI18">
        <v>1608219231.0999999</v>
      </c>
      <c r="DJ18" t="s">
        <v>297</v>
      </c>
      <c r="DK18">
        <v>1608219231.0999999</v>
      </c>
      <c r="DL18">
        <v>1608219224.0999999</v>
      </c>
      <c r="DM18">
        <v>4</v>
      </c>
      <c r="DN18">
        <v>0.106</v>
      </c>
      <c r="DO18">
        <v>-4.0000000000000001E-3</v>
      </c>
      <c r="DP18">
        <v>-0.64800000000000002</v>
      </c>
      <c r="DQ18">
        <v>0.28699999999999998</v>
      </c>
      <c r="DR18">
        <v>1420</v>
      </c>
      <c r="DS18">
        <v>22</v>
      </c>
      <c r="DT18">
        <v>0.17</v>
      </c>
      <c r="DU18">
        <v>0.14000000000000001</v>
      </c>
      <c r="DV18">
        <v>0.46268973439683198</v>
      </c>
      <c r="DW18">
        <v>0.31555324244245497</v>
      </c>
      <c r="DX18">
        <v>0.11310890313639201</v>
      </c>
      <c r="DY18">
        <v>1</v>
      </c>
      <c r="DZ18">
        <v>-0.56083393333333298</v>
      </c>
      <c r="EA18">
        <v>6.2159626251391098E-2</v>
      </c>
      <c r="EB18">
        <v>0.13300904022256901</v>
      </c>
      <c r="EC18">
        <v>1</v>
      </c>
      <c r="ED18">
        <v>9.2269146666666704E-2</v>
      </c>
      <c r="EE18">
        <v>0.182114493437153</v>
      </c>
      <c r="EF18">
        <v>1.3160451053231E-2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0.64900000000000002</v>
      </c>
      <c r="EN18">
        <v>0.32150000000000001</v>
      </c>
      <c r="EO18">
        <v>0.65244293690378197</v>
      </c>
      <c r="EP18">
        <v>-1.6043650578588901E-5</v>
      </c>
      <c r="EQ18">
        <v>-1.15305589960158E-6</v>
      </c>
      <c r="ER18">
        <v>3.6581349982770798E-10</v>
      </c>
      <c r="ES18">
        <v>-0.139534335925665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7</v>
      </c>
      <c r="FB18">
        <v>7.1</v>
      </c>
      <c r="FC18">
        <v>2</v>
      </c>
      <c r="FD18">
        <v>500.10899999999998</v>
      </c>
      <c r="FE18">
        <v>494.048</v>
      </c>
      <c r="FF18">
        <v>22.511700000000001</v>
      </c>
      <c r="FG18">
        <v>35.205800000000004</v>
      </c>
      <c r="FH18">
        <v>30.000499999999999</v>
      </c>
      <c r="FI18">
        <v>35.112699999999997</v>
      </c>
      <c r="FJ18">
        <v>35.131999999999998</v>
      </c>
      <c r="FK18">
        <v>4.9977400000000003</v>
      </c>
      <c r="FL18">
        <v>22.794699999999999</v>
      </c>
      <c r="FM18">
        <v>50.0383</v>
      </c>
      <c r="FN18">
        <v>22.513400000000001</v>
      </c>
      <c r="FO18">
        <v>48.166699999999999</v>
      </c>
      <c r="FP18">
        <v>22.619599999999998</v>
      </c>
      <c r="FQ18">
        <v>97.463700000000003</v>
      </c>
      <c r="FR18">
        <v>101.785</v>
      </c>
    </row>
    <row r="19" spans="1:174" x14ac:dyDescent="0.25">
      <c r="A19">
        <v>3</v>
      </c>
      <c r="B19">
        <v>1608219723.0999999</v>
      </c>
      <c r="C19">
        <v>146.5</v>
      </c>
      <c r="D19" t="s">
        <v>304</v>
      </c>
      <c r="E19" t="s">
        <v>305</v>
      </c>
      <c r="F19" t="s">
        <v>291</v>
      </c>
      <c r="G19" t="s">
        <v>292</v>
      </c>
      <c r="H19">
        <v>1608219715.3499999</v>
      </c>
      <c r="I19">
        <f t="shared" si="0"/>
        <v>2.8039083861752323E-4</v>
      </c>
      <c r="J19">
        <f t="shared" si="1"/>
        <v>0.28039083861752323</v>
      </c>
      <c r="K19">
        <f t="shared" si="2"/>
        <v>-0.27626606367508871</v>
      </c>
      <c r="L19">
        <f t="shared" si="3"/>
        <v>79.284379999999999</v>
      </c>
      <c r="M19">
        <f t="shared" si="4"/>
        <v>105.39960915712638</v>
      </c>
      <c r="N19">
        <f t="shared" si="5"/>
        <v>10.723913026648011</v>
      </c>
      <c r="O19">
        <f t="shared" si="6"/>
        <v>8.0668116541514134</v>
      </c>
      <c r="P19">
        <f t="shared" si="7"/>
        <v>1.5377564878826976E-2</v>
      </c>
      <c r="Q19">
        <f t="shared" si="8"/>
        <v>2.9597402523541745</v>
      </c>
      <c r="R19">
        <f t="shared" si="9"/>
        <v>1.5333316486275429E-2</v>
      </c>
      <c r="S19">
        <f t="shared" si="10"/>
        <v>9.5872876653379045E-3</v>
      </c>
      <c r="T19">
        <f t="shared" si="11"/>
        <v>231.29069652379761</v>
      </c>
      <c r="U19">
        <f t="shared" si="12"/>
        <v>29.250370257361094</v>
      </c>
      <c r="V19">
        <f t="shared" si="13"/>
        <v>29.40024</v>
      </c>
      <c r="W19">
        <f t="shared" si="14"/>
        <v>4.1158632471030741</v>
      </c>
      <c r="X19">
        <f t="shared" si="15"/>
        <v>61.078226900550412</v>
      </c>
      <c r="Y19">
        <f t="shared" si="16"/>
        <v>2.3141008136876269</v>
      </c>
      <c r="Z19">
        <f t="shared" si="17"/>
        <v>3.7887491682682968</v>
      </c>
      <c r="AA19">
        <f t="shared" si="18"/>
        <v>1.8017624334154472</v>
      </c>
      <c r="AB19">
        <f t="shared" si="19"/>
        <v>-12.365235983032775</v>
      </c>
      <c r="AC19">
        <f t="shared" si="20"/>
        <v>-227.82604878200172</v>
      </c>
      <c r="AD19">
        <f t="shared" si="21"/>
        <v>-16.893917903612341</v>
      </c>
      <c r="AE19">
        <f t="shared" si="22"/>
        <v>-25.794506144849237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53616.928665242944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306</v>
      </c>
      <c r="AR19">
        <v>15356.3</v>
      </c>
      <c r="AS19">
        <v>1086.26346153846</v>
      </c>
      <c r="AT19">
        <v>1128.45</v>
      </c>
      <c r="AU19">
        <f t="shared" si="27"/>
        <v>3.7384499500678015E-2</v>
      </c>
      <c r="AV19">
        <v>0.5</v>
      </c>
      <c r="AW19">
        <f t="shared" si="28"/>
        <v>1180.1800715545837</v>
      </c>
      <c r="AX19">
        <f t="shared" si="29"/>
        <v>-0.27626606367508871</v>
      </c>
      <c r="AY19">
        <f t="shared" si="30"/>
        <v>22.06022064787124</v>
      </c>
      <c r="AZ19">
        <f t="shared" si="31"/>
        <v>6.1324026203185924E-4</v>
      </c>
      <c r="BA19">
        <f t="shared" si="32"/>
        <v>-1</v>
      </c>
      <c r="BB19" t="s">
        <v>307</v>
      </c>
      <c r="BC19">
        <v>1086.26346153846</v>
      </c>
      <c r="BD19">
        <v>708.89</v>
      </c>
      <c r="BE19">
        <f t="shared" si="33"/>
        <v>0.37180202933226991</v>
      </c>
      <c r="BF19">
        <f t="shared" si="34"/>
        <v>0.10054947674120522</v>
      </c>
      <c r="BG19">
        <f t="shared" si="35"/>
        <v>1.5918548717008281</v>
      </c>
      <c r="BH19">
        <f t="shared" si="36"/>
        <v>3.738449950067798E-2</v>
      </c>
      <c r="BI19" t="e">
        <f t="shared" si="37"/>
        <v>#DIV/0!</v>
      </c>
      <c r="BJ19">
        <f t="shared" si="38"/>
        <v>6.5618076176586271E-2</v>
      </c>
      <c r="BK19">
        <f t="shared" si="39"/>
        <v>0.93438192382341367</v>
      </c>
      <c r="BL19">
        <f t="shared" si="40"/>
        <v>1399.9936666666699</v>
      </c>
      <c r="BM19">
        <f t="shared" si="41"/>
        <v>1180.1800715545837</v>
      </c>
      <c r="BN19">
        <f t="shared" si="42"/>
        <v>0.84298957892041493</v>
      </c>
      <c r="BO19">
        <f t="shared" si="43"/>
        <v>0.19597915784082984</v>
      </c>
      <c r="BP19">
        <v>6</v>
      </c>
      <c r="BQ19">
        <v>0.5</v>
      </c>
      <c r="BR19" t="s">
        <v>296</v>
      </c>
      <c r="BS19">
        <v>2</v>
      </c>
      <c r="BT19">
        <v>1608219715.3499999</v>
      </c>
      <c r="BU19">
        <v>79.284379999999999</v>
      </c>
      <c r="BV19">
        <v>78.979543333333297</v>
      </c>
      <c r="BW19">
        <v>22.744060000000001</v>
      </c>
      <c r="BX19">
        <v>22.41525</v>
      </c>
      <c r="BY19">
        <v>78.640146666666695</v>
      </c>
      <c r="BZ19">
        <v>22.423273333333299</v>
      </c>
      <c r="CA19">
        <v>500.009633333333</v>
      </c>
      <c r="CB19">
        <v>101.64530000000001</v>
      </c>
      <c r="CC19">
        <v>9.9982666666666706E-2</v>
      </c>
      <c r="CD19">
        <v>27.972449999999998</v>
      </c>
      <c r="CE19">
        <v>29.40024</v>
      </c>
      <c r="CF19">
        <v>999.9</v>
      </c>
      <c r="CG19">
        <v>0</v>
      </c>
      <c r="CH19">
        <v>0</v>
      </c>
      <c r="CI19">
        <v>10008.452666666701</v>
      </c>
      <c r="CJ19">
        <v>0</v>
      </c>
      <c r="CK19">
        <v>279.66876666666701</v>
      </c>
      <c r="CL19">
        <v>1399.9936666666699</v>
      </c>
      <c r="CM19">
        <v>0.89999153333333304</v>
      </c>
      <c r="CN19">
        <v>0.10000837999999999</v>
      </c>
      <c r="CO19">
        <v>0</v>
      </c>
      <c r="CP19">
        <v>1086.9353333333299</v>
      </c>
      <c r="CQ19">
        <v>4.9994800000000001</v>
      </c>
      <c r="CR19">
        <v>15553.55</v>
      </c>
      <c r="CS19">
        <v>11417.5</v>
      </c>
      <c r="CT19">
        <v>50.139466666666699</v>
      </c>
      <c r="CU19">
        <v>51.576700000000002</v>
      </c>
      <c r="CV19">
        <v>51.085099999999997</v>
      </c>
      <c r="CW19">
        <v>51.2541333333333</v>
      </c>
      <c r="CX19">
        <v>51.745800000000003</v>
      </c>
      <c r="CY19">
        <v>1255.48066666667</v>
      </c>
      <c r="CZ19">
        <v>139.51300000000001</v>
      </c>
      <c r="DA19">
        <v>0</v>
      </c>
      <c r="DB19">
        <v>70.400000095367403</v>
      </c>
      <c r="DC19">
        <v>0</v>
      </c>
      <c r="DD19">
        <v>1086.26346153846</v>
      </c>
      <c r="DE19">
        <v>-107.74940154885</v>
      </c>
      <c r="DF19">
        <v>-1536.4239295990801</v>
      </c>
      <c r="DG19">
        <v>15543.569230769201</v>
      </c>
      <c r="DH19">
        <v>15</v>
      </c>
      <c r="DI19">
        <v>1608219231.0999999</v>
      </c>
      <c r="DJ19" t="s">
        <v>297</v>
      </c>
      <c r="DK19">
        <v>1608219231.0999999</v>
      </c>
      <c r="DL19">
        <v>1608219224.0999999</v>
      </c>
      <c r="DM19">
        <v>4</v>
      </c>
      <c r="DN19">
        <v>0.106</v>
      </c>
      <c r="DO19">
        <v>-4.0000000000000001E-3</v>
      </c>
      <c r="DP19">
        <v>-0.64800000000000002</v>
      </c>
      <c r="DQ19">
        <v>0.28699999999999998</v>
      </c>
      <c r="DR19">
        <v>1420</v>
      </c>
      <c r="DS19">
        <v>22</v>
      </c>
      <c r="DT19">
        <v>0.17</v>
      </c>
      <c r="DU19">
        <v>0.14000000000000001</v>
      </c>
      <c r="DV19">
        <v>-0.273085297048205</v>
      </c>
      <c r="DW19">
        <v>-0.12499292733949</v>
      </c>
      <c r="DX19">
        <v>1.5235003281626599E-2</v>
      </c>
      <c r="DY19">
        <v>1</v>
      </c>
      <c r="DZ19">
        <v>0.303111033333333</v>
      </c>
      <c r="EA19">
        <v>0.11013989766407099</v>
      </c>
      <c r="EB19">
        <v>1.4882940268381901E-2</v>
      </c>
      <c r="EC19">
        <v>1</v>
      </c>
      <c r="ED19">
        <v>0.32897470000000001</v>
      </c>
      <c r="EE19">
        <v>-5.3710745272525402E-2</v>
      </c>
      <c r="EF19">
        <v>4.4484869648754302E-3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0.64400000000000002</v>
      </c>
      <c r="EN19">
        <v>0.32069999999999999</v>
      </c>
      <c r="EO19">
        <v>0.65244293690378197</v>
      </c>
      <c r="EP19">
        <v>-1.6043650578588901E-5</v>
      </c>
      <c r="EQ19">
        <v>-1.15305589960158E-6</v>
      </c>
      <c r="ER19">
        <v>3.6581349982770798E-10</v>
      </c>
      <c r="ES19">
        <v>-0.139534335925665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8.1999999999999993</v>
      </c>
      <c r="FB19">
        <v>8.3000000000000007</v>
      </c>
      <c r="FC19">
        <v>2</v>
      </c>
      <c r="FD19">
        <v>500.31200000000001</v>
      </c>
      <c r="FE19">
        <v>493.09199999999998</v>
      </c>
      <c r="FF19">
        <v>22.629000000000001</v>
      </c>
      <c r="FG19">
        <v>35.292299999999997</v>
      </c>
      <c r="FH19">
        <v>30.000499999999999</v>
      </c>
      <c r="FI19">
        <v>35.186700000000002</v>
      </c>
      <c r="FJ19">
        <v>35.2044</v>
      </c>
      <c r="FK19">
        <v>6.2729200000000001</v>
      </c>
      <c r="FL19">
        <v>23.126300000000001</v>
      </c>
      <c r="FM19">
        <v>49.292200000000001</v>
      </c>
      <c r="FN19">
        <v>22.6495</v>
      </c>
      <c r="FO19">
        <v>79.292500000000004</v>
      </c>
      <c r="FP19">
        <v>22.478100000000001</v>
      </c>
      <c r="FQ19">
        <v>97.451300000000003</v>
      </c>
      <c r="FR19">
        <v>101.767</v>
      </c>
    </row>
    <row r="20" spans="1:174" x14ac:dyDescent="0.25">
      <c r="A20">
        <v>4</v>
      </c>
      <c r="B20">
        <v>1608219793.0999999</v>
      </c>
      <c r="C20">
        <v>216.5</v>
      </c>
      <c r="D20" t="s">
        <v>308</v>
      </c>
      <c r="E20" t="s">
        <v>309</v>
      </c>
      <c r="F20" t="s">
        <v>291</v>
      </c>
      <c r="G20" t="s">
        <v>292</v>
      </c>
      <c r="H20">
        <v>1608219785.3499999</v>
      </c>
      <c r="I20">
        <f t="shared" si="0"/>
        <v>2.9524192835494073E-4</v>
      </c>
      <c r="J20">
        <f t="shared" si="1"/>
        <v>0.29524192835494073</v>
      </c>
      <c r="K20">
        <f t="shared" si="2"/>
        <v>-0.15855219011441879</v>
      </c>
      <c r="L20">
        <f t="shared" si="3"/>
        <v>99.571576666666701</v>
      </c>
      <c r="M20">
        <f t="shared" si="4"/>
        <v>112.15178900364086</v>
      </c>
      <c r="N20">
        <f t="shared" si="5"/>
        <v>11.41138209210725</v>
      </c>
      <c r="O20">
        <f t="shared" si="6"/>
        <v>10.131352490685614</v>
      </c>
      <c r="P20">
        <f t="shared" si="7"/>
        <v>1.6232421682052429E-2</v>
      </c>
      <c r="Q20">
        <f t="shared" si="8"/>
        <v>2.9584061271488098</v>
      </c>
      <c r="R20">
        <f t="shared" si="9"/>
        <v>1.6183103261434746E-2</v>
      </c>
      <c r="S20">
        <f t="shared" si="10"/>
        <v>1.0118858038757651E-2</v>
      </c>
      <c r="T20">
        <f t="shared" si="11"/>
        <v>231.28991263065305</v>
      </c>
      <c r="U20">
        <f t="shared" si="12"/>
        <v>29.236773483605461</v>
      </c>
      <c r="V20">
        <f t="shared" si="13"/>
        <v>29.375866666666699</v>
      </c>
      <c r="W20">
        <f t="shared" si="14"/>
        <v>4.1100790570210153</v>
      </c>
      <c r="X20">
        <f t="shared" si="15"/>
        <v>61.06908992506542</v>
      </c>
      <c r="Y20">
        <f t="shared" si="16"/>
        <v>2.312363613404294</v>
      </c>
      <c r="Z20">
        <f t="shared" si="17"/>
        <v>3.7864713822355474</v>
      </c>
      <c r="AA20">
        <f t="shared" si="18"/>
        <v>1.7977154436167213</v>
      </c>
      <c r="AB20">
        <f t="shared" si="19"/>
        <v>-13.020169040452886</v>
      </c>
      <c r="AC20">
        <f t="shared" si="20"/>
        <v>-225.4808745837565</v>
      </c>
      <c r="AD20">
        <f t="shared" si="21"/>
        <v>-16.724670405707773</v>
      </c>
      <c r="AE20">
        <f t="shared" si="22"/>
        <v>-23.935801399264108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53579.964918344223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310</v>
      </c>
      <c r="AR20">
        <v>15355.1</v>
      </c>
      <c r="AS20">
        <v>1009.28192307692</v>
      </c>
      <c r="AT20">
        <v>1051.72</v>
      </c>
      <c r="AU20">
        <f t="shared" si="27"/>
        <v>4.0351117144373116E-2</v>
      </c>
      <c r="AV20">
        <v>0.5</v>
      </c>
      <c r="AW20">
        <f t="shared" si="28"/>
        <v>1180.179151554448</v>
      </c>
      <c r="AX20">
        <f t="shared" si="29"/>
        <v>-0.15855219011441879</v>
      </c>
      <c r="AY20">
        <f t="shared" si="30"/>
        <v>23.810773597860202</v>
      </c>
      <c r="AZ20">
        <f t="shared" si="31"/>
        <v>7.1298311682365008E-4</v>
      </c>
      <c r="BA20">
        <f t="shared" si="32"/>
        <v>-1</v>
      </c>
      <c r="BB20" t="s">
        <v>311</v>
      </c>
      <c r="BC20">
        <v>1009.28192307692</v>
      </c>
      <c r="BD20">
        <v>683.4</v>
      </c>
      <c r="BE20">
        <f t="shared" si="33"/>
        <v>0.35020727950405051</v>
      </c>
      <c r="BF20">
        <f t="shared" si="34"/>
        <v>0.11522066931765874</v>
      </c>
      <c r="BG20">
        <f t="shared" si="35"/>
        <v>1.5389522973368452</v>
      </c>
      <c r="BH20">
        <f t="shared" si="36"/>
        <v>4.0351117144373096E-2</v>
      </c>
      <c r="BI20" t="e">
        <f t="shared" si="37"/>
        <v>#DIV/0!</v>
      </c>
      <c r="BJ20">
        <f t="shared" si="38"/>
        <v>7.80176515711625E-2</v>
      </c>
      <c r="BK20">
        <f t="shared" si="39"/>
        <v>0.92198234842883753</v>
      </c>
      <c r="BL20">
        <f t="shared" si="40"/>
        <v>1399.9929999999999</v>
      </c>
      <c r="BM20">
        <f t="shared" si="41"/>
        <v>1180.179151554448</v>
      </c>
      <c r="BN20">
        <f t="shared" si="42"/>
        <v>0.84298932319979325</v>
      </c>
      <c r="BO20">
        <f t="shared" si="43"/>
        <v>0.1959786463995864</v>
      </c>
      <c r="BP20">
        <v>6</v>
      </c>
      <c r="BQ20">
        <v>0.5</v>
      </c>
      <c r="BR20" t="s">
        <v>296</v>
      </c>
      <c r="BS20">
        <v>2</v>
      </c>
      <c r="BT20">
        <v>1608219785.3499999</v>
      </c>
      <c r="BU20">
        <v>99.571576666666701</v>
      </c>
      <c r="BV20">
        <v>99.416596666666706</v>
      </c>
      <c r="BW20">
        <v>22.7260566666667</v>
      </c>
      <c r="BX20">
        <v>22.379829999999998</v>
      </c>
      <c r="BY20">
        <v>98.931650000000005</v>
      </c>
      <c r="BZ20">
        <v>22.40605</v>
      </c>
      <c r="CA20">
        <v>500.01736666666699</v>
      </c>
      <c r="CB20">
        <v>101.64943333333299</v>
      </c>
      <c r="CC20">
        <v>0.10000993</v>
      </c>
      <c r="CD20">
        <v>27.962136666666702</v>
      </c>
      <c r="CE20">
        <v>29.375866666666699</v>
      </c>
      <c r="CF20">
        <v>999.9</v>
      </c>
      <c r="CG20">
        <v>0</v>
      </c>
      <c r="CH20">
        <v>0</v>
      </c>
      <c r="CI20">
        <v>10000.4766666667</v>
      </c>
      <c r="CJ20">
        <v>0</v>
      </c>
      <c r="CK20">
        <v>275.52523333333301</v>
      </c>
      <c r="CL20">
        <v>1399.9929999999999</v>
      </c>
      <c r="CM20">
        <v>0.90000033333333296</v>
      </c>
      <c r="CN20">
        <v>9.9999500000000005E-2</v>
      </c>
      <c r="CO20">
        <v>0</v>
      </c>
      <c r="CP20">
        <v>1009.732</v>
      </c>
      <c r="CQ20">
        <v>4.9994800000000001</v>
      </c>
      <c r="CR20">
        <v>14453.2066666667</v>
      </c>
      <c r="CS20">
        <v>11417.51</v>
      </c>
      <c r="CT20">
        <v>50.237400000000001</v>
      </c>
      <c r="CU20">
        <v>51.6332666666667</v>
      </c>
      <c r="CV20">
        <v>51.183</v>
      </c>
      <c r="CW20">
        <v>51.320399999999999</v>
      </c>
      <c r="CX20">
        <v>51.841466666666697</v>
      </c>
      <c r="CY20">
        <v>1255.492</v>
      </c>
      <c r="CZ20">
        <v>139.501</v>
      </c>
      <c r="DA20">
        <v>0</v>
      </c>
      <c r="DB20">
        <v>69.600000143051105</v>
      </c>
      <c r="DC20">
        <v>0</v>
      </c>
      <c r="DD20">
        <v>1009.28192307692</v>
      </c>
      <c r="DE20">
        <v>-55.7165812428834</v>
      </c>
      <c r="DF20">
        <v>-800.35897491007904</v>
      </c>
      <c r="DG20">
        <v>14446.7269230769</v>
      </c>
      <c r="DH20">
        <v>15</v>
      </c>
      <c r="DI20">
        <v>1608219231.0999999</v>
      </c>
      <c r="DJ20" t="s">
        <v>297</v>
      </c>
      <c r="DK20">
        <v>1608219231.0999999</v>
      </c>
      <c r="DL20">
        <v>1608219224.0999999</v>
      </c>
      <c r="DM20">
        <v>4</v>
      </c>
      <c r="DN20">
        <v>0.106</v>
      </c>
      <c r="DO20">
        <v>-4.0000000000000001E-3</v>
      </c>
      <c r="DP20">
        <v>-0.64800000000000002</v>
      </c>
      <c r="DQ20">
        <v>0.28699999999999998</v>
      </c>
      <c r="DR20">
        <v>1420</v>
      </c>
      <c r="DS20">
        <v>22</v>
      </c>
      <c r="DT20">
        <v>0.17</v>
      </c>
      <c r="DU20">
        <v>0.14000000000000001</v>
      </c>
      <c r="DV20">
        <v>-0.15750000765550101</v>
      </c>
      <c r="DW20">
        <v>-0.112361646035004</v>
      </c>
      <c r="DX20">
        <v>3.7287989450143798E-2</v>
      </c>
      <c r="DY20">
        <v>1</v>
      </c>
      <c r="DZ20">
        <v>0.15492729333333299</v>
      </c>
      <c r="EA20">
        <v>-5.7656008898775198E-3</v>
      </c>
      <c r="EB20">
        <v>4.3007407230793299E-2</v>
      </c>
      <c r="EC20">
        <v>1</v>
      </c>
      <c r="ED20">
        <v>0.34540796666666701</v>
      </c>
      <c r="EE20">
        <v>0.138841174638487</v>
      </c>
      <c r="EF20">
        <v>1.09280602075066E-2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0.64</v>
      </c>
      <c r="EN20">
        <v>0.3201</v>
      </c>
      <c r="EO20">
        <v>0.65244293690378197</v>
      </c>
      <c r="EP20">
        <v>-1.6043650578588901E-5</v>
      </c>
      <c r="EQ20">
        <v>-1.15305589960158E-6</v>
      </c>
      <c r="ER20">
        <v>3.6581349982770798E-10</v>
      </c>
      <c r="ES20">
        <v>-0.139534335925665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9.4</v>
      </c>
      <c r="FB20">
        <v>9.5</v>
      </c>
      <c r="FC20">
        <v>2</v>
      </c>
      <c r="FD20">
        <v>500.423</v>
      </c>
      <c r="FE20">
        <v>492.16199999999998</v>
      </c>
      <c r="FF20">
        <v>22.744399999999999</v>
      </c>
      <c r="FG20">
        <v>35.357700000000001</v>
      </c>
      <c r="FH20">
        <v>30.0001</v>
      </c>
      <c r="FI20">
        <v>35.252600000000001</v>
      </c>
      <c r="FJ20">
        <v>35.267899999999997</v>
      </c>
      <c r="FK20">
        <v>7.1114300000000004</v>
      </c>
      <c r="FL20">
        <v>23.152100000000001</v>
      </c>
      <c r="FM20">
        <v>48.166699999999999</v>
      </c>
      <c r="FN20">
        <v>22.773199999999999</v>
      </c>
      <c r="FO20">
        <v>99.667900000000003</v>
      </c>
      <c r="FP20">
        <v>22.414000000000001</v>
      </c>
      <c r="FQ20">
        <v>97.440399999999997</v>
      </c>
      <c r="FR20">
        <v>101.752</v>
      </c>
    </row>
    <row r="21" spans="1:174" x14ac:dyDescent="0.25">
      <c r="A21">
        <v>5</v>
      </c>
      <c r="B21">
        <v>1608219866.0999999</v>
      </c>
      <c r="C21">
        <v>289.5</v>
      </c>
      <c r="D21" t="s">
        <v>312</v>
      </c>
      <c r="E21" t="s">
        <v>313</v>
      </c>
      <c r="F21" t="s">
        <v>291</v>
      </c>
      <c r="G21" t="s">
        <v>292</v>
      </c>
      <c r="H21">
        <v>1608219858.3499999</v>
      </c>
      <c r="I21">
        <f t="shared" si="0"/>
        <v>3.6979016155853835E-4</v>
      </c>
      <c r="J21">
        <f t="shared" si="1"/>
        <v>0.36979016155853833</v>
      </c>
      <c r="K21">
        <f t="shared" si="2"/>
        <v>0.51561728018810371</v>
      </c>
      <c r="L21">
        <f t="shared" si="3"/>
        <v>148.871266666667</v>
      </c>
      <c r="M21">
        <f t="shared" si="4"/>
        <v>104.35031925448696</v>
      </c>
      <c r="N21">
        <f t="shared" si="5"/>
        <v>10.617735625961826</v>
      </c>
      <c r="O21">
        <f t="shared" si="6"/>
        <v>15.14778069738168</v>
      </c>
      <c r="P21">
        <f t="shared" si="7"/>
        <v>2.0278827187991927E-2</v>
      </c>
      <c r="Q21">
        <f t="shared" si="8"/>
        <v>2.9580855277177567</v>
      </c>
      <c r="R21">
        <f t="shared" si="9"/>
        <v>2.0201910583072691E-2</v>
      </c>
      <c r="S21">
        <f t="shared" si="10"/>
        <v>1.2633080346762316E-2</v>
      </c>
      <c r="T21">
        <f t="shared" si="11"/>
        <v>231.28812131572934</v>
      </c>
      <c r="U21">
        <f t="shared" si="12"/>
        <v>29.214284110697101</v>
      </c>
      <c r="V21">
        <f t="shared" si="13"/>
        <v>29.3293933333333</v>
      </c>
      <c r="W21">
        <f t="shared" si="14"/>
        <v>4.099069811649418</v>
      </c>
      <c r="X21">
        <f t="shared" si="15"/>
        <v>60.6244461922848</v>
      </c>
      <c r="Y21">
        <f t="shared" si="16"/>
        <v>2.2950708859663012</v>
      </c>
      <c r="Z21">
        <f t="shared" si="17"/>
        <v>3.7857185180495336</v>
      </c>
      <c r="AA21">
        <f t="shared" si="18"/>
        <v>1.8039989256831168</v>
      </c>
      <c r="AB21">
        <f t="shared" si="19"/>
        <v>-16.307746124731541</v>
      </c>
      <c r="AC21">
        <f t="shared" si="20"/>
        <v>-218.58885808730776</v>
      </c>
      <c r="AD21">
        <f t="shared" si="21"/>
        <v>-16.2111967595721</v>
      </c>
      <c r="AE21">
        <f t="shared" si="22"/>
        <v>-19.819679655882055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53571.258134675561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314</v>
      </c>
      <c r="AR21">
        <v>15354.3</v>
      </c>
      <c r="AS21">
        <v>970.99347999999998</v>
      </c>
      <c r="AT21">
        <v>1015.35</v>
      </c>
      <c r="AU21">
        <f t="shared" si="27"/>
        <v>4.3685940808588231E-2</v>
      </c>
      <c r="AV21">
        <v>0.5</v>
      </c>
      <c r="AW21">
        <f t="shared" si="28"/>
        <v>1180.1726615543366</v>
      </c>
      <c r="AX21">
        <f t="shared" si="29"/>
        <v>0.51561728018810371</v>
      </c>
      <c r="AY21">
        <f t="shared" si="30"/>
        <v>25.778476518288389</v>
      </c>
      <c r="AZ21">
        <f t="shared" si="31"/>
        <v>1.2842335105373245E-3</v>
      </c>
      <c r="BA21">
        <f t="shared" si="32"/>
        <v>-1</v>
      </c>
      <c r="BB21" t="s">
        <v>315</v>
      </c>
      <c r="BC21">
        <v>970.99347999999998</v>
      </c>
      <c r="BD21">
        <v>662.25</v>
      </c>
      <c r="BE21">
        <f t="shared" si="33"/>
        <v>0.34776185551780181</v>
      </c>
      <c r="BF21">
        <f t="shared" si="34"/>
        <v>0.12562027754177299</v>
      </c>
      <c r="BG21">
        <f t="shared" si="35"/>
        <v>1.5331823329558325</v>
      </c>
      <c r="BH21">
        <f t="shared" si="36"/>
        <v>4.3685940808588217E-2</v>
      </c>
      <c r="BI21" t="e">
        <f t="shared" si="37"/>
        <v>#DIV/0!</v>
      </c>
      <c r="BJ21">
        <f t="shared" si="38"/>
        <v>8.5677227000575909E-2</v>
      </c>
      <c r="BK21">
        <f t="shared" si="39"/>
        <v>0.9143227729994241</v>
      </c>
      <c r="BL21">
        <f t="shared" si="40"/>
        <v>1399.9856666666701</v>
      </c>
      <c r="BM21">
        <f t="shared" si="41"/>
        <v>1180.1726615543366</v>
      </c>
      <c r="BN21">
        <f t="shared" si="42"/>
        <v>0.84298910314153241</v>
      </c>
      <c r="BO21">
        <f t="shared" si="43"/>
        <v>0.19597820628306475</v>
      </c>
      <c r="BP21">
        <v>6</v>
      </c>
      <c r="BQ21">
        <v>0.5</v>
      </c>
      <c r="BR21" t="s">
        <v>296</v>
      </c>
      <c r="BS21">
        <v>2</v>
      </c>
      <c r="BT21">
        <v>1608219858.3499999</v>
      </c>
      <c r="BU21">
        <v>148.871266666667</v>
      </c>
      <c r="BV21">
        <v>149.556033333333</v>
      </c>
      <c r="BW21">
        <v>22.555786666666702</v>
      </c>
      <c r="BX21">
        <v>22.122070000000001</v>
      </c>
      <c r="BY21">
        <v>148.46226666666701</v>
      </c>
      <c r="BZ21">
        <v>22.261786666666701</v>
      </c>
      <c r="CA21">
        <v>500.02586666666701</v>
      </c>
      <c r="CB21">
        <v>101.650833333333</v>
      </c>
      <c r="CC21">
        <v>0.100035296666667</v>
      </c>
      <c r="CD21">
        <v>27.958726666666699</v>
      </c>
      <c r="CE21">
        <v>29.3293933333333</v>
      </c>
      <c r="CF21">
        <v>999.9</v>
      </c>
      <c r="CG21">
        <v>0</v>
      </c>
      <c r="CH21">
        <v>0</v>
      </c>
      <c r="CI21">
        <v>9998.5206666666709</v>
      </c>
      <c r="CJ21">
        <v>0</v>
      </c>
      <c r="CK21">
        <v>287.95886666666701</v>
      </c>
      <c r="CL21">
        <v>1399.9856666666701</v>
      </c>
      <c r="CM21">
        <v>0.90000400000000003</v>
      </c>
      <c r="CN21">
        <v>9.9995799999999996E-2</v>
      </c>
      <c r="CO21">
        <v>0</v>
      </c>
      <c r="CP21">
        <v>971.21400000000006</v>
      </c>
      <c r="CQ21">
        <v>4.9994800000000001</v>
      </c>
      <c r="CR21">
        <v>13915.94</v>
      </c>
      <c r="CS21">
        <v>11417.48</v>
      </c>
      <c r="CT21">
        <v>50.297600000000003</v>
      </c>
      <c r="CU21">
        <v>51.682866666666598</v>
      </c>
      <c r="CV21">
        <v>51.2582666666667</v>
      </c>
      <c r="CW21">
        <v>51.347700000000003</v>
      </c>
      <c r="CX21">
        <v>51.889400000000002</v>
      </c>
      <c r="CY21">
        <v>1255.4956666666701</v>
      </c>
      <c r="CZ21">
        <v>139.49</v>
      </c>
      <c r="DA21">
        <v>0</v>
      </c>
      <c r="DB21">
        <v>72.300000190734906</v>
      </c>
      <c r="DC21">
        <v>0</v>
      </c>
      <c r="DD21">
        <v>970.99347999999998</v>
      </c>
      <c r="DE21">
        <v>-27.290769206817799</v>
      </c>
      <c r="DF21">
        <v>-391.61538401502497</v>
      </c>
      <c r="DG21">
        <v>13912.656000000001</v>
      </c>
      <c r="DH21">
        <v>15</v>
      </c>
      <c r="DI21">
        <v>1608219884.5999999</v>
      </c>
      <c r="DJ21" t="s">
        <v>316</v>
      </c>
      <c r="DK21">
        <v>1608219884.5999999</v>
      </c>
      <c r="DL21">
        <v>1608219884.0999999</v>
      </c>
      <c r="DM21">
        <v>5</v>
      </c>
      <c r="DN21">
        <v>-0.216</v>
      </c>
      <c r="DO21">
        <v>1E-3</v>
      </c>
      <c r="DP21">
        <v>0.40899999999999997</v>
      </c>
      <c r="DQ21">
        <v>0.29399999999999998</v>
      </c>
      <c r="DR21">
        <v>150</v>
      </c>
      <c r="DS21">
        <v>22</v>
      </c>
      <c r="DT21">
        <v>0.44</v>
      </c>
      <c r="DU21">
        <v>0.18</v>
      </c>
      <c r="DV21">
        <v>0.33751608483842799</v>
      </c>
      <c r="DW21">
        <v>-0.18005133735709999</v>
      </c>
      <c r="DX21">
        <v>2.2018027274574799E-2</v>
      </c>
      <c r="DY21">
        <v>1</v>
      </c>
      <c r="DZ21">
        <v>-0.47067049999999999</v>
      </c>
      <c r="EA21">
        <v>0.14446539710789799</v>
      </c>
      <c r="EB21">
        <v>2.1193760208687198E-2</v>
      </c>
      <c r="EC21">
        <v>1</v>
      </c>
      <c r="ED21">
        <v>0.45354086666666699</v>
      </c>
      <c r="EE21">
        <v>3.22674794215791E-2</v>
      </c>
      <c r="EF21">
        <v>1.12258352999776E-2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0.40899999999999997</v>
      </c>
      <c r="EN21">
        <v>0.29399999999999998</v>
      </c>
      <c r="EO21">
        <v>0.65244293690378197</v>
      </c>
      <c r="EP21">
        <v>-1.6043650578588901E-5</v>
      </c>
      <c r="EQ21">
        <v>-1.15305589960158E-6</v>
      </c>
      <c r="ER21">
        <v>3.6581349982770798E-10</v>
      </c>
      <c r="ES21">
        <v>-0.139534335925665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10.6</v>
      </c>
      <c r="FB21">
        <v>10.7</v>
      </c>
      <c r="FC21">
        <v>2</v>
      </c>
      <c r="FD21">
        <v>500.45699999999999</v>
      </c>
      <c r="FE21">
        <v>491.52699999999999</v>
      </c>
      <c r="FF21">
        <v>22.875499999999999</v>
      </c>
      <c r="FG21">
        <v>35.396500000000003</v>
      </c>
      <c r="FH21">
        <v>30</v>
      </c>
      <c r="FI21">
        <v>35.301099999999998</v>
      </c>
      <c r="FJ21">
        <v>35.317999999999998</v>
      </c>
      <c r="FK21">
        <v>9.1660199999999996</v>
      </c>
      <c r="FL21">
        <v>23.726800000000001</v>
      </c>
      <c r="FM21">
        <v>46.998600000000003</v>
      </c>
      <c r="FN21">
        <v>22.888100000000001</v>
      </c>
      <c r="FO21">
        <v>149.89400000000001</v>
      </c>
      <c r="FP21">
        <v>22.163399999999999</v>
      </c>
      <c r="FQ21">
        <v>97.437200000000004</v>
      </c>
      <c r="FR21">
        <v>101.742</v>
      </c>
    </row>
    <row r="22" spans="1:174" x14ac:dyDescent="0.25">
      <c r="A22">
        <v>6</v>
      </c>
      <c r="B22">
        <v>1608219956.0999999</v>
      </c>
      <c r="C22">
        <v>379.5</v>
      </c>
      <c r="D22" t="s">
        <v>317</v>
      </c>
      <c r="E22" t="s">
        <v>318</v>
      </c>
      <c r="F22" t="s">
        <v>291</v>
      </c>
      <c r="G22" t="s">
        <v>292</v>
      </c>
      <c r="H22">
        <v>1608219948.3499999</v>
      </c>
      <c r="I22">
        <f t="shared" si="0"/>
        <v>4.505023516327671E-4</v>
      </c>
      <c r="J22">
        <f t="shared" si="1"/>
        <v>0.45050235163276708</v>
      </c>
      <c r="K22">
        <f t="shared" si="2"/>
        <v>1.0922133429269794</v>
      </c>
      <c r="L22">
        <f t="shared" si="3"/>
        <v>198.892333333333</v>
      </c>
      <c r="M22">
        <f t="shared" si="4"/>
        <v>123.02466647663873</v>
      </c>
      <c r="N22">
        <f t="shared" si="5"/>
        <v>12.518050700900929</v>
      </c>
      <c r="O22">
        <f t="shared" si="6"/>
        <v>20.237765189633173</v>
      </c>
      <c r="P22">
        <f t="shared" si="7"/>
        <v>2.4660666392545882E-2</v>
      </c>
      <c r="Q22">
        <f t="shared" si="8"/>
        <v>2.9587440807470156</v>
      </c>
      <c r="R22">
        <f t="shared" si="9"/>
        <v>2.4547044037169907E-2</v>
      </c>
      <c r="S22">
        <f t="shared" si="10"/>
        <v>1.5352067275898926E-2</v>
      </c>
      <c r="T22">
        <f t="shared" si="11"/>
        <v>231.29175618180153</v>
      </c>
      <c r="U22">
        <f t="shared" si="12"/>
        <v>29.212375071655721</v>
      </c>
      <c r="V22">
        <f t="shared" si="13"/>
        <v>29.2784433333333</v>
      </c>
      <c r="W22">
        <f t="shared" si="14"/>
        <v>4.087029623314069</v>
      </c>
      <c r="X22">
        <f t="shared" si="15"/>
        <v>60.106845994362665</v>
      </c>
      <c r="Y22">
        <f t="shared" si="16"/>
        <v>2.2780156551521742</v>
      </c>
      <c r="Z22">
        <f t="shared" si="17"/>
        <v>3.7899437534383784</v>
      </c>
      <c r="AA22">
        <f t="shared" si="18"/>
        <v>1.8090139681618949</v>
      </c>
      <c r="AB22">
        <f t="shared" si="19"/>
        <v>-19.867153707005031</v>
      </c>
      <c r="AC22">
        <f t="shared" si="20"/>
        <v>-207.4589344079761</v>
      </c>
      <c r="AD22">
        <f t="shared" si="21"/>
        <v>-15.37990236457401</v>
      </c>
      <c r="AE22">
        <f t="shared" si="22"/>
        <v>-11.414234297753609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53587.079657500952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15354.1</v>
      </c>
      <c r="AS22">
        <v>949.45339999999999</v>
      </c>
      <c r="AT22">
        <v>997.77</v>
      </c>
      <c r="AU22">
        <f t="shared" si="27"/>
        <v>4.8424586828627825E-2</v>
      </c>
      <c r="AV22">
        <v>0.5</v>
      </c>
      <c r="AW22">
        <f t="shared" si="28"/>
        <v>1180.1816415547466</v>
      </c>
      <c r="AX22">
        <f t="shared" si="29"/>
        <v>1.0922133429269794</v>
      </c>
      <c r="AY22">
        <f t="shared" si="30"/>
        <v>28.574904187510175</v>
      </c>
      <c r="AZ22">
        <f t="shared" si="31"/>
        <v>1.7727892633296186E-3</v>
      </c>
      <c r="BA22">
        <f t="shared" si="32"/>
        <v>-1</v>
      </c>
      <c r="BB22" t="s">
        <v>320</v>
      </c>
      <c r="BC22">
        <v>949.45339999999999</v>
      </c>
      <c r="BD22">
        <v>644.20000000000005</v>
      </c>
      <c r="BE22">
        <f t="shared" si="33"/>
        <v>0.35436022329795436</v>
      </c>
      <c r="BF22">
        <f t="shared" si="34"/>
        <v>0.13665356223661509</v>
      </c>
      <c r="BG22">
        <f t="shared" si="35"/>
        <v>1.5488512884197452</v>
      </c>
      <c r="BH22">
        <f t="shared" si="36"/>
        <v>4.8424586828627832E-2</v>
      </c>
      <c r="BI22" t="e">
        <f t="shared" si="37"/>
        <v>#DIV/0!</v>
      </c>
      <c r="BJ22">
        <f t="shared" si="38"/>
        <v>9.2718847278684194E-2</v>
      </c>
      <c r="BK22">
        <f t="shared" si="39"/>
        <v>0.90728115272131582</v>
      </c>
      <c r="BL22">
        <f t="shared" si="40"/>
        <v>1399.9949999999999</v>
      </c>
      <c r="BM22">
        <f t="shared" si="41"/>
        <v>1180.1816415547466</v>
      </c>
      <c r="BN22">
        <f t="shared" si="42"/>
        <v>0.84298989750302444</v>
      </c>
      <c r="BO22">
        <f t="shared" si="43"/>
        <v>0.1959797950060489</v>
      </c>
      <c r="BP22">
        <v>6</v>
      </c>
      <c r="BQ22">
        <v>0.5</v>
      </c>
      <c r="BR22" t="s">
        <v>296</v>
      </c>
      <c r="BS22">
        <v>2</v>
      </c>
      <c r="BT22">
        <v>1608219948.3499999</v>
      </c>
      <c r="BU22">
        <v>198.892333333333</v>
      </c>
      <c r="BV22">
        <v>200.310466666667</v>
      </c>
      <c r="BW22">
        <v>22.387840000000001</v>
      </c>
      <c r="BX22">
        <v>21.859356666666699</v>
      </c>
      <c r="BY22">
        <v>198.501933333333</v>
      </c>
      <c r="BZ22">
        <v>22.0814566666667</v>
      </c>
      <c r="CA22">
        <v>500.01566666666702</v>
      </c>
      <c r="CB22">
        <v>101.65236666666701</v>
      </c>
      <c r="CC22">
        <v>9.9997793333333307E-2</v>
      </c>
      <c r="CD22">
        <v>27.9778566666667</v>
      </c>
      <c r="CE22">
        <v>29.2784433333333</v>
      </c>
      <c r="CF22">
        <v>999.9</v>
      </c>
      <c r="CG22">
        <v>0</v>
      </c>
      <c r="CH22">
        <v>0</v>
      </c>
      <c r="CI22">
        <v>10002.105</v>
      </c>
      <c r="CJ22">
        <v>0</v>
      </c>
      <c r="CK22">
        <v>274.78963333333297</v>
      </c>
      <c r="CL22">
        <v>1399.9949999999999</v>
      </c>
      <c r="CM22">
        <v>0.89998176666666696</v>
      </c>
      <c r="CN22">
        <v>0.100018226666667</v>
      </c>
      <c r="CO22">
        <v>0</v>
      </c>
      <c r="CP22">
        <v>949.50670000000002</v>
      </c>
      <c r="CQ22">
        <v>4.9994800000000001</v>
      </c>
      <c r="CR22">
        <v>13600.096666666699</v>
      </c>
      <c r="CS22">
        <v>11417.4766666667</v>
      </c>
      <c r="CT22">
        <v>50.330933333333299</v>
      </c>
      <c r="CU22">
        <v>51.733199999999997</v>
      </c>
      <c r="CV22">
        <v>51.289266666666698</v>
      </c>
      <c r="CW22">
        <v>51.3853333333333</v>
      </c>
      <c r="CX22">
        <v>51.926666666666598</v>
      </c>
      <c r="CY22">
        <v>1255.4670000000001</v>
      </c>
      <c r="CZ22">
        <v>139.52799999999999</v>
      </c>
      <c r="DA22">
        <v>0</v>
      </c>
      <c r="DB22">
        <v>89</v>
      </c>
      <c r="DC22">
        <v>0</v>
      </c>
      <c r="DD22">
        <v>949.45339999999999</v>
      </c>
      <c r="DE22">
        <v>-8.8322307928479304</v>
      </c>
      <c r="DF22">
        <v>-141.90769250796501</v>
      </c>
      <c r="DG22">
        <v>13599.412</v>
      </c>
      <c r="DH22">
        <v>15</v>
      </c>
      <c r="DI22">
        <v>1608219884.5999999</v>
      </c>
      <c r="DJ22" t="s">
        <v>316</v>
      </c>
      <c r="DK22">
        <v>1608219884.5999999</v>
      </c>
      <c r="DL22">
        <v>1608219884.0999999</v>
      </c>
      <c r="DM22">
        <v>5</v>
      </c>
      <c r="DN22">
        <v>-0.216</v>
      </c>
      <c r="DO22">
        <v>1E-3</v>
      </c>
      <c r="DP22">
        <v>0.40899999999999997</v>
      </c>
      <c r="DQ22">
        <v>0.29399999999999998</v>
      </c>
      <c r="DR22">
        <v>150</v>
      </c>
      <c r="DS22">
        <v>22</v>
      </c>
      <c r="DT22">
        <v>0.44</v>
      </c>
      <c r="DU22">
        <v>0.18</v>
      </c>
      <c r="DV22">
        <v>1.0953183180616699</v>
      </c>
      <c r="DW22">
        <v>-0.15094228103061999</v>
      </c>
      <c r="DX22">
        <v>2.29158849413507E-2</v>
      </c>
      <c r="DY22">
        <v>1</v>
      </c>
      <c r="DZ22">
        <v>-1.4193436666666699</v>
      </c>
      <c r="EA22">
        <v>0.12192347052279801</v>
      </c>
      <c r="EB22">
        <v>2.09898147495928E-2</v>
      </c>
      <c r="EC22">
        <v>1</v>
      </c>
      <c r="ED22">
        <v>0.52935816666666702</v>
      </c>
      <c r="EE22">
        <v>-0.155581481646273</v>
      </c>
      <c r="EF22">
        <v>1.3888627801390401E-2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0.39</v>
      </c>
      <c r="EN22">
        <v>0.30480000000000002</v>
      </c>
      <c r="EO22">
        <v>0.43621781760091499</v>
      </c>
      <c r="EP22">
        <v>-1.6043650578588901E-5</v>
      </c>
      <c r="EQ22">
        <v>-1.15305589960158E-6</v>
      </c>
      <c r="ER22">
        <v>3.6581349982770798E-10</v>
      </c>
      <c r="ES22">
        <v>-0.13860961860145199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1.2</v>
      </c>
      <c r="FB22">
        <v>1.2</v>
      </c>
      <c r="FC22">
        <v>2</v>
      </c>
      <c r="FD22">
        <v>500.65100000000001</v>
      </c>
      <c r="FE22">
        <v>490.85199999999998</v>
      </c>
      <c r="FF22">
        <v>23.127800000000001</v>
      </c>
      <c r="FG22">
        <v>35.396500000000003</v>
      </c>
      <c r="FH22">
        <v>30</v>
      </c>
      <c r="FI22">
        <v>35.332599999999999</v>
      </c>
      <c r="FJ22">
        <v>35.350999999999999</v>
      </c>
      <c r="FK22">
        <v>11.220499999999999</v>
      </c>
      <c r="FL22">
        <v>24.310400000000001</v>
      </c>
      <c r="FM22">
        <v>45.8733</v>
      </c>
      <c r="FN22">
        <v>23.127300000000002</v>
      </c>
      <c r="FO22">
        <v>200.786</v>
      </c>
      <c r="FP22">
        <v>21.924399999999999</v>
      </c>
      <c r="FQ22">
        <v>97.441100000000006</v>
      </c>
      <c r="FR22">
        <v>101.74</v>
      </c>
    </row>
    <row r="23" spans="1:174" x14ac:dyDescent="0.25">
      <c r="A23">
        <v>7</v>
      </c>
      <c r="B23">
        <v>1608220050.0999999</v>
      </c>
      <c r="C23">
        <v>473.5</v>
      </c>
      <c r="D23" t="s">
        <v>321</v>
      </c>
      <c r="E23" t="s">
        <v>322</v>
      </c>
      <c r="F23" t="s">
        <v>291</v>
      </c>
      <c r="G23" t="s">
        <v>292</v>
      </c>
      <c r="H23">
        <v>1608220042.3499999</v>
      </c>
      <c r="I23">
        <f t="shared" si="0"/>
        <v>3.5280873225076586E-4</v>
      </c>
      <c r="J23">
        <f t="shared" si="1"/>
        <v>0.35280873225076587</v>
      </c>
      <c r="K23">
        <f t="shared" si="2"/>
        <v>1.414209173598411</v>
      </c>
      <c r="L23">
        <f t="shared" si="3"/>
        <v>249.64303333333299</v>
      </c>
      <c r="M23">
        <f t="shared" si="4"/>
        <v>126.54819400723255</v>
      </c>
      <c r="N23">
        <f t="shared" si="5"/>
        <v>12.876489956342818</v>
      </c>
      <c r="O23">
        <f t="shared" si="6"/>
        <v>25.401595310035788</v>
      </c>
      <c r="P23">
        <f t="shared" si="7"/>
        <v>1.9304347212362436E-2</v>
      </c>
      <c r="Q23">
        <f t="shared" si="8"/>
        <v>2.9581437115076152</v>
      </c>
      <c r="R23">
        <f t="shared" si="9"/>
        <v>1.9234632950383492E-2</v>
      </c>
      <c r="S23">
        <f t="shared" si="10"/>
        <v>1.202788806342282E-2</v>
      </c>
      <c r="T23">
        <f t="shared" si="11"/>
        <v>231.29261289857996</v>
      </c>
      <c r="U23">
        <f t="shared" si="12"/>
        <v>29.255192804336961</v>
      </c>
      <c r="V23">
        <f t="shared" si="13"/>
        <v>29.2721366666667</v>
      </c>
      <c r="W23">
        <f t="shared" si="14"/>
        <v>4.0855414175872422</v>
      </c>
      <c r="X23">
        <f t="shared" si="15"/>
        <v>60.033027383131923</v>
      </c>
      <c r="Y23">
        <f t="shared" si="16"/>
        <v>2.2775316897237246</v>
      </c>
      <c r="Z23">
        <f t="shared" si="17"/>
        <v>3.793797829298986</v>
      </c>
      <c r="AA23">
        <f t="shared" si="18"/>
        <v>1.8080097278635177</v>
      </c>
      <c r="AB23">
        <f t="shared" si="19"/>
        <v>-15.558865092258774</v>
      </c>
      <c r="AC23">
        <f t="shared" si="20"/>
        <v>-203.63079618571089</v>
      </c>
      <c r="AD23">
        <f t="shared" si="21"/>
        <v>-15.100001333033624</v>
      </c>
      <c r="AE23">
        <f t="shared" si="22"/>
        <v>-2.9970497124233191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53566.46405411866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15354.1</v>
      </c>
      <c r="AS23">
        <v>944.20207692307702</v>
      </c>
      <c r="AT23">
        <v>998.36</v>
      </c>
      <c r="AU23">
        <f t="shared" si="27"/>
        <v>5.4246887973199098E-2</v>
      </c>
      <c r="AV23">
        <v>0.5</v>
      </c>
      <c r="AW23">
        <f t="shared" si="28"/>
        <v>1180.189900558051</v>
      </c>
      <c r="AX23">
        <f t="shared" si="29"/>
        <v>1.414209173598411</v>
      </c>
      <c r="AY23">
        <f t="shared" si="30"/>
        <v>32.010814661336788</v>
      </c>
      <c r="AZ23">
        <f t="shared" si="31"/>
        <v>2.0456107720095346E-3</v>
      </c>
      <c r="BA23">
        <f t="shared" si="32"/>
        <v>-1</v>
      </c>
      <c r="BB23" t="s">
        <v>324</v>
      </c>
      <c r="BC23">
        <v>944.20207692307702</v>
      </c>
      <c r="BD23">
        <v>635.57000000000005</v>
      </c>
      <c r="BE23">
        <f t="shared" si="33"/>
        <v>0.36338595296285903</v>
      </c>
      <c r="BF23">
        <f t="shared" si="34"/>
        <v>0.14928174171538081</v>
      </c>
      <c r="BG23">
        <f t="shared" si="35"/>
        <v>1.5708104536085716</v>
      </c>
      <c r="BH23">
        <f t="shared" si="36"/>
        <v>5.4246887973199043E-2</v>
      </c>
      <c r="BI23" t="e">
        <f t="shared" si="37"/>
        <v>#DIV/0!</v>
      </c>
      <c r="BJ23">
        <f t="shared" si="38"/>
        <v>0.10048590116559791</v>
      </c>
      <c r="BK23">
        <f t="shared" si="39"/>
        <v>0.89951409883440214</v>
      </c>
      <c r="BL23">
        <f t="shared" si="40"/>
        <v>1400.0053333333301</v>
      </c>
      <c r="BM23">
        <f t="shared" si="41"/>
        <v>1180.189900558051</v>
      </c>
      <c r="BN23">
        <f t="shared" si="42"/>
        <v>0.84298957472403946</v>
      </c>
      <c r="BO23">
        <f t="shared" si="43"/>
        <v>0.19597914944807915</v>
      </c>
      <c r="BP23">
        <v>6</v>
      </c>
      <c r="BQ23">
        <v>0.5</v>
      </c>
      <c r="BR23" t="s">
        <v>296</v>
      </c>
      <c r="BS23">
        <v>2</v>
      </c>
      <c r="BT23">
        <v>1608220042.3499999</v>
      </c>
      <c r="BU23">
        <v>249.64303333333299</v>
      </c>
      <c r="BV23">
        <v>251.44569999999999</v>
      </c>
      <c r="BW23">
        <v>22.383236666666701</v>
      </c>
      <c r="BX23">
        <v>21.969360000000002</v>
      </c>
      <c r="BY23">
        <v>249.276733333333</v>
      </c>
      <c r="BZ23">
        <v>22.077059999999999</v>
      </c>
      <c r="CA23">
        <v>500.02103333333298</v>
      </c>
      <c r="CB23">
        <v>101.651666666667</v>
      </c>
      <c r="CC23">
        <v>0.10000239</v>
      </c>
      <c r="CD23">
        <v>27.995290000000001</v>
      </c>
      <c r="CE23">
        <v>29.2721366666667</v>
      </c>
      <c r="CF23">
        <v>999.9</v>
      </c>
      <c r="CG23">
        <v>0</v>
      </c>
      <c r="CH23">
        <v>0</v>
      </c>
      <c r="CI23">
        <v>9998.7686666666705</v>
      </c>
      <c r="CJ23">
        <v>0</v>
      </c>
      <c r="CK23">
        <v>277.53919999999999</v>
      </c>
      <c r="CL23">
        <v>1400.0053333333301</v>
      </c>
      <c r="CM23">
        <v>0.89999023333333295</v>
      </c>
      <c r="CN23">
        <v>0.10000972666666701</v>
      </c>
      <c r="CO23">
        <v>0</v>
      </c>
      <c r="CP23">
        <v>944.18780000000004</v>
      </c>
      <c r="CQ23">
        <v>4.9994800000000001</v>
      </c>
      <c r="CR23">
        <v>13556.1933333333</v>
      </c>
      <c r="CS23">
        <v>11417.5766666667</v>
      </c>
      <c r="CT23">
        <v>50.345599999999997</v>
      </c>
      <c r="CU23">
        <v>51.7541333333333</v>
      </c>
      <c r="CV23">
        <v>51.3414</v>
      </c>
      <c r="CW23">
        <v>51.408066666666699</v>
      </c>
      <c r="CX23">
        <v>51.936999999999998</v>
      </c>
      <c r="CY23">
        <v>1255.49166666667</v>
      </c>
      <c r="CZ23">
        <v>139.51400000000001</v>
      </c>
      <c r="DA23">
        <v>0</v>
      </c>
      <c r="DB23">
        <v>93.300000190734906</v>
      </c>
      <c r="DC23">
        <v>0</v>
      </c>
      <c r="DD23">
        <v>944.20207692307702</v>
      </c>
      <c r="DE23">
        <v>-2.2894359067293699</v>
      </c>
      <c r="DF23">
        <v>-13.2068376225366</v>
      </c>
      <c r="DG23">
        <v>13555.996153846199</v>
      </c>
      <c r="DH23">
        <v>15</v>
      </c>
      <c r="DI23">
        <v>1608219884.5999999</v>
      </c>
      <c r="DJ23" t="s">
        <v>316</v>
      </c>
      <c r="DK23">
        <v>1608219884.5999999</v>
      </c>
      <c r="DL23">
        <v>1608219884.0999999</v>
      </c>
      <c r="DM23">
        <v>5</v>
      </c>
      <c r="DN23">
        <v>-0.216</v>
      </c>
      <c r="DO23">
        <v>1E-3</v>
      </c>
      <c r="DP23">
        <v>0.40899999999999997</v>
      </c>
      <c r="DQ23">
        <v>0.29399999999999998</v>
      </c>
      <c r="DR23">
        <v>150</v>
      </c>
      <c r="DS23">
        <v>22</v>
      </c>
      <c r="DT23">
        <v>0.44</v>
      </c>
      <c r="DU23">
        <v>0.18</v>
      </c>
      <c r="DV23">
        <v>1.4176291684776801</v>
      </c>
      <c r="DW23">
        <v>-0.139950276173893</v>
      </c>
      <c r="DX23">
        <v>3.1615844008105499E-2</v>
      </c>
      <c r="DY23">
        <v>1</v>
      </c>
      <c r="DZ23">
        <v>-1.8044153333333299</v>
      </c>
      <c r="EA23">
        <v>9.4543982202448695E-2</v>
      </c>
      <c r="EB23">
        <v>3.4350375226803898E-2</v>
      </c>
      <c r="EC23">
        <v>1</v>
      </c>
      <c r="ED23">
        <v>0.41233896666666697</v>
      </c>
      <c r="EE23">
        <v>0.166711234705228</v>
      </c>
      <c r="EF23">
        <v>1.6765593268125701E-2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0.36599999999999999</v>
      </c>
      <c r="EN23">
        <v>0.30640000000000001</v>
      </c>
      <c r="EO23">
        <v>0.43621781760091499</v>
      </c>
      <c r="EP23">
        <v>-1.6043650578588901E-5</v>
      </c>
      <c r="EQ23">
        <v>-1.15305589960158E-6</v>
      </c>
      <c r="ER23">
        <v>3.6581349982770798E-10</v>
      </c>
      <c r="ES23">
        <v>-0.13860961860145199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2.8</v>
      </c>
      <c r="FB23">
        <v>2.8</v>
      </c>
      <c r="FC23">
        <v>2</v>
      </c>
      <c r="FD23">
        <v>500.83</v>
      </c>
      <c r="FE23">
        <v>490.96899999999999</v>
      </c>
      <c r="FF23">
        <v>22.868600000000001</v>
      </c>
      <c r="FG23">
        <v>35.374600000000001</v>
      </c>
      <c r="FH23">
        <v>30</v>
      </c>
      <c r="FI23">
        <v>35.338999999999999</v>
      </c>
      <c r="FJ23">
        <v>35.363300000000002</v>
      </c>
      <c r="FK23">
        <v>13.247400000000001</v>
      </c>
      <c r="FL23">
        <v>23.018599999999999</v>
      </c>
      <c r="FM23">
        <v>44.383200000000002</v>
      </c>
      <c r="FN23">
        <v>22.869700000000002</v>
      </c>
      <c r="FO23">
        <v>251.66399999999999</v>
      </c>
      <c r="FP23">
        <v>22.023299999999999</v>
      </c>
      <c r="FQ23">
        <v>97.450299999999999</v>
      </c>
      <c r="FR23">
        <v>101.74</v>
      </c>
    </row>
    <row r="24" spans="1:174" x14ac:dyDescent="0.25">
      <c r="A24">
        <v>8</v>
      </c>
      <c r="B24">
        <v>1608220158.0999999</v>
      </c>
      <c r="C24">
        <v>581.5</v>
      </c>
      <c r="D24" t="s">
        <v>325</v>
      </c>
      <c r="E24" t="s">
        <v>326</v>
      </c>
      <c r="F24" t="s">
        <v>291</v>
      </c>
      <c r="G24" t="s">
        <v>292</v>
      </c>
      <c r="H24">
        <v>1608220150.3499999</v>
      </c>
      <c r="I24">
        <f t="shared" si="0"/>
        <v>4.5050341825022053E-4</v>
      </c>
      <c r="J24">
        <f t="shared" si="1"/>
        <v>0.45050341825022056</v>
      </c>
      <c r="K24">
        <f t="shared" si="2"/>
        <v>3.0088552890353668</v>
      </c>
      <c r="L24">
        <f t="shared" si="3"/>
        <v>399.47233333333298</v>
      </c>
      <c r="M24">
        <f t="shared" si="4"/>
        <v>194.90840934659923</v>
      </c>
      <c r="N24">
        <f t="shared" si="5"/>
        <v>19.832231984614815</v>
      </c>
      <c r="O24">
        <f t="shared" si="6"/>
        <v>40.646927511546423</v>
      </c>
      <c r="P24">
        <f t="shared" si="7"/>
        <v>2.4678513047643739E-2</v>
      </c>
      <c r="Q24">
        <f t="shared" si="8"/>
        <v>2.9581934744974534</v>
      </c>
      <c r="R24">
        <f t="shared" si="9"/>
        <v>2.456470551424407E-2</v>
      </c>
      <c r="S24">
        <f t="shared" si="10"/>
        <v>1.5363122225788379E-2</v>
      </c>
      <c r="T24">
        <f t="shared" si="11"/>
        <v>231.29557140815112</v>
      </c>
      <c r="U24">
        <f t="shared" si="12"/>
        <v>29.213160627295405</v>
      </c>
      <c r="V24">
        <f t="shared" si="13"/>
        <v>29.25037</v>
      </c>
      <c r="W24">
        <f t="shared" si="14"/>
        <v>4.0804086913294277</v>
      </c>
      <c r="X24">
        <f t="shared" si="15"/>
        <v>59.961913750293206</v>
      </c>
      <c r="Y24">
        <f t="shared" si="16"/>
        <v>2.2725956817909028</v>
      </c>
      <c r="Z24">
        <f t="shared" si="17"/>
        <v>3.7900652925371152</v>
      </c>
      <c r="AA24">
        <f t="shared" si="18"/>
        <v>1.807813009538525</v>
      </c>
      <c r="AB24">
        <f t="shared" si="19"/>
        <v>-19.867200744834726</v>
      </c>
      <c r="AC24">
        <f t="shared" si="20"/>
        <v>-202.8554173535392</v>
      </c>
      <c r="AD24">
        <f t="shared" si="21"/>
        <v>-15.039359493558191</v>
      </c>
      <c r="AE24">
        <f t="shared" si="22"/>
        <v>-6.4664061837809754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53570.916236659614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15358.1</v>
      </c>
      <c r="AS24">
        <v>962.55456000000004</v>
      </c>
      <c r="AT24">
        <v>1028.44</v>
      </c>
      <c r="AU24">
        <f t="shared" si="27"/>
        <v>6.4063474777332652E-2</v>
      </c>
      <c r="AV24">
        <v>0.5</v>
      </c>
      <c r="AW24">
        <f t="shared" si="28"/>
        <v>1180.2085905579981</v>
      </c>
      <c r="AX24">
        <f t="shared" si="29"/>
        <v>3.0088552890353668</v>
      </c>
      <c r="AY24">
        <f t="shared" si="30"/>
        <v>37.804131636601817</v>
      </c>
      <c r="AZ24">
        <f t="shared" si="31"/>
        <v>3.39673454430627E-3</v>
      </c>
      <c r="BA24">
        <f t="shared" si="32"/>
        <v>-1</v>
      </c>
      <c r="BB24" t="s">
        <v>328</v>
      </c>
      <c r="BC24">
        <v>962.55456000000004</v>
      </c>
      <c r="BD24">
        <v>632.92999999999995</v>
      </c>
      <c r="BE24">
        <f t="shared" si="33"/>
        <v>0.38457275096262311</v>
      </c>
      <c r="BF24">
        <f t="shared" si="34"/>
        <v>0.1665834997850876</v>
      </c>
      <c r="BG24">
        <f t="shared" si="35"/>
        <v>1.624887428309608</v>
      </c>
      <c r="BH24">
        <f t="shared" si="36"/>
        <v>6.4063474777332666E-2</v>
      </c>
      <c r="BI24" t="e">
        <f t="shared" si="37"/>
        <v>#DIV/0!</v>
      </c>
      <c r="BJ24">
        <f t="shared" si="38"/>
        <v>0.10953736951698144</v>
      </c>
      <c r="BK24">
        <f t="shared" si="39"/>
        <v>0.89046263048301855</v>
      </c>
      <c r="BL24">
        <f t="shared" si="40"/>
        <v>1400.028</v>
      </c>
      <c r="BM24">
        <f t="shared" si="41"/>
        <v>1180.2085905579981</v>
      </c>
      <c r="BN24">
        <f t="shared" si="42"/>
        <v>0.84298927632732923</v>
      </c>
      <c r="BO24">
        <f t="shared" si="43"/>
        <v>0.19597855265465866</v>
      </c>
      <c r="BP24">
        <v>6</v>
      </c>
      <c r="BQ24">
        <v>0.5</v>
      </c>
      <c r="BR24" t="s">
        <v>296</v>
      </c>
      <c r="BS24">
        <v>2</v>
      </c>
      <c r="BT24">
        <v>1608220150.3499999</v>
      </c>
      <c r="BU24">
        <v>399.47233333333298</v>
      </c>
      <c r="BV24">
        <v>403.2987</v>
      </c>
      <c r="BW24">
        <v>22.3347533333333</v>
      </c>
      <c r="BX24">
        <v>21.806253333333299</v>
      </c>
      <c r="BY24">
        <v>399.203033333333</v>
      </c>
      <c r="BZ24">
        <v>22.030636666666702</v>
      </c>
      <c r="CA24">
        <v>500.02823333333299</v>
      </c>
      <c r="CB24">
        <v>101.65153333333301</v>
      </c>
      <c r="CC24">
        <v>0.100012693333333</v>
      </c>
      <c r="CD24">
        <v>27.9784066666667</v>
      </c>
      <c r="CE24">
        <v>29.25037</v>
      </c>
      <c r="CF24">
        <v>999.9</v>
      </c>
      <c r="CG24">
        <v>0</v>
      </c>
      <c r="CH24">
        <v>0</v>
      </c>
      <c r="CI24">
        <v>9999.0640000000003</v>
      </c>
      <c r="CJ24">
        <v>0</v>
      </c>
      <c r="CK24">
        <v>285.64113333333302</v>
      </c>
      <c r="CL24">
        <v>1400.028</v>
      </c>
      <c r="CM24">
        <v>0.89999963333333299</v>
      </c>
      <c r="CN24">
        <v>0.100000596666667</v>
      </c>
      <c r="CO24">
        <v>0</v>
      </c>
      <c r="CP24">
        <v>962.51423333333298</v>
      </c>
      <c r="CQ24">
        <v>4.9994800000000001</v>
      </c>
      <c r="CR24">
        <v>13777.8266666667</v>
      </c>
      <c r="CS24">
        <v>11417.7866666667</v>
      </c>
      <c r="CT24">
        <v>49.814300000000003</v>
      </c>
      <c r="CU24">
        <v>51.153933333333299</v>
      </c>
      <c r="CV24">
        <v>50.743466666666698</v>
      </c>
      <c r="CW24">
        <v>50.514299999999999</v>
      </c>
      <c r="CX24">
        <v>51.499666666666599</v>
      </c>
      <c r="CY24">
        <v>1255.5260000000001</v>
      </c>
      <c r="CZ24">
        <v>139.50233333333301</v>
      </c>
      <c r="DA24">
        <v>0</v>
      </c>
      <c r="DB24">
        <v>107.200000047684</v>
      </c>
      <c r="DC24">
        <v>0</v>
      </c>
      <c r="DD24">
        <v>962.55456000000004</v>
      </c>
      <c r="DE24">
        <v>5.44253846482163</v>
      </c>
      <c r="DF24">
        <v>83.707692355652696</v>
      </c>
      <c r="DG24">
        <v>13778.352000000001</v>
      </c>
      <c r="DH24">
        <v>15</v>
      </c>
      <c r="DI24">
        <v>1608219884.5999999</v>
      </c>
      <c r="DJ24" t="s">
        <v>316</v>
      </c>
      <c r="DK24">
        <v>1608219884.5999999</v>
      </c>
      <c r="DL24">
        <v>1608219884.0999999</v>
      </c>
      <c r="DM24">
        <v>5</v>
      </c>
      <c r="DN24">
        <v>-0.216</v>
      </c>
      <c r="DO24">
        <v>1E-3</v>
      </c>
      <c r="DP24">
        <v>0.40899999999999997</v>
      </c>
      <c r="DQ24">
        <v>0.29399999999999998</v>
      </c>
      <c r="DR24">
        <v>150</v>
      </c>
      <c r="DS24">
        <v>22</v>
      </c>
      <c r="DT24">
        <v>0.44</v>
      </c>
      <c r="DU24">
        <v>0.18</v>
      </c>
      <c r="DV24">
        <v>3.0084178807370501</v>
      </c>
      <c r="DW24">
        <v>-9.4459911013750994E-2</v>
      </c>
      <c r="DX24">
        <v>1.8730645318619399E-2</v>
      </c>
      <c r="DY24">
        <v>1</v>
      </c>
      <c r="DZ24">
        <v>-3.8261440000000002</v>
      </c>
      <c r="EA24">
        <v>0.19089904338154901</v>
      </c>
      <c r="EB24">
        <v>2.27356717663382E-2</v>
      </c>
      <c r="EC24">
        <v>1</v>
      </c>
      <c r="ED24">
        <v>0.52892346666666701</v>
      </c>
      <c r="EE24">
        <v>-9.2904880978865095E-2</v>
      </c>
      <c r="EF24">
        <v>1.5625837291130599E-2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0.26900000000000002</v>
      </c>
      <c r="EN24">
        <v>0.30370000000000003</v>
      </c>
      <c r="EO24">
        <v>0.43621781760091499</v>
      </c>
      <c r="EP24">
        <v>-1.6043650578588901E-5</v>
      </c>
      <c r="EQ24">
        <v>-1.15305589960158E-6</v>
      </c>
      <c r="ER24">
        <v>3.6581349982770798E-10</v>
      </c>
      <c r="ES24">
        <v>-0.13860961860145199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4.5999999999999996</v>
      </c>
      <c r="FB24">
        <v>4.5999999999999996</v>
      </c>
      <c r="FC24">
        <v>2</v>
      </c>
      <c r="FD24">
        <v>501.00200000000001</v>
      </c>
      <c r="FE24">
        <v>490.536</v>
      </c>
      <c r="FF24">
        <v>22.96</v>
      </c>
      <c r="FG24">
        <v>35.340800000000002</v>
      </c>
      <c r="FH24">
        <v>29.9998</v>
      </c>
      <c r="FI24">
        <v>35.326099999999997</v>
      </c>
      <c r="FJ24">
        <v>35.3566</v>
      </c>
      <c r="FK24">
        <v>19.066299999999998</v>
      </c>
      <c r="FL24">
        <v>23.013200000000001</v>
      </c>
      <c r="FM24">
        <v>42.508899999999997</v>
      </c>
      <c r="FN24">
        <v>22.978400000000001</v>
      </c>
      <c r="FO24">
        <v>403.59500000000003</v>
      </c>
      <c r="FP24">
        <v>21.889099999999999</v>
      </c>
      <c r="FQ24">
        <v>97.460499999999996</v>
      </c>
      <c r="FR24">
        <v>101.742</v>
      </c>
    </row>
    <row r="25" spans="1:174" x14ac:dyDescent="0.25">
      <c r="A25">
        <v>9</v>
      </c>
      <c r="B25">
        <v>1608220259.0999999</v>
      </c>
      <c r="C25">
        <v>682.5</v>
      </c>
      <c r="D25" t="s">
        <v>329</v>
      </c>
      <c r="E25" t="s">
        <v>330</v>
      </c>
      <c r="F25" t="s">
        <v>291</v>
      </c>
      <c r="G25" t="s">
        <v>292</v>
      </c>
      <c r="H25">
        <v>1608220251.3499999</v>
      </c>
      <c r="I25">
        <f t="shared" si="0"/>
        <v>3.8215014582523979E-4</v>
      </c>
      <c r="J25">
        <f t="shared" si="1"/>
        <v>0.38215014582523976</v>
      </c>
      <c r="K25">
        <f t="shared" si="2"/>
        <v>3.9881411518871794</v>
      </c>
      <c r="L25">
        <f t="shared" si="3"/>
        <v>499.49086666666699</v>
      </c>
      <c r="M25">
        <f t="shared" si="4"/>
        <v>182.80913987694944</v>
      </c>
      <c r="N25">
        <f t="shared" si="5"/>
        <v>18.601388810520628</v>
      </c>
      <c r="O25">
        <f t="shared" si="6"/>
        <v>50.824722573633899</v>
      </c>
      <c r="P25">
        <f t="shared" si="7"/>
        <v>2.0878159820632746E-2</v>
      </c>
      <c r="Q25">
        <f t="shared" si="8"/>
        <v>2.958803526845303</v>
      </c>
      <c r="R25">
        <f t="shared" si="9"/>
        <v>2.0796659116193612E-2</v>
      </c>
      <c r="S25">
        <f t="shared" si="10"/>
        <v>1.3005207837964546E-2</v>
      </c>
      <c r="T25">
        <f t="shared" si="11"/>
        <v>231.2911967986654</v>
      </c>
      <c r="U25">
        <f t="shared" si="12"/>
        <v>29.234661833842427</v>
      </c>
      <c r="V25">
        <f t="shared" si="13"/>
        <v>29.257293333333301</v>
      </c>
      <c r="W25">
        <f t="shared" si="14"/>
        <v>4.0820406497927797</v>
      </c>
      <c r="X25">
        <f t="shared" si="15"/>
        <v>59.89572912072024</v>
      </c>
      <c r="Y25">
        <f t="shared" si="16"/>
        <v>2.2706387976555509</v>
      </c>
      <c r="Z25">
        <f t="shared" si="17"/>
        <v>3.7909861537524039</v>
      </c>
      <c r="AA25">
        <f t="shared" si="18"/>
        <v>1.8114018521372288</v>
      </c>
      <c r="AB25">
        <f t="shared" si="19"/>
        <v>-16.852821430893076</v>
      </c>
      <c r="AC25">
        <f t="shared" si="20"/>
        <v>-203.33698086318043</v>
      </c>
      <c r="AD25">
        <f t="shared" si="21"/>
        <v>-15.072785164422587</v>
      </c>
      <c r="AE25">
        <f t="shared" si="22"/>
        <v>-3.9713906598306892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53587.987673934993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331</v>
      </c>
      <c r="AR25">
        <v>15361.8</v>
      </c>
      <c r="AS25">
        <v>979.88163999999995</v>
      </c>
      <c r="AT25">
        <v>1055.7</v>
      </c>
      <c r="AU25">
        <f t="shared" si="27"/>
        <v>7.1818092261059063E-2</v>
      </c>
      <c r="AV25">
        <v>0.5</v>
      </c>
      <c r="AW25">
        <f t="shared" si="28"/>
        <v>1180.1810925855316</v>
      </c>
      <c r="AX25">
        <f t="shared" si="29"/>
        <v>3.9881411518871794</v>
      </c>
      <c r="AY25">
        <f t="shared" si="30"/>
        <v>42.379177296032601</v>
      </c>
      <c r="AZ25">
        <f t="shared" si="31"/>
        <v>4.2265896168182104E-3</v>
      </c>
      <c r="BA25">
        <f t="shared" si="32"/>
        <v>-1</v>
      </c>
      <c r="BB25" t="s">
        <v>332</v>
      </c>
      <c r="BC25">
        <v>979.88163999999995</v>
      </c>
      <c r="BD25">
        <v>634.72</v>
      </c>
      <c r="BE25">
        <f t="shared" si="33"/>
        <v>0.39876858956142847</v>
      </c>
      <c r="BF25">
        <f t="shared" si="34"/>
        <v>0.1800996721934536</v>
      </c>
      <c r="BG25">
        <f t="shared" si="35"/>
        <v>1.6632530879758003</v>
      </c>
      <c r="BH25">
        <f t="shared" si="36"/>
        <v>7.1818092261059105E-2</v>
      </c>
      <c r="BI25" t="e">
        <f t="shared" si="37"/>
        <v>#DIV/0!</v>
      </c>
      <c r="BJ25">
        <f t="shared" si="38"/>
        <v>0.11665986918035211</v>
      </c>
      <c r="BK25">
        <f t="shared" si="39"/>
        <v>0.88334013081964791</v>
      </c>
      <c r="BL25">
        <f t="shared" si="40"/>
        <v>1399.9946666666699</v>
      </c>
      <c r="BM25">
        <f t="shared" si="41"/>
        <v>1180.1810925855316</v>
      </c>
      <c r="BN25">
        <f t="shared" si="42"/>
        <v>0.8429897060933057</v>
      </c>
      <c r="BO25">
        <f t="shared" si="43"/>
        <v>0.1959794121866115</v>
      </c>
      <c r="BP25">
        <v>6</v>
      </c>
      <c r="BQ25">
        <v>0.5</v>
      </c>
      <c r="BR25" t="s">
        <v>296</v>
      </c>
      <c r="BS25">
        <v>2</v>
      </c>
      <c r="BT25">
        <v>1608220251.3499999</v>
      </c>
      <c r="BU25">
        <v>499.49086666666699</v>
      </c>
      <c r="BV25">
        <v>504.50546666666702</v>
      </c>
      <c r="BW25">
        <v>22.315190000000001</v>
      </c>
      <c r="BX25">
        <v>21.866863333333299</v>
      </c>
      <c r="BY25">
        <v>499.30463333333302</v>
      </c>
      <c r="BZ25">
        <v>22.0119133333333</v>
      </c>
      <c r="CA25">
        <v>500.022533333333</v>
      </c>
      <c r="CB25">
        <v>101.653066666667</v>
      </c>
      <c r="CC25">
        <v>9.9990226666666696E-2</v>
      </c>
      <c r="CD25">
        <v>27.982573333333299</v>
      </c>
      <c r="CE25">
        <v>29.257293333333301</v>
      </c>
      <c r="CF25">
        <v>999.9</v>
      </c>
      <c r="CG25">
        <v>0</v>
      </c>
      <c r="CH25">
        <v>0</v>
      </c>
      <c r="CI25">
        <v>10002.3733333333</v>
      </c>
      <c r="CJ25">
        <v>0</v>
      </c>
      <c r="CK25">
        <v>295.63810000000001</v>
      </c>
      <c r="CL25">
        <v>1399.9946666666699</v>
      </c>
      <c r="CM25">
        <v>0.89998659999999997</v>
      </c>
      <c r="CN25">
        <v>0.10001336</v>
      </c>
      <c r="CO25">
        <v>0</v>
      </c>
      <c r="CP25">
        <v>979.83203333333302</v>
      </c>
      <c r="CQ25">
        <v>4.9994800000000001</v>
      </c>
      <c r="CR25">
        <v>14000.73</v>
      </c>
      <c r="CS25">
        <v>11417.506666666701</v>
      </c>
      <c r="CT25">
        <v>49.155999999999999</v>
      </c>
      <c r="CU25">
        <v>50.572499999999998</v>
      </c>
      <c r="CV25">
        <v>50.058033333333299</v>
      </c>
      <c r="CW25">
        <v>49.874833333333299</v>
      </c>
      <c r="CX25">
        <v>50.891433333333303</v>
      </c>
      <c r="CY25">
        <v>1255.4783333333301</v>
      </c>
      <c r="CZ25">
        <v>139.51933333333301</v>
      </c>
      <c r="DA25">
        <v>0</v>
      </c>
      <c r="DB25">
        <v>100.200000047684</v>
      </c>
      <c r="DC25">
        <v>0</v>
      </c>
      <c r="DD25">
        <v>979.88163999999995</v>
      </c>
      <c r="DE25">
        <v>4.7172307576074504</v>
      </c>
      <c r="DF25">
        <v>33.538461554167498</v>
      </c>
      <c r="DG25">
        <v>14000.984</v>
      </c>
      <c r="DH25">
        <v>15</v>
      </c>
      <c r="DI25">
        <v>1608219884.5999999</v>
      </c>
      <c r="DJ25" t="s">
        <v>316</v>
      </c>
      <c r="DK25">
        <v>1608219884.5999999</v>
      </c>
      <c r="DL25">
        <v>1608219884.0999999</v>
      </c>
      <c r="DM25">
        <v>5</v>
      </c>
      <c r="DN25">
        <v>-0.216</v>
      </c>
      <c r="DO25">
        <v>1E-3</v>
      </c>
      <c r="DP25">
        <v>0.40899999999999997</v>
      </c>
      <c r="DQ25">
        <v>0.29399999999999998</v>
      </c>
      <c r="DR25">
        <v>150</v>
      </c>
      <c r="DS25">
        <v>22</v>
      </c>
      <c r="DT25">
        <v>0.44</v>
      </c>
      <c r="DU25">
        <v>0.18</v>
      </c>
      <c r="DV25">
        <v>3.9914769864122399</v>
      </c>
      <c r="DW25">
        <v>4.92605839378066E-2</v>
      </c>
      <c r="DX25">
        <v>2.5249134004567901E-2</v>
      </c>
      <c r="DY25">
        <v>1</v>
      </c>
      <c r="DZ25">
        <v>-5.0166043333333299</v>
      </c>
      <c r="EA25">
        <v>3.1741935484679799E-4</v>
      </c>
      <c r="EB25">
        <v>2.7126387851848E-2</v>
      </c>
      <c r="EC25">
        <v>1</v>
      </c>
      <c r="ED25">
        <v>0.44904186666666701</v>
      </c>
      <c r="EE25">
        <v>-0.108251639599554</v>
      </c>
      <c r="EF25">
        <v>2.2013580633680599E-2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0.186</v>
      </c>
      <c r="EN25">
        <v>0.3049</v>
      </c>
      <c r="EO25">
        <v>0.43621781760091499</v>
      </c>
      <c r="EP25">
        <v>-1.6043650578588901E-5</v>
      </c>
      <c r="EQ25">
        <v>-1.15305589960158E-6</v>
      </c>
      <c r="ER25">
        <v>3.6581349982770798E-10</v>
      </c>
      <c r="ES25">
        <v>-0.13860961860145199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6.2</v>
      </c>
      <c r="FB25">
        <v>6.2</v>
      </c>
      <c r="FC25">
        <v>2</v>
      </c>
      <c r="FD25">
        <v>500.786</v>
      </c>
      <c r="FE25">
        <v>490.54399999999998</v>
      </c>
      <c r="FF25">
        <v>23.1111</v>
      </c>
      <c r="FG25">
        <v>35.308799999999998</v>
      </c>
      <c r="FH25">
        <v>29.9999</v>
      </c>
      <c r="FI25">
        <v>35.309899999999999</v>
      </c>
      <c r="FJ25">
        <v>35.340699999999998</v>
      </c>
      <c r="FK25">
        <v>22.793800000000001</v>
      </c>
      <c r="FL25">
        <v>21.8736</v>
      </c>
      <c r="FM25">
        <v>41.018799999999999</v>
      </c>
      <c r="FN25">
        <v>23.117100000000001</v>
      </c>
      <c r="FO25">
        <v>504.86399999999998</v>
      </c>
      <c r="FP25">
        <v>21.955400000000001</v>
      </c>
      <c r="FQ25">
        <v>97.472700000000003</v>
      </c>
      <c r="FR25">
        <v>101.745</v>
      </c>
    </row>
    <row r="26" spans="1:174" x14ac:dyDescent="0.25">
      <c r="A26">
        <v>10</v>
      </c>
      <c r="B26">
        <v>1608220363.0999999</v>
      </c>
      <c r="C26">
        <v>786.5</v>
      </c>
      <c r="D26" t="s">
        <v>333</v>
      </c>
      <c r="E26" t="s">
        <v>334</v>
      </c>
      <c r="F26" t="s">
        <v>291</v>
      </c>
      <c r="G26" t="s">
        <v>292</v>
      </c>
      <c r="H26">
        <v>1608220355.0999999</v>
      </c>
      <c r="I26">
        <f t="shared" si="0"/>
        <v>4.6952109171789758E-4</v>
      </c>
      <c r="J26">
        <f t="shared" si="1"/>
        <v>0.46952109171789758</v>
      </c>
      <c r="K26">
        <f t="shared" si="2"/>
        <v>5.0700892179080768</v>
      </c>
      <c r="L26">
        <f t="shared" si="3"/>
        <v>599.56545161290296</v>
      </c>
      <c r="M26">
        <f t="shared" si="4"/>
        <v>271.37590087158048</v>
      </c>
      <c r="N26">
        <f t="shared" si="5"/>
        <v>27.614681673806807</v>
      </c>
      <c r="O26">
        <f t="shared" si="6"/>
        <v>61.010609400933824</v>
      </c>
      <c r="P26">
        <f t="shared" si="7"/>
        <v>2.5821412087691488E-2</v>
      </c>
      <c r="Q26">
        <f t="shared" si="8"/>
        <v>2.9578246775956858</v>
      </c>
      <c r="R26">
        <f t="shared" si="9"/>
        <v>2.5696832535625443E-2</v>
      </c>
      <c r="S26">
        <f t="shared" si="10"/>
        <v>1.6071663077980941E-2</v>
      </c>
      <c r="T26">
        <f t="shared" si="11"/>
        <v>231.29092251252209</v>
      </c>
      <c r="U26">
        <f t="shared" si="12"/>
        <v>29.198570273953507</v>
      </c>
      <c r="V26">
        <f t="shared" si="13"/>
        <v>29.237209677419401</v>
      </c>
      <c r="W26">
        <f t="shared" si="14"/>
        <v>4.0773081267337918</v>
      </c>
      <c r="X26">
        <f t="shared" si="15"/>
        <v>60.088056591714789</v>
      </c>
      <c r="Y26">
        <f t="shared" si="16"/>
        <v>2.2760734443799522</v>
      </c>
      <c r="Z26">
        <f t="shared" si="17"/>
        <v>3.7878965862473697</v>
      </c>
      <c r="AA26">
        <f t="shared" si="18"/>
        <v>1.8012346823538397</v>
      </c>
      <c r="AB26">
        <f t="shared" si="19"/>
        <v>-20.705880144759284</v>
      </c>
      <c r="AC26">
        <f t="shared" si="20"/>
        <v>-202.29688912794595</v>
      </c>
      <c r="AD26">
        <f t="shared" si="21"/>
        <v>-14.99810688673784</v>
      </c>
      <c r="AE26">
        <f t="shared" si="22"/>
        <v>-6.7099536469209795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53562.056014988746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335</v>
      </c>
      <c r="AR26">
        <v>15365.2</v>
      </c>
      <c r="AS26">
        <v>1003.0844</v>
      </c>
      <c r="AT26">
        <v>1088.56</v>
      </c>
      <c r="AU26">
        <f t="shared" si="27"/>
        <v>7.852171676343056E-2</v>
      </c>
      <c r="AV26">
        <v>0.5</v>
      </c>
      <c r="AW26">
        <f t="shared" si="28"/>
        <v>1180.1832692964249</v>
      </c>
      <c r="AX26">
        <f t="shared" si="29"/>
        <v>5.0700892179080768</v>
      </c>
      <c r="AY26">
        <f t="shared" si="30"/>
        <v>46.335008200316686</v>
      </c>
      <c r="AZ26">
        <f t="shared" si="31"/>
        <v>5.1433445769205029E-3</v>
      </c>
      <c r="BA26">
        <f t="shared" si="32"/>
        <v>-1</v>
      </c>
      <c r="BB26" t="s">
        <v>336</v>
      </c>
      <c r="BC26">
        <v>1003.0844</v>
      </c>
      <c r="BD26">
        <v>635.49</v>
      </c>
      <c r="BE26">
        <f t="shared" si="33"/>
        <v>0.41621040640846618</v>
      </c>
      <c r="BF26">
        <f t="shared" si="34"/>
        <v>0.188658706160196</v>
      </c>
      <c r="BG26">
        <f t="shared" si="35"/>
        <v>1.7129459157500511</v>
      </c>
      <c r="BH26">
        <f t="shared" si="36"/>
        <v>7.8521716763430574E-2</v>
      </c>
      <c r="BI26" t="e">
        <f t="shared" si="37"/>
        <v>#DIV/0!</v>
      </c>
      <c r="BJ26">
        <f t="shared" si="38"/>
        <v>0.11952206731332175</v>
      </c>
      <c r="BK26">
        <f t="shared" si="39"/>
        <v>0.88047793268667829</v>
      </c>
      <c r="BL26">
        <f t="shared" si="40"/>
        <v>1399.99774193548</v>
      </c>
      <c r="BM26">
        <f t="shared" si="41"/>
        <v>1180.1832692964249</v>
      </c>
      <c r="BN26">
        <f t="shared" si="42"/>
        <v>0.84298940915778608</v>
      </c>
      <c r="BO26">
        <f t="shared" si="43"/>
        <v>0.19597881831557221</v>
      </c>
      <c r="BP26">
        <v>6</v>
      </c>
      <c r="BQ26">
        <v>0.5</v>
      </c>
      <c r="BR26" t="s">
        <v>296</v>
      </c>
      <c r="BS26">
        <v>2</v>
      </c>
      <c r="BT26">
        <v>1608220355.0999999</v>
      </c>
      <c r="BU26">
        <v>599.56545161290296</v>
      </c>
      <c r="BV26">
        <v>605.98706451612895</v>
      </c>
      <c r="BW26">
        <v>22.367503225806399</v>
      </c>
      <c r="BX26">
        <v>21.816706451612902</v>
      </c>
      <c r="BY26">
        <v>599.47445161290295</v>
      </c>
      <c r="BZ26">
        <v>22.0619935483871</v>
      </c>
      <c r="CA26">
        <v>500.02370967741899</v>
      </c>
      <c r="CB26">
        <v>101.658064516129</v>
      </c>
      <c r="CC26">
        <v>9.9982477419354801E-2</v>
      </c>
      <c r="CD26">
        <v>27.968590322580599</v>
      </c>
      <c r="CE26">
        <v>29.237209677419401</v>
      </c>
      <c r="CF26">
        <v>999.9</v>
      </c>
      <c r="CG26">
        <v>0</v>
      </c>
      <c r="CH26">
        <v>0</v>
      </c>
      <c r="CI26">
        <v>9996.3303225806394</v>
      </c>
      <c r="CJ26">
        <v>0</v>
      </c>
      <c r="CK26">
        <v>300.21367741935501</v>
      </c>
      <c r="CL26">
        <v>1399.99774193548</v>
      </c>
      <c r="CM26">
        <v>0.89999603225806502</v>
      </c>
      <c r="CN26">
        <v>0.10000390000000001</v>
      </c>
      <c r="CO26">
        <v>0</v>
      </c>
      <c r="CP26">
        <v>1002.91258064516</v>
      </c>
      <c r="CQ26">
        <v>4.9994800000000001</v>
      </c>
      <c r="CR26">
        <v>14268.8064516129</v>
      </c>
      <c r="CS26">
        <v>11417.5516129032</v>
      </c>
      <c r="CT26">
        <v>48.509870967741897</v>
      </c>
      <c r="CU26">
        <v>50.066064516129003</v>
      </c>
      <c r="CV26">
        <v>49.421129032258101</v>
      </c>
      <c r="CW26">
        <v>49.356677419354803</v>
      </c>
      <c r="CX26">
        <v>50.28</v>
      </c>
      <c r="CY26">
        <v>1255.49225806452</v>
      </c>
      <c r="CZ26">
        <v>139.50548387096799</v>
      </c>
      <c r="DA26">
        <v>0</v>
      </c>
      <c r="DB26">
        <v>103.5</v>
      </c>
      <c r="DC26">
        <v>0</v>
      </c>
      <c r="DD26">
        <v>1003.0844</v>
      </c>
      <c r="DE26">
        <v>8.6776923336080802</v>
      </c>
      <c r="DF26">
        <v>74.323076995569906</v>
      </c>
      <c r="DG26">
        <v>14270.172</v>
      </c>
      <c r="DH26">
        <v>15</v>
      </c>
      <c r="DI26">
        <v>1608219884.5999999</v>
      </c>
      <c r="DJ26" t="s">
        <v>316</v>
      </c>
      <c r="DK26">
        <v>1608219884.5999999</v>
      </c>
      <c r="DL26">
        <v>1608219884.0999999</v>
      </c>
      <c r="DM26">
        <v>5</v>
      </c>
      <c r="DN26">
        <v>-0.216</v>
      </c>
      <c r="DO26">
        <v>1E-3</v>
      </c>
      <c r="DP26">
        <v>0.40899999999999997</v>
      </c>
      <c r="DQ26">
        <v>0.29399999999999998</v>
      </c>
      <c r="DR26">
        <v>150</v>
      </c>
      <c r="DS26">
        <v>22</v>
      </c>
      <c r="DT26">
        <v>0.44</v>
      </c>
      <c r="DU26">
        <v>0.18</v>
      </c>
      <c r="DV26">
        <v>5.0731570615760999</v>
      </c>
      <c r="DW26">
        <v>-0.20820017189815701</v>
      </c>
      <c r="DX26">
        <v>4.7853854724720299E-2</v>
      </c>
      <c r="DY26">
        <v>1</v>
      </c>
      <c r="DZ26">
        <v>-6.4219766666666702</v>
      </c>
      <c r="EA26">
        <v>0.161112880978874</v>
      </c>
      <c r="EB26">
        <v>5.43726532571496E-2</v>
      </c>
      <c r="EC26">
        <v>1</v>
      </c>
      <c r="ED26">
        <v>0.55074266666666605</v>
      </c>
      <c r="EE26">
        <v>2.6506625139043699E-2</v>
      </c>
      <c r="EF26">
        <v>2.1000687025798802E-3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9.0999999999999998E-2</v>
      </c>
      <c r="EN26">
        <v>0.30559999999999998</v>
      </c>
      <c r="EO26">
        <v>0.43621781760091499</v>
      </c>
      <c r="EP26">
        <v>-1.6043650578588901E-5</v>
      </c>
      <c r="EQ26">
        <v>-1.15305589960158E-6</v>
      </c>
      <c r="ER26">
        <v>3.6581349982770798E-10</v>
      </c>
      <c r="ES26">
        <v>-0.13860961860145199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8</v>
      </c>
      <c r="FB26">
        <v>8</v>
      </c>
      <c r="FC26">
        <v>2</v>
      </c>
      <c r="FD26">
        <v>501.04399999999998</v>
      </c>
      <c r="FE26">
        <v>490.20800000000003</v>
      </c>
      <c r="FF26">
        <v>23.285799999999998</v>
      </c>
      <c r="FG26">
        <v>35.279699999999998</v>
      </c>
      <c r="FH26">
        <v>29.9999</v>
      </c>
      <c r="FI26">
        <v>35.290399999999998</v>
      </c>
      <c r="FJ26">
        <v>35.3245</v>
      </c>
      <c r="FK26">
        <v>26.4055</v>
      </c>
      <c r="FL26">
        <v>21.383900000000001</v>
      </c>
      <c r="FM26">
        <v>39.894500000000001</v>
      </c>
      <c r="FN26">
        <v>23.303999999999998</v>
      </c>
      <c r="FO26">
        <v>606.21400000000006</v>
      </c>
      <c r="FP26">
        <v>21.793399999999998</v>
      </c>
      <c r="FQ26">
        <v>97.480699999999999</v>
      </c>
      <c r="FR26">
        <v>101.749</v>
      </c>
    </row>
    <row r="27" spans="1:174" x14ac:dyDescent="0.25">
      <c r="A27">
        <v>11</v>
      </c>
      <c r="B27">
        <v>1608220452.0999999</v>
      </c>
      <c r="C27">
        <v>875.5</v>
      </c>
      <c r="D27" t="s">
        <v>337</v>
      </c>
      <c r="E27" t="s">
        <v>338</v>
      </c>
      <c r="F27" t="s">
        <v>291</v>
      </c>
      <c r="G27" t="s">
        <v>292</v>
      </c>
      <c r="H27">
        <v>1608220444.3499999</v>
      </c>
      <c r="I27">
        <f t="shared" si="0"/>
        <v>4.9383360398413771E-4</v>
      </c>
      <c r="J27">
        <f t="shared" si="1"/>
        <v>0.49383360398413773</v>
      </c>
      <c r="K27">
        <f t="shared" si="2"/>
        <v>6.3788973751779441</v>
      </c>
      <c r="L27">
        <f t="shared" si="3"/>
        <v>699.07986666666704</v>
      </c>
      <c r="M27">
        <f t="shared" si="4"/>
        <v>304.2747347573611</v>
      </c>
      <c r="N27">
        <f t="shared" si="5"/>
        <v>30.96431829861692</v>
      </c>
      <c r="O27">
        <f t="shared" si="6"/>
        <v>71.141402932724688</v>
      </c>
      <c r="P27">
        <f t="shared" si="7"/>
        <v>2.6971786799906E-2</v>
      </c>
      <c r="Q27">
        <f t="shared" si="8"/>
        <v>2.9580734242937496</v>
      </c>
      <c r="R27">
        <f t="shared" si="9"/>
        <v>2.6835902541557273E-2</v>
      </c>
      <c r="S27">
        <f t="shared" si="10"/>
        <v>1.6784590546173185E-2</v>
      </c>
      <c r="T27">
        <f t="shared" si="11"/>
        <v>231.29294046770838</v>
      </c>
      <c r="U27">
        <f t="shared" si="12"/>
        <v>29.207177662319811</v>
      </c>
      <c r="V27">
        <f t="shared" si="13"/>
        <v>29.245376666666701</v>
      </c>
      <c r="W27">
        <f t="shared" si="14"/>
        <v>4.0792320228761048</v>
      </c>
      <c r="X27">
        <f t="shared" si="15"/>
        <v>59.741973587152664</v>
      </c>
      <c r="Y27">
        <f t="shared" si="16"/>
        <v>2.2649397968712912</v>
      </c>
      <c r="Z27">
        <f t="shared" si="17"/>
        <v>3.7912035054669833</v>
      </c>
      <c r="AA27">
        <f t="shared" si="18"/>
        <v>1.8142922260048135</v>
      </c>
      <c r="AB27">
        <f t="shared" si="19"/>
        <v>-21.778061935700475</v>
      </c>
      <c r="AC27">
        <f t="shared" si="20"/>
        <v>-201.22957029876102</v>
      </c>
      <c r="AD27">
        <f t="shared" si="21"/>
        <v>-14.919437961931227</v>
      </c>
      <c r="AE27">
        <f t="shared" si="22"/>
        <v>-6.6341297286843428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53566.776363967263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339</v>
      </c>
      <c r="AR27">
        <v>15367.7</v>
      </c>
      <c r="AS27">
        <v>1031.2267999999999</v>
      </c>
      <c r="AT27">
        <v>1128.19</v>
      </c>
      <c r="AU27">
        <f t="shared" si="27"/>
        <v>8.5945807000593955E-2</v>
      </c>
      <c r="AV27">
        <v>0.5</v>
      </c>
      <c r="AW27">
        <f t="shared" si="28"/>
        <v>1180.191081554603</v>
      </c>
      <c r="AX27">
        <f t="shared" si="29"/>
        <v>6.3788973751779441</v>
      </c>
      <c r="AY27">
        <f t="shared" si="30"/>
        <v>50.716237459557071</v>
      </c>
      <c r="AZ27">
        <f t="shared" si="31"/>
        <v>6.2522904049216463E-3</v>
      </c>
      <c r="BA27">
        <f t="shared" si="32"/>
        <v>-1</v>
      </c>
      <c r="BB27" t="s">
        <v>340</v>
      </c>
      <c r="BC27">
        <v>1031.2267999999999</v>
      </c>
      <c r="BD27">
        <v>639.39</v>
      </c>
      <c r="BE27">
        <f t="shared" si="33"/>
        <v>0.43326035508203409</v>
      </c>
      <c r="BF27">
        <f t="shared" si="34"/>
        <v>0.19836988543371548</v>
      </c>
      <c r="BG27">
        <f t="shared" si="35"/>
        <v>1.7644786437072837</v>
      </c>
      <c r="BH27">
        <f t="shared" si="36"/>
        <v>8.5945807000593996E-2</v>
      </c>
      <c r="BI27" t="e">
        <f t="shared" si="37"/>
        <v>#DIV/0!</v>
      </c>
      <c r="BJ27">
        <f t="shared" si="38"/>
        <v>0.12299498136342397</v>
      </c>
      <c r="BK27">
        <f t="shared" si="39"/>
        <v>0.87700501863657598</v>
      </c>
      <c r="BL27">
        <f t="shared" si="40"/>
        <v>1400.0066666666701</v>
      </c>
      <c r="BM27">
        <f t="shared" si="41"/>
        <v>1180.191081554603</v>
      </c>
      <c r="BN27">
        <f t="shared" si="42"/>
        <v>0.84298961544559314</v>
      </c>
      <c r="BO27">
        <f t="shared" si="43"/>
        <v>0.19597923089118627</v>
      </c>
      <c r="BP27">
        <v>6</v>
      </c>
      <c r="BQ27">
        <v>0.5</v>
      </c>
      <c r="BR27" t="s">
        <v>296</v>
      </c>
      <c r="BS27">
        <v>2</v>
      </c>
      <c r="BT27">
        <v>1608220444.3499999</v>
      </c>
      <c r="BU27">
        <v>699.07986666666704</v>
      </c>
      <c r="BV27">
        <v>707.14843333333295</v>
      </c>
      <c r="BW27">
        <v>22.256713333333298</v>
      </c>
      <c r="BX27">
        <v>21.677330000000001</v>
      </c>
      <c r="BY27">
        <v>699.09346666666704</v>
      </c>
      <c r="BZ27">
        <v>21.955926666666699</v>
      </c>
      <c r="CA27">
        <v>500.023866666667</v>
      </c>
      <c r="CB27">
        <v>101.664333333333</v>
      </c>
      <c r="CC27">
        <v>0.10000908999999999</v>
      </c>
      <c r="CD27">
        <v>27.983556666666701</v>
      </c>
      <c r="CE27">
        <v>29.245376666666701</v>
      </c>
      <c r="CF27">
        <v>999.9</v>
      </c>
      <c r="CG27">
        <v>0</v>
      </c>
      <c r="CH27">
        <v>0</v>
      </c>
      <c r="CI27">
        <v>9997.1243333333296</v>
      </c>
      <c r="CJ27">
        <v>0</v>
      </c>
      <c r="CK27">
        <v>303.39286666666698</v>
      </c>
      <c r="CL27">
        <v>1400.0066666666701</v>
      </c>
      <c r="CM27">
        <v>0.89998756666666602</v>
      </c>
      <c r="CN27">
        <v>0.100012456666667</v>
      </c>
      <c r="CO27">
        <v>0</v>
      </c>
      <c r="CP27">
        <v>1031.1566666666699</v>
      </c>
      <c r="CQ27">
        <v>4.9994800000000001</v>
      </c>
      <c r="CR27">
        <v>14618.86</v>
      </c>
      <c r="CS27">
        <v>11417.583333333299</v>
      </c>
      <c r="CT27">
        <v>48.137366666666701</v>
      </c>
      <c r="CU27">
        <v>49.718499999999999</v>
      </c>
      <c r="CV27">
        <v>49.030999999999999</v>
      </c>
      <c r="CW27">
        <v>49.043399999999998</v>
      </c>
      <c r="CX27">
        <v>49.9435</v>
      </c>
      <c r="CY27">
        <v>1255.49066666667</v>
      </c>
      <c r="CZ27">
        <v>139.51599999999999</v>
      </c>
      <c r="DA27">
        <v>0</v>
      </c>
      <c r="DB27">
        <v>88.300000190734906</v>
      </c>
      <c r="DC27">
        <v>0</v>
      </c>
      <c r="DD27">
        <v>1031.2267999999999</v>
      </c>
      <c r="DE27">
        <v>10.256923047652201</v>
      </c>
      <c r="DF27">
        <v>103.023076786725</v>
      </c>
      <c r="DG27">
        <v>14619.672</v>
      </c>
      <c r="DH27">
        <v>15</v>
      </c>
      <c r="DI27">
        <v>1608219884.5999999</v>
      </c>
      <c r="DJ27" t="s">
        <v>316</v>
      </c>
      <c r="DK27">
        <v>1608219884.5999999</v>
      </c>
      <c r="DL27">
        <v>1608219884.0999999</v>
      </c>
      <c r="DM27">
        <v>5</v>
      </c>
      <c r="DN27">
        <v>-0.216</v>
      </c>
      <c r="DO27">
        <v>1E-3</v>
      </c>
      <c r="DP27">
        <v>0.40899999999999997</v>
      </c>
      <c r="DQ27">
        <v>0.29399999999999998</v>
      </c>
      <c r="DR27">
        <v>150</v>
      </c>
      <c r="DS27">
        <v>22</v>
      </c>
      <c r="DT27">
        <v>0.44</v>
      </c>
      <c r="DU27">
        <v>0.18</v>
      </c>
      <c r="DV27">
        <v>6.38724037944593</v>
      </c>
      <c r="DW27">
        <v>-0.14338333187239499</v>
      </c>
      <c r="DX27">
        <v>4.0665773810053103E-2</v>
      </c>
      <c r="DY27">
        <v>1</v>
      </c>
      <c r="DZ27">
        <v>-8.0735703333333309</v>
      </c>
      <c r="EA27">
        <v>0.12965152391545301</v>
      </c>
      <c r="EB27">
        <v>4.2738374987305802E-2</v>
      </c>
      <c r="EC27">
        <v>1</v>
      </c>
      <c r="ED27">
        <v>0.57980940000000003</v>
      </c>
      <c r="EE27">
        <v>-6.4293997775308295E-2</v>
      </c>
      <c r="EF27">
        <v>4.6676293526085998E-3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-1.4E-2</v>
      </c>
      <c r="EN27">
        <v>0.30049999999999999</v>
      </c>
      <c r="EO27">
        <v>0.43621781760091499</v>
      </c>
      <c r="EP27">
        <v>-1.6043650578588901E-5</v>
      </c>
      <c r="EQ27">
        <v>-1.15305589960158E-6</v>
      </c>
      <c r="ER27">
        <v>3.6581349982770798E-10</v>
      </c>
      <c r="ES27">
        <v>-0.13860961860145199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9.5</v>
      </c>
      <c r="FB27">
        <v>9.5</v>
      </c>
      <c r="FC27">
        <v>2</v>
      </c>
      <c r="FD27">
        <v>500.99599999999998</v>
      </c>
      <c r="FE27">
        <v>490.02199999999999</v>
      </c>
      <c r="FF27">
        <v>23.3901</v>
      </c>
      <c r="FG27">
        <v>35.248399999999997</v>
      </c>
      <c r="FH27">
        <v>29.9999</v>
      </c>
      <c r="FI27">
        <v>35.267800000000001</v>
      </c>
      <c r="FJ27">
        <v>35.303199999999997</v>
      </c>
      <c r="FK27">
        <v>29.922599999999999</v>
      </c>
      <c r="FL27">
        <v>21.4102</v>
      </c>
      <c r="FM27">
        <v>38.769799999999996</v>
      </c>
      <c r="FN27">
        <v>23.394300000000001</v>
      </c>
      <c r="FO27">
        <v>707.57399999999996</v>
      </c>
      <c r="FP27">
        <v>21.7258</v>
      </c>
      <c r="FQ27">
        <v>97.490499999999997</v>
      </c>
      <c r="FR27">
        <v>101.75</v>
      </c>
    </row>
    <row r="28" spans="1:174" x14ac:dyDescent="0.25">
      <c r="A28">
        <v>12</v>
      </c>
      <c r="B28">
        <v>1608220558.0999999</v>
      </c>
      <c r="C28">
        <v>981.5</v>
      </c>
      <c r="D28" t="s">
        <v>341</v>
      </c>
      <c r="E28" t="s">
        <v>342</v>
      </c>
      <c r="F28" t="s">
        <v>291</v>
      </c>
      <c r="G28" t="s">
        <v>292</v>
      </c>
      <c r="H28">
        <v>1608220550.3499999</v>
      </c>
      <c r="I28">
        <f t="shared" si="0"/>
        <v>4.460372450911764E-4</v>
      </c>
      <c r="J28">
        <f t="shared" si="1"/>
        <v>0.44603724509117637</v>
      </c>
      <c r="K28">
        <f t="shared" si="2"/>
        <v>6.7303014967033956</v>
      </c>
      <c r="L28">
        <f t="shared" si="3"/>
        <v>799.96753333333299</v>
      </c>
      <c r="M28">
        <f t="shared" si="4"/>
        <v>341.15544366946273</v>
      </c>
      <c r="N28">
        <f t="shared" si="5"/>
        <v>34.717594199011231</v>
      </c>
      <c r="O28">
        <f t="shared" si="6"/>
        <v>81.408486102186274</v>
      </c>
      <c r="P28">
        <f t="shared" si="7"/>
        <v>2.445355624846211E-2</v>
      </c>
      <c r="Q28">
        <f t="shared" si="8"/>
        <v>2.9591245901710712</v>
      </c>
      <c r="R28">
        <f t="shared" si="9"/>
        <v>2.4341844000016932E-2</v>
      </c>
      <c r="S28">
        <f t="shared" si="10"/>
        <v>1.5223646735871324E-2</v>
      </c>
      <c r="T28">
        <f t="shared" si="11"/>
        <v>231.288411120658</v>
      </c>
      <c r="U28">
        <f t="shared" si="12"/>
        <v>29.221636988910795</v>
      </c>
      <c r="V28">
        <f t="shared" si="13"/>
        <v>29.269083333333299</v>
      </c>
      <c r="W28">
        <f t="shared" si="14"/>
        <v>4.0848210818195847</v>
      </c>
      <c r="X28">
        <f t="shared" si="15"/>
        <v>60.087810709345725</v>
      </c>
      <c r="Y28">
        <f t="shared" si="16"/>
        <v>2.2783947665363886</v>
      </c>
      <c r="Z28">
        <f t="shared" si="17"/>
        <v>3.7917753029101786</v>
      </c>
      <c r="AA28">
        <f t="shared" si="18"/>
        <v>1.8064263152831961</v>
      </c>
      <c r="AB28">
        <f t="shared" si="19"/>
        <v>-19.670242508520879</v>
      </c>
      <c r="AC28">
        <f t="shared" si="20"/>
        <v>-204.67040091400918</v>
      </c>
      <c r="AD28">
        <f t="shared" si="21"/>
        <v>-15.171141341972389</v>
      </c>
      <c r="AE28">
        <f t="shared" si="22"/>
        <v>-8.223373643844468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53596.962330481234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343</v>
      </c>
      <c r="AR28">
        <v>15370.3</v>
      </c>
      <c r="AS28">
        <v>1063.17038461538</v>
      </c>
      <c r="AT28">
        <v>1168.82</v>
      </c>
      <c r="AU28">
        <f t="shared" si="27"/>
        <v>9.038997911108626E-2</v>
      </c>
      <c r="AV28">
        <v>0.5</v>
      </c>
      <c r="AW28">
        <f t="shared" si="28"/>
        <v>1180.1680325857635</v>
      </c>
      <c r="AX28">
        <f t="shared" si="29"/>
        <v>6.7303014967033956</v>
      </c>
      <c r="AY28">
        <f t="shared" si="30"/>
        <v>53.337681906499469</v>
      </c>
      <c r="AZ28">
        <f t="shared" si="31"/>
        <v>6.5501702158176616E-3</v>
      </c>
      <c r="BA28">
        <f t="shared" si="32"/>
        <v>-1</v>
      </c>
      <c r="BB28" t="s">
        <v>344</v>
      </c>
      <c r="BC28">
        <v>1063.17038461538</v>
      </c>
      <c r="BD28">
        <v>642.48</v>
      </c>
      <c r="BE28">
        <f t="shared" si="33"/>
        <v>0.45031741414417958</v>
      </c>
      <c r="BF28">
        <f t="shared" si="34"/>
        <v>0.20072503587912738</v>
      </c>
      <c r="BG28">
        <f t="shared" si="35"/>
        <v>1.8192317270576515</v>
      </c>
      <c r="BH28">
        <f t="shared" si="36"/>
        <v>9.0389979111086302E-2</v>
      </c>
      <c r="BI28" t="e">
        <f t="shared" si="37"/>
        <v>#DIV/0!</v>
      </c>
      <c r="BJ28">
        <f t="shared" si="38"/>
        <v>0.12129929775863339</v>
      </c>
      <c r="BK28">
        <f t="shared" si="39"/>
        <v>0.87870070224136665</v>
      </c>
      <c r="BL28">
        <f t="shared" si="40"/>
        <v>1399.97933333333</v>
      </c>
      <c r="BM28">
        <f t="shared" si="41"/>
        <v>1180.1680325857635</v>
      </c>
      <c r="BN28">
        <f t="shared" si="42"/>
        <v>0.84298961026503227</v>
      </c>
      <c r="BO28">
        <f t="shared" si="43"/>
        <v>0.19597922053006475</v>
      </c>
      <c r="BP28">
        <v>6</v>
      </c>
      <c r="BQ28">
        <v>0.5</v>
      </c>
      <c r="BR28" t="s">
        <v>296</v>
      </c>
      <c r="BS28">
        <v>2</v>
      </c>
      <c r="BT28">
        <v>1608220550.3499999</v>
      </c>
      <c r="BU28">
        <v>799.96753333333299</v>
      </c>
      <c r="BV28">
        <v>808.47156666666694</v>
      </c>
      <c r="BW28">
        <v>22.388843333333298</v>
      </c>
      <c r="BX28">
        <v>21.8656133333333</v>
      </c>
      <c r="BY28">
        <v>799.72053333333304</v>
      </c>
      <c r="BZ28">
        <v>22.101843333333299</v>
      </c>
      <c r="CA28">
        <v>500.02980000000002</v>
      </c>
      <c r="CB28">
        <v>101.664733333333</v>
      </c>
      <c r="CC28">
        <v>0.100004246666667</v>
      </c>
      <c r="CD28">
        <v>27.986143333333299</v>
      </c>
      <c r="CE28">
        <v>29.269083333333299</v>
      </c>
      <c r="CF28">
        <v>999.9</v>
      </c>
      <c r="CG28">
        <v>0</v>
      </c>
      <c r="CH28">
        <v>0</v>
      </c>
      <c r="CI28">
        <v>10003.0466666667</v>
      </c>
      <c r="CJ28">
        <v>0</v>
      </c>
      <c r="CK28">
        <v>297.57380000000001</v>
      </c>
      <c r="CL28">
        <v>1399.97933333333</v>
      </c>
      <c r="CM28">
        <v>0.89999133333333303</v>
      </c>
      <c r="CN28">
        <v>0.1000094</v>
      </c>
      <c r="CO28">
        <v>0</v>
      </c>
      <c r="CP28">
        <v>1063.12633333333</v>
      </c>
      <c r="CQ28">
        <v>4.9994800000000001</v>
      </c>
      <c r="CR28">
        <v>15025.2033333333</v>
      </c>
      <c r="CS28">
        <v>11417.37</v>
      </c>
      <c r="CT28">
        <v>47.737266666666699</v>
      </c>
      <c r="CU28">
        <v>49.3791333333333</v>
      </c>
      <c r="CV28">
        <v>48.6415333333333</v>
      </c>
      <c r="CW28">
        <v>48.737266666666599</v>
      </c>
      <c r="CX28">
        <v>49.599800000000002</v>
      </c>
      <c r="CY28">
        <v>1255.4690000000001</v>
      </c>
      <c r="CZ28">
        <v>139.51333333333301</v>
      </c>
      <c r="DA28">
        <v>0</v>
      </c>
      <c r="DB28">
        <v>105.30000019073501</v>
      </c>
      <c r="DC28">
        <v>0</v>
      </c>
      <c r="DD28">
        <v>1063.17038461538</v>
      </c>
      <c r="DE28">
        <v>9.21128204307246</v>
      </c>
      <c r="DF28">
        <v>75.241025531773602</v>
      </c>
      <c r="DG28">
        <v>15025.853846153799</v>
      </c>
      <c r="DH28">
        <v>15</v>
      </c>
      <c r="DI28">
        <v>1608220579.0999999</v>
      </c>
      <c r="DJ28" t="s">
        <v>345</v>
      </c>
      <c r="DK28">
        <v>1608220579.0999999</v>
      </c>
      <c r="DL28">
        <v>1608220576.0999999</v>
      </c>
      <c r="DM28">
        <v>6</v>
      </c>
      <c r="DN28">
        <v>0.38400000000000001</v>
      </c>
      <c r="DO28">
        <v>3.0000000000000001E-3</v>
      </c>
      <c r="DP28">
        <v>0.247</v>
      </c>
      <c r="DQ28">
        <v>0.28699999999999998</v>
      </c>
      <c r="DR28">
        <v>809</v>
      </c>
      <c r="DS28">
        <v>22</v>
      </c>
      <c r="DT28">
        <v>0.4</v>
      </c>
      <c r="DU28">
        <v>0.14000000000000001</v>
      </c>
      <c r="DV28">
        <v>7.0334918165710496</v>
      </c>
      <c r="DW28">
        <v>-0.14830865116321701</v>
      </c>
      <c r="DX28">
        <v>5.1027487677987197E-2</v>
      </c>
      <c r="DY28">
        <v>1</v>
      </c>
      <c r="DZ28">
        <v>-8.8807620000000007</v>
      </c>
      <c r="EA28">
        <v>-2.6533481646267301E-2</v>
      </c>
      <c r="EB28">
        <v>5.7164396751824498E-2</v>
      </c>
      <c r="EC28">
        <v>1</v>
      </c>
      <c r="ED28">
        <v>0.54301096666666704</v>
      </c>
      <c r="EE28">
        <v>0.16984805339265899</v>
      </c>
      <c r="EF28">
        <v>1.9099282320693502E-2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0.247</v>
      </c>
      <c r="EN28">
        <v>0.28699999999999998</v>
      </c>
      <c r="EO28">
        <v>0.43621781760091499</v>
      </c>
      <c r="EP28">
        <v>-1.6043650578588901E-5</v>
      </c>
      <c r="EQ28">
        <v>-1.15305589960158E-6</v>
      </c>
      <c r="ER28">
        <v>3.6581349982770798E-10</v>
      </c>
      <c r="ES28">
        <v>-0.13860961860145199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11.2</v>
      </c>
      <c r="FB28">
        <v>11.2</v>
      </c>
      <c r="FC28">
        <v>2</v>
      </c>
      <c r="FD28">
        <v>501.02300000000002</v>
      </c>
      <c r="FE28">
        <v>490.024</v>
      </c>
      <c r="FF28">
        <v>23.253299999999999</v>
      </c>
      <c r="FG28">
        <v>35.221499999999999</v>
      </c>
      <c r="FH28">
        <v>30</v>
      </c>
      <c r="FI28">
        <v>35.243899999999996</v>
      </c>
      <c r="FJ28">
        <v>35.279299999999999</v>
      </c>
      <c r="FK28">
        <v>33.381599999999999</v>
      </c>
      <c r="FL28">
        <v>19.9895</v>
      </c>
      <c r="FM28">
        <v>37.654800000000002</v>
      </c>
      <c r="FN28">
        <v>23.257000000000001</v>
      </c>
      <c r="FO28">
        <v>808.73400000000004</v>
      </c>
      <c r="FP28">
        <v>21.9297</v>
      </c>
      <c r="FQ28">
        <v>97.497600000000006</v>
      </c>
      <c r="FR28">
        <v>101.752</v>
      </c>
    </row>
    <row r="29" spans="1:174" x14ac:dyDescent="0.25">
      <c r="A29">
        <v>13</v>
      </c>
      <c r="B29">
        <v>1608220700.5</v>
      </c>
      <c r="C29">
        <v>1123.9000000953699</v>
      </c>
      <c r="D29" t="s">
        <v>346</v>
      </c>
      <c r="E29" t="s">
        <v>347</v>
      </c>
      <c r="F29" t="s">
        <v>291</v>
      </c>
      <c r="G29" t="s">
        <v>292</v>
      </c>
      <c r="H29">
        <v>1608220692.75</v>
      </c>
      <c r="I29">
        <f t="shared" si="0"/>
        <v>4.2031894072802557E-4</v>
      </c>
      <c r="J29">
        <f t="shared" si="1"/>
        <v>0.42031894072802556</v>
      </c>
      <c r="K29">
        <f t="shared" si="2"/>
        <v>7.3969080279737076</v>
      </c>
      <c r="L29">
        <f t="shared" si="3"/>
        <v>899.85536666666701</v>
      </c>
      <c r="M29">
        <f t="shared" si="4"/>
        <v>364.31930372889622</v>
      </c>
      <c r="N29">
        <f t="shared" si="5"/>
        <v>37.076060834666755</v>
      </c>
      <c r="O29">
        <f t="shared" si="6"/>
        <v>91.5765153684018</v>
      </c>
      <c r="P29">
        <f t="shared" si="7"/>
        <v>2.2977768016324354E-2</v>
      </c>
      <c r="Q29">
        <f t="shared" si="8"/>
        <v>2.9583241695775486</v>
      </c>
      <c r="R29">
        <f t="shared" si="9"/>
        <v>2.2879076769030806E-2</v>
      </c>
      <c r="S29">
        <f t="shared" si="10"/>
        <v>1.4308254546140681E-2</v>
      </c>
      <c r="T29">
        <f t="shared" si="11"/>
        <v>231.29184934982169</v>
      </c>
      <c r="U29">
        <f t="shared" si="12"/>
        <v>29.213221503162078</v>
      </c>
      <c r="V29">
        <f t="shared" si="13"/>
        <v>29.2758933333333</v>
      </c>
      <c r="W29">
        <f t="shared" si="14"/>
        <v>4.0864278341777354</v>
      </c>
      <c r="X29">
        <f t="shared" si="15"/>
        <v>60.058730142624825</v>
      </c>
      <c r="Y29">
        <f t="shared" si="16"/>
        <v>2.2752504199746095</v>
      </c>
      <c r="Z29">
        <f t="shared" si="17"/>
        <v>3.7883758357385262</v>
      </c>
      <c r="AA29">
        <f t="shared" si="18"/>
        <v>1.8111774142031258</v>
      </c>
      <c r="AB29">
        <f t="shared" si="19"/>
        <v>-18.536065286105927</v>
      </c>
      <c r="AC29">
        <f t="shared" si="20"/>
        <v>-208.15463550550794</v>
      </c>
      <c r="AD29">
        <f t="shared" si="21"/>
        <v>-15.432928441157308</v>
      </c>
      <c r="AE29">
        <f t="shared" si="22"/>
        <v>-10.83177988294949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53576.441547386108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15373.3</v>
      </c>
      <c r="AS29">
        <v>1095.2688000000001</v>
      </c>
      <c r="AT29">
        <v>1209.7</v>
      </c>
      <c r="AU29">
        <f t="shared" si="27"/>
        <v>9.4594692899065858E-2</v>
      </c>
      <c r="AV29">
        <v>0.5</v>
      </c>
      <c r="AW29">
        <f t="shared" si="28"/>
        <v>1180.1897465723134</v>
      </c>
      <c r="AX29">
        <f t="shared" si="29"/>
        <v>7.3969080279737076</v>
      </c>
      <c r="AY29">
        <f t="shared" si="30"/>
        <v>55.819843319817174</v>
      </c>
      <c r="AZ29">
        <f t="shared" si="31"/>
        <v>7.1148796643601469E-3</v>
      </c>
      <c r="BA29">
        <f t="shared" si="32"/>
        <v>-1</v>
      </c>
      <c r="BB29" t="s">
        <v>349</v>
      </c>
      <c r="BC29">
        <v>1095.2688000000001</v>
      </c>
      <c r="BD29">
        <v>654.02</v>
      </c>
      <c r="BE29">
        <f t="shared" si="33"/>
        <v>0.45935355873357031</v>
      </c>
      <c r="BF29">
        <f t="shared" si="34"/>
        <v>0.20593003167290522</v>
      </c>
      <c r="BG29">
        <f t="shared" si="35"/>
        <v>1.8496376257606801</v>
      </c>
      <c r="BH29">
        <f t="shared" si="36"/>
        <v>9.4594692899065871E-2</v>
      </c>
      <c r="BI29" t="e">
        <f t="shared" si="37"/>
        <v>#DIV/0!</v>
      </c>
      <c r="BJ29">
        <f t="shared" si="38"/>
        <v>0.1229674024446907</v>
      </c>
      <c r="BK29">
        <f t="shared" si="39"/>
        <v>0.87703259755530927</v>
      </c>
      <c r="BL29">
        <f t="shared" si="40"/>
        <v>1400.0056666666701</v>
      </c>
      <c r="BM29">
        <f t="shared" si="41"/>
        <v>1180.1897465723134</v>
      </c>
      <c r="BN29">
        <f t="shared" si="42"/>
        <v>0.84298926402367691</v>
      </c>
      <c r="BO29">
        <f t="shared" si="43"/>
        <v>0.19597852804735397</v>
      </c>
      <c r="BP29">
        <v>6</v>
      </c>
      <c r="BQ29">
        <v>0.5</v>
      </c>
      <c r="BR29" t="s">
        <v>296</v>
      </c>
      <c r="BS29">
        <v>2</v>
      </c>
      <c r="BT29">
        <v>1608220692.75</v>
      </c>
      <c r="BU29">
        <v>899.85536666666701</v>
      </c>
      <c r="BV29">
        <v>909.18503333333297</v>
      </c>
      <c r="BW29">
        <v>22.357220000000002</v>
      </c>
      <c r="BX29">
        <v>21.864139999999999</v>
      </c>
      <c r="BY29">
        <v>899.71699999999998</v>
      </c>
      <c r="BZ29">
        <v>22.049423333333301</v>
      </c>
      <c r="CA29">
        <v>500.0265</v>
      </c>
      <c r="CB29">
        <v>101.668033333333</v>
      </c>
      <c r="CC29">
        <v>0.10000491</v>
      </c>
      <c r="CD29">
        <v>27.970759999999999</v>
      </c>
      <c r="CE29">
        <v>29.2758933333333</v>
      </c>
      <c r="CF29">
        <v>999.9</v>
      </c>
      <c r="CG29">
        <v>0</v>
      </c>
      <c r="CH29">
        <v>0</v>
      </c>
      <c r="CI29">
        <v>9998.1823333333305</v>
      </c>
      <c r="CJ29">
        <v>0</v>
      </c>
      <c r="CK29">
        <v>281.84980000000002</v>
      </c>
      <c r="CL29">
        <v>1400.0056666666701</v>
      </c>
      <c r="CM29">
        <v>0.90000013333333395</v>
      </c>
      <c r="CN29">
        <v>9.9999793333333295E-2</v>
      </c>
      <c r="CO29">
        <v>0</v>
      </c>
      <c r="CP29">
        <v>1095.221</v>
      </c>
      <c r="CQ29">
        <v>4.9994800000000001</v>
      </c>
      <c r="CR29">
        <v>15415.12</v>
      </c>
      <c r="CS29">
        <v>11417.6266666667</v>
      </c>
      <c r="CT29">
        <v>47.3162666666666</v>
      </c>
      <c r="CU29">
        <v>48.968499999999999</v>
      </c>
      <c r="CV29">
        <v>48.199733333333299</v>
      </c>
      <c r="CW29">
        <v>48.379066666666702</v>
      </c>
      <c r="CX29">
        <v>49.187199999999997</v>
      </c>
      <c r="CY29">
        <v>1255.50766666667</v>
      </c>
      <c r="CZ29">
        <v>139.499666666667</v>
      </c>
      <c r="DA29">
        <v>0</v>
      </c>
      <c r="DB29">
        <v>141.90000009536701</v>
      </c>
      <c r="DC29">
        <v>0</v>
      </c>
      <c r="DD29">
        <v>1095.2688000000001</v>
      </c>
      <c r="DE29">
        <v>6.1023077031169199</v>
      </c>
      <c r="DF29">
        <v>17.438461519906099</v>
      </c>
      <c r="DG29">
        <v>15415.216</v>
      </c>
      <c r="DH29">
        <v>15</v>
      </c>
      <c r="DI29">
        <v>1608220579.0999999</v>
      </c>
      <c r="DJ29" t="s">
        <v>345</v>
      </c>
      <c r="DK29">
        <v>1608220579.0999999</v>
      </c>
      <c r="DL29">
        <v>1608220576.0999999</v>
      </c>
      <c r="DM29">
        <v>6</v>
      </c>
      <c r="DN29">
        <v>0.38400000000000001</v>
      </c>
      <c r="DO29">
        <v>3.0000000000000001E-3</v>
      </c>
      <c r="DP29">
        <v>0.247</v>
      </c>
      <c r="DQ29">
        <v>0.28699999999999998</v>
      </c>
      <c r="DR29">
        <v>809</v>
      </c>
      <c r="DS29">
        <v>22</v>
      </c>
      <c r="DT29">
        <v>0.4</v>
      </c>
      <c r="DU29">
        <v>0.14000000000000001</v>
      </c>
      <c r="DV29">
        <v>7.3977657457838601</v>
      </c>
      <c r="DW29">
        <v>-0.42430386048993801</v>
      </c>
      <c r="DX29">
        <v>6.0379096912023603E-2</v>
      </c>
      <c r="DY29">
        <v>1</v>
      </c>
      <c r="DZ29">
        <v>-9.3322174193548406</v>
      </c>
      <c r="EA29">
        <v>0.336138387096793</v>
      </c>
      <c r="EB29">
        <v>7.0748878982010904E-2</v>
      </c>
      <c r="EC29">
        <v>0</v>
      </c>
      <c r="ED29">
        <v>0.49225622580645201</v>
      </c>
      <c r="EE29">
        <v>7.9085080645158998E-2</v>
      </c>
      <c r="EF29">
        <v>6.0405591159165403E-3</v>
      </c>
      <c r="EG29">
        <v>1</v>
      </c>
      <c r="EH29">
        <v>2</v>
      </c>
      <c r="EI29">
        <v>3</v>
      </c>
      <c r="EJ29" t="s">
        <v>350</v>
      </c>
      <c r="EK29">
        <v>100</v>
      </c>
      <c r="EL29">
        <v>100</v>
      </c>
      <c r="EM29">
        <v>0.13800000000000001</v>
      </c>
      <c r="EN29">
        <v>0.30840000000000001</v>
      </c>
      <c r="EO29">
        <v>0.81985114860842001</v>
      </c>
      <c r="EP29">
        <v>-1.6043650578588901E-5</v>
      </c>
      <c r="EQ29">
        <v>-1.15305589960158E-6</v>
      </c>
      <c r="ER29">
        <v>3.6581349982770798E-10</v>
      </c>
      <c r="ES29">
        <v>-0.13576291328590101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</v>
      </c>
      <c r="FB29">
        <v>2.1</v>
      </c>
      <c r="FC29">
        <v>2</v>
      </c>
      <c r="FD29">
        <v>500.86500000000001</v>
      </c>
      <c r="FE29">
        <v>489.83499999999998</v>
      </c>
      <c r="FF29">
        <v>23.3489</v>
      </c>
      <c r="FG29">
        <v>35.190899999999999</v>
      </c>
      <c r="FH29">
        <v>29.999600000000001</v>
      </c>
      <c r="FI29">
        <v>35.212800000000001</v>
      </c>
      <c r="FJ29">
        <v>35.2502</v>
      </c>
      <c r="FK29">
        <v>36.731299999999997</v>
      </c>
      <c r="FL29">
        <v>19.631699999999999</v>
      </c>
      <c r="FM29">
        <v>36.540900000000001</v>
      </c>
      <c r="FN29">
        <v>23.365200000000002</v>
      </c>
      <c r="FO29">
        <v>909.20600000000002</v>
      </c>
      <c r="FP29">
        <v>21.897400000000001</v>
      </c>
      <c r="FQ29">
        <v>97.507999999999996</v>
      </c>
      <c r="FR29">
        <v>101.752</v>
      </c>
    </row>
    <row r="30" spans="1:174" x14ac:dyDescent="0.25">
      <c r="A30">
        <v>14</v>
      </c>
      <c r="B30">
        <v>1608220821</v>
      </c>
      <c r="C30">
        <v>1244.4000000953699</v>
      </c>
      <c r="D30" t="s">
        <v>351</v>
      </c>
      <c r="E30" t="s">
        <v>352</v>
      </c>
      <c r="F30" t="s">
        <v>291</v>
      </c>
      <c r="G30" t="s">
        <v>292</v>
      </c>
      <c r="H30">
        <v>1608220813</v>
      </c>
      <c r="I30">
        <f t="shared" si="0"/>
        <v>4.4890620187531085E-4</v>
      </c>
      <c r="J30">
        <f t="shared" si="1"/>
        <v>0.44890620187531083</v>
      </c>
      <c r="K30">
        <f t="shared" si="2"/>
        <v>9.0603620817239108</v>
      </c>
      <c r="L30">
        <f t="shared" si="3"/>
        <v>1199.48032258065</v>
      </c>
      <c r="M30">
        <f t="shared" si="4"/>
        <v>580.94135164835075</v>
      </c>
      <c r="N30">
        <f t="shared" si="5"/>
        <v>59.124587966154202</v>
      </c>
      <c r="O30">
        <f t="shared" si="6"/>
        <v>122.07562716075762</v>
      </c>
      <c r="P30">
        <f t="shared" si="7"/>
        <v>2.4567132322310489E-2</v>
      </c>
      <c r="Q30">
        <f t="shared" si="8"/>
        <v>2.9592240860385806</v>
      </c>
      <c r="R30">
        <f t="shared" si="9"/>
        <v>2.4454386309509857E-2</v>
      </c>
      <c r="S30">
        <f t="shared" si="10"/>
        <v>1.5294077967670433E-2</v>
      </c>
      <c r="T30">
        <f t="shared" si="11"/>
        <v>231.29374534747456</v>
      </c>
      <c r="U30">
        <f t="shared" si="12"/>
        <v>29.226152691912286</v>
      </c>
      <c r="V30">
        <f t="shared" si="13"/>
        <v>29.281806451612901</v>
      </c>
      <c r="W30">
        <f t="shared" si="14"/>
        <v>4.0878234230488006</v>
      </c>
      <c r="X30">
        <f t="shared" si="15"/>
        <v>60.059039375061062</v>
      </c>
      <c r="Y30">
        <f t="shared" si="16"/>
        <v>2.2780031424254958</v>
      </c>
      <c r="Z30">
        <f t="shared" si="17"/>
        <v>3.7929396908925832</v>
      </c>
      <c r="AA30">
        <f t="shared" si="18"/>
        <v>1.8098202806233048</v>
      </c>
      <c r="AB30">
        <f t="shared" si="19"/>
        <v>-19.796763502701207</v>
      </c>
      <c r="AC30">
        <f t="shared" si="20"/>
        <v>-205.86691915307352</v>
      </c>
      <c r="AD30">
        <f t="shared" si="21"/>
        <v>-15.260685850981647</v>
      </c>
      <c r="AE30">
        <f t="shared" si="22"/>
        <v>-9.6306231592818108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53599.12071561475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15375.6</v>
      </c>
      <c r="AS30">
        <v>1140.8012000000001</v>
      </c>
      <c r="AT30">
        <v>1265.54</v>
      </c>
      <c r="AU30">
        <f t="shared" si="27"/>
        <v>9.8565671571028801E-2</v>
      </c>
      <c r="AV30">
        <v>0.5</v>
      </c>
      <c r="AW30">
        <f t="shared" si="28"/>
        <v>1180.1957318838893</v>
      </c>
      <c r="AX30">
        <f t="shared" si="29"/>
        <v>9.0603620817239108</v>
      </c>
      <c r="AY30">
        <f t="shared" si="30"/>
        <v>58.163392449198696</v>
      </c>
      <c r="AZ30">
        <f t="shared" si="31"/>
        <v>8.5243166111650323E-3</v>
      </c>
      <c r="BA30">
        <f t="shared" si="32"/>
        <v>-1</v>
      </c>
      <c r="BB30" t="s">
        <v>354</v>
      </c>
      <c r="BC30">
        <v>1140.8012000000001</v>
      </c>
      <c r="BD30">
        <v>662.17</v>
      </c>
      <c r="BE30">
        <f t="shared" si="33"/>
        <v>0.47676881015218797</v>
      </c>
      <c r="BF30">
        <f t="shared" si="34"/>
        <v>0.20673682814856531</v>
      </c>
      <c r="BG30">
        <f t="shared" si="35"/>
        <v>1.9112010510895994</v>
      </c>
      <c r="BH30">
        <f t="shared" si="36"/>
        <v>9.8565671571028857E-2</v>
      </c>
      <c r="BI30" t="e">
        <f t="shared" si="37"/>
        <v>#DIV/0!</v>
      </c>
      <c r="BJ30">
        <f t="shared" si="38"/>
        <v>0.11999893188676122</v>
      </c>
      <c r="BK30">
        <f t="shared" si="39"/>
        <v>0.88000106811323875</v>
      </c>
      <c r="BL30">
        <f t="shared" si="40"/>
        <v>1400.01225806452</v>
      </c>
      <c r="BM30">
        <f t="shared" si="41"/>
        <v>1180.1957318838893</v>
      </c>
      <c r="BN30">
        <f t="shared" si="42"/>
        <v>0.84298957033096178</v>
      </c>
      <c r="BO30">
        <f t="shared" si="43"/>
        <v>0.19597914066192357</v>
      </c>
      <c r="BP30">
        <v>6</v>
      </c>
      <c r="BQ30">
        <v>0.5</v>
      </c>
      <c r="BR30" t="s">
        <v>296</v>
      </c>
      <c r="BS30">
        <v>2</v>
      </c>
      <c r="BT30">
        <v>1608220813</v>
      </c>
      <c r="BU30">
        <v>1199.48032258065</v>
      </c>
      <c r="BV30">
        <v>1210.9983870967701</v>
      </c>
      <c r="BW30">
        <v>22.383009677419299</v>
      </c>
      <c r="BX30">
        <v>21.856403225806499</v>
      </c>
      <c r="BY30">
        <v>1199.70806451613</v>
      </c>
      <c r="BZ30">
        <v>22.074116129032301</v>
      </c>
      <c r="CA30">
        <v>500.02235483870999</v>
      </c>
      <c r="CB30">
        <v>101.673806451613</v>
      </c>
      <c r="CC30">
        <v>9.99574548387097E-2</v>
      </c>
      <c r="CD30">
        <v>27.991409677419298</v>
      </c>
      <c r="CE30">
        <v>29.281806451612901</v>
      </c>
      <c r="CF30">
        <v>999.9</v>
      </c>
      <c r="CG30">
        <v>0</v>
      </c>
      <c r="CH30">
        <v>0</v>
      </c>
      <c r="CI30">
        <v>10002.7183870968</v>
      </c>
      <c r="CJ30">
        <v>0</v>
      </c>
      <c r="CK30">
        <v>252.72399999999999</v>
      </c>
      <c r="CL30">
        <v>1400.01225806452</v>
      </c>
      <c r="CM30">
        <v>0.89999251612903197</v>
      </c>
      <c r="CN30">
        <v>0.10000732903225799</v>
      </c>
      <c r="CO30">
        <v>0</v>
      </c>
      <c r="CP30">
        <v>1140.8103225806501</v>
      </c>
      <c r="CQ30">
        <v>4.9994800000000001</v>
      </c>
      <c r="CR30">
        <v>15978.1419354839</v>
      </c>
      <c r="CS30">
        <v>11417.658064516099</v>
      </c>
      <c r="CT30">
        <v>47.042064516129003</v>
      </c>
      <c r="CU30">
        <v>48.668999999999997</v>
      </c>
      <c r="CV30">
        <v>47.874677419354803</v>
      </c>
      <c r="CW30">
        <v>48.138870967741902</v>
      </c>
      <c r="CX30">
        <v>48.947290322580599</v>
      </c>
      <c r="CY30">
        <v>1255.4983870967701</v>
      </c>
      <c r="CZ30">
        <v>139.51451612903199</v>
      </c>
      <c r="DA30">
        <v>0</v>
      </c>
      <c r="DB30">
        <v>119.700000047684</v>
      </c>
      <c r="DC30">
        <v>0</v>
      </c>
      <c r="DD30">
        <v>1140.8012000000001</v>
      </c>
      <c r="DE30">
        <v>-0.91538461762962697</v>
      </c>
      <c r="DF30">
        <v>-39.446153741200902</v>
      </c>
      <c r="DG30">
        <v>15977.603999999999</v>
      </c>
      <c r="DH30">
        <v>15</v>
      </c>
      <c r="DI30">
        <v>1608220579.0999999</v>
      </c>
      <c r="DJ30" t="s">
        <v>345</v>
      </c>
      <c r="DK30">
        <v>1608220579.0999999</v>
      </c>
      <c r="DL30">
        <v>1608220576.0999999</v>
      </c>
      <c r="DM30">
        <v>6</v>
      </c>
      <c r="DN30">
        <v>0.38400000000000001</v>
      </c>
      <c r="DO30">
        <v>3.0000000000000001E-3</v>
      </c>
      <c r="DP30">
        <v>0.247</v>
      </c>
      <c r="DQ30">
        <v>0.28699999999999998</v>
      </c>
      <c r="DR30">
        <v>809</v>
      </c>
      <c r="DS30">
        <v>22</v>
      </c>
      <c r="DT30">
        <v>0.4</v>
      </c>
      <c r="DU30">
        <v>0.14000000000000001</v>
      </c>
      <c r="DV30">
        <v>9.0627313256269098</v>
      </c>
      <c r="DW30">
        <v>-0.37854810478622197</v>
      </c>
      <c r="DX30">
        <v>0.11840347747937401</v>
      </c>
      <c r="DY30">
        <v>1</v>
      </c>
      <c r="DZ30">
        <v>-11.5169870967742</v>
      </c>
      <c r="EA30">
        <v>0.21347903225807399</v>
      </c>
      <c r="EB30">
        <v>0.13762992159184601</v>
      </c>
      <c r="EC30">
        <v>0</v>
      </c>
      <c r="ED30">
        <v>0.52661464516128997</v>
      </c>
      <c r="EE30">
        <v>0.22381906451612699</v>
      </c>
      <c r="EF30">
        <v>2.1794069281385501E-2</v>
      </c>
      <c r="EG30">
        <v>0</v>
      </c>
      <c r="EH30">
        <v>1</v>
      </c>
      <c r="EI30">
        <v>3</v>
      </c>
      <c r="EJ30" t="s">
        <v>355</v>
      </c>
      <c r="EK30">
        <v>100</v>
      </c>
      <c r="EL30">
        <v>100</v>
      </c>
      <c r="EM30">
        <v>-0.23</v>
      </c>
      <c r="EN30">
        <v>0.308</v>
      </c>
      <c r="EO30">
        <v>0.81985114860842001</v>
      </c>
      <c r="EP30">
        <v>-1.6043650578588901E-5</v>
      </c>
      <c r="EQ30">
        <v>-1.15305589960158E-6</v>
      </c>
      <c r="ER30">
        <v>3.6581349982770798E-10</v>
      </c>
      <c r="ES30">
        <v>-0.13576291328590101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4</v>
      </c>
      <c r="FB30">
        <v>4.0999999999999996</v>
      </c>
      <c r="FC30">
        <v>2</v>
      </c>
      <c r="FD30">
        <v>500.93700000000001</v>
      </c>
      <c r="FE30">
        <v>489.892</v>
      </c>
      <c r="FF30">
        <v>23.5562</v>
      </c>
      <c r="FG30">
        <v>35.156700000000001</v>
      </c>
      <c r="FH30">
        <v>29.9999</v>
      </c>
      <c r="FI30">
        <v>35.183799999999998</v>
      </c>
      <c r="FJ30">
        <v>35.221200000000003</v>
      </c>
      <c r="FK30">
        <v>46.391500000000001</v>
      </c>
      <c r="FL30">
        <v>18.483599999999999</v>
      </c>
      <c r="FM30">
        <v>35.793300000000002</v>
      </c>
      <c r="FN30">
        <v>23.5581</v>
      </c>
      <c r="FO30">
        <v>1211.01</v>
      </c>
      <c r="FP30">
        <v>21.932400000000001</v>
      </c>
      <c r="FQ30">
        <v>97.517499999999998</v>
      </c>
      <c r="FR30">
        <v>101.756</v>
      </c>
    </row>
    <row r="31" spans="1:174" x14ac:dyDescent="0.25">
      <c r="A31">
        <v>15</v>
      </c>
      <c r="B31">
        <v>1608220941.5</v>
      </c>
      <c r="C31">
        <v>1364.9000000953699</v>
      </c>
      <c r="D31" t="s">
        <v>356</v>
      </c>
      <c r="E31" t="s">
        <v>357</v>
      </c>
      <c r="F31" t="s">
        <v>291</v>
      </c>
      <c r="G31" t="s">
        <v>292</v>
      </c>
      <c r="H31">
        <v>1608220933.5</v>
      </c>
      <c r="I31">
        <f t="shared" si="0"/>
        <v>3.7808531707471876E-4</v>
      </c>
      <c r="J31">
        <f t="shared" si="1"/>
        <v>0.37808531707471876</v>
      </c>
      <c r="K31">
        <f t="shared" si="2"/>
        <v>9.1803033226540105</v>
      </c>
      <c r="L31">
        <f t="shared" si="3"/>
        <v>1399.7348387096799</v>
      </c>
      <c r="M31">
        <f t="shared" si="4"/>
        <v>660.63077373360841</v>
      </c>
      <c r="N31">
        <f t="shared" si="5"/>
        <v>67.241418089073235</v>
      </c>
      <c r="O31">
        <f t="shared" si="6"/>
        <v>142.47013497659424</v>
      </c>
      <c r="P31">
        <f t="shared" si="7"/>
        <v>2.0785730458758148E-2</v>
      </c>
      <c r="Q31">
        <f t="shared" si="8"/>
        <v>2.9597979370846152</v>
      </c>
      <c r="R31">
        <f t="shared" si="9"/>
        <v>2.070497529750287E-2</v>
      </c>
      <c r="S31">
        <f t="shared" si="10"/>
        <v>1.2947838834980654E-2</v>
      </c>
      <c r="T31">
        <f t="shared" si="11"/>
        <v>231.29327062128354</v>
      </c>
      <c r="U31">
        <f t="shared" si="12"/>
        <v>29.227223377385606</v>
      </c>
      <c r="V31">
        <f t="shared" si="13"/>
        <v>29.241183870967699</v>
      </c>
      <c r="W31">
        <f t="shared" si="14"/>
        <v>4.0782442279309814</v>
      </c>
      <c r="X31">
        <f t="shared" si="15"/>
        <v>60.108951158072465</v>
      </c>
      <c r="Y31">
        <f t="shared" si="16"/>
        <v>2.2776444809317464</v>
      </c>
      <c r="Z31">
        <f t="shared" si="17"/>
        <v>3.7891935178540628</v>
      </c>
      <c r="AA31">
        <f t="shared" si="18"/>
        <v>1.800599746999235</v>
      </c>
      <c r="AB31">
        <f t="shared" si="19"/>
        <v>-16.673562482995099</v>
      </c>
      <c r="AC31">
        <f t="shared" si="20"/>
        <v>-202.12918220326793</v>
      </c>
      <c r="AD31">
        <f t="shared" si="21"/>
        <v>-14.976415575330723</v>
      </c>
      <c r="AE31">
        <f t="shared" si="22"/>
        <v>-2.4858896403102051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53619.083436498528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358</v>
      </c>
      <c r="AR31">
        <v>15377.4</v>
      </c>
      <c r="AS31">
        <v>1152.61192307692</v>
      </c>
      <c r="AT31">
        <v>1280.76</v>
      </c>
      <c r="AU31">
        <f t="shared" si="27"/>
        <v>0.10005627668187633</v>
      </c>
      <c r="AV31">
        <v>0.5</v>
      </c>
      <c r="AW31">
        <f t="shared" si="28"/>
        <v>1180.193043490068</v>
      </c>
      <c r="AX31">
        <f t="shared" si="29"/>
        <v>9.1803033226540105</v>
      </c>
      <c r="AY31">
        <f t="shared" si="30"/>
        <v>59.04286084873398</v>
      </c>
      <c r="AZ31">
        <f t="shared" si="31"/>
        <v>8.6259645223367935E-3</v>
      </c>
      <c r="BA31">
        <f t="shared" si="32"/>
        <v>-1</v>
      </c>
      <c r="BB31" t="s">
        <v>359</v>
      </c>
      <c r="BC31">
        <v>1152.61192307692</v>
      </c>
      <c r="BD31">
        <v>668.81</v>
      </c>
      <c r="BE31">
        <f t="shared" si="33"/>
        <v>0.47780224241856406</v>
      </c>
      <c r="BF31">
        <f t="shared" si="34"/>
        <v>0.20940939116444152</v>
      </c>
      <c r="BG31">
        <f t="shared" si="35"/>
        <v>1.9149833285985558</v>
      </c>
      <c r="BH31">
        <f t="shared" si="36"/>
        <v>0.10005627668187639</v>
      </c>
      <c r="BI31" t="e">
        <f t="shared" si="37"/>
        <v>#DIV/0!</v>
      </c>
      <c r="BJ31">
        <f t="shared" si="38"/>
        <v>0.12151105857972588</v>
      </c>
      <c r="BK31">
        <f t="shared" si="39"/>
        <v>0.87848894142027412</v>
      </c>
      <c r="BL31">
        <f t="shared" si="40"/>
        <v>1400.00903225806</v>
      </c>
      <c r="BM31">
        <f t="shared" si="41"/>
        <v>1180.193043490068</v>
      </c>
      <c r="BN31">
        <f t="shared" si="42"/>
        <v>0.84298959242180527</v>
      </c>
      <c r="BO31">
        <f t="shared" si="43"/>
        <v>0.19597918484361071</v>
      </c>
      <c r="BP31">
        <v>6</v>
      </c>
      <c r="BQ31">
        <v>0.5</v>
      </c>
      <c r="BR31" t="s">
        <v>296</v>
      </c>
      <c r="BS31">
        <v>2</v>
      </c>
      <c r="BT31">
        <v>1608220933.5</v>
      </c>
      <c r="BU31">
        <v>1399.7348387096799</v>
      </c>
      <c r="BV31">
        <v>1411.3858064516101</v>
      </c>
      <c r="BW31">
        <v>22.377309677419401</v>
      </c>
      <c r="BX31">
        <v>21.933777419354801</v>
      </c>
      <c r="BY31">
        <v>1400.1941935483901</v>
      </c>
      <c r="BZ31">
        <v>22.0686419354839</v>
      </c>
      <c r="CA31">
        <v>500.01970967741897</v>
      </c>
      <c r="CB31">
        <v>101.683709677419</v>
      </c>
      <c r="CC31">
        <v>9.9950367741935497E-2</v>
      </c>
      <c r="CD31">
        <v>27.974461290322601</v>
      </c>
      <c r="CE31">
        <v>29.241183870967699</v>
      </c>
      <c r="CF31">
        <v>999.9</v>
      </c>
      <c r="CG31">
        <v>0</v>
      </c>
      <c r="CH31">
        <v>0</v>
      </c>
      <c r="CI31">
        <v>10004.999354838699</v>
      </c>
      <c r="CJ31">
        <v>0</v>
      </c>
      <c r="CK31">
        <v>244.44458064516101</v>
      </c>
      <c r="CL31">
        <v>1400.00903225806</v>
      </c>
      <c r="CM31">
        <v>0.89999048387096803</v>
      </c>
      <c r="CN31">
        <v>0.100009461290323</v>
      </c>
      <c r="CO31">
        <v>0</v>
      </c>
      <c r="CP31">
        <v>1152.6629032258099</v>
      </c>
      <c r="CQ31">
        <v>4.9994800000000001</v>
      </c>
      <c r="CR31">
        <v>16105.7161290323</v>
      </c>
      <c r="CS31">
        <v>11417.6225806452</v>
      </c>
      <c r="CT31">
        <v>46.681161290322599</v>
      </c>
      <c r="CU31">
        <v>48.3343548387097</v>
      </c>
      <c r="CV31">
        <v>47.558064516129001</v>
      </c>
      <c r="CW31">
        <v>47.7900322580645</v>
      </c>
      <c r="CX31">
        <v>48.612806451612897</v>
      </c>
      <c r="CY31">
        <v>1255.4938709677399</v>
      </c>
      <c r="CZ31">
        <v>139.51516129032299</v>
      </c>
      <c r="DA31">
        <v>0</v>
      </c>
      <c r="DB31">
        <v>119.700000047684</v>
      </c>
      <c r="DC31">
        <v>0</v>
      </c>
      <c r="DD31">
        <v>1152.61192307692</v>
      </c>
      <c r="DE31">
        <v>-5.8909401663847598</v>
      </c>
      <c r="DF31">
        <v>-87.907692431715205</v>
      </c>
      <c r="DG31">
        <v>16105.1653846154</v>
      </c>
      <c r="DH31">
        <v>15</v>
      </c>
      <c r="DI31">
        <v>1608220579.0999999</v>
      </c>
      <c r="DJ31" t="s">
        <v>345</v>
      </c>
      <c r="DK31">
        <v>1608220579.0999999</v>
      </c>
      <c r="DL31">
        <v>1608220576.0999999</v>
      </c>
      <c r="DM31">
        <v>6</v>
      </c>
      <c r="DN31">
        <v>0.38400000000000001</v>
      </c>
      <c r="DO31">
        <v>3.0000000000000001E-3</v>
      </c>
      <c r="DP31">
        <v>0.247</v>
      </c>
      <c r="DQ31">
        <v>0.28699999999999998</v>
      </c>
      <c r="DR31">
        <v>809</v>
      </c>
      <c r="DS31">
        <v>22</v>
      </c>
      <c r="DT31">
        <v>0.4</v>
      </c>
      <c r="DU31">
        <v>0.14000000000000001</v>
      </c>
      <c r="DV31">
        <v>9.1902453553287895</v>
      </c>
      <c r="DW31">
        <v>-0.83464538994793902</v>
      </c>
      <c r="DX31">
        <v>0.107183148277014</v>
      </c>
      <c r="DY31">
        <v>0</v>
      </c>
      <c r="DZ31">
        <v>-11.655064516129</v>
      </c>
      <c r="EA31">
        <v>0.71878064516131801</v>
      </c>
      <c r="EB31">
        <v>0.119549154550746</v>
      </c>
      <c r="EC31">
        <v>0</v>
      </c>
      <c r="ED31">
        <v>0.44289319354838702</v>
      </c>
      <c r="EE31">
        <v>7.8910548387096602E-2</v>
      </c>
      <c r="EF31">
        <v>5.9501085672901003E-3</v>
      </c>
      <c r="EG31">
        <v>1</v>
      </c>
      <c r="EH31">
        <v>1</v>
      </c>
      <c r="EI31">
        <v>3</v>
      </c>
      <c r="EJ31" t="s">
        <v>355</v>
      </c>
      <c r="EK31">
        <v>100</v>
      </c>
      <c r="EL31">
        <v>100</v>
      </c>
      <c r="EM31">
        <v>-0.46</v>
      </c>
      <c r="EN31">
        <v>0.30890000000000001</v>
      </c>
      <c r="EO31">
        <v>0.81985114860842001</v>
      </c>
      <c r="EP31">
        <v>-1.6043650578588901E-5</v>
      </c>
      <c r="EQ31">
        <v>-1.15305589960158E-6</v>
      </c>
      <c r="ER31">
        <v>3.6581349982770798E-10</v>
      </c>
      <c r="ES31">
        <v>-0.13576291328590101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6</v>
      </c>
      <c r="FB31">
        <v>6.1</v>
      </c>
      <c r="FC31">
        <v>2</v>
      </c>
      <c r="FD31">
        <v>500.83499999999998</v>
      </c>
      <c r="FE31">
        <v>490.38400000000001</v>
      </c>
      <c r="FF31">
        <v>23.6785</v>
      </c>
      <c r="FG31">
        <v>35.081499999999998</v>
      </c>
      <c r="FH31">
        <v>29.999500000000001</v>
      </c>
      <c r="FI31">
        <v>35.125900000000001</v>
      </c>
      <c r="FJ31">
        <v>35.165100000000002</v>
      </c>
      <c r="FK31">
        <v>52.562399999999997</v>
      </c>
      <c r="FL31">
        <v>17.695499999999999</v>
      </c>
      <c r="FM31">
        <v>35.4208</v>
      </c>
      <c r="FN31">
        <v>23.682400000000001</v>
      </c>
      <c r="FO31">
        <v>1411.36</v>
      </c>
      <c r="FP31">
        <v>21.951000000000001</v>
      </c>
      <c r="FQ31">
        <v>97.537000000000006</v>
      </c>
      <c r="FR31">
        <v>101.767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2020-12-17T10:06:35Z</dcterms:created>
  <dcterms:modified xsi:type="dcterms:W3CDTF">2021-05-04T23:46:50Z</dcterms:modified>
</cp:coreProperties>
</file>