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91FB8719-ABC2-47CB-92D4-87F0E2339BBA}" xr6:coauthVersionLast="46" xr6:coauthVersionMax="46" xr10:uidLastSave="{00000000-0000-0000-0000-000000000000}"/>
  <bookViews>
    <workbookView xWindow="3495" yWindow="349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J31" i="1"/>
  <c r="BK31" i="1" s="1"/>
  <c r="BI31" i="1"/>
  <c r="BH31" i="1"/>
  <c r="BG31" i="1"/>
  <c r="BF31" i="1"/>
  <c r="BE31" i="1"/>
  <c r="BB31" i="1"/>
  <c r="AZ31" i="1"/>
  <c r="AU31" i="1"/>
  <c r="AN31" i="1"/>
  <c r="AO31" i="1" s="1"/>
  <c r="AI31" i="1"/>
  <c r="AG31" i="1"/>
  <c r="K31" i="1" s="1"/>
  <c r="Y31" i="1"/>
  <c r="X31" i="1"/>
  <c r="W31" i="1"/>
  <c r="P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AZ30" i="1" s="1"/>
  <c r="BB30" i="1"/>
  <c r="AU30" i="1"/>
  <c r="AN30" i="1"/>
  <c r="AO30" i="1" s="1"/>
  <c r="AI30" i="1"/>
  <c r="AG30" i="1" s="1"/>
  <c r="Y30" i="1"/>
  <c r="W30" i="1" s="1"/>
  <c r="X30" i="1"/>
  <c r="P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AZ29" i="1" s="1"/>
  <c r="BB29" i="1"/>
  <c r="AU29" i="1"/>
  <c r="AN29" i="1"/>
  <c r="AO29" i="1" s="1"/>
  <c r="AI29" i="1"/>
  <c r="AG29" i="1" s="1"/>
  <c r="Y29" i="1"/>
  <c r="W29" i="1" s="1"/>
  <c r="X29" i="1"/>
  <c r="P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AZ28" i="1" s="1"/>
  <c r="BB28" i="1"/>
  <c r="AX28" i="1"/>
  <c r="AU28" i="1"/>
  <c r="AN28" i="1"/>
  <c r="AO28" i="1" s="1"/>
  <c r="AI28" i="1"/>
  <c r="AG28" i="1"/>
  <c r="K28" i="1" s="1"/>
  <c r="Y28" i="1"/>
  <c r="X28" i="1"/>
  <c r="W28" i="1"/>
  <c r="P28" i="1"/>
  <c r="N28" i="1"/>
  <c r="J28" i="1"/>
  <c r="BO27" i="1"/>
  <c r="BN27" i="1"/>
  <c r="BM27" i="1"/>
  <c r="AW27" i="1" s="1"/>
  <c r="BL27" i="1"/>
  <c r="BI27" i="1"/>
  <c r="BH27" i="1"/>
  <c r="BG27" i="1"/>
  <c r="BF27" i="1"/>
  <c r="BJ27" i="1" s="1"/>
  <c r="BK27" i="1" s="1"/>
  <c r="BE27" i="1"/>
  <c r="AZ27" i="1" s="1"/>
  <c r="BB27" i="1"/>
  <c r="AU27" i="1"/>
  <c r="AY27" i="1" s="1"/>
  <c r="AO27" i="1"/>
  <c r="AN27" i="1"/>
  <c r="AI27" i="1"/>
  <c r="AG27" i="1"/>
  <c r="I27" i="1" s="1"/>
  <c r="Y27" i="1"/>
  <c r="X27" i="1"/>
  <c r="W27" i="1"/>
  <c r="S27" i="1"/>
  <c r="P27" i="1"/>
  <c r="K27" i="1"/>
  <c r="BO26" i="1"/>
  <c r="BN26" i="1"/>
  <c r="BL26" i="1"/>
  <c r="BM26" i="1" s="1"/>
  <c r="BJ26" i="1"/>
  <c r="BK26" i="1" s="1"/>
  <c r="BI26" i="1"/>
  <c r="BH26" i="1"/>
  <c r="BG26" i="1"/>
  <c r="BF26" i="1"/>
  <c r="BE26" i="1"/>
  <c r="BB26" i="1"/>
  <c r="AZ26" i="1"/>
  <c r="AU26" i="1"/>
  <c r="AN26" i="1"/>
  <c r="AO26" i="1" s="1"/>
  <c r="AI26" i="1"/>
  <c r="AG26" i="1" s="1"/>
  <c r="Y26" i="1"/>
  <c r="X26" i="1"/>
  <c r="W26" i="1" s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 s="1"/>
  <c r="Y25" i="1"/>
  <c r="W25" i="1" s="1"/>
  <c r="X25" i="1"/>
  <c r="P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 s="1"/>
  <c r="Y24" i="1"/>
  <c r="W24" i="1" s="1"/>
  <c r="X24" i="1"/>
  <c r="P24" i="1"/>
  <c r="BO23" i="1"/>
  <c r="BN23" i="1"/>
  <c r="BM23" i="1"/>
  <c r="AW23" i="1" s="1"/>
  <c r="AY23" i="1" s="1"/>
  <c r="BL23" i="1"/>
  <c r="BJ23" i="1"/>
  <c r="BK23" i="1" s="1"/>
  <c r="BI23" i="1"/>
  <c r="BH23" i="1"/>
  <c r="BG23" i="1"/>
  <c r="BF23" i="1"/>
  <c r="BE23" i="1"/>
  <c r="AZ23" i="1" s="1"/>
  <c r="BB23" i="1"/>
  <c r="AU23" i="1"/>
  <c r="AO23" i="1"/>
  <c r="AN23" i="1"/>
  <c r="AI23" i="1"/>
  <c r="AG23" i="1"/>
  <c r="K23" i="1" s="1"/>
  <c r="Y23" i="1"/>
  <c r="X23" i="1"/>
  <c r="W23" i="1"/>
  <c r="S23" i="1"/>
  <c r="P23" i="1"/>
  <c r="BO22" i="1"/>
  <c r="BN22" i="1"/>
  <c r="BM22" i="1" s="1"/>
  <c r="BL22" i="1"/>
  <c r="BI22" i="1"/>
  <c r="BH22" i="1"/>
  <c r="BG22" i="1"/>
  <c r="BF22" i="1"/>
  <c r="BJ22" i="1" s="1"/>
  <c r="BK22" i="1" s="1"/>
  <c r="BE22" i="1"/>
  <c r="BB22" i="1"/>
  <c r="AZ22" i="1"/>
  <c r="AU22" i="1"/>
  <c r="AO22" i="1"/>
  <c r="AN22" i="1"/>
  <c r="AI22" i="1"/>
  <c r="AG22" i="1" s="1"/>
  <c r="Y22" i="1"/>
  <c r="X22" i="1"/>
  <c r="W22" i="1" s="1"/>
  <c r="P22" i="1"/>
  <c r="BO21" i="1"/>
  <c r="BN21" i="1"/>
  <c r="BL21" i="1"/>
  <c r="BM21" i="1" s="1"/>
  <c r="BK21" i="1"/>
  <c r="BJ21" i="1"/>
  <c r="BI21" i="1"/>
  <c r="BH21" i="1"/>
  <c r="BG21" i="1"/>
  <c r="BF21" i="1"/>
  <c r="BE21" i="1"/>
  <c r="BB21" i="1"/>
  <c r="AZ21" i="1"/>
  <c r="AU21" i="1"/>
  <c r="AN21" i="1"/>
  <c r="AO21" i="1" s="1"/>
  <c r="AI21" i="1"/>
  <c r="AG21" i="1" s="1"/>
  <c r="Y21" i="1"/>
  <c r="X21" i="1"/>
  <c r="W21" i="1" s="1"/>
  <c r="P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AZ20" i="1" s="1"/>
  <c r="BB20" i="1"/>
  <c r="AX20" i="1"/>
  <c r="AU20" i="1"/>
  <c r="AN20" i="1"/>
  <c r="AO20" i="1" s="1"/>
  <c r="AI20" i="1"/>
  <c r="AG20" i="1"/>
  <c r="K20" i="1" s="1"/>
  <c r="Y20" i="1"/>
  <c r="X20" i="1"/>
  <c r="W20" i="1"/>
  <c r="P20" i="1"/>
  <c r="N20" i="1"/>
  <c r="J20" i="1"/>
  <c r="BO19" i="1"/>
  <c r="BN19" i="1"/>
  <c r="BM19" i="1"/>
  <c r="AW19" i="1" s="1"/>
  <c r="AY19" i="1" s="1"/>
  <c r="BL19" i="1"/>
  <c r="BI19" i="1"/>
  <c r="BH19" i="1"/>
  <c r="BG19" i="1"/>
  <c r="BF19" i="1"/>
  <c r="BJ19" i="1" s="1"/>
  <c r="BK19" i="1" s="1"/>
  <c r="BE19" i="1"/>
  <c r="AZ19" i="1" s="1"/>
  <c r="BB19" i="1"/>
  <c r="AU19" i="1"/>
  <c r="AO19" i="1"/>
  <c r="AN19" i="1"/>
  <c r="AI19" i="1"/>
  <c r="AG19" i="1"/>
  <c r="I19" i="1" s="1"/>
  <c r="Y19" i="1"/>
  <c r="X19" i="1"/>
  <c r="W19" i="1"/>
  <c r="S19" i="1"/>
  <c r="P19" i="1"/>
  <c r="K19" i="1"/>
  <c r="BO18" i="1"/>
  <c r="BN18" i="1"/>
  <c r="BL18" i="1"/>
  <c r="BM18" i="1" s="1"/>
  <c r="BJ18" i="1"/>
  <c r="BK18" i="1" s="1"/>
  <c r="BI18" i="1"/>
  <c r="BH18" i="1"/>
  <c r="BG18" i="1"/>
  <c r="BF18" i="1"/>
  <c r="BE18" i="1"/>
  <c r="BB18" i="1"/>
  <c r="AZ18" i="1"/>
  <c r="AU18" i="1"/>
  <c r="AN18" i="1"/>
  <c r="AO18" i="1" s="1"/>
  <c r="AI18" i="1"/>
  <c r="AG18" i="1" s="1"/>
  <c r="Y18" i="1"/>
  <c r="X18" i="1"/>
  <c r="W18" i="1" s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AZ17" i="1" s="1"/>
  <c r="BB17" i="1"/>
  <c r="AU17" i="1"/>
  <c r="AN17" i="1"/>
  <c r="AO17" i="1" s="1"/>
  <c r="AI17" i="1"/>
  <c r="AG17" i="1" s="1"/>
  <c r="Y17" i="1"/>
  <c r="W17" i="1" s="1"/>
  <c r="X17" i="1"/>
  <c r="P17" i="1"/>
  <c r="N18" i="1" l="1"/>
  <c r="K18" i="1"/>
  <c r="J18" i="1"/>
  <c r="AX18" i="1" s="1"/>
  <c r="I18" i="1"/>
  <c r="AH18" i="1"/>
  <c r="AW22" i="1"/>
  <c r="AY22" i="1" s="1"/>
  <c r="S22" i="1"/>
  <c r="N26" i="1"/>
  <c r="K26" i="1"/>
  <c r="J26" i="1"/>
  <c r="AX26" i="1" s="1"/>
  <c r="I26" i="1"/>
  <c r="AH26" i="1"/>
  <c r="S17" i="1"/>
  <c r="AW17" i="1"/>
  <c r="I21" i="1"/>
  <c r="N21" i="1"/>
  <c r="K21" i="1"/>
  <c r="J21" i="1"/>
  <c r="AX21" i="1" s="1"/>
  <c r="AH21" i="1"/>
  <c r="AH24" i="1"/>
  <c r="N24" i="1"/>
  <c r="J24" i="1"/>
  <c r="AX24" i="1" s="1"/>
  <c r="K24" i="1"/>
  <c r="I24" i="1"/>
  <c r="S25" i="1"/>
  <c r="AW25" i="1"/>
  <c r="AY25" i="1" s="1"/>
  <c r="AY26" i="1"/>
  <c r="N29" i="1"/>
  <c r="K29" i="1"/>
  <c r="I29" i="1"/>
  <c r="J29" i="1"/>
  <c r="AX29" i="1" s="1"/>
  <c r="BA29" i="1" s="1"/>
  <c r="AH29" i="1"/>
  <c r="AW30" i="1"/>
  <c r="S30" i="1"/>
  <c r="K25" i="1"/>
  <c r="J25" i="1"/>
  <c r="AX25" i="1" s="1"/>
  <c r="I25" i="1"/>
  <c r="AH25" i="1"/>
  <c r="N25" i="1"/>
  <c r="AY17" i="1"/>
  <c r="AW18" i="1"/>
  <c r="AY18" i="1" s="1"/>
  <c r="S18" i="1"/>
  <c r="T23" i="1"/>
  <c r="U23" i="1" s="1"/>
  <c r="AB23" i="1" s="1"/>
  <c r="AW24" i="1"/>
  <c r="AY24" i="1" s="1"/>
  <c r="S24" i="1"/>
  <c r="AW26" i="1"/>
  <c r="S26" i="1"/>
  <c r="AW29" i="1"/>
  <c r="S29" i="1"/>
  <c r="AY30" i="1"/>
  <c r="AA19" i="1"/>
  <c r="S20" i="1"/>
  <c r="AW20" i="1"/>
  <c r="AY20" i="1" s="1"/>
  <c r="J22" i="1"/>
  <c r="AX22" i="1" s="1"/>
  <c r="I22" i="1"/>
  <c r="AH22" i="1"/>
  <c r="N22" i="1"/>
  <c r="K22" i="1"/>
  <c r="AA27" i="1"/>
  <c r="S28" i="1"/>
  <c r="AW28" i="1"/>
  <c r="AY28" i="1" s="1"/>
  <c r="AY29" i="1"/>
  <c r="J30" i="1"/>
  <c r="AX30" i="1" s="1"/>
  <c r="BA30" i="1" s="1"/>
  <c r="I30" i="1"/>
  <c r="AH30" i="1"/>
  <c r="N30" i="1"/>
  <c r="K30" i="1"/>
  <c r="BA28" i="1"/>
  <c r="AW31" i="1"/>
  <c r="AY31" i="1" s="1"/>
  <c r="S31" i="1"/>
  <c r="AW21" i="1"/>
  <c r="AY21" i="1" s="1"/>
  <c r="S21" i="1"/>
  <c r="K17" i="1"/>
  <c r="J17" i="1"/>
  <c r="AX17" i="1" s="1"/>
  <c r="BA17" i="1" s="1"/>
  <c r="I17" i="1"/>
  <c r="AH17" i="1"/>
  <c r="N17" i="1"/>
  <c r="J19" i="1"/>
  <c r="AX19" i="1" s="1"/>
  <c r="BA19" i="1" s="1"/>
  <c r="N23" i="1"/>
  <c r="J27" i="1"/>
  <c r="AX27" i="1" s="1"/>
  <c r="BA27" i="1" s="1"/>
  <c r="N31" i="1"/>
  <c r="T19" i="1"/>
  <c r="U19" i="1" s="1"/>
  <c r="Q19" i="1" s="1"/>
  <c r="O19" i="1" s="1"/>
  <c r="R19" i="1" s="1"/>
  <c r="L19" i="1" s="1"/>
  <c r="M19" i="1" s="1"/>
  <c r="AH23" i="1"/>
  <c r="T27" i="1"/>
  <c r="U27" i="1" s="1"/>
  <c r="AH31" i="1"/>
  <c r="AH20" i="1"/>
  <c r="I23" i="1"/>
  <c r="AH28" i="1"/>
  <c r="I31" i="1"/>
  <c r="N19" i="1"/>
  <c r="I20" i="1"/>
  <c r="J23" i="1"/>
  <c r="AX23" i="1" s="1"/>
  <c r="BA23" i="1" s="1"/>
  <c r="N27" i="1"/>
  <c r="I28" i="1"/>
  <c r="J31" i="1"/>
  <c r="AX31" i="1" s="1"/>
  <c r="BA31" i="1" s="1"/>
  <c r="AH19" i="1"/>
  <c r="AH27" i="1"/>
  <c r="AA23" i="1" l="1"/>
  <c r="Q23" i="1"/>
  <c r="O23" i="1" s="1"/>
  <c r="R23" i="1" s="1"/>
  <c r="L23" i="1" s="1"/>
  <c r="M23" i="1" s="1"/>
  <c r="AA17" i="1"/>
  <c r="AA30" i="1"/>
  <c r="BA25" i="1"/>
  <c r="T22" i="1"/>
  <c r="U22" i="1" s="1"/>
  <c r="V27" i="1"/>
  <c r="Z27" i="1" s="1"/>
  <c r="AC27" i="1"/>
  <c r="AD27" i="1" s="1"/>
  <c r="AB27" i="1"/>
  <c r="T21" i="1"/>
  <c r="U21" i="1" s="1"/>
  <c r="Q21" i="1" s="1"/>
  <c r="O21" i="1" s="1"/>
  <c r="R21" i="1" s="1"/>
  <c r="L21" i="1" s="1"/>
  <c r="M21" i="1" s="1"/>
  <c r="BA20" i="1"/>
  <c r="Q22" i="1"/>
  <c r="O22" i="1" s="1"/>
  <c r="R22" i="1" s="1"/>
  <c r="L22" i="1" s="1"/>
  <c r="M22" i="1" s="1"/>
  <c r="AA22" i="1"/>
  <c r="T25" i="1"/>
  <c r="U25" i="1" s="1"/>
  <c r="BA21" i="1"/>
  <c r="AA20" i="1"/>
  <c r="Q20" i="1"/>
  <c r="O20" i="1" s="1"/>
  <c r="R20" i="1" s="1"/>
  <c r="L20" i="1" s="1"/>
  <c r="M20" i="1" s="1"/>
  <c r="T28" i="1"/>
  <c r="U28" i="1" s="1"/>
  <c r="Q28" i="1" s="1"/>
  <c r="O28" i="1" s="1"/>
  <c r="R28" i="1" s="1"/>
  <c r="L28" i="1" s="1"/>
  <c r="M28" i="1" s="1"/>
  <c r="BA22" i="1"/>
  <c r="T26" i="1"/>
  <c r="U26" i="1" s="1"/>
  <c r="AA24" i="1"/>
  <c r="AA26" i="1"/>
  <c r="Q26" i="1"/>
  <c r="O26" i="1" s="1"/>
  <c r="R26" i="1" s="1"/>
  <c r="L26" i="1" s="1"/>
  <c r="M26" i="1" s="1"/>
  <c r="AA18" i="1"/>
  <c r="T18" i="1"/>
  <c r="U18" i="1" s="1"/>
  <c r="V19" i="1"/>
  <c r="Z19" i="1" s="1"/>
  <c r="AC19" i="1"/>
  <c r="AB19" i="1"/>
  <c r="T31" i="1"/>
  <c r="U31" i="1" s="1"/>
  <c r="BA26" i="1"/>
  <c r="BA18" i="1"/>
  <c r="AA28" i="1"/>
  <c r="T17" i="1"/>
  <c r="U17" i="1" s="1"/>
  <c r="T29" i="1"/>
  <c r="U29" i="1" s="1"/>
  <c r="AA31" i="1"/>
  <c r="Q27" i="1"/>
  <c r="O27" i="1" s="1"/>
  <c r="R27" i="1" s="1"/>
  <c r="L27" i="1" s="1"/>
  <c r="M27" i="1" s="1"/>
  <c r="T20" i="1"/>
  <c r="U20" i="1" s="1"/>
  <c r="Q29" i="1"/>
  <c r="O29" i="1" s="1"/>
  <c r="R29" i="1" s="1"/>
  <c r="L29" i="1" s="1"/>
  <c r="M29" i="1" s="1"/>
  <c r="AA29" i="1"/>
  <c r="BA24" i="1"/>
  <c r="AA21" i="1"/>
  <c r="AC23" i="1"/>
  <c r="AD23" i="1" s="1"/>
  <c r="V23" i="1"/>
  <c r="Z23" i="1" s="1"/>
  <c r="T30" i="1"/>
  <c r="U30" i="1" s="1"/>
  <c r="T24" i="1"/>
  <c r="U24" i="1" s="1"/>
  <c r="AA25" i="1"/>
  <c r="V24" i="1" l="1"/>
  <c r="Z24" i="1" s="1"/>
  <c r="AC24" i="1"/>
  <c r="AB24" i="1"/>
  <c r="V29" i="1"/>
  <c r="Z29" i="1" s="1"/>
  <c r="AC29" i="1"/>
  <c r="AB29" i="1"/>
  <c r="V30" i="1"/>
  <c r="Z30" i="1" s="1"/>
  <c r="AC30" i="1"/>
  <c r="AD30" i="1" s="1"/>
  <c r="AB30" i="1"/>
  <c r="V17" i="1"/>
  <c r="Z17" i="1" s="1"/>
  <c r="AB17" i="1"/>
  <c r="AC17" i="1"/>
  <c r="AD17" i="1" s="1"/>
  <c r="AD19" i="1"/>
  <c r="Q24" i="1"/>
  <c r="O24" i="1" s="1"/>
  <c r="R24" i="1" s="1"/>
  <c r="L24" i="1" s="1"/>
  <c r="M24" i="1" s="1"/>
  <c r="Q30" i="1"/>
  <c r="O30" i="1" s="1"/>
  <c r="R30" i="1" s="1"/>
  <c r="L30" i="1" s="1"/>
  <c r="M30" i="1" s="1"/>
  <c r="AC31" i="1"/>
  <c r="AD31" i="1" s="1"/>
  <c r="V31" i="1"/>
  <c r="Z31" i="1" s="1"/>
  <c r="AB31" i="1"/>
  <c r="AB20" i="1"/>
  <c r="V20" i="1"/>
  <c r="Z20" i="1" s="1"/>
  <c r="AC20" i="1"/>
  <c r="AD20" i="1" s="1"/>
  <c r="Q17" i="1"/>
  <c r="O17" i="1" s="1"/>
  <c r="R17" i="1" s="1"/>
  <c r="L17" i="1" s="1"/>
  <c r="M17" i="1" s="1"/>
  <c r="V18" i="1"/>
  <c r="Z18" i="1" s="1"/>
  <c r="AC18" i="1"/>
  <c r="AD18" i="1" s="1"/>
  <c r="AB18" i="1"/>
  <c r="V26" i="1"/>
  <c r="Z26" i="1" s="1"/>
  <c r="AC26" i="1"/>
  <c r="AB26" i="1"/>
  <c r="AC25" i="1"/>
  <c r="V25" i="1"/>
  <c r="Z25" i="1" s="1"/>
  <c r="AB25" i="1"/>
  <c r="V28" i="1"/>
  <c r="Z28" i="1" s="1"/>
  <c r="AC28" i="1"/>
  <c r="AD28" i="1" s="1"/>
  <c r="AB28" i="1"/>
  <c r="Q25" i="1"/>
  <c r="O25" i="1" s="1"/>
  <c r="R25" i="1" s="1"/>
  <c r="L25" i="1" s="1"/>
  <c r="M25" i="1" s="1"/>
  <c r="Q31" i="1"/>
  <c r="O31" i="1" s="1"/>
  <c r="R31" i="1" s="1"/>
  <c r="L31" i="1" s="1"/>
  <c r="M31" i="1" s="1"/>
  <c r="V21" i="1"/>
  <c r="Z21" i="1" s="1"/>
  <c r="AC21" i="1"/>
  <c r="AB21" i="1"/>
  <c r="Q18" i="1"/>
  <c r="O18" i="1" s="1"/>
  <c r="R18" i="1" s="1"/>
  <c r="L18" i="1" s="1"/>
  <c r="M18" i="1" s="1"/>
  <c r="AB22" i="1"/>
  <c r="V22" i="1"/>
  <c r="Z22" i="1" s="1"/>
  <c r="AC22" i="1"/>
  <c r="AD22" i="1" s="1"/>
  <c r="AD25" i="1" l="1"/>
  <c r="AD29" i="1"/>
  <c r="AD21" i="1"/>
  <c r="AD26" i="1"/>
  <c r="AD24" i="1"/>
</calcChain>
</file>

<file path=xl/sharedStrings.xml><?xml version="1.0" encoding="utf-8"?>
<sst xmlns="http://schemas.openxmlformats.org/spreadsheetml/2006/main" count="701" uniqueCount="359">
  <si>
    <t>File opened</t>
  </si>
  <si>
    <t>2020-12-17 10:35:39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</si>
  <si>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</si>
  <si>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</si>
  <si>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</si>
  <si>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</si>
  <si>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</si>
  <si>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</si>
  <si>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</si>
  <si>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</si>
  <si>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</si>
  <si>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</si>
  <si>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</si>
  <si>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</si>
  <si>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</si>
  <si>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</si>
  <si>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</si>
  <si>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</si>
  <si>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</si>
  <si>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</si>
  <si>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</si>
  <si>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</si>
  <si>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</si>
  <si>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10:35:39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</si>
  <si>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</si>
  <si>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</si>
  <si>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</si>
  <si>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</si>
  <si>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</si>
  <si>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</si>
  <si>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</si>
  <si>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</si>
  <si>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</si>
  <si>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</si>
  <si>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</si>
  <si>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</si>
  <si>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</si>
  <si>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</si>
  <si>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</si>
  <si>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</si>
  <si>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</si>
  <si>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</si>
  <si>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</si>
  <si>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</si>
  <si>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</si>
  <si>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</si>
  <si>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</si>
  <si>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</si>
  <si>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</si>
  <si>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</si>
  <si>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</si>
  <si>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</si>
  <si>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</si>
  <si>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</si>
  <si>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</si>
  <si>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</si>
  <si>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</si>
  <si>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</si>
  <si>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</si>
  <si>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</si>
  <si>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</si>
  <si>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</si>
  <si>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</si>
  <si>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</si>
  <si>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</si>
  <si>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</si>
  <si>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</si>
  <si>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</si>
  <si>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</si>
  <si>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</si>
  <si>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</si>
  <si>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</si>
  <si>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</si>
  <si>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</si>
  <si>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</si>
  <si>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</si>
  <si>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</si>
  <si>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</si>
  <si>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</si>
  <si>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</si>
  <si>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</si>
  <si>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</si>
  <si>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</si>
  <si>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</si>
  <si>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</si>
  <si>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</si>
  <si>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</si>
  <si>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</si>
  <si>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</si>
  <si>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</si>
  <si>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</si>
  <si>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</si>
  <si>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</si>
  <si>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</si>
  <si>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</si>
  <si>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</si>
  <si>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</si>
  <si>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</si>
  <si>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</si>
  <si>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</si>
  <si>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</si>
  <si>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</si>
  <si>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</si>
  <si>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</si>
  <si>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</si>
  <si>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</si>
  <si>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</si>
  <si>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</si>
  <si>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</si>
  <si>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</si>
  <si>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</si>
  <si>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</si>
  <si>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</si>
  <si>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</si>
  <si>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</si>
  <si>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</si>
  <si>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</si>
  <si>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</si>
  <si>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</si>
  <si>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</si>
  <si>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</si>
  <si>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</si>
  <si>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</si>
  <si>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</si>
  <si>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</si>
  <si>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</si>
  <si>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</si>
  <si>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</si>
  <si>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</si>
  <si>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</si>
  <si>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</si>
  <si>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</si>
  <si>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</si>
  <si>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</si>
  <si>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</si>
  <si>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</si>
  <si>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</si>
  <si>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</si>
  <si>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</si>
  <si>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</si>
  <si>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</si>
  <si>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</si>
  <si>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</si>
  <si>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</si>
  <si>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</si>
  <si>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</si>
  <si>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</si>
  <si>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</si>
  <si>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</si>
  <si>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</si>
  <si>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</si>
  <si>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</si>
  <si>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</si>
  <si>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</si>
  <si>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</si>
  <si>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</si>
  <si>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</si>
  <si>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</si>
  <si>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</si>
  <si>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</si>
  <si>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</si>
  <si>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</si>
  <si>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</si>
  <si>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</si>
  <si>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</si>
  <si>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</si>
  <si>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</si>
  <si>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</si>
  <si>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</si>
  <si>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</si>
  <si>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</si>
  <si>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</si>
  <si>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</si>
  <si>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</si>
  <si>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</si>
  <si>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</si>
  <si>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</si>
  <si>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</si>
  <si>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</si>
  <si>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</si>
  <si>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</si>
  <si>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</si>
  <si>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</si>
  <si>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</si>
  <si>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</si>
  <si>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</si>
  <si>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</si>
  <si>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</si>
  <si>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</si>
  <si>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</si>
  <si>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</si>
  <si>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</si>
  <si>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</si>
  <si>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</si>
  <si>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</si>
  <si>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</si>
  <si>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</si>
  <si>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</si>
  <si>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</si>
  <si>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</si>
  <si>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</si>
  <si>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</si>
  <si>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</si>
  <si>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</si>
  <si>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</si>
  <si>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</si>
  <si>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</si>
  <si>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</si>
  <si>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</si>
  <si>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</si>
  <si>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</si>
  <si>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</si>
  <si>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</si>
  <si>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</si>
  <si>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</si>
  <si>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</si>
  <si>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</si>
  <si>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</si>
  <si>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</si>
  <si>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</si>
  <si>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</si>
  <si>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</si>
  <si>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</si>
  <si>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</si>
  <si>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</si>
  <si>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</si>
  <si>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</si>
  <si>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</si>
  <si>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</si>
  <si>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</si>
  <si>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</si>
  <si>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</si>
  <si>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</si>
  <si>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</si>
  <si>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</si>
  <si>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</si>
  <si>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</si>
  <si>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</si>
  <si>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</si>
  <si>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</si>
  <si>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</si>
  <si>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</si>
  <si>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</si>
  <si>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</si>
  <si>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</si>
  <si>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</si>
  <si>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</si>
  <si>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</si>
  <si>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</si>
  <si>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</si>
  <si>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</si>
  <si>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</si>
  <si>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</si>
  <si>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</si>
  <si>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</si>
  <si>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</si>
  <si>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</si>
  <si>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</si>
  <si>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</si>
  <si>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</si>
  <si>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</si>
  <si>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</si>
  <si>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</si>
  <si>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</si>
  <si>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</si>
  <si>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</si>
  <si>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</si>
  <si>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</si>
  <si>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</si>
  <si>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</si>
  <si>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</si>
  <si>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</si>
  <si>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</si>
  <si>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</si>
  <si>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</si>
  <si>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</si>
  <si>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</si>
  <si>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</si>
  <si>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</si>
  <si>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</si>
  <si>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</si>
  <si>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</si>
  <si>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</si>
  <si>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</si>
  <si>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</si>
  <si>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</si>
  <si>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</si>
  <si>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10:39:30</t>
  </si>
  <si>
    <t>10:39:30</t>
  </si>
  <si>
    <t>1149</t>
  </si>
  <si>
    <t>_1</t>
  </si>
  <si>
    <t>RECT-4143-20200907-06_33_50</t>
  </si>
  <si>
    <t>RECT-457-20201217-10_39_27</t>
  </si>
  <si>
    <t>DARK-458-20201217-10_39_29</t>
  </si>
  <si>
    <t>0: Broadleaf</t>
  </si>
  <si>
    <t>10:39:52</t>
  </si>
  <si>
    <t>1/3</t>
  </si>
  <si>
    <t>20201217 10:41:53</t>
  </si>
  <si>
    <t>10:41:53</t>
  </si>
  <si>
    <t>RECT-459-20201217-10_41_50</t>
  </si>
  <si>
    <t>DARK-460-20201217-10_41_52</t>
  </si>
  <si>
    <t>20201217 10:43:53</t>
  </si>
  <si>
    <t>10:43:53</t>
  </si>
  <si>
    <t>RECT-461-20201217-10_43_50</t>
  </si>
  <si>
    <t>DARK-462-20201217-10_43_52</t>
  </si>
  <si>
    <t>3/3</t>
  </si>
  <si>
    <t>20201217 10:45:01</t>
  </si>
  <si>
    <t>10:45:01</t>
  </si>
  <si>
    <t>RECT-463-20201217-10_44_58</t>
  </si>
  <si>
    <t>DARK-464-20201217-10_45_00</t>
  </si>
  <si>
    <t>20201217 10:46:13</t>
  </si>
  <si>
    <t>10:46:13</t>
  </si>
  <si>
    <t>RECT-465-20201217-10_46_09</t>
  </si>
  <si>
    <t>DARK-466-20201217-10_46_11</t>
  </si>
  <si>
    <t>20201217 10:47:23</t>
  </si>
  <si>
    <t>10:47:23</t>
  </si>
  <si>
    <t>RECT-467-20201217-10_47_19</t>
  </si>
  <si>
    <t>DARK-468-20201217-10_47_21</t>
  </si>
  <si>
    <t>20201217 10:48:32</t>
  </si>
  <si>
    <t>10:48:32</t>
  </si>
  <si>
    <t>RECT-469-20201217-10_48_28</t>
  </si>
  <si>
    <t>DARK-470-20201217-10_48_30</t>
  </si>
  <si>
    <t>20201217 10:50:28</t>
  </si>
  <si>
    <t>10:50:28</t>
  </si>
  <si>
    <t>RECT-471-20201217-10_50_24</t>
  </si>
  <si>
    <t>DARK-472-20201217-10_50_26</t>
  </si>
  <si>
    <t>10:51:05</t>
  </si>
  <si>
    <t>20201217 10:53:06</t>
  </si>
  <si>
    <t>10:53:06</t>
  </si>
  <si>
    <t>RECT-473-20201217-10_53_02</t>
  </si>
  <si>
    <t>DARK-474-20201217-10_53_04</t>
  </si>
  <si>
    <t>2/3</t>
  </si>
  <si>
    <t>20201217 10:54:50</t>
  </si>
  <si>
    <t>10:54:50</t>
  </si>
  <si>
    <t>RECT-475-20201217-10_54_46</t>
  </si>
  <si>
    <t>DARK-476-20201217-10_54_48</t>
  </si>
  <si>
    <t>20201217 10:56:50</t>
  </si>
  <si>
    <t>10:56:50</t>
  </si>
  <si>
    <t>RECT-477-20201217-10_56_47</t>
  </si>
  <si>
    <t>DARK-478-20201217-10_56_49</t>
  </si>
  <si>
    <t>20201217 10:58:47</t>
  </si>
  <si>
    <t>10:58:47</t>
  </si>
  <si>
    <t>RECT-479-20201217-10_58_43</t>
  </si>
  <si>
    <t>DARK-480-20201217-10_58_45</t>
  </si>
  <si>
    <t>20201217 11:00:47</t>
  </si>
  <si>
    <t>11:00:47</t>
  </si>
  <si>
    <t>RECT-481-20201217-11_00_44</t>
  </si>
  <si>
    <t>DARK-482-20201217-11_00_46</t>
  </si>
  <si>
    <t>11:01:25</t>
  </si>
  <si>
    <t>0/3</t>
  </si>
  <si>
    <t>20201217 11:03:26</t>
  </si>
  <si>
    <t>11:03:26</t>
  </si>
  <si>
    <t>RECT-483-20201217-11_03_23</t>
  </si>
  <si>
    <t>DARK-484-20201217-11_03_25</t>
  </si>
  <si>
    <t>11:03:49</t>
  </si>
  <si>
    <t>20201217 11:05:38</t>
  </si>
  <si>
    <t>11:05:38</t>
  </si>
  <si>
    <t>RECT-485-20201217-11_05_34</t>
  </si>
  <si>
    <t>DARK-486-20201217-11_05_36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</si>
</sst>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1608230370.5999999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1608230362.8499999</v>
      </c>
      <c r="I17">
        <f t="shared" ref="I17:I31" si="0">CA17*AG17*(BW17-BX17)/(100*BP17*(1000-AG17*BW17))</f>
        <v>1.1081160376917145E-3</v>
      </c>
      <c r="J17">
        <f t="shared" ref="J17:J31" si="1">CA17*AG17*(BV17-BU17*(1000-AG17*BX17)/(1000-AG17*BW17))/(100*BP17)</f>
        <v>4.7175962653956738</v>
      </c>
      <c r="K17">
        <f t="shared" ref="K17:K31" si="2">BU17 - IF(AG17&gt;1, J17*BP17*100/(AI17*CI17), 0)</f>
        <v>401.60646666666702</v>
      </c>
      <c r="L17">
        <f t="shared" ref="L17:L31" si="3">((R17-I17/2)*K17-J17)/(R17+I17/2)</f>
        <v>267.46120907252003</v>
      </c>
      <c r="M17">
        <f t="shared" ref="M17:M31" si="4">L17*(CB17+CC17)/1000</f>
        <v>27.223982378982242</v>
      </c>
      <c r="N17">
        <f t="shared" ref="N17:N31" si="5">(BU17 - IF(AG17&gt;1, J17*BP17*100/(AI17*CI17), 0))*(CB17+CC17)/1000</f>
        <v>40.878179717097495</v>
      </c>
      <c r="O17">
        <f t="shared" ref="O17:O31" si="6">2/((1/Q17-1/P17)+SIGN(Q17)*SQRT((1/Q17-1/P17)*(1/Q17-1/P17) + 4*BQ17/((BQ17+1)*(BQ17+1))*(2*1/Q17*1/P17-1/P17*1/P17)))</f>
        <v>6.1287423331786599E-2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2.9594147307077669</v>
      </c>
      <c r="Q17">
        <f t="shared" ref="Q17:Q31" si="8">I17*(1000-(1000*0.61365*EXP(17.502*U17/(240.97+U17))/(CB17+CC17)+BW17)/2)/(1000*0.61365*EXP(17.502*U17/(240.97+U17))/(CB17+CC17)-BW17)</f>
        <v>6.059094995078862E-2</v>
      </c>
      <c r="R17">
        <f t="shared" ref="R17:R31" si="9">1/((BQ17+1)/(O17/1.6)+1/(P17/1.37)) + BQ17/((BQ17+1)/(O17/1.6) + BQ17/(P17/1.37))</f>
        <v>3.7931259498446432E-2</v>
      </c>
      <c r="S17">
        <f t="shared" ref="S17:S31" si="10">(BM17*BO17)</f>
        <v>231.29227024410287</v>
      </c>
      <c r="T17">
        <f t="shared" ref="T17:T31" si="11">(CD17+(S17+2*0.95*0.0000000567*(((CD17+$B$7)+273)^4-(CD17+273)^4)-44100*I17)/(1.84*29.3*P17+8*0.95*0.0000000567*(CD17+273)^3))</f>
        <v>29.050484137806929</v>
      </c>
      <c r="U17">
        <f t="shared" ref="U17:U31" si="12">($C$7*CE17+$D$7*CF17+$E$7*T17)</f>
        <v>27.6854266666667</v>
      </c>
      <c r="V17">
        <f t="shared" ref="V17:V31" si="13">0.61365*EXP(17.502*U17/(240.97+U17))</f>
        <v>3.7258020602452704</v>
      </c>
      <c r="W17">
        <f t="shared" ref="W17:W31" si="14">(X17/Y17*100)</f>
        <v>50.528750114851043</v>
      </c>
      <c r="X17">
        <f t="shared" ref="X17:X31" si="15">BW17*(CB17+CC17)/1000</f>
        <v>1.9158681569834402</v>
      </c>
      <c r="Y17">
        <f t="shared" ref="Y17:Y31" si="16">0.61365*EXP(17.502*CD17/(240.97+CD17))</f>
        <v>3.7916397152684413</v>
      </c>
      <c r="Z17">
        <f t="shared" ref="Z17:Z31" si="17">(V17-BW17*(CB17+CC17)/1000)</f>
        <v>1.8099339032618302</v>
      </c>
      <c r="AA17">
        <f t="shared" ref="AA17:AA31" si="18">(-I17*44100)</f>
        <v>-48.867917262204607</v>
      </c>
      <c r="AB17">
        <f t="shared" ref="AB17:AB31" si="19">2*29.3*P17*0.92*(CD17-U17)</f>
        <v>47.880876711822644</v>
      </c>
      <c r="AC17">
        <f t="shared" ref="AC17:AC31" si="20">2*0.95*0.0000000567*(((CD17+$B$7)+273)^4-(U17+273)^4)</f>
        <v>3.5209084749935231</v>
      </c>
      <c r="AD17">
        <f t="shared" ref="AD17:AD31" si="21">S17+AC17+AA17+AB17</f>
        <v>233.82613816871444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53606.003083990938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15396</v>
      </c>
      <c r="AS17">
        <v>895.93453846153898</v>
      </c>
      <c r="AT17">
        <v>982.36</v>
      </c>
      <c r="AU17">
        <f t="shared" ref="AU17:AU31" si="27">1-AS17/AT17</f>
        <v>8.7977382566941875E-2</v>
      </c>
      <c r="AV17">
        <v>0.5</v>
      </c>
      <c r="AW17">
        <f t="shared" ref="AW17:AW31" si="28">BM17</f>
        <v>1180.1914806277555</v>
      </c>
      <c r="AX17">
        <f t="shared" ref="AX17:AX31" si="29">J17</f>
        <v>4.7175962653956738</v>
      </c>
      <c r="AY17">
        <f t="shared" ref="AY17:AY31" si="30">AU17*AV17*AW17</f>
        <v>51.915078696716805</v>
      </c>
      <c r="AZ17">
        <f t="shared" ref="AZ17:AZ31" si="31">BE17/AT17</f>
        <v>0.39849953173989172</v>
      </c>
      <c r="BA17">
        <f t="shared" ref="BA17:BA31" si="32">(AX17-AP17)/AW17</f>
        <v>4.4868513560149164E-3</v>
      </c>
      <c r="BB17">
        <f t="shared" ref="BB17:BB31" si="33">(AM17-AT17)/AT17</f>
        <v>2.3206563785170404</v>
      </c>
      <c r="BC17" t="s">
        <v>293</v>
      </c>
      <c r="BD17">
        <v>590.89</v>
      </c>
      <c r="BE17">
        <f t="shared" ref="BE17:BE31" si="34">AT17-BD17</f>
        <v>391.47</v>
      </c>
      <c r="BF17">
        <f t="shared" ref="BF17:BF31" si="35">(AT17-AS17)/(AT17-BD17)</f>
        <v>0.22077160839517979</v>
      </c>
      <c r="BG17">
        <f t="shared" ref="BG17:BG31" si="36">(AM17-AT17)/(AM17-BD17)</f>
        <v>0.85344733994961042</v>
      </c>
      <c r="BH17">
        <f t="shared" ref="BH17:BH31" si="37">(AT17-AS17)/(AT17-AL17)</f>
        <v>0.32383267809585092</v>
      </c>
      <c r="BI17">
        <f t="shared" ref="BI17:BI31" si="38">(AM17-AT17)/(AM17-AL17)</f>
        <v>0.89520036344040799</v>
      </c>
      <c r="BJ17">
        <f t="shared" ref="BJ17:BJ31" si="39">(BF17*BD17/AS17)</f>
        <v>0.1456040928041841</v>
      </c>
      <c r="BK17">
        <f t="shared" ref="BK17:BK31" si="40">(1-BJ17)</f>
        <v>0.85439590719581593</v>
      </c>
      <c r="BL17">
        <f t="shared" ref="BL17:BL31" si="41">$B$11*CJ17+$C$11*CK17+$F$11*CL17*(1-CO17)</f>
        <v>1400.00766666667</v>
      </c>
      <c r="BM17">
        <f t="shared" ref="BM17:BM31" si="42">BL17*BN17</f>
        <v>1180.1914806277555</v>
      </c>
      <c r="BN17">
        <f t="shared" ref="BN17:BN31" si="43">($B$11*$D$9+$C$11*$D$9+$F$11*((CY17+CQ17)/MAX(CY17+CQ17+CZ17, 0.1)*$I$9+CZ17/MAX(CY17+CQ17+CZ17, 0.1)*$J$9))/($B$11+$C$11+$F$11)</f>
        <v>0.84298929836414183</v>
      </c>
      <c r="BO17">
        <f t="shared" ref="BO17:BO31" si="44">($B$11*$K$9+$C$11*$K$9+$F$11*((CY17+CQ17)/MAX(CY17+CQ17+CZ17, 0.1)*$P$9+CZ17/MAX(CY17+CQ17+CZ17, 0.1)*$Q$9))/($B$11+$C$11+$F$11)</f>
        <v>0.19597859672828363</v>
      </c>
      <c r="BP17">
        <v>6</v>
      </c>
      <c r="BQ17">
        <v>0.5</v>
      </c>
      <c r="BR17" t="s">
        <v>294</v>
      </c>
      <c r="BS17">
        <v>2</v>
      </c>
      <c r="BT17">
        <v>1608230362.8499999</v>
      </c>
      <c r="BU17">
        <v>401.60646666666702</v>
      </c>
      <c r="BV17">
        <v>407.7987</v>
      </c>
      <c r="BW17">
        <v>18.822389999999999</v>
      </c>
      <c r="BX17">
        <v>17.5182933333333</v>
      </c>
      <c r="BY17">
        <v>402.43146666666701</v>
      </c>
      <c r="BZ17">
        <v>18.866389999999999</v>
      </c>
      <c r="CA17">
        <v>500.2353</v>
      </c>
      <c r="CB17">
        <v>101.68666666666699</v>
      </c>
      <c r="CC17">
        <v>9.9990446666666705E-2</v>
      </c>
      <c r="CD17">
        <v>27.985530000000001</v>
      </c>
      <c r="CE17">
        <v>27.6854266666667</v>
      </c>
      <c r="CF17">
        <v>999.9</v>
      </c>
      <c r="CG17">
        <v>0</v>
      </c>
      <c r="CH17">
        <v>0</v>
      </c>
      <c r="CI17">
        <v>10002.534666666699</v>
      </c>
      <c r="CJ17">
        <v>0</v>
      </c>
      <c r="CK17">
        <v>384.38069999999999</v>
      </c>
      <c r="CL17">
        <v>1400.00766666667</v>
      </c>
      <c r="CM17">
        <v>0.89999753333333299</v>
      </c>
      <c r="CN17">
        <v>0.100002426666667</v>
      </c>
      <c r="CO17">
        <v>0</v>
      </c>
      <c r="CP17">
        <v>896.1748</v>
      </c>
      <c r="CQ17">
        <v>4.99979</v>
      </c>
      <c r="CR17">
        <v>12731.53</v>
      </c>
      <c r="CS17">
        <v>11904.73</v>
      </c>
      <c r="CT17">
        <v>47.625</v>
      </c>
      <c r="CU17">
        <v>50.0041333333333</v>
      </c>
      <c r="CV17">
        <v>48.811999999999998</v>
      </c>
      <c r="CW17">
        <v>48.936999999999998</v>
      </c>
      <c r="CX17">
        <v>48.811999999999998</v>
      </c>
      <c r="CY17">
        <v>1255.5063333333301</v>
      </c>
      <c r="CZ17">
        <v>139.50133333333301</v>
      </c>
      <c r="DA17">
        <v>0</v>
      </c>
      <c r="DB17">
        <v>332.40000009536698</v>
      </c>
      <c r="DC17">
        <v>0</v>
      </c>
      <c r="DD17">
        <v>895.93453846153898</v>
      </c>
      <c r="DE17">
        <v>-58.1496067725788</v>
      </c>
      <c r="DF17">
        <v>-609.37093950914095</v>
      </c>
      <c r="DG17">
        <v>12726.9884615385</v>
      </c>
      <c r="DH17">
        <v>15</v>
      </c>
      <c r="DI17">
        <v>1608230392.5999999</v>
      </c>
      <c r="DJ17" t="s">
        <v>295</v>
      </c>
      <c r="DK17">
        <v>1608230389.5999999</v>
      </c>
      <c r="DL17">
        <v>1608230392.5999999</v>
      </c>
      <c r="DM17">
        <v>9</v>
      </c>
      <c r="DN17">
        <v>-6.2E-2</v>
      </c>
      <c r="DO17">
        <v>5.0000000000000001E-3</v>
      </c>
      <c r="DP17">
        <v>-0.82499999999999996</v>
      </c>
      <c r="DQ17">
        <v>-4.3999999999999997E-2</v>
      </c>
      <c r="DR17">
        <v>407</v>
      </c>
      <c r="DS17">
        <v>18</v>
      </c>
      <c r="DT17">
        <v>0.25</v>
      </c>
      <c r="DU17">
        <v>0.05</v>
      </c>
      <c r="DV17">
        <v>4.6196548570700298</v>
      </c>
      <c r="DW17">
        <v>2.4034636709261799</v>
      </c>
      <c r="DX17">
        <v>0.18220787359742099</v>
      </c>
      <c r="DY17">
        <v>0</v>
      </c>
      <c r="DZ17">
        <v>-6.1023964516128997</v>
      </c>
      <c r="EA17">
        <v>-2.8500812903225698</v>
      </c>
      <c r="EB17">
        <v>0.216405116503051</v>
      </c>
      <c r="EC17">
        <v>0</v>
      </c>
      <c r="ED17">
        <v>1.32563129032258</v>
      </c>
      <c r="EE17">
        <v>-3.1599193548390601E-2</v>
      </c>
      <c r="EF17">
        <v>2.4731966280249801E-3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-0.82499999999999996</v>
      </c>
      <c r="EN17">
        <v>-4.3999999999999997E-2</v>
      </c>
      <c r="EO17">
        <v>-0.98272246858175205</v>
      </c>
      <c r="EP17">
        <v>8.1547674161403102E-4</v>
      </c>
      <c r="EQ17">
        <v>-7.5071724955183801E-7</v>
      </c>
      <c r="ER17">
        <v>1.8443278439785599E-10</v>
      </c>
      <c r="ES17">
        <v>-0.14977693486121499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15.3</v>
      </c>
      <c r="FB17">
        <v>15.3</v>
      </c>
      <c r="FC17">
        <v>2</v>
      </c>
      <c r="FD17">
        <v>509.613</v>
      </c>
      <c r="FE17">
        <v>456.83499999999998</v>
      </c>
      <c r="FF17">
        <v>23.240600000000001</v>
      </c>
      <c r="FG17">
        <v>32.701500000000003</v>
      </c>
      <c r="FH17">
        <v>30.0002</v>
      </c>
      <c r="FI17">
        <v>32.598300000000002</v>
      </c>
      <c r="FJ17">
        <v>32.552999999999997</v>
      </c>
      <c r="FK17">
        <v>20.176600000000001</v>
      </c>
      <c r="FL17">
        <v>47.434199999999997</v>
      </c>
      <c r="FM17">
        <v>0</v>
      </c>
      <c r="FN17">
        <v>23.241800000000001</v>
      </c>
      <c r="FO17">
        <v>407.35300000000001</v>
      </c>
      <c r="FP17">
        <v>17.4877</v>
      </c>
      <c r="FQ17">
        <v>101.004</v>
      </c>
      <c r="FR17">
        <v>100.71599999999999</v>
      </c>
    </row>
    <row r="18" spans="1:174" x14ac:dyDescent="0.25">
      <c r="A18">
        <v>2</v>
      </c>
      <c r="B18">
        <v>1608230513.5999999</v>
      </c>
      <c r="C18">
        <v>143</v>
      </c>
      <c r="D18" t="s">
        <v>297</v>
      </c>
      <c r="E18" t="s">
        <v>298</v>
      </c>
      <c r="F18" t="s">
        <v>289</v>
      </c>
      <c r="G18" t="s">
        <v>290</v>
      </c>
      <c r="H18">
        <v>1608230505.5999999</v>
      </c>
      <c r="I18">
        <f t="shared" si="0"/>
        <v>1.7902017920775114E-3</v>
      </c>
      <c r="J18">
        <f t="shared" si="1"/>
        <v>-0.22578735865310609</v>
      </c>
      <c r="K18">
        <f t="shared" si="2"/>
        <v>49.581870967741899</v>
      </c>
      <c r="L18">
        <f t="shared" si="3"/>
        <v>51.753322797007698</v>
      </c>
      <c r="M18">
        <f t="shared" si="4"/>
        <v>5.2675396428628813</v>
      </c>
      <c r="N18">
        <f t="shared" si="5"/>
        <v>5.046525648494077</v>
      </c>
      <c r="O18">
        <f t="shared" si="6"/>
        <v>0.10115006882261178</v>
      </c>
      <c r="P18">
        <f t="shared" si="7"/>
        <v>2.9580985712471541</v>
      </c>
      <c r="Q18">
        <f t="shared" si="8"/>
        <v>9.9267131413718207E-2</v>
      </c>
      <c r="R18">
        <f t="shared" si="9"/>
        <v>6.2208212078870603E-2</v>
      </c>
      <c r="S18">
        <f t="shared" si="10"/>
        <v>231.29456066083861</v>
      </c>
      <c r="T18">
        <f t="shared" si="11"/>
        <v>28.875841701061688</v>
      </c>
      <c r="U18">
        <f t="shared" si="12"/>
        <v>27.694538709677399</v>
      </c>
      <c r="V18">
        <f t="shared" si="13"/>
        <v>3.7277863077930937</v>
      </c>
      <c r="W18">
        <f t="shared" si="14"/>
        <v>51.25246770223454</v>
      </c>
      <c r="X18">
        <f t="shared" si="15"/>
        <v>1.9433742336242412</v>
      </c>
      <c r="Y18">
        <f t="shared" si="16"/>
        <v>3.7917671494664686</v>
      </c>
      <c r="Z18">
        <f t="shared" si="17"/>
        <v>1.7844120741688525</v>
      </c>
      <c r="AA18">
        <f t="shared" si="18"/>
        <v>-78.947899030618245</v>
      </c>
      <c r="AB18">
        <f t="shared" si="19"/>
        <v>46.498351746789027</v>
      </c>
      <c r="AC18">
        <f t="shared" si="20"/>
        <v>3.4209313865534341</v>
      </c>
      <c r="AD18">
        <f t="shared" si="21"/>
        <v>202.2659447635628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53567.427439897161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15395.9</v>
      </c>
      <c r="AS18">
        <v>824.95384000000001</v>
      </c>
      <c r="AT18">
        <v>879.73</v>
      </c>
      <c r="AU18">
        <f t="shared" si="27"/>
        <v>6.2264740318052181E-2</v>
      </c>
      <c r="AV18">
        <v>0.5</v>
      </c>
      <c r="AW18">
        <f t="shared" si="28"/>
        <v>1180.2022554664823</v>
      </c>
      <c r="AX18">
        <f t="shared" si="29"/>
        <v>-0.22578735865310609</v>
      </c>
      <c r="AY18">
        <f t="shared" si="30"/>
        <v>36.742493479700002</v>
      </c>
      <c r="AZ18">
        <f t="shared" si="31"/>
        <v>0.35695042797221871</v>
      </c>
      <c r="BA18">
        <f t="shared" si="32"/>
        <v>2.9822017330750016E-4</v>
      </c>
      <c r="BB18">
        <f t="shared" si="33"/>
        <v>2.7080467870824001</v>
      </c>
      <c r="BC18" t="s">
        <v>300</v>
      </c>
      <c r="BD18">
        <v>565.71</v>
      </c>
      <c r="BE18">
        <f t="shared" si="34"/>
        <v>314.02</v>
      </c>
      <c r="BF18">
        <f t="shared" si="35"/>
        <v>0.17443525890070699</v>
      </c>
      <c r="BG18">
        <f t="shared" si="36"/>
        <v>0.88353972192243646</v>
      </c>
      <c r="BH18">
        <f t="shared" si="37"/>
        <v>0.33348635548332989</v>
      </c>
      <c r="BI18">
        <f t="shared" si="38"/>
        <v>0.93550110796161634</v>
      </c>
      <c r="BJ18">
        <f t="shared" si="39"/>
        <v>0.11961853564160506</v>
      </c>
      <c r="BK18">
        <f t="shared" si="40"/>
        <v>0.88038146435839493</v>
      </c>
      <c r="BL18">
        <f t="shared" si="41"/>
        <v>1400.0203225806499</v>
      </c>
      <c r="BM18">
        <f t="shared" si="42"/>
        <v>1180.2022554664823</v>
      </c>
      <c r="BN18">
        <f t="shared" si="43"/>
        <v>0.84298937410495711</v>
      </c>
      <c r="BO18">
        <f t="shared" si="44"/>
        <v>0.19597874820991423</v>
      </c>
      <c r="BP18">
        <v>6</v>
      </c>
      <c r="BQ18">
        <v>0.5</v>
      </c>
      <c r="BR18" t="s">
        <v>294</v>
      </c>
      <c r="BS18">
        <v>2</v>
      </c>
      <c r="BT18">
        <v>1608230505.5999999</v>
      </c>
      <c r="BU18">
        <v>49.581870967741899</v>
      </c>
      <c r="BV18">
        <v>49.417512903225798</v>
      </c>
      <c r="BW18">
        <v>19.093558064516099</v>
      </c>
      <c r="BX18">
        <v>16.987267741935501</v>
      </c>
      <c r="BY18">
        <v>50.587435483870998</v>
      </c>
      <c r="BZ18">
        <v>19.106945161290302</v>
      </c>
      <c r="CA18">
        <v>500.22177419354801</v>
      </c>
      <c r="CB18">
        <v>101.68164516129001</v>
      </c>
      <c r="CC18">
        <v>0.100025235483871</v>
      </c>
      <c r="CD18">
        <v>27.986106451612901</v>
      </c>
      <c r="CE18">
        <v>27.694538709677399</v>
      </c>
      <c r="CF18">
        <v>999.9</v>
      </c>
      <c r="CG18">
        <v>0</v>
      </c>
      <c r="CH18">
        <v>0</v>
      </c>
      <c r="CI18">
        <v>9995.5648387096808</v>
      </c>
      <c r="CJ18">
        <v>0</v>
      </c>
      <c r="CK18">
        <v>402.37632258064502</v>
      </c>
      <c r="CL18">
        <v>1400.0203225806499</v>
      </c>
      <c r="CM18">
        <v>0.89999587096774203</v>
      </c>
      <c r="CN18">
        <v>0.100004103225806</v>
      </c>
      <c r="CO18">
        <v>0</v>
      </c>
      <c r="CP18">
        <v>825.03158064516094</v>
      </c>
      <c r="CQ18">
        <v>4.99979</v>
      </c>
      <c r="CR18">
        <v>11752.580645161301</v>
      </c>
      <c r="CS18">
        <v>11904.8290322581</v>
      </c>
      <c r="CT18">
        <v>47.651000000000003</v>
      </c>
      <c r="CU18">
        <v>50.05</v>
      </c>
      <c r="CV18">
        <v>48.811999999999998</v>
      </c>
      <c r="CW18">
        <v>48.936999999999998</v>
      </c>
      <c r="CX18">
        <v>48.8445161290323</v>
      </c>
      <c r="CY18">
        <v>1255.51419354839</v>
      </c>
      <c r="CZ18">
        <v>139.506129032258</v>
      </c>
      <c r="DA18">
        <v>0</v>
      </c>
      <c r="DB18">
        <v>142.09999990463299</v>
      </c>
      <c r="DC18">
        <v>0</v>
      </c>
      <c r="DD18">
        <v>824.95384000000001</v>
      </c>
      <c r="DE18">
        <v>-7.3646923171816097</v>
      </c>
      <c r="DF18">
        <v>-313.992308212512</v>
      </c>
      <c r="DG18">
        <v>11749.688</v>
      </c>
      <c r="DH18">
        <v>15</v>
      </c>
      <c r="DI18">
        <v>1608230392.5999999</v>
      </c>
      <c r="DJ18" t="s">
        <v>295</v>
      </c>
      <c r="DK18">
        <v>1608230389.5999999</v>
      </c>
      <c r="DL18">
        <v>1608230392.5999999</v>
      </c>
      <c r="DM18">
        <v>9</v>
      </c>
      <c r="DN18">
        <v>-6.2E-2</v>
      </c>
      <c r="DO18">
        <v>5.0000000000000001E-3</v>
      </c>
      <c r="DP18">
        <v>-0.82499999999999996</v>
      </c>
      <c r="DQ18">
        <v>-4.3999999999999997E-2</v>
      </c>
      <c r="DR18">
        <v>407</v>
      </c>
      <c r="DS18">
        <v>18</v>
      </c>
      <c r="DT18">
        <v>0.25</v>
      </c>
      <c r="DU18">
        <v>0.05</v>
      </c>
      <c r="DV18">
        <v>-0.21651873480603201</v>
      </c>
      <c r="DW18">
        <v>-0.46116675930795498</v>
      </c>
      <c r="DX18">
        <v>3.99442548388909E-2</v>
      </c>
      <c r="DY18">
        <v>1</v>
      </c>
      <c r="DZ18">
        <v>0.15953641290322601</v>
      </c>
      <c r="EA18">
        <v>0.47334285483870903</v>
      </c>
      <c r="EB18">
        <v>4.2194716627159401E-2</v>
      </c>
      <c r="EC18">
        <v>0</v>
      </c>
      <c r="ED18">
        <v>2.0997967741935502</v>
      </c>
      <c r="EE18">
        <v>0.749245645161283</v>
      </c>
      <c r="EF18">
        <v>5.68242621050878E-2</v>
      </c>
      <c r="EG18">
        <v>0</v>
      </c>
      <c r="EH18">
        <v>1</v>
      </c>
      <c r="EI18">
        <v>3</v>
      </c>
      <c r="EJ18" t="s">
        <v>296</v>
      </c>
      <c r="EK18">
        <v>100</v>
      </c>
      <c r="EL18">
        <v>100</v>
      </c>
      <c r="EM18">
        <v>-1.0049999999999999</v>
      </c>
      <c r="EN18">
        <v>-1.2800000000000001E-2</v>
      </c>
      <c r="EO18">
        <v>-1.0449150541790699</v>
      </c>
      <c r="EP18">
        <v>8.1547674161403102E-4</v>
      </c>
      <c r="EQ18">
        <v>-7.5071724955183801E-7</v>
      </c>
      <c r="ER18">
        <v>1.8443278439785599E-10</v>
      </c>
      <c r="ES18">
        <v>-0.14523423312948999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510.65499999999997</v>
      </c>
      <c r="FE18">
        <v>454.5</v>
      </c>
      <c r="FF18">
        <v>23.244800000000001</v>
      </c>
      <c r="FG18">
        <v>32.746200000000002</v>
      </c>
      <c r="FH18">
        <v>29.9999</v>
      </c>
      <c r="FI18">
        <v>32.653500000000001</v>
      </c>
      <c r="FJ18">
        <v>32.608800000000002</v>
      </c>
      <c r="FK18">
        <v>5.0662000000000003</v>
      </c>
      <c r="FL18">
        <v>50.024000000000001</v>
      </c>
      <c r="FM18">
        <v>0</v>
      </c>
      <c r="FN18">
        <v>23.252199999999998</v>
      </c>
      <c r="FO18">
        <v>49.553899999999999</v>
      </c>
      <c r="FP18">
        <v>16.715900000000001</v>
      </c>
      <c r="FQ18">
        <v>101</v>
      </c>
      <c r="FR18">
        <v>100.711</v>
      </c>
    </row>
    <row r="19" spans="1:174" x14ac:dyDescent="0.25">
      <c r="A19">
        <v>3</v>
      </c>
      <c r="B19">
        <v>1608230633.5999999</v>
      </c>
      <c r="C19">
        <v>263</v>
      </c>
      <c r="D19" t="s">
        <v>301</v>
      </c>
      <c r="E19" t="s">
        <v>302</v>
      </c>
      <c r="F19" t="s">
        <v>289</v>
      </c>
      <c r="G19" t="s">
        <v>290</v>
      </c>
      <c r="H19">
        <v>1608230625.8499999</v>
      </c>
      <c r="I19">
        <f t="shared" si="0"/>
        <v>3.3742156811059063E-3</v>
      </c>
      <c r="J19">
        <f t="shared" si="1"/>
        <v>0.69331288565886906</v>
      </c>
      <c r="K19">
        <f t="shared" si="2"/>
        <v>79.915279999999996</v>
      </c>
      <c r="L19">
        <f t="shared" si="3"/>
        <v>71.814589974528801</v>
      </c>
      <c r="M19">
        <f t="shared" si="4"/>
        <v>7.3095239138262587</v>
      </c>
      <c r="N19">
        <f t="shared" si="5"/>
        <v>8.1340386465661787</v>
      </c>
      <c r="O19">
        <f t="shared" si="6"/>
        <v>0.19331141670052085</v>
      </c>
      <c r="P19">
        <f t="shared" si="7"/>
        <v>2.9595020422187699</v>
      </c>
      <c r="Q19">
        <f t="shared" si="8"/>
        <v>0.18656055467181679</v>
      </c>
      <c r="R19">
        <f t="shared" si="9"/>
        <v>0.11718724404391216</v>
      </c>
      <c r="S19">
        <f t="shared" si="10"/>
        <v>231.28201205092859</v>
      </c>
      <c r="T19">
        <f t="shared" si="11"/>
        <v>28.469018024967703</v>
      </c>
      <c r="U19">
        <f t="shared" si="12"/>
        <v>27.695799999999998</v>
      </c>
      <c r="V19">
        <f t="shared" si="13"/>
        <v>3.7280610402683965</v>
      </c>
      <c r="W19">
        <f t="shared" si="14"/>
        <v>51.117216343867689</v>
      </c>
      <c r="X19">
        <f t="shared" si="15"/>
        <v>1.9384074440205146</v>
      </c>
      <c r="Y19">
        <f t="shared" si="16"/>
        <v>3.7920833383820538</v>
      </c>
      <c r="Z19">
        <f t="shared" si="17"/>
        <v>1.7896535962478819</v>
      </c>
      <c r="AA19">
        <f t="shared" si="18"/>
        <v>-148.80291153677047</v>
      </c>
      <c r="AB19">
        <f t="shared" si="19"/>
        <v>46.547365299721122</v>
      </c>
      <c r="AC19">
        <f t="shared" si="20"/>
        <v>3.4229592977558934</v>
      </c>
      <c r="AD19">
        <f t="shared" si="21"/>
        <v>132.44942511163512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53608.117047854816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303</v>
      </c>
      <c r="AR19">
        <v>15395.9</v>
      </c>
      <c r="AS19">
        <v>812.04755999999998</v>
      </c>
      <c r="AT19">
        <v>866.08</v>
      </c>
      <c r="AU19">
        <f t="shared" si="27"/>
        <v>6.2387354516903804E-2</v>
      </c>
      <c r="AV19">
        <v>0.5</v>
      </c>
      <c r="AW19">
        <f t="shared" si="28"/>
        <v>1180.1397106277398</v>
      </c>
      <c r="AX19">
        <f t="shared" si="29"/>
        <v>0.69331288565886906</v>
      </c>
      <c r="AY19">
        <f t="shared" si="30"/>
        <v>36.812897253204532</v>
      </c>
      <c r="AZ19">
        <f t="shared" si="31"/>
        <v>0.36535885830408282</v>
      </c>
      <c r="BA19">
        <f t="shared" si="32"/>
        <v>1.0770422806965709E-3</v>
      </c>
      <c r="BB19">
        <f t="shared" si="33"/>
        <v>2.7664880842416402</v>
      </c>
      <c r="BC19" t="s">
        <v>304</v>
      </c>
      <c r="BD19">
        <v>549.65</v>
      </c>
      <c r="BE19">
        <f t="shared" si="34"/>
        <v>316.43000000000006</v>
      </c>
      <c r="BF19">
        <f t="shared" si="35"/>
        <v>0.17075637581771658</v>
      </c>
      <c r="BG19">
        <f t="shared" si="36"/>
        <v>0.88334076824102381</v>
      </c>
      <c r="BH19">
        <f t="shared" si="37"/>
        <v>0.35877381195603325</v>
      </c>
      <c r="BI19">
        <f t="shared" si="38"/>
        <v>0.94086118944572916</v>
      </c>
      <c r="BJ19">
        <f t="shared" si="39"/>
        <v>0.11557973521675001</v>
      </c>
      <c r="BK19">
        <f t="shared" si="40"/>
        <v>0.88442026478324998</v>
      </c>
      <c r="BL19">
        <f t="shared" si="41"/>
        <v>1399.9463333333299</v>
      </c>
      <c r="BM19">
        <f t="shared" si="42"/>
        <v>1180.1397106277398</v>
      </c>
      <c r="BN19">
        <f t="shared" si="43"/>
        <v>0.84298925075061881</v>
      </c>
      <c r="BO19">
        <f t="shared" si="44"/>
        <v>0.19597850150123758</v>
      </c>
      <c r="BP19">
        <v>6</v>
      </c>
      <c r="BQ19">
        <v>0.5</v>
      </c>
      <c r="BR19" t="s">
        <v>294</v>
      </c>
      <c r="BS19">
        <v>2</v>
      </c>
      <c r="BT19">
        <v>1608230625.8499999</v>
      </c>
      <c r="BU19">
        <v>79.915279999999996</v>
      </c>
      <c r="BV19">
        <v>81.070306666666696</v>
      </c>
      <c r="BW19">
        <v>19.044460000000001</v>
      </c>
      <c r="BX19">
        <v>15.074336666666699</v>
      </c>
      <c r="BY19">
        <v>80.899033333333307</v>
      </c>
      <c r="BZ19">
        <v>19.0588466666667</v>
      </c>
      <c r="CA19">
        <v>500.22963333333303</v>
      </c>
      <c r="CB19">
        <v>101.68323333333301</v>
      </c>
      <c r="CC19">
        <v>0.100038233333333</v>
      </c>
      <c r="CD19">
        <v>27.987536666666699</v>
      </c>
      <c r="CE19">
        <v>27.695799999999998</v>
      </c>
      <c r="CF19">
        <v>999.9</v>
      </c>
      <c r="CG19">
        <v>0</v>
      </c>
      <c r="CH19">
        <v>0</v>
      </c>
      <c r="CI19">
        <v>10003.3676666667</v>
      </c>
      <c r="CJ19">
        <v>0</v>
      </c>
      <c r="CK19">
        <v>405.50540000000001</v>
      </c>
      <c r="CL19">
        <v>1399.9463333333299</v>
      </c>
      <c r="CM19">
        <v>0.89999933333333304</v>
      </c>
      <c r="CN19">
        <v>0.10000064</v>
      </c>
      <c r="CO19">
        <v>0</v>
      </c>
      <c r="CP19">
        <v>812.07993333333297</v>
      </c>
      <c r="CQ19">
        <v>4.99979</v>
      </c>
      <c r="CR19">
        <v>11567.6733333333</v>
      </c>
      <c r="CS19">
        <v>11904.2166666667</v>
      </c>
      <c r="CT19">
        <v>47.726900000000001</v>
      </c>
      <c r="CU19">
        <v>50.125</v>
      </c>
      <c r="CV19">
        <v>48.875</v>
      </c>
      <c r="CW19">
        <v>49</v>
      </c>
      <c r="CX19">
        <v>48.930799999999998</v>
      </c>
      <c r="CY19">
        <v>1255.45333333333</v>
      </c>
      <c r="CZ19">
        <v>139.49299999999999</v>
      </c>
      <c r="DA19">
        <v>0</v>
      </c>
      <c r="DB19">
        <v>119</v>
      </c>
      <c r="DC19">
        <v>0</v>
      </c>
      <c r="DD19">
        <v>812.04755999999998</v>
      </c>
      <c r="DE19">
        <v>-5.5125384571592404</v>
      </c>
      <c r="DF19">
        <v>-89.715384599470497</v>
      </c>
      <c r="DG19">
        <v>11567.44</v>
      </c>
      <c r="DH19">
        <v>15</v>
      </c>
      <c r="DI19">
        <v>1608230392.5999999</v>
      </c>
      <c r="DJ19" t="s">
        <v>295</v>
      </c>
      <c r="DK19">
        <v>1608230389.5999999</v>
      </c>
      <c r="DL19">
        <v>1608230392.5999999</v>
      </c>
      <c r="DM19">
        <v>9</v>
      </c>
      <c r="DN19">
        <v>-6.2E-2</v>
      </c>
      <c r="DO19">
        <v>5.0000000000000001E-3</v>
      </c>
      <c r="DP19">
        <v>-0.82499999999999996</v>
      </c>
      <c r="DQ19">
        <v>-4.3999999999999997E-2</v>
      </c>
      <c r="DR19">
        <v>407</v>
      </c>
      <c r="DS19">
        <v>18</v>
      </c>
      <c r="DT19">
        <v>0.25</v>
      </c>
      <c r="DU19">
        <v>0.05</v>
      </c>
      <c r="DV19">
        <v>0.69395618059114395</v>
      </c>
      <c r="DW19">
        <v>-0.19935779891396299</v>
      </c>
      <c r="DX19">
        <v>2.2842820285528798E-2</v>
      </c>
      <c r="DY19">
        <v>1</v>
      </c>
      <c r="DZ19">
        <v>-1.15645741935484</v>
      </c>
      <c r="EA19">
        <v>0.1879935483871</v>
      </c>
      <c r="EB19">
        <v>2.7289401814711602E-2</v>
      </c>
      <c r="EC19">
        <v>1</v>
      </c>
      <c r="ED19">
        <v>3.96780806451613</v>
      </c>
      <c r="EE19">
        <v>0.11405419354837899</v>
      </c>
      <c r="EF19">
        <v>1.08438486857028E-2</v>
      </c>
      <c r="EG19">
        <v>1</v>
      </c>
      <c r="EH19">
        <v>3</v>
      </c>
      <c r="EI19">
        <v>3</v>
      </c>
      <c r="EJ19" t="s">
        <v>305</v>
      </c>
      <c r="EK19">
        <v>100</v>
      </c>
      <c r="EL19">
        <v>100</v>
      </c>
      <c r="EM19">
        <v>-0.98399999999999999</v>
      </c>
      <c r="EN19">
        <v>-1.3899999999999999E-2</v>
      </c>
      <c r="EO19">
        <v>-1.0449150541790699</v>
      </c>
      <c r="EP19">
        <v>8.1547674161403102E-4</v>
      </c>
      <c r="EQ19">
        <v>-7.5071724955183801E-7</v>
      </c>
      <c r="ER19">
        <v>1.8443278439785599E-10</v>
      </c>
      <c r="ES19">
        <v>-0.14523423312948999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4.0999999999999996</v>
      </c>
      <c r="FB19">
        <v>4</v>
      </c>
      <c r="FC19">
        <v>2</v>
      </c>
      <c r="FD19">
        <v>512.096</v>
      </c>
      <c r="FE19">
        <v>452.03699999999998</v>
      </c>
      <c r="FF19">
        <v>23.406400000000001</v>
      </c>
      <c r="FG19">
        <v>32.790900000000001</v>
      </c>
      <c r="FH19">
        <v>30.000499999999999</v>
      </c>
      <c r="FI19">
        <v>32.705599999999997</v>
      </c>
      <c r="FJ19">
        <v>32.661999999999999</v>
      </c>
      <c r="FK19">
        <v>6.4042399999999997</v>
      </c>
      <c r="FL19">
        <v>54.813899999999997</v>
      </c>
      <c r="FM19">
        <v>0</v>
      </c>
      <c r="FN19">
        <v>23.404499999999999</v>
      </c>
      <c r="FO19">
        <v>81.165400000000005</v>
      </c>
      <c r="FP19">
        <v>15.0219</v>
      </c>
      <c r="FQ19">
        <v>100.994</v>
      </c>
      <c r="FR19">
        <v>100.706</v>
      </c>
    </row>
    <row r="20" spans="1:174" x14ac:dyDescent="0.25">
      <c r="A20">
        <v>4</v>
      </c>
      <c r="B20">
        <v>1608230701.5999999</v>
      </c>
      <c r="C20">
        <v>331</v>
      </c>
      <c r="D20" t="s">
        <v>306</v>
      </c>
      <c r="E20" t="s">
        <v>307</v>
      </c>
      <c r="F20" t="s">
        <v>289</v>
      </c>
      <c r="G20" t="s">
        <v>290</v>
      </c>
      <c r="H20">
        <v>1608230693.8499999</v>
      </c>
      <c r="I20">
        <f t="shared" si="0"/>
        <v>3.9039480202092054E-3</v>
      </c>
      <c r="J20">
        <f t="shared" si="1"/>
        <v>1.5130458032036598</v>
      </c>
      <c r="K20">
        <f t="shared" si="2"/>
        <v>99.470780000000005</v>
      </c>
      <c r="L20">
        <f t="shared" si="3"/>
        <v>85.5572871192565</v>
      </c>
      <c r="M20">
        <f t="shared" si="4"/>
        <v>8.7084931993536401</v>
      </c>
      <c r="N20">
        <f t="shared" si="5"/>
        <v>10.124685346286956</v>
      </c>
      <c r="O20">
        <f t="shared" si="6"/>
        <v>0.22323981180452893</v>
      </c>
      <c r="P20">
        <f t="shared" si="7"/>
        <v>2.9595444480370321</v>
      </c>
      <c r="Q20">
        <f t="shared" si="8"/>
        <v>0.21428898598545787</v>
      </c>
      <c r="R20">
        <f t="shared" si="9"/>
        <v>0.13470490820851208</v>
      </c>
      <c r="S20">
        <f t="shared" si="10"/>
        <v>231.29302974713747</v>
      </c>
      <c r="T20">
        <f t="shared" si="11"/>
        <v>28.330597861762261</v>
      </c>
      <c r="U20">
        <f t="shared" si="12"/>
        <v>27.655543333333299</v>
      </c>
      <c r="V20">
        <f t="shared" si="13"/>
        <v>3.7193011018629756</v>
      </c>
      <c r="W20">
        <f t="shared" si="14"/>
        <v>50.540239676804923</v>
      </c>
      <c r="X20">
        <f t="shared" si="15"/>
        <v>1.916292627210874</v>
      </c>
      <c r="Y20">
        <f t="shared" si="16"/>
        <v>3.7916176089887887</v>
      </c>
      <c r="Z20">
        <f t="shared" si="17"/>
        <v>1.8030084746521016</v>
      </c>
      <c r="AA20">
        <f t="shared" si="18"/>
        <v>-172.16410769122595</v>
      </c>
      <c r="AB20">
        <f t="shared" si="19"/>
        <v>52.635053997755932</v>
      </c>
      <c r="AC20">
        <f t="shared" si="20"/>
        <v>3.8697576987945062</v>
      </c>
      <c r="AD20">
        <f t="shared" si="21"/>
        <v>115.63373375246195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53609.778958426359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15395.5</v>
      </c>
      <c r="AS20">
        <v>804.26571999999999</v>
      </c>
      <c r="AT20">
        <v>860.41</v>
      </c>
      <c r="AU20">
        <f t="shared" si="27"/>
        <v>6.5252937553027079E-2</v>
      </c>
      <c r="AV20">
        <v>0.5</v>
      </c>
      <c r="AW20">
        <f t="shared" si="28"/>
        <v>1180.1971706277241</v>
      </c>
      <c r="AX20">
        <f t="shared" si="29"/>
        <v>1.5130458032036598</v>
      </c>
      <c r="AY20">
        <f t="shared" si="30"/>
        <v>38.505666137615059</v>
      </c>
      <c r="AZ20">
        <f t="shared" si="31"/>
        <v>0.37732011482897687</v>
      </c>
      <c r="BA20">
        <f t="shared" si="32"/>
        <v>1.7715626973650769E-3</v>
      </c>
      <c r="BB20">
        <f t="shared" si="33"/>
        <v>2.7913087946444137</v>
      </c>
      <c r="BC20" t="s">
        <v>309</v>
      </c>
      <c r="BD20">
        <v>535.76</v>
      </c>
      <c r="BE20">
        <f t="shared" si="34"/>
        <v>324.64999999999998</v>
      </c>
      <c r="BF20">
        <f t="shared" si="35"/>
        <v>0.17293787155398116</v>
      </c>
      <c r="BG20">
        <f t="shared" si="36"/>
        <v>0.88092006807711509</v>
      </c>
      <c r="BH20">
        <f t="shared" si="37"/>
        <v>0.38738072213700714</v>
      </c>
      <c r="BI20">
        <f t="shared" si="38"/>
        <v>0.94308768483143757</v>
      </c>
      <c r="BJ20">
        <f t="shared" si="39"/>
        <v>0.11520221707790922</v>
      </c>
      <c r="BK20">
        <f t="shared" si="40"/>
        <v>0.88479778292209077</v>
      </c>
      <c r="BL20">
        <f t="shared" si="41"/>
        <v>1400.0146666666701</v>
      </c>
      <c r="BM20">
        <f t="shared" si="42"/>
        <v>1180.1971706277241</v>
      </c>
      <c r="BN20">
        <f t="shared" si="43"/>
        <v>0.84298914770492006</v>
      </c>
      <c r="BO20">
        <f t="shared" si="44"/>
        <v>0.19597829540984002</v>
      </c>
      <c r="BP20">
        <v>6</v>
      </c>
      <c r="BQ20">
        <v>0.5</v>
      </c>
      <c r="BR20" t="s">
        <v>294</v>
      </c>
      <c r="BS20">
        <v>2</v>
      </c>
      <c r="BT20">
        <v>1608230693.8499999</v>
      </c>
      <c r="BU20">
        <v>99.470780000000005</v>
      </c>
      <c r="BV20">
        <v>101.75149999999999</v>
      </c>
      <c r="BW20">
        <v>18.82677</v>
      </c>
      <c r="BX20">
        <v>14.232103333333299</v>
      </c>
      <c r="BY20">
        <v>100.441233333333</v>
      </c>
      <c r="BZ20">
        <v>18.845569999999999</v>
      </c>
      <c r="CA20">
        <v>500.20376666666698</v>
      </c>
      <c r="CB20">
        <v>101.685566666667</v>
      </c>
      <c r="CC20">
        <v>9.9956139999999999E-2</v>
      </c>
      <c r="CD20">
        <v>27.985430000000001</v>
      </c>
      <c r="CE20">
        <v>27.655543333333299</v>
      </c>
      <c r="CF20">
        <v>999.9</v>
      </c>
      <c r="CG20">
        <v>0</v>
      </c>
      <c r="CH20">
        <v>0</v>
      </c>
      <c r="CI20">
        <v>10003.3786666667</v>
      </c>
      <c r="CJ20">
        <v>0</v>
      </c>
      <c r="CK20">
        <v>413.18099999999998</v>
      </c>
      <c r="CL20">
        <v>1400.0146666666701</v>
      </c>
      <c r="CM20">
        <v>0.90000400000000003</v>
      </c>
      <c r="CN20">
        <v>9.9995909999999993E-2</v>
      </c>
      <c r="CO20">
        <v>0</v>
      </c>
      <c r="CP20">
        <v>804.33140000000003</v>
      </c>
      <c r="CQ20">
        <v>4.99979</v>
      </c>
      <c r="CR20">
        <v>11465.5933333333</v>
      </c>
      <c r="CS20">
        <v>11904.81</v>
      </c>
      <c r="CT20">
        <v>47.820399999999999</v>
      </c>
      <c r="CU20">
        <v>50.178733333333298</v>
      </c>
      <c r="CV20">
        <v>48.953800000000001</v>
      </c>
      <c r="CW20">
        <v>49.061999999999998</v>
      </c>
      <c r="CX20">
        <v>49</v>
      </c>
      <c r="CY20">
        <v>1255.51966666667</v>
      </c>
      <c r="CZ20">
        <v>139.495</v>
      </c>
      <c r="DA20">
        <v>0</v>
      </c>
      <c r="DB20">
        <v>67.5</v>
      </c>
      <c r="DC20">
        <v>0</v>
      </c>
      <c r="DD20">
        <v>804.26571999999999</v>
      </c>
      <c r="DE20">
        <v>-6.5450000160574602</v>
      </c>
      <c r="DF20">
        <v>-87.746153948071495</v>
      </c>
      <c r="DG20">
        <v>11464.316000000001</v>
      </c>
      <c r="DH20">
        <v>15</v>
      </c>
      <c r="DI20">
        <v>1608230392.5999999</v>
      </c>
      <c r="DJ20" t="s">
        <v>295</v>
      </c>
      <c r="DK20">
        <v>1608230389.5999999</v>
      </c>
      <c r="DL20">
        <v>1608230392.5999999</v>
      </c>
      <c r="DM20">
        <v>9</v>
      </c>
      <c r="DN20">
        <v>-6.2E-2</v>
      </c>
      <c r="DO20">
        <v>5.0000000000000001E-3</v>
      </c>
      <c r="DP20">
        <v>-0.82499999999999996</v>
      </c>
      <c r="DQ20">
        <v>-4.3999999999999997E-2</v>
      </c>
      <c r="DR20">
        <v>407</v>
      </c>
      <c r="DS20">
        <v>18</v>
      </c>
      <c r="DT20">
        <v>0.25</v>
      </c>
      <c r="DU20">
        <v>0.05</v>
      </c>
      <c r="DV20">
        <v>1.5152049103085601</v>
      </c>
      <c r="DW20">
        <v>-0.144638021392685</v>
      </c>
      <c r="DX20">
        <v>3.3152336610534197E-2</v>
      </c>
      <c r="DY20">
        <v>1</v>
      </c>
      <c r="DZ20">
        <v>-2.2843435483871</v>
      </c>
      <c r="EA20">
        <v>0.139107096774199</v>
      </c>
      <c r="EB20">
        <v>3.9788167032373402E-2</v>
      </c>
      <c r="EC20">
        <v>1</v>
      </c>
      <c r="ED20">
        <v>4.5960325806451596</v>
      </c>
      <c r="EE20">
        <v>-9.4609838709688296E-2</v>
      </c>
      <c r="EF20">
        <v>8.5509373067601292E-3</v>
      </c>
      <c r="EG20">
        <v>1</v>
      </c>
      <c r="EH20">
        <v>3</v>
      </c>
      <c r="EI20">
        <v>3</v>
      </c>
      <c r="EJ20" t="s">
        <v>305</v>
      </c>
      <c r="EK20">
        <v>100</v>
      </c>
      <c r="EL20">
        <v>100</v>
      </c>
      <c r="EM20">
        <v>-0.97099999999999997</v>
      </c>
      <c r="EN20">
        <v>-1.89E-2</v>
      </c>
      <c r="EO20">
        <v>-1.0449150541790699</v>
      </c>
      <c r="EP20">
        <v>8.1547674161403102E-4</v>
      </c>
      <c r="EQ20">
        <v>-7.5071724955183801E-7</v>
      </c>
      <c r="ER20">
        <v>1.8443278439785599E-10</v>
      </c>
      <c r="ES20">
        <v>-0.14523423312948999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5.2</v>
      </c>
      <c r="FB20">
        <v>5.2</v>
      </c>
      <c r="FC20">
        <v>2</v>
      </c>
      <c r="FD20">
        <v>512.53499999999997</v>
      </c>
      <c r="FE20">
        <v>450.77300000000002</v>
      </c>
      <c r="FF20">
        <v>23.193000000000001</v>
      </c>
      <c r="FG20">
        <v>32.841299999999997</v>
      </c>
      <c r="FH20">
        <v>30.000299999999999</v>
      </c>
      <c r="FI20">
        <v>32.752000000000002</v>
      </c>
      <c r="FJ20">
        <v>32.7102</v>
      </c>
      <c r="FK20">
        <v>7.3042199999999999</v>
      </c>
      <c r="FL20">
        <v>56.990400000000001</v>
      </c>
      <c r="FM20">
        <v>0</v>
      </c>
      <c r="FN20">
        <v>23.204499999999999</v>
      </c>
      <c r="FO20">
        <v>102.05800000000001</v>
      </c>
      <c r="FP20">
        <v>14.259600000000001</v>
      </c>
      <c r="FQ20">
        <v>100.98399999999999</v>
      </c>
      <c r="FR20">
        <v>100.69</v>
      </c>
    </row>
    <row r="21" spans="1:174" x14ac:dyDescent="0.25">
      <c r="A21">
        <v>5</v>
      </c>
      <c r="B21">
        <v>1608230773</v>
      </c>
      <c r="C21">
        <v>402.40000009536698</v>
      </c>
      <c r="D21" t="s">
        <v>310</v>
      </c>
      <c r="E21" t="s">
        <v>311</v>
      </c>
      <c r="F21" t="s">
        <v>289</v>
      </c>
      <c r="G21" t="s">
        <v>290</v>
      </c>
      <c r="H21">
        <v>1608230765</v>
      </c>
      <c r="I21">
        <f t="shared" si="0"/>
        <v>4.207475869675994E-3</v>
      </c>
      <c r="J21">
        <f t="shared" si="1"/>
        <v>3.3149555593815996</v>
      </c>
      <c r="K21">
        <f t="shared" si="2"/>
        <v>148.866903225806</v>
      </c>
      <c r="L21">
        <f t="shared" si="3"/>
        <v>122.34759881461483</v>
      </c>
      <c r="M21">
        <f t="shared" si="4"/>
        <v>12.453391427737008</v>
      </c>
      <c r="N21">
        <f t="shared" si="5"/>
        <v>15.152711082749528</v>
      </c>
      <c r="O21">
        <f t="shared" si="6"/>
        <v>0.24357762645660386</v>
      </c>
      <c r="P21">
        <f t="shared" si="7"/>
        <v>2.9592654481945391</v>
      </c>
      <c r="Q21">
        <f t="shared" si="8"/>
        <v>0.23296234989992665</v>
      </c>
      <c r="R21">
        <f t="shared" si="9"/>
        <v>0.14651665577482254</v>
      </c>
      <c r="S21">
        <f t="shared" si="10"/>
        <v>231.29445958392336</v>
      </c>
      <c r="T21">
        <f t="shared" si="11"/>
        <v>28.264335972126904</v>
      </c>
      <c r="U21">
        <f t="shared" si="12"/>
        <v>27.6043387096774</v>
      </c>
      <c r="V21">
        <f t="shared" si="13"/>
        <v>3.7081848204882997</v>
      </c>
      <c r="W21">
        <f t="shared" si="14"/>
        <v>50.620605556153428</v>
      </c>
      <c r="X21">
        <f t="shared" si="15"/>
        <v>1.9206659558512675</v>
      </c>
      <c r="Y21">
        <f t="shared" si="16"/>
        <v>3.794237415276815</v>
      </c>
      <c r="Z21">
        <f t="shared" si="17"/>
        <v>1.7875188646370321</v>
      </c>
      <c r="AA21">
        <f t="shared" si="18"/>
        <v>-185.54968585271135</v>
      </c>
      <c r="AB21">
        <f t="shared" si="19"/>
        <v>62.689409852230469</v>
      </c>
      <c r="AC21">
        <f t="shared" si="20"/>
        <v>4.6084899733641453</v>
      </c>
      <c r="AD21">
        <f t="shared" si="21"/>
        <v>113.04267355680663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53599.566209425619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312</v>
      </c>
      <c r="AR21">
        <v>15394.3</v>
      </c>
      <c r="AS21">
        <v>792.85280769230803</v>
      </c>
      <c r="AT21">
        <v>857.96</v>
      </c>
      <c r="AU21">
        <f t="shared" si="27"/>
        <v>7.5886046328141221E-2</v>
      </c>
      <c r="AV21">
        <v>0.5</v>
      </c>
      <c r="AW21">
        <f t="shared" si="28"/>
        <v>1180.2017145295845</v>
      </c>
      <c r="AX21">
        <f t="shared" si="29"/>
        <v>3.3149555593815996</v>
      </c>
      <c r="AY21">
        <f t="shared" si="30"/>
        <v>44.780420992671871</v>
      </c>
      <c r="AZ21">
        <f t="shared" si="31"/>
        <v>0.38343279406965364</v>
      </c>
      <c r="BA21">
        <f t="shared" si="32"/>
        <v>3.2983370480438689E-3</v>
      </c>
      <c r="BB21">
        <f t="shared" si="33"/>
        <v>2.8021352976828755</v>
      </c>
      <c r="BC21" t="s">
        <v>313</v>
      </c>
      <c r="BD21">
        <v>528.99</v>
      </c>
      <c r="BE21">
        <f t="shared" si="34"/>
        <v>328.97</v>
      </c>
      <c r="BF21">
        <f t="shared" si="35"/>
        <v>0.1979122482527039</v>
      </c>
      <c r="BG21">
        <f t="shared" si="36"/>
        <v>0.87963440647764979</v>
      </c>
      <c r="BH21">
        <f t="shared" si="37"/>
        <v>0.45694684388969009</v>
      </c>
      <c r="BI21">
        <f t="shared" si="38"/>
        <v>0.94404975073884234</v>
      </c>
      <c r="BJ21">
        <f t="shared" si="39"/>
        <v>0.13204670423999754</v>
      </c>
      <c r="BK21">
        <f t="shared" si="40"/>
        <v>0.86795329576000246</v>
      </c>
      <c r="BL21">
        <f t="shared" si="41"/>
        <v>1400.0196774193601</v>
      </c>
      <c r="BM21">
        <f t="shared" si="42"/>
        <v>1180.2017145295845</v>
      </c>
      <c r="BN21">
        <f t="shared" si="43"/>
        <v>0.84298937619579495</v>
      </c>
      <c r="BO21">
        <f t="shared" si="44"/>
        <v>0.19597875239158993</v>
      </c>
      <c r="BP21">
        <v>6</v>
      </c>
      <c r="BQ21">
        <v>0.5</v>
      </c>
      <c r="BR21" t="s">
        <v>294</v>
      </c>
      <c r="BS21">
        <v>2</v>
      </c>
      <c r="BT21">
        <v>1608230765</v>
      </c>
      <c r="BU21">
        <v>148.866903225806</v>
      </c>
      <c r="BV21">
        <v>153.594516129032</v>
      </c>
      <c r="BW21">
        <v>18.869467741935502</v>
      </c>
      <c r="BX21">
        <v>13.9178193548387</v>
      </c>
      <c r="BY21">
        <v>149.80590322580599</v>
      </c>
      <c r="BZ21">
        <v>18.8873903225806</v>
      </c>
      <c r="CA21">
        <v>500.20712903225802</v>
      </c>
      <c r="CB21">
        <v>101.687</v>
      </c>
      <c r="CC21">
        <v>9.9970470967741906E-2</v>
      </c>
      <c r="CD21">
        <v>27.997277419354798</v>
      </c>
      <c r="CE21">
        <v>27.6043387096774</v>
      </c>
      <c r="CF21">
        <v>999.9</v>
      </c>
      <c r="CG21">
        <v>0</v>
      </c>
      <c r="CH21">
        <v>0</v>
      </c>
      <c r="CI21">
        <v>10001.6551612903</v>
      </c>
      <c r="CJ21">
        <v>0</v>
      </c>
      <c r="CK21">
        <v>395.92832258064499</v>
      </c>
      <c r="CL21">
        <v>1400.0196774193601</v>
      </c>
      <c r="CM21">
        <v>0.89999603225806402</v>
      </c>
      <c r="CN21">
        <v>0.100003967741936</v>
      </c>
      <c r="CO21">
        <v>0</v>
      </c>
      <c r="CP21">
        <v>792.905741935484</v>
      </c>
      <c r="CQ21">
        <v>4.99979</v>
      </c>
      <c r="CR21">
        <v>11288.345161290301</v>
      </c>
      <c r="CS21">
        <v>11904.819354838701</v>
      </c>
      <c r="CT21">
        <v>47.936999999999998</v>
      </c>
      <c r="CU21">
        <v>50.241870967741903</v>
      </c>
      <c r="CV21">
        <v>49.061999999999998</v>
      </c>
      <c r="CW21">
        <v>49.128999999999998</v>
      </c>
      <c r="CX21">
        <v>49.112806451612897</v>
      </c>
      <c r="CY21">
        <v>1255.5161290322601</v>
      </c>
      <c r="CZ21">
        <v>139.50645161290299</v>
      </c>
      <c r="DA21">
        <v>0</v>
      </c>
      <c r="DB21">
        <v>70.900000095367403</v>
      </c>
      <c r="DC21">
        <v>0</v>
      </c>
      <c r="DD21">
        <v>792.85280769230803</v>
      </c>
      <c r="DE21">
        <v>-6.8714187946168304</v>
      </c>
      <c r="DF21">
        <v>76.215384458314901</v>
      </c>
      <c r="DG21">
        <v>11288.7730769231</v>
      </c>
      <c r="DH21">
        <v>15</v>
      </c>
      <c r="DI21">
        <v>1608230392.5999999</v>
      </c>
      <c r="DJ21" t="s">
        <v>295</v>
      </c>
      <c r="DK21">
        <v>1608230389.5999999</v>
      </c>
      <c r="DL21">
        <v>1608230392.5999999</v>
      </c>
      <c r="DM21">
        <v>9</v>
      </c>
      <c r="DN21">
        <v>-6.2E-2</v>
      </c>
      <c r="DO21">
        <v>5.0000000000000001E-3</v>
      </c>
      <c r="DP21">
        <v>-0.82499999999999996</v>
      </c>
      <c r="DQ21">
        <v>-4.3999999999999997E-2</v>
      </c>
      <c r="DR21">
        <v>407</v>
      </c>
      <c r="DS21">
        <v>18</v>
      </c>
      <c r="DT21">
        <v>0.25</v>
      </c>
      <c r="DU21">
        <v>0.05</v>
      </c>
      <c r="DV21">
        <v>3.3144794832075899</v>
      </c>
      <c r="DW21">
        <v>-0.18200860465655</v>
      </c>
      <c r="DX21">
        <v>2.2404145486567099E-2</v>
      </c>
      <c r="DY21">
        <v>1</v>
      </c>
      <c r="DZ21">
        <v>-4.7264869999999997</v>
      </c>
      <c r="EA21">
        <v>0.11816996662958899</v>
      </c>
      <c r="EB21">
        <v>2.59070361292063E-2</v>
      </c>
      <c r="EC21">
        <v>1</v>
      </c>
      <c r="ED21">
        <v>4.9510880000000004</v>
      </c>
      <c r="EE21">
        <v>0.17077588431589</v>
      </c>
      <c r="EF21">
        <v>1.7480345419928101E-2</v>
      </c>
      <c r="EG21">
        <v>1</v>
      </c>
      <c r="EH21">
        <v>3</v>
      </c>
      <c r="EI21">
        <v>3</v>
      </c>
      <c r="EJ21" t="s">
        <v>305</v>
      </c>
      <c r="EK21">
        <v>100</v>
      </c>
      <c r="EL21">
        <v>100</v>
      </c>
      <c r="EM21">
        <v>-0.93899999999999995</v>
      </c>
      <c r="EN21">
        <v>-1.8200000000000001E-2</v>
      </c>
      <c r="EO21">
        <v>-1.0449150541790699</v>
      </c>
      <c r="EP21">
        <v>8.1547674161403102E-4</v>
      </c>
      <c r="EQ21">
        <v>-7.5071724955183801E-7</v>
      </c>
      <c r="ER21">
        <v>1.8443278439785599E-10</v>
      </c>
      <c r="ES21">
        <v>-0.14523423312948999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6.4</v>
      </c>
      <c r="FB21">
        <v>6.3</v>
      </c>
      <c r="FC21">
        <v>2</v>
      </c>
      <c r="FD21">
        <v>512.66300000000001</v>
      </c>
      <c r="FE21">
        <v>449.86399999999998</v>
      </c>
      <c r="FF21">
        <v>23.0732</v>
      </c>
      <c r="FG21">
        <v>32.922800000000002</v>
      </c>
      <c r="FH21">
        <v>30.000299999999999</v>
      </c>
      <c r="FI21">
        <v>32.820999999999998</v>
      </c>
      <c r="FJ21">
        <v>32.779600000000002</v>
      </c>
      <c r="FK21">
        <v>9.5837000000000003</v>
      </c>
      <c r="FL21">
        <v>58.169199999999996</v>
      </c>
      <c r="FM21">
        <v>0</v>
      </c>
      <c r="FN21">
        <v>23.071999999999999</v>
      </c>
      <c r="FO21">
        <v>154.161</v>
      </c>
      <c r="FP21">
        <v>13.791499999999999</v>
      </c>
      <c r="FQ21">
        <v>100.968</v>
      </c>
      <c r="FR21">
        <v>100.68300000000001</v>
      </c>
    </row>
    <row r="22" spans="1:174" x14ac:dyDescent="0.25">
      <c r="A22">
        <v>6</v>
      </c>
      <c r="B22">
        <v>1608230843</v>
      </c>
      <c r="C22">
        <v>472.40000009536698</v>
      </c>
      <c r="D22" t="s">
        <v>314</v>
      </c>
      <c r="E22" t="s">
        <v>315</v>
      </c>
      <c r="F22" t="s">
        <v>289</v>
      </c>
      <c r="G22" t="s">
        <v>290</v>
      </c>
      <c r="H22">
        <v>1608230835.25</v>
      </c>
      <c r="I22">
        <f t="shared" si="0"/>
        <v>4.361208507589206E-3</v>
      </c>
      <c r="J22">
        <f t="shared" si="1"/>
        <v>5.0873742279417886</v>
      </c>
      <c r="K22">
        <f t="shared" si="2"/>
        <v>198.758833333333</v>
      </c>
      <c r="L22">
        <f t="shared" si="3"/>
        <v>159.86571551922691</v>
      </c>
      <c r="M22">
        <f t="shared" si="4"/>
        <v>16.272782848636883</v>
      </c>
      <c r="N22">
        <f t="shared" si="5"/>
        <v>20.231725880542189</v>
      </c>
      <c r="O22">
        <f t="shared" si="6"/>
        <v>0.25117096847344084</v>
      </c>
      <c r="P22">
        <f t="shared" si="7"/>
        <v>2.9607043590248994</v>
      </c>
      <c r="Q22">
        <f t="shared" si="8"/>
        <v>0.23990520311482058</v>
      </c>
      <c r="R22">
        <f t="shared" si="9"/>
        <v>0.15091082367678149</v>
      </c>
      <c r="S22">
        <f t="shared" si="10"/>
        <v>231.29048373092371</v>
      </c>
      <c r="T22">
        <f t="shared" si="11"/>
        <v>28.194394300268531</v>
      </c>
      <c r="U22">
        <f t="shared" si="12"/>
        <v>27.5652133333333</v>
      </c>
      <c r="V22">
        <f t="shared" si="13"/>
        <v>3.6997104377465551</v>
      </c>
      <c r="W22">
        <f t="shared" si="14"/>
        <v>50.168954128785494</v>
      </c>
      <c r="X22">
        <f t="shared" si="15"/>
        <v>1.9001759475410278</v>
      </c>
      <c r="Y22">
        <f t="shared" si="16"/>
        <v>3.7875534392509129</v>
      </c>
      <c r="Z22">
        <f t="shared" si="17"/>
        <v>1.7995344902055272</v>
      </c>
      <c r="AA22">
        <f t="shared" si="18"/>
        <v>-192.32929518468399</v>
      </c>
      <c r="AB22">
        <f t="shared" si="19"/>
        <v>64.138033257817014</v>
      </c>
      <c r="AC22">
        <f t="shared" si="20"/>
        <v>4.7110613349805694</v>
      </c>
      <c r="AD22">
        <f t="shared" si="21"/>
        <v>107.81028313903731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53646.984189260256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316</v>
      </c>
      <c r="AR22">
        <v>15393.5</v>
      </c>
      <c r="AS22">
        <v>784.33307692307699</v>
      </c>
      <c r="AT22">
        <v>861.42</v>
      </c>
      <c r="AU22">
        <f t="shared" si="27"/>
        <v>8.9488197484296816E-2</v>
      </c>
      <c r="AV22">
        <v>0.5</v>
      </c>
      <c r="AW22">
        <f t="shared" si="28"/>
        <v>1180.181720627764</v>
      </c>
      <c r="AX22">
        <f t="shared" si="29"/>
        <v>5.0873742279417886</v>
      </c>
      <c r="AY22">
        <f t="shared" si="30"/>
        <v>52.806167441447279</v>
      </c>
      <c r="AZ22">
        <f t="shared" si="31"/>
        <v>0.38390100067330679</v>
      </c>
      <c r="BA22">
        <f t="shared" si="32"/>
        <v>4.8002113646910339E-3</v>
      </c>
      <c r="BB22">
        <f t="shared" si="33"/>
        <v>2.7868635508811033</v>
      </c>
      <c r="BC22" t="s">
        <v>317</v>
      </c>
      <c r="BD22">
        <v>530.72</v>
      </c>
      <c r="BE22">
        <f t="shared" si="34"/>
        <v>330.69999999999993</v>
      </c>
      <c r="BF22">
        <f t="shared" si="35"/>
        <v>0.23310227722081339</v>
      </c>
      <c r="BG22">
        <f t="shared" si="36"/>
        <v>0.87892478472262903</v>
      </c>
      <c r="BH22">
        <f t="shared" si="37"/>
        <v>0.52819856002867194</v>
      </c>
      <c r="BI22">
        <f t="shared" si="38"/>
        <v>0.94269107806960939</v>
      </c>
      <c r="BJ22">
        <f t="shared" si="39"/>
        <v>0.15772896006368872</v>
      </c>
      <c r="BK22">
        <f t="shared" si="40"/>
        <v>0.84227103993631125</v>
      </c>
      <c r="BL22">
        <f t="shared" si="41"/>
        <v>1399.9960000000001</v>
      </c>
      <c r="BM22">
        <f t="shared" si="42"/>
        <v>1180.181720627764</v>
      </c>
      <c r="BN22">
        <f t="shared" si="43"/>
        <v>0.84298935184655099</v>
      </c>
      <c r="BO22">
        <f t="shared" si="44"/>
        <v>0.19597870369310189</v>
      </c>
      <c r="BP22">
        <v>6</v>
      </c>
      <c r="BQ22">
        <v>0.5</v>
      </c>
      <c r="BR22" t="s">
        <v>294</v>
      </c>
      <c r="BS22">
        <v>2</v>
      </c>
      <c r="BT22">
        <v>1608230835.25</v>
      </c>
      <c r="BU22">
        <v>198.758833333333</v>
      </c>
      <c r="BV22">
        <v>205.90100000000001</v>
      </c>
      <c r="BW22">
        <v>18.667549999999999</v>
      </c>
      <c r="BX22">
        <v>13.533863333333301</v>
      </c>
      <c r="BY22">
        <v>199.669366666667</v>
      </c>
      <c r="BZ22">
        <v>18.689546666666701</v>
      </c>
      <c r="CA22">
        <v>500.20139999999998</v>
      </c>
      <c r="CB22">
        <v>101.690433333333</v>
      </c>
      <c r="CC22">
        <v>9.9889850000000002E-2</v>
      </c>
      <c r="CD22">
        <v>27.967036666666701</v>
      </c>
      <c r="CE22">
        <v>27.5652133333333</v>
      </c>
      <c r="CF22">
        <v>999.9</v>
      </c>
      <c r="CG22">
        <v>0</v>
      </c>
      <c r="CH22">
        <v>0</v>
      </c>
      <c r="CI22">
        <v>10009.480666666699</v>
      </c>
      <c r="CJ22">
        <v>0</v>
      </c>
      <c r="CK22">
        <v>344.58696666666702</v>
      </c>
      <c r="CL22">
        <v>1399.9960000000001</v>
      </c>
      <c r="CM22">
        <v>0.89999626666666699</v>
      </c>
      <c r="CN22">
        <v>0.100003733333333</v>
      </c>
      <c r="CO22">
        <v>0</v>
      </c>
      <c r="CP22">
        <v>784.33410000000003</v>
      </c>
      <c r="CQ22">
        <v>4.99979</v>
      </c>
      <c r="CR22">
        <v>11113.7833333333</v>
      </c>
      <c r="CS22">
        <v>11904.6133333333</v>
      </c>
      <c r="CT22">
        <v>48.061999999999998</v>
      </c>
      <c r="CU22">
        <v>50.316200000000002</v>
      </c>
      <c r="CV22">
        <v>49.1332666666667</v>
      </c>
      <c r="CW22">
        <v>49.233199999999997</v>
      </c>
      <c r="CX22">
        <v>49.186999999999998</v>
      </c>
      <c r="CY22">
        <v>1255.4933333333299</v>
      </c>
      <c r="CZ22">
        <v>139.50266666666701</v>
      </c>
      <c r="DA22">
        <v>0</v>
      </c>
      <c r="DB22">
        <v>69.200000047683702</v>
      </c>
      <c r="DC22">
        <v>0</v>
      </c>
      <c r="DD22">
        <v>784.33307692307699</v>
      </c>
      <c r="DE22">
        <v>-4.4417777815763797</v>
      </c>
      <c r="DF22">
        <v>-23.723076822057699</v>
      </c>
      <c r="DG22">
        <v>11114.3038461538</v>
      </c>
      <c r="DH22">
        <v>15</v>
      </c>
      <c r="DI22">
        <v>1608230392.5999999</v>
      </c>
      <c r="DJ22" t="s">
        <v>295</v>
      </c>
      <c r="DK22">
        <v>1608230389.5999999</v>
      </c>
      <c r="DL22">
        <v>1608230392.5999999</v>
      </c>
      <c r="DM22">
        <v>9</v>
      </c>
      <c r="DN22">
        <v>-6.2E-2</v>
      </c>
      <c r="DO22">
        <v>5.0000000000000001E-3</v>
      </c>
      <c r="DP22">
        <v>-0.82499999999999996</v>
      </c>
      <c r="DQ22">
        <v>-4.3999999999999997E-2</v>
      </c>
      <c r="DR22">
        <v>407</v>
      </c>
      <c r="DS22">
        <v>18</v>
      </c>
      <c r="DT22">
        <v>0.25</v>
      </c>
      <c r="DU22">
        <v>0.05</v>
      </c>
      <c r="DV22">
        <v>5.0942968251719902</v>
      </c>
      <c r="DW22">
        <v>-0.25257104778147299</v>
      </c>
      <c r="DX22">
        <v>5.1685441240176398E-2</v>
      </c>
      <c r="DY22">
        <v>1</v>
      </c>
      <c r="DZ22">
        <v>-7.1456583333333299</v>
      </c>
      <c r="EA22">
        <v>0.19052769744160999</v>
      </c>
      <c r="EB22">
        <v>5.7594987865457803E-2</v>
      </c>
      <c r="EC22">
        <v>1</v>
      </c>
      <c r="ED22">
        <v>5.1318176666666702</v>
      </c>
      <c r="EE22">
        <v>0.122842892102318</v>
      </c>
      <c r="EF22">
        <v>1.2718118750646899E-2</v>
      </c>
      <c r="EG22">
        <v>1</v>
      </c>
      <c r="EH22">
        <v>3</v>
      </c>
      <c r="EI22">
        <v>3</v>
      </c>
      <c r="EJ22" t="s">
        <v>305</v>
      </c>
      <c r="EK22">
        <v>100</v>
      </c>
      <c r="EL22">
        <v>100</v>
      </c>
      <c r="EM22">
        <v>-0.91</v>
      </c>
      <c r="EN22">
        <v>-2.2100000000000002E-2</v>
      </c>
      <c r="EO22">
        <v>-1.0449150541790699</v>
      </c>
      <c r="EP22">
        <v>8.1547674161403102E-4</v>
      </c>
      <c r="EQ22">
        <v>-7.5071724955183801E-7</v>
      </c>
      <c r="ER22">
        <v>1.8443278439785599E-10</v>
      </c>
      <c r="ES22">
        <v>-0.14523423312948999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7.6</v>
      </c>
      <c r="FB22">
        <v>7.5</v>
      </c>
      <c r="FC22">
        <v>2</v>
      </c>
      <c r="FD22">
        <v>512.83299999999997</v>
      </c>
      <c r="FE22">
        <v>449.09</v>
      </c>
      <c r="FF22">
        <v>23.078900000000001</v>
      </c>
      <c r="FG22">
        <v>33.026400000000002</v>
      </c>
      <c r="FH22">
        <v>30.000399999999999</v>
      </c>
      <c r="FI22">
        <v>32.906300000000002</v>
      </c>
      <c r="FJ22">
        <v>32.8628</v>
      </c>
      <c r="FK22">
        <v>11.85</v>
      </c>
      <c r="FL22">
        <v>59.002800000000001</v>
      </c>
      <c r="FM22">
        <v>0</v>
      </c>
      <c r="FN22">
        <v>23.0992</v>
      </c>
      <c r="FO22">
        <v>206.458</v>
      </c>
      <c r="FP22">
        <v>13.442299999999999</v>
      </c>
      <c r="FQ22">
        <v>100.947</v>
      </c>
      <c r="FR22">
        <v>100.66500000000001</v>
      </c>
    </row>
    <row r="23" spans="1:174" x14ac:dyDescent="0.25">
      <c r="A23">
        <v>7</v>
      </c>
      <c r="B23">
        <v>1608230912</v>
      </c>
      <c r="C23">
        <v>541.40000009536698</v>
      </c>
      <c r="D23" t="s">
        <v>318</v>
      </c>
      <c r="E23" t="s">
        <v>319</v>
      </c>
      <c r="F23" t="s">
        <v>289</v>
      </c>
      <c r="G23" t="s">
        <v>290</v>
      </c>
      <c r="H23">
        <v>1608230904.25</v>
      </c>
      <c r="I23">
        <f t="shared" si="0"/>
        <v>4.3740314169205914E-3</v>
      </c>
      <c r="J23">
        <f t="shared" si="1"/>
        <v>6.8983224866481772</v>
      </c>
      <c r="K23">
        <f t="shared" si="2"/>
        <v>248.68186666666699</v>
      </c>
      <c r="L23">
        <f t="shared" si="3"/>
        <v>196.40333542689214</v>
      </c>
      <c r="M23">
        <f t="shared" si="4"/>
        <v>19.992791927386673</v>
      </c>
      <c r="N23">
        <f t="shared" si="5"/>
        <v>25.314462229341693</v>
      </c>
      <c r="O23">
        <f t="shared" si="6"/>
        <v>0.25059513562331309</v>
      </c>
      <c r="P23">
        <f t="shared" si="7"/>
        <v>2.9580274675780927</v>
      </c>
      <c r="Q23">
        <f t="shared" si="8"/>
        <v>0.23937006627934984</v>
      </c>
      <c r="R23">
        <f t="shared" si="9"/>
        <v>0.15057291451296553</v>
      </c>
      <c r="S23">
        <f t="shared" si="10"/>
        <v>231.29289301771834</v>
      </c>
      <c r="T23">
        <f t="shared" si="11"/>
        <v>28.197722990376377</v>
      </c>
      <c r="U23">
        <f t="shared" si="12"/>
        <v>27.540289999999999</v>
      </c>
      <c r="V23">
        <f t="shared" si="13"/>
        <v>3.6943209706527926</v>
      </c>
      <c r="W23">
        <f t="shared" si="14"/>
        <v>49.754827167490504</v>
      </c>
      <c r="X23">
        <f t="shared" si="15"/>
        <v>1.8851969854388271</v>
      </c>
      <c r="Y23">
        <f t="shared" si="16"/>
        <v>3.7889730359079676</v>
      </c>
      <c r="Z23">
        <f t="shared" si="17"/>
        <v>1.8091239852139656</v>
      </c>
      <c r="AA23">
        <f t="shared" si="18"/>
        <v>-192.89478548619809</v>
      </c>
      <c r="AB23">
        <f t="shared" si="19"/>
        <v>69.079527585598711</v>
      </c>
      <c r="AC23">
        <f t="shared" si="20"/>
        <v>5.0781472245418042</v>
      </c>
      <c r="AD23">
        <f t="shared" si="21"/>
        <v>112.55578234166076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53567.881923541572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320</v>
      </c>
      <c r="AR23">
        <v>15392.6</v>
      </c>
      <c r="AS23">
        <v>780.777307692308</v>
      </c>
      <c r="AT23">
        <v>868.36</v>
      </c>
      <c r="AU23">
        <f t="shared" si="27"/>
        <v>0.10085988795855638</v>
      </c>
      <c r="AV23">
        <v>0.5</v>
      </c>
      <c r="AW23">
        <f t="shared" si="28"/>
        <v>1180.1945806277511</v>
      </c>
      <c r="AX23">
        <f t="shared" si="29"/>
        <v>6.8983224866481772</v>
      </c>
      <c r="AY23">
        <f t="shared" si="30"/>
        <v>59.517146585705206</v>
      </c>
      <c r="AZ23">
        <f t="shared" si="31"/>
        <v>0.3879266663595744</v>
      </c>
      <c r="BA23">
        <f t="shared" si="32"/>
        <v>6.3346079444694982E-3</v>
      </c>
      <c r="BB23">
        <f t="shared" si="33"/>
        <v>2.7565986457229719</v>
      </c>
      <c r="BC23" t="s">
        <v>321</v>
      </c>
      <c r="BD23">
        <v>531.5</v>
      </c>
      <c r="BE23">
        <f t="shared" si="34"/>
        <v>336.86</v>
      </c>
      <c r="BF23">
        <f t="shared" si="35"/>
        <v>0.25999730543160959</v>
      </c>
      <c r="BG23">
        <f t="shared" si="36"/>
        <v>0.87663426817745671</v>
      </c>
      <c r="BH23">
        <f t="shared" si="37"/>
        <v>0.57287368929498417</v>
      </c>
      <c r="BI23">
        <f t="shared" si="38"/>
        <v>0.93996587913189933</v>
      </c>
      <c r="BJ23">
        <f t="shared" si="39"/>
        <v>0.17698845301400387</v>
      </c>
      <c r="BK23">
        <f t="shared" si="40"/>
        <v>0.8230115469859961</v>
      </c>
      <c r="BL23">
        <f t="shared" si="41"/>
        <v>1400.01133333333</v>
      </c>
      <c r="BM23">
        <f t="shared" si="42"/>
        <v>1180.1945806277511</v>
      </c>
      <c r="BN23">
        <f t="shared" si="43"/>
        <v>0.84298930482069001</v>
      </c>
      <c r="BO23">
        <f t="shared" si="44"/>
        <v>0.19597860964138011</v>
      </c>
      <c r="BP23">
        <v>6</v>
      </c>
      <c r="BQ23">
        <v>0.5</v>
      </c>
      <c r="BR23" t="s">
        <v>294</v>
      </c>
      <c r="BS23">
        <v>2</v>
      </c>
      <c r="BT23">
        <v>1608230904.25</v>
      </c>
      <c r="BU23">
        <v>248.68186666666699</v>
      </c>
      <c r="BV23">
        <v>258.26126666666698</v>
      </c>
      <c r="BW23">
        <v>18.5196233333333</v>
      </c>
      <c r="BX23">
        <v>13.3700766666667</v>
      </c>
      <c r="BY23">
        <v>249.56716666666699</v>
      </c>
      <c r="BZ23">
        <v>18.54458</v>
      </c>
      <c r="CA23">
        <v>500.20240000000001</v>
      </c>
      <c r="CB23">
        <v>101.694533333333</v>
      </c>
      <c r="CC23">
        <v>0.10003081666666699</v>
      </c>
      <c r="CD23">
        <v>27.973463333333299</v>
      </c>
      <c r="CE23">
        <v>27.540289999999999</v>
      </c>
      <c r="CF23">
        <v>999.9</v>
      </c>
      <c r="CG23">
        <v>0</v>
      </c>
      <c r="CH23">
        <v>0</v>
      </c>
      <c r="CI23">
        <v>9993.8950000000004</v>
      </c>
      <c r="CJ23">
        <v>0</v>
      </c>
      <c r="CK23">
        <v>377.679933333333</v>
      </c>
      <c r="CL23">
        <v>1400.01133333333</v>
      </c>
      <c r="CM23">
        <v>0.89999776666666698</v>
      </c>
      <c r="CN23">
        <v>0.100002233333333</v>
      </c>
      <c r="CO23">
        <v>0</v>
      </c>
      <c r="CP23">
        <v>780.76873333333299</v>
      </c>
      <c r="CQ23">
        <v>4.99979</v>
      </c>
      <c r="CR23">
        <v>11104.5766666667</v>
      </c>
      <c r="CS23">
        <v>11904.76</v>
      </c>
      <c r="CT23">
        <v>48.186999999999998</v>
      </c>
      <c r="CU23">
        <v>50.436999999999998</v>
      </c>
      <c r="CV23">
        <v>49.25</v>
      </c>
      <c r="CW23">
        <v>49.360300000000002</v>
      </c>
      <c r="CX23">
        <v>49.311999999999998</v>
      </c>
      <c r="CY23">
        <v>1255.50933333333</v>
      </c>
      <c r="CZ23">
        <v>139.50200000000001</v>
      </c>
      <c r="DA23">
        <v>0</v>
      </c>
      <c r="DB23">
        <v>68</v>
      </c>
      <c r="DC23">
        <v>0</v>
      </c>
      <c r="DD23">
        <v>780.777307692308</v>
      </c>
      <c r="DE23">
        <v>-2.7907692284859702</v>
      </c>
      <c r="DF23">
        <v>118.666666784643</v>
      </c>
      <c r="DG23">
        <v>11104.6615384615</v>
      </c>
      <c r="DH23">
        <v>15</v>
      </c>
      <c r="DI23">
        <v>1608230392.5999999</v>
      </c>
      <c r="DJ23" t="s">
        <v>295</v>
      </c>
      <c r="DK23">
        <v>1608230389.5999999</v>
      </c>
      <c r="DL23">
        <v>1608230392.5999999</v>
      </c>
      <c r="DM23">
        <v>9</v>
      </c>
      <c r="DN23">
        <v>-6.2E-2</v>
      </c>
      <c r="DO23">
        <v>5.0000000000000001E-3</v>
      </c>
      <c r="DP23">
        <v>-0.82499999999999996</v>
      </c>
      <c r="DQ23">
        <v>-4.3999999999999997E-2</v>
      </c>
      <c r="DR23">
        <v>407</v>
      </c>
      <c r="DS23">
        <v>18</v>
      </c>
      <c r="DT23">
        <v>0.25</v>
      </c>
      <c r="DU23">
        <v>0.05</v>
      </c>
      <c r="DV23">
        <v>6.9021881282110904</v>
      </c>
      <c r="DW23">
        <v>-0.21777339713341801</v>
      </c>
      <c r="DX23">
        <v>5.6179426142833999E-2</v>
      </c>
      <c r="DY23">
        <v>1</v>
      </c>
      <c r="DZ23">
        <v>-9.5821946666666697</v>
      </c>
      <c r="EA23">
        <v>0.107747986651843</v>
      </c>
      <c r="EB23">
        <v>6.5007765112245403E-2</v>
      </c>
      <c r="EC23">
        <v>1</v>
      </c>
      <c r="ED23">
        <v>5.1499506666666699</v>
      </c>
      <c r="EE23">
        <v>-4.7233281423813299E-2</v>
      </c>
      <c r="EF23">
        <v>3.5372870332439901E-3</v>
      </c>
      <c r="EG23">
        <v>1</v>
      </c>
      <c r="EH23">
        <v>3</v>
      </c>
      <c r="EI23">
        <v>3</v>
      </c>
      <c r="EJ23" t="s">
        <v>305</v>
      </c>
      <c r="EK23">
        <v>100</v>
      </c>
      <c r="EL23">
        <v>100</v>
      </c>
      <c r="EM23">
        <v>-0.88500000000000001</v>
      </c>
      <c r="EN23">
        <v>-2.4899999999999999E-2</v>
      </c>
      <c r="EO23">
        <v>-1.0449150541790699</v>
      </c>
      <c r="EP23">
        <v>8.1547674161403102E-4</v>
      </c>
      <c r="EQ23">
        <v>-7.5071724955183801E-7</v>
      </c>
      <c r="ER23">
        <v>1.8443278439785599E-10</v>
      </c>
      <c r="ES23">
        <v>-0.14523423312948999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8.6999999999999993</v>
      </c>
      <c r="FB23">
        <v>8.6999999999999993</v>
      </c>
      <c r="FC23">
        <v>2</v>
      </c>
      <c r="FD23">
        <v>512.77200000000005</v>
      </c>
      <c r="FE23">
        <v>448.31799999999998</v>
      </c>
      <c r="FF23">
        <v>23.279699999999998</v>
      </c>
      <c r="FG23">
        <v>33.128900000000002</v>
      </c>
      <c r="FH23">
        <v>30.000499999999999</v>
      </c>
      <c r="FI23">
        <v>32.993299999999998</v>
      </c>
      <c r="FJ23">
        <v>32.948599999999999</v>
      </c>
      <c r="FK23">
        <v>14.0702</v>
      </c>
      <c r="FL23">
        <v>59.369500000000002</v>
      </c>
      <c r="FM23">
        <v>0</v>
      </c>
      <c r="FN23">
        <v>23.294799999999999</v>
      </c>
      <c r="FO23">
        <v>258.726</v>
      </c>
      <c r="FP23">
        <v>13.3566</v>
      </c>
      <c r="FQ23">
        <v>100.92700000000001</v>
      </c>
      <c r="FR23">
        <v>100.65300000000001</v>
      </c>
    </row>
    <row r="24" spans="1:174" x14ac:dyDescent="0.25">
      <c r="A24">
        <v>8</v>
      </c>
      <c r="B24">
        <v>1608231028</v>
      </c>
      <c r="C24">
        <v>657.40000009536698</v>
      </c>
      <c r="D24" t="s">
        <v>322</v>
      </c>
      <c r="E24" t="s">
        <v>323</v>
      </c>
      <c r="F24" t="s">
        <v>289</v>
      </c>
      <c r="G24" t="s">
        <v>290</v>
      </c>
      <c r="H24">
        <v>1608231020.25</v>
      </c>
      <c r="I24">
        <f t="shared" si="0"/>
        <v>4.1410121795377296E-3</v>
      </c>
      <c r="J24">
        <f t="shared" si="1"/>
        <v>10.531855368825248</v>
      </c>
      <c r="K24">
        <f t="shared" si="2"/>
        <v>399.84739999999999</v>
      </c>
      <c r="L24">
        <f t="shared" si="3"/>
        <v>315.20289448477877</v>
      </c>
      <c r="M24">
        <f t="shared" si="4"/>
        <v>32.086071297749257</v>
      </c>
      <c r="N24">
        <f t="shared" si="5"/>
        <v>40.702456763889927</v>
      </c>
      <c r="O24">
        <f t="shared" si="6"/>
        <v>0.2356433538262192</v>
      </c>
      <c r="P24">
        <f t="shared" si="7"/>
        <v>2.9583079833961463</v>
      </c>
      <c r="Q24">
        <f t="shared" si="8"/>
        <v>0.22569011614282966</v>
      </c>
      <c r="R24">
        <f t="shared" si="9"/>
        <v>0.14191554767706538</v>
      </c>
      <c r="S24">
        <f t="shared" si="10"/>
        <v>231.2916588018351</v>
      </c>
      <c r="T24">
        <f t="shared" si="11"/>
        <v>28.290774222859678</v>
      </c>
      <c r="U24">
        <f t="shared" si="12"/>
        <v>27.550256666666701</v>
      </c>
      <c r="V24">
        <f t="shared" si="13"/>
        <v>3.6964753581992729</v>
      </c>
      <c r="W24">
        <f t="shared" si="14"/>
        <v>49.518836985384524</v>
      </c>
      <c r="X24">
        <f t="shared" si="15"/>
        <v>1.8798766765058461</v>
      </c>
      <c r="Y24">
        <f t="shared" si="16"/>
        <v>3.7962860013467026</v>
      </c>
      <c r="Z24">
        <f t="shared" si="17"/>
        <v>1.8165986816934268</v>
      </c>
      <c r="AA24">
        <f t="shared" si="18"/>
        <v>-182.61863711761387</v>
      </c>
      <c r="AB24">
        <f t="shared" si="19"/>
        <v>72.771321524389165</v>
      </c>
      <c r="AC24">
        <f t="shared" si="20"/>
        <v>5.3501782777152247</v>
      </c>
      <c r="AD24">
        <f t="shared" si="21"/>
        <v>126.79452148632562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53570.181490159899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324</v>
      </c>
      <c r="AR24">
        <v>15392</v>
      </c>
      <c r="AS24">
        <v>787.81119999999999</v>
      </c>
      <c r="AT24">
        <v>900.84</v>
      </c>
      <c r="AU24">
        <f t="shared" si="27"/>
        <v>0.12547044980240674</v>
      </c>
      <c r="AV24">
        <v>0.5</v>
      </c>
      <c r="AW24">
        <f t="shared" si="28"/>
        <v>1180.1846106278181</v>
      </c>
      <c r="AX24">
        <f t="shared" si="29"/>
        <v>10.531855368825248</v>
      </c>
      <c r="AY24">
        <f t="shared" si="30"/>
        <v>74.039146972675297</v>
      </c>
      <c r="AZ24">
        <f t="shared" si="31"/>
        <v>0.42741219306425121</v>
      </c>
      <c r="BA24">
        <f t="shared" si="32"/>
        <v>9.413444937848783E-3</v>
      </c>
      <c r="BB24">
        <f t="shared" si="33"/>
        <v>2.6211535899826823</v>
      </c>
      <c r="BC24" t="s">
        <v>325</v>
      </c>
      <c r="BD24">
        <v>515.80999999999995</v>
      </c>
      <c r="BE24">
        <f t="shared" si="34"/>
        <v>385.03000000000009</v>
      </c>
      <c r="BF24">
        <f t="shared" si="35"/>
        <v>0.29355842401890769</v>
      </c>
      <c r="BG24">
        <f t="shared" si="36"/>
        <v>0.85979892727226381</v>
      </c>
      <c r="BH24">
        <f t="shared" si="37"/>
        <v>0.60976976578191633</v>
      </c>
      <c r="BI24">
        <f t="shared" si="38"/>
        <v>0.92721163395944628</v>
      </c>
      <c r="BJ24">
        <f t="shared" si="39"/>
        <v>0.19220388170819702</v>
      </c>
      <c r="BK24">
        <f t="shared" si="40"/>
        <v>0.80779611829180298</v>
      </c>
      <c r="BL24">
        <f t="shared" si="41"/>
        <v>1399.999</v>
      </c>
      <c r="BM24">
        <f t="shared" si="42"/>
        <v>1180.1846106278181</v>
      </c>
      <c r="BN24">
        <f t="shared" si="43"/>
        <v>0.84298960972673409</v>
      </c>
      <c r="BO24">
        <f t="shared" si="44"/>
        <v>0.19597921945346822</v>
      </c>
      <c r="BP24">
        <v>6</v>
      </c>
      <c r="BQ24">
        <v>0.5</v>
      </c>
      <c r="BR24" t="s">
        <v>294</v>
      </c>
      <c r="BS24">
        <v>2</v>
      </c>
      <c r="BT24">
        <v>1608231020.25</v>
      </c>
      <c r="BU24">
        <v>399.84739999999999</v>
      </c>
      <c r="BV24">
        <v>414.46676666666701</v>
      </c>
      <c r="BW24">
        <v>18.467283333333299</v>
      </c>
      <c r="BX24">
        <v>13.5917666666667</v>
      </c>
      <c r="BY24">
        <v>400.48039999999997</v>
      </c>
      <c r="BZ24">
        <v>18.5612833333333</v>
      </c>
      <c r="CA24">
        <v>500.19793333333303</v>
      </c>
      <c r="CB24">
        <v>101.69499999999999</v>
      </c>
      <c r="CC24">
        <v>9.9976693333333297E-2</v>
      </c>
      <c r="CD24">
        <v>28.006536666666701</v>
      </c>
      <c r="CE24">
        <v>27.550256666666701</v>
      </c>
      <c r="CF24">
        <v>999.9</v>
      </c>
      <c r="CG24">
        <v>0</v>
      </c>
      <c r="CH24">
        <v>0</v>
      </c>
      <c r="CI24">
        <v>9995.4393333333301</v>
      </c>
      <c r="CJ24">
        <v>0</v>
      </c>
      <c r="CK24">
        <v>367.36193333333301</v>
      </c>
      <c r="CL24">
        <v>1399.999</v>
      </c>
      <c r="CM24">
        <v>0.89998683333333296</v>
      </c>
      <c r="CN24">
        <v>0.10001241333333299</v>
      </c>
      <c r="CO24">
        <v>0</v>
      </c>
      <c r="CP24">
        <v>787.75586666666698</v>
      </c>
      <c r="CQ24">
        <v>4.99979</v>
      </c>
      <c r="CR24">
        <v>11211.87</v>
      </c>
      <c r="CS24">
        <v>11904.6166666667</v>
      </c>
      <c r="CT24">
        <v>48.2541333333333</v>
      </c>
      <c r="CU24">
        <v>50.625</v>
      </c>
      <c r="CV24">
        <v>49.375</v>
      </c>
      <c r="CW24">
        <v>49.597700000000003</v>
      </c>
      <c r="CX24">
        <v>49.436999999999998</v>
      </c>
      <c r="CY24">
        <v>1255.4839999999999</v>
      </c>
      <c r="CZ24">
        <v>139.51499999999999</v>
      </c>
      <c r="DA24">
        <v>0</v>
      </c>
      <c r="DB24">
        <v>115.39999985694899</v>
      </c>
      <c r="DC24">
        <v>0</v>
      </c>
      <c r="DD24">
        <v>787.81119999999999</v>
      </c>
      <c r="DE24">
        <v>3.2473846183271098</v>
      </c>
      <c r="DF24">
        <v>47.007692345024303</v>
      </c>
      <c r="DG24">
        <v>11212.415999999999</v>
      </c>
      <c r="DH24">
        <v>15</v>
      </c>
      <c r="DI24">
        <v>1608231065</v>
      </c>
      <c r="DJ24" t="s">
        <v>326</v>
      </c>
      <c r="DK24">
        <v>1608231046</v>
      </c>
      <c r="DL24">
        <v>1608231065</v>
      </c>
      <c r="DM24">
        <v>10</v>
      </c>
      <c r="DN24">
        <v>0.19</v>
      </c>
      <c r="DO24">
        <v>1.6E-2</v>
      </c>
      <c r="DP24">
        <v>-0.63300000000000001</v>
      </c>
      <c r="DQ24">
        <v>-9.4E-2</v>
      </c>
      <c r="DR24">
        <v>415</v>
      </c>
      <c r="DS24">
        <v>14</v>
      </c>
      <c r="DT24">
        <v>0.08</v>
      </c>
      <c r="DU24">
        <v>0.02</v>
      </c>
      <c r="DV24">
        <v>10.679633241370301</v>
      </c>
      <c r="DW24">
        <v>-0.198896563298018</v>
      </c>
      <c r="DX24">
        <v>6.1294335101055801E-2</v>
      </c>
      <c r="DY24">
        <v>1</v>
      </c>
      <c r="DZ24">
        <v>-14.8184966666667</v>
      </c>
      <c r="EA24">
        <v>0.14416818687432001</v>
      </c>
      <c r="EB24">
        <v>6.8096610210951106E-2</v>
      </c>
      <c r="EC24">
        <v>1</v>
      </c>
      <c r="ED24">
        <v>4.9450050000000001</v>
      </c>
      <c r="EE24">
        <v>-1.9977130144615999E-2</v>
      </c>
      <c r="EF24">
        <v>2.2458239022682801E-3</v>
      </c>
      <c r="EG24">
        <v>1</v>
      </c>
      <c r="EH24">
        <v>3</v>
      </c>
      <c r="EI24">
        <v>3</v>
      </c>
      <c r="EJ24" t="s">
        <v>305</v>
      </c>
      <c r="EK24">
        <v>100</v>
      </c>
      <c r="EL24">
        <v>100</v>
      </c>
      <c r="EM24">
        <v>-0.63300000000000001</v>
      </c>
      <c r="EN24">
        <v>-9.4E-2</v>
      </c>
      <c r="EO24">
        <v>-1.0449150541790699</v>
      </c>
      <c r="EP24">
        <v>8.1547674161403102E-4</v>
      </c>
      <c r="EQ24">
        <v>-7.5071724955183801E-7</v>
      </c>
      <c r="ER24">
        <v>1.8443278439785599E-10</v>
      </c>
      <c r="ES24">
        <v>-0.14523423312948999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10.6</v>
      </c>
      <c r="FB24">
        <v>10.6</v>
      </c>
      <c r="FC24">
        <v>2</v>
      </c>
      <c r="FD24">
        <v>512.94100000000003</v>
      </c>
      <c r="FE24">
        <v>447.774</v>
      </c>
      <c r="FF24">
        <v>23.196000000000002</v>
      </c>
      <c r="FG24">
        <v>33.256300000000003</v>
      </c>
      <c r="FH24">
        <v>30.0002</v>
      </c>
      <c r="FI24">
        <v>33.116700000000002</v>
      </c>
      <c r="FJ24">
        <v>33.070099999999996</v>
      </c>
      <c r="FK24">
        <v>20.4086</v>
      </c>
      <c r="FL24">
        <v>58.862099999999998</v>
      </c>
      <c r="FM24">
        <v>0</v>
      </c>
      <c r="FN24">
        <v>23.1922</v>
      </c>
      <c r="FO24">
        <v>414.673</v>
      </c>
      <c r="FP24">
        <v>13.6998</v>
      </c>
      <c r="FQ24">
        <v>100.908</v>
      </c>
      <c r="FR24">
        <v>100.636</v>
      </c>
    </row>
    <row r="25" spans="1:174" x14ac:dyDescent="0.25">
      <c r="A25">
        <v>9</v>
      </c>
      <c r="B25">
        <v>1608231186</v>
      </c>
      <c r="C25">
        <v>815.40000009536698</v>
      </c>
      <c r="D25" t="s">
        <v>327</v>
      </c>
      <c r="E25" t="s">
        <v>328</v>
      </c>
      <c r="F25" t="s">
        <v>289</v>
      </c>
      <c r="G25" t="s">
        <v>290</v>
      </c>
      <c r="H25">
        <v>1608231178</v>
      </c>
      <c r="I25">
        <f t="shared" si="0"/>
        <v>3.8978665488048955E-3</v>
      </c>
      <c r="J25">
        <f t="shared" si="1"/>
        <v>12.497810611777329</v>
      </c>
      <c r="K25">
        <f t="shared" si="2"/>
        <v>499.869741935484</v>
      </c>
      <c r="L25">
        <f t="shared" si="3"/>
        <v>393.92065046809745</v>
      </c>
      <c r="M25">
        <f t="shared" si="4"/>
        <v>40.098772003184834</v>
      </c>
      <c r="N25">
        <f t="shared" si="5"/>
        <v>50.883757399728239</v>
      </c>
      <c r="O25">
        <f t="shared" si="6"/>
        <v>0.22272069923673754</v>
      </c>
      <c r="P25">
        <f t="shared" si="7"/>
        <v>2.9591346253563016</v>
      </c>
      <c r="Q25">
        <f t="shared" si="8"/>
        <v>0.21380937849912571</v>
      </c>
      <c r="R25">
        <f t="shared" si="9"/>
        <v>0.13440179854923251</v>
      </c>
      <c r="S25">
        <f t="shared" si="10"/>
        <v>231.28840425609206</v>
      </c>
      <c r="T25">
        <f t="shared" si="11"/>
        <v>28.348273161850898</v>
      </c>
      <c r="U25">
        <f t="shared" si="12"/>
        <v>27.5332193548387</v>
      </c>
      <c r="V25">
        <f t="shared" si="13"/>
        <v>3.6927932495368965</v>
      </c>
      <c r="W25">
        <f t="shared" si="14"/>
        <v>49.744705284992143</v>
      </c>
      <c r="X25">
        <f t="shared" si="15"/>
        <v>1.8878997335149796</v>
      </c>
      <c r="Y25">
        <f t="shared" si="16"/>
        <v>3.7951772408722144</v>
      </c>
      <c r="Z25">
        <f t="shared" si="17"/>
        <v>1.8048935160219168</v>
      </c>
      <c r="AA25">
        <f t="shared" si="18"/>
        <v>-171.89591480229589</v>
      </c>
      <c r="AB25">
        <f t="shared" si="19"/>
        <v>74.710270355666211</v>
      </c>
      <c r="AC25">
        <f t="shared" si="20"/>
        <v>5.4905926092070692</v>
      </c>
      <c r="AD25">
        <f t="shared" si="21"/>
        <v>139.59335241866944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53595.14763586616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329</v>
      </c>
      <c r="AR25">
        <v>15391.3</v>
      </c>
      <c r="AS25">
        <v>807.74323076923099</v>
      </c>
      <c r="AT25">
        <v>934.71</v>
      </c>
      <c r="AU25">
        <f t="shared" si="27"/>
        <v>0.13583546686220227</v>
      </c>
      <c r="AV25">
        <v>0.5</v>
      </c>
      <c r="AW25">
        <f t="shared" si="28"/>
        <v>1180.1702377074987</v>
      </c>
      <c r="AX25">
        <f t="shared" si="29"/>
        <v>12.497810611777329</v>
      </c>
      <c r="AY25">
        <f t="shared" si="30"/>
        <v>80.154487607937156</v>
      </c>
      <c r="AZ25">
        <f t="shared" si="31"/>
        <v>0.44453359865626768</v>
      </c>
      <c r="BA25">
        <f t="shared" si="32"/>
        <v>1.1079383019345626E-2</v>
      </c>
      <c r="BB25">
        <f t="shared" si="33"/>
        <v>2.4899380556536248</v>
      </c>
      <c r="BC25" t="s">
        <v>330</v>
      </c>
      <c r="BD25">
        <v>519.20000000000005</v>
      </c>
      <c r="BE25">
        <f t="shared" si="34"/>
        <v>415.51</v>
      </c>
      <c r="BF25">
        <f t="shared" si="35"/>
        <v>0.30556850432184313</v>
      </c>
      <c r="BG25">
        <f t="shared" si="36"/>
        <v>0.84851324155632024</v>
      </c>
      <c r="BH25">
        <f t="shared" si="37"/>
        <v>0.57914057045013434</v>
      </c>
      <c r="BI25">
        <f t="shared" si="38"/>
        <v>0.91391156363952697</v>
      </c>
      <c r="BJ25">
        <f t="shared" si="39"/>
        <v>0.19641287156664142</v>
      </c>
      <c r="BK25">
        <f t="shared" si="40"/>
        <v>0.80358712843335856</v>
      </c>
      <c r="BL25">
        <f t="shared" si="41"/>
        <v>1399.98225806452</v>
      </c>
      <c r="BM25">
        <f t="shared" si="42"/>
        <v>1180.1702377074987</v>
      </c>
      <c r="BN25">
        <f t="shared" si="43"/>
        <v>0.84298942426533885</v>
      </c>
      <c r="BO25">
        <f t="shared" si="44"/>
        <v>0.19597884853067793</v>
      </c>
      <c r="BP25">
        <v>6</v>
      </c>
      <c r="BQ25">
        <v>0.5</v>
      </c>
      <c r="BR25" t="s">
        <v>294</v>
      </c>
      <c r="BS25">
        <v>2</v>
      </c>
      <c r="BT25">
        <v>1608231178</v>
      </c>
      <c r="BU25">
        <v>499.869741935484</v>
      </c>
      <c r="BV25">
        <v>517.19799999999998</v>
      </c>
      <c r="BW25">
        <v>18.546270967741901</v>
      </c>
      <c r="BX25">
        <v>13.957493548387101</v>
      </c>
      <c r="BY25">
        <v>500.48170967741902</v>
      </c>
      <c r="BZ25">
        <v>18.554929032258102</v>
      </c>
      <c r="CA25">
        <v>500.208483870968</v>
      </c>
      <c r="CB25">
        <v>101.69403225806499</v>
      </c>
      <c r="CC25">
        <v>0.10000152903225799</v>
      </c>
      <c r="CD25">
        <v>28.0015258064516</v>
      </c>
      <c r="CE25">
        <v>27.5332193548387</v>
      </c>
      <c r="CF25">
        <v>999.9</v>
      </c>
      <c r="CG25">
        <v>0</v>
      </c>
      <c r="CH25">
        <v>0</v>
      </c>
      <c r="CI25">
        <v>10000.2216129032</v>
      </c>
      <c r="CJ25">
        <v>0</v>
      </c>
      <c r="CK25">
        <v>368.09690322580701</v>
      </c>
      <c r="CL25">
        <v>1399.98225806452</v>
      </c>
      <c r="CM25">
        <v>0.89999519354838697</v>
      </c>
      <c r="CN25">
        <v>0.10000445806451599</v>
      </c>
      <c r="CO25">
        <v>0</v>
      </c>
      <c r="CP25">
        <v>807.745</v>
      </c>
      <c r="CQ25">
        <v>4.99979</v>
      </c>
      <c r="CR25">
        <v>11485.9806451613</v>
      </c>
      <c r="CS25">
        <v>11904.4967741936</v>
      </c>
      <c r="CT25">
        <v>48.375</v>
      </c>
      <c r="CU25">
        <v>50.811999999999998</v>
      </c>
      <c r="CV25">
        <v>49.524000000000001</v>
      </c>
      <c r="CW25">
        <v>49.820129032258002</v>
      </c>
      <c r="CX25">
        <v>49.561999999999998</v>
      </c>
      <c r="CY25">
        <v>1255.4761290322599</v>
      </c>
      <c r="CZ25">
        <v>139.504516129032</v>
      </c>
      <c r="DA25">
        <v>0</v>
      </c>
      <c r="DB25">
        <v>157.200000047684</v>
      </c>
      <c r="DC25">
        <v>0</v>
      </c>
      <c r="DD25">
        <v>807.74323076923099</v>
      </c>
      <c r="DE25">
        <v>-2.2964786334207998</v>
      </c>
      <c r="DF25">
        <v>-36.988034201572802</v>
      </c>
      <c r="DG25">
        <v>11485.6653846154</v>
      </c>
      <c r="DH25">
        <v>15</v>
      </c>
      <c r="DI25">
        <v>1608231065</v>
      </c>
      <c r="DJ25" t="s">
        <v>326</v>
      </c>
      <c r="DK25">
        <v>1608231046</v>
      </c>
      <c r="DL25">
        <v>1608231065</v>
      </c>
      <c r="DM25">
        <v>10</v>
      </c>
      <c r="DN25">
        <v>0.19</v>
      </c>
      <c r="DO25">
        <v>1.6E-2</v>
      </c>
      <c r="DP25">
        <v>-0.63300000000000001</v>
      </c>
      <c r="DQ25">
        <v>-9.4E-2</v>
      </c>
      <c r="DR25">
        <v>415</v>
      </c>
      <c r="DS25">
        <v>14</v>
      </c>
      <c r="DT25">
        <v>0.08</v>
      </c>
      <c r="DU25">
        <v>0.02</v>
      </c>
      <c r="DV25">
        <v>12.494257413356801</v>
      </c>
      <c r="DW25">
        <v>7.1447287633499695E-2</v>
      </c>
      <c r="DX25">
        <v>4.3386955606253497E-2</v>
      </c>
      <c r="DY25">
        <v>1</v>
      </c>
      <c r="DZ25">
        <v>-17.324256666666699</v>
      </c>
      <c r="EA25">
        <v>-0.170821802002221</v>
      </c>
      <c r="EB25">
        <v>5.2791973400845203E-2</v>
      </c>
      <c r="EC25">
        <v>1</v>
      </c>
      <c r="ED25">
        <v>4.5898066666666697</v>
      </c>
      <c r="EE25">
        <v>-0.29122011123470398</v>
      </c>
      <c r="EF25">
        <v>2.1274523000266901E-2</v>
      </c>
      <c r="EG25">
        <v>0</v>
      </c>
      <c r="EH25">
        <v>2</v>
      </c>
      <c r="EI25">
        <v>3</v>
      </c>
      <c r="EJ25" t="s">
        <v>331</v>
      </c>
      <c r="EK25">
        <v>100</v>
      </c>
      <c r="EL25">
        <v>100</v>
      </c>
      <c r="EM25">
        <v>-0.61199999999999999</v>
      </c>
      <c r="EN25">
        <v>-9.1999999999999998E-3</v>
      </c>
      <c r="EO25">
        <v>-0.85514908799166001</v>
      </c>
      <c r="EP25">
        <v>8.1547674161403102E-4</v>
      </c>
      <c r="EQ25">
        <v>-7.5071724955183801E-7</v>
      </c>
      <c r="ER25">
        <v>1.8443278439785599E-10</v>
      </c>
      <c r="ES25">
        <v>-0.12914342631273801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2.2999999999999998</v>
      </c>
      <c r="FB25">
        <v>2</v>
      </c>
      <c r="FC25">
        <v>2</v>
      </c>
      <c r="FD25">
        <v>512.66800000000001</v>
      </c>
      <c r="FE25">
        <v>447.12099999999998</v>
      </c>
      <c r="FF25">
        <v>23.167100000000001</v>
      </c>
      <c r="FG25">
        <v>33.369500000000002</v>
      </c>
      <c r="FH25">
        <v>30.0001</v>
      </c>
      <c r="FI25">
        <v>33.246699999999997</v>
      </c>
      <c r="FJ25">
        <v>33.199300000000001</v>
      </c>
      <c r="FK25">
        <v>24.3705</v>
      </c>
      <c r="FL25">
        <v>58.633200000000002</v>
      </c>
      <c r="FM25">
        <v>0</v>
      </c>
      <c r="FN25">
        <v>23.174800000000001</v>
      </c>
      <c r="FO25">
        <v>517.322</v>
      </c>
      <c r="FP25">
        <v>14.071199999999999</v>
      </c>
      <c r="FQ25">
        <v>100.89</v>
      </c>
      <c r="FR25">
        <v>100.61799999999999</v>
      </c>
    </row>
    <row r="26" spans="1:174" x14ac:dyDescent="0.25">
      <c r="A26">
        <v>10</v>
      </c>
      <c r="B26">
        <v>1608231290</v>
      </c>
      <c r="C26">
        <v>919.40000009536698</v>
      </c>
      <c r="D26" t="s">
        <v>332</v>
      </c>
      <c r="E26" t="s">
        <v>333</v>
      </c>
      <c r="F26" t="s">
        <v>289</v>
      </c>
      <c r="G26" t="s">
        <v>290</v>
      </c>
      <c r="H26">
        <v>1608231282.25</v>
      </c>
      <c r="I26">
        <f t="shared" si="0"/>
        <v>3.5415121822212048E-3</v>
      </c>
      <c r="J26">
        <f t="shared" si="1"/>
        <v>13.842095484155736</v>
      </c>
      <c r="K26">
        <f t="shared" si="2"/>
        <v>599.66183333333299</v>
      </c>
      <c r="L26">
        <f t="shared" si="3"/>
        <v>470.11309157177692</v>
      </c>
      <c r="M26">
        <f t="shared" si="4"/>
        <v>47.85304865972099</v>
      </c>
      <c r="N26">
        <f t="shared" si="5"/>
        <v>61.039880412469273</v>
      </c>
      <c r="O26">
        <f t="shared" si="6"/>
        <v>0.20060484122270802</v>
      </c>
      <c r="P26">
        <f t="shared" si="7"/>
        <v>2.959334636613272</v>
      </c>
      <c r="Q26">
        <f t="shared" si="8"/>
        <v>0.19334486095213044</v>
      </c>
      <c r="R26">
        <f t="shared" si="9"/>
        <v>0.12147092850591214</v>
      </c>
      <c r="S26">
        <f t="shared" si="10"/>
        <v>231.29123442451154</v>
      </c>
      <c r="T26">
        <f t="shared" si="11"/>
        <v>28.431384731559241</v>
      </c>
      <c r="U26">
        <f t="shared" si="12"/>
        <v>27.5497333333333</v>
      </c>
      <c r="V26">
        <f t="shared" si="13"/>
        <v>3.6963622075729066</v>
      </c>
      <c r="W26">
        <f t="shared" si="14"/>
        <v>49.639416895387797</v>
      </c>
      <c r="X26">
        <f t="shared" si="15"/>
        <v>1.8829563748479377</v>
      </c>
      <c r="Y26">
        <f t="shared" si="16"/>
        <v>3.7932685204908014</v>
      </c>
      <c r="Z26">
        <f t="shared" si="17"/>
        <v>1.8134058327249689</v>
      </c>
      <c r="AA26">
        <f t="shared" si="18"/>
        <v>-156.18068723595513</v>
      </c>
      <c r="AB26">
        <f t="shared" si="19"/>
        <v>70.703895271591094</v>
      </c>
      <c r="AC26">
        <f t="shared" si="20"/>
        <v>5.1960096743324424</v>
      </c>
      <c r="AD26">
        <f t="shared" si="21"/>
        <v>151.01045213447992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53602.438811938751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334</v>
      </c>
      <c r="AR26">
        <v>15390.5</v>
      </c>
      <c r="AS26">
        <v>817.05007999999998</v>
      </c>
      <c r="AT26">
        <v>951.22</v>
      </c>
      <c r="AU26">
        <f t="shared" si="27"/>
        <v>0.14105035638443264</v>
      </c>
      <c r="AV26">
        <v>0.5</v>
      </c>
      <c r="AW26">
        <f t="shared" si="28"/>
        <v>1180.1848885995296</v>
      </c>
      <c r="AX26">
        <f t="shared" si="29"/>
        <v>13.842095484155736</v>
      </c>
      <c r="AY26">
        <f t="shared" si="30"/>
        <v>83.232749568242795</v>
      </c>
      <c r="AZ26">
        <f t="shared" si="31"/>
        <v>0.45123105065074326</v>
      </c>
      <c r="BA26">
        <f t="shared" si="32"/>
        <v>1.2218291475569827E-2</v>
      </c>
      <c r="BB26">
        <f t="shared" si="33"/>
        <v>2.4293643951977457</v>
      </c>
      <c r="BC26" t="s">
        <v>335</v>
      </c>
      <c r="BD26">
        <v>522</v>
      </c>
      <c r="BE26">
        <f t="shared" si="34"/>
        <v>429.22</v>
      </c>
      <c r="BF26">
        <f t="shared" si="35"/>
        <v>0.3125900936582639</v>
      </c>
      <c r="BG26">
        <f t="shared" si="36"/>
        <v>0.84335493854194032</v>
      </c>
      <c r="BH26">
        <f t="shared" si="37"/>
        <v>0.56913620434240653</v>
      </c>
      <c r="BI26">
        <f t="shared" si="38"/>
        <v>0.90742841746350478</v>
      </c>
      <c r="BJ26">
        <f t="shared" si="39"/>
        <v>0.19970872396171085</v>
      </c>
      <c r="BK26">
        <f t="shared" si="40"/>
        <v>0.8002912760382892</v>
      </c>
      <c r="BL26">
        <f t="shared" si="41"/>
        <v>1399.99966666667</v>
      </c>
      <c r="BM26">
        <f t="shared" si="42"/>
        <v>1180.1848885995296</v>
      </c>
      <c r="BN26">
        <f t="shared" si="43"/>
        <v>0.8429894068542827</v>
      </c>
      <c r="BO26">
        <f t="shared" si="44"/>
        <v>0.19597881370856568</v>
      </c>
      <c r="BP26">
        <v>6</v>
      </c>
      <c r="BQ26">
        <v>0.5</v>
      </c>
      <c r="BR26" t="s">
        <v>294</v>
      </c>
      <c r="BS26">
        <v>2</v>
      </c>
      <c r="BT26">
        <v>1608231282.25</v>
      </c>
      <c r="BU26">
        <v>599.66183333333299</v>
      </c>
      <c r="BV26">
        <v>618.81269999999995</v>
      </c>
      <c r="BW26">
        <v>18.498349999999999</v>
      </c>
      <c r="BX26">
        <v>14.328913333333301</v>
      </c>
      <c r="BY26">
        <v>600.25800000000004</v>
      </c>
      <c r="BZ26">
        <v>18.507946666666701</v>
      </c>
      <c r="CA26">
        <v>500.21146666666698</v>
      </c>
      <c r="CB26">
        <v>101.6905</v>
      </c>
      <c r="CC26">
        <v>0.10000428</v>
      </c>
      <c r="CD26">
        <v>27.992896666666699</v>
      </c>
      <c r="CE26">
        <v>27.5497333333333</v>
      </c>
      <c r="CF26">
        <v>999.9</v>
      </c>
      <c r="CG26">
        <v>0</v>
      </c>
      <c r="CH26">
        <v>0</v>
      </c>
      <c r="CI26">
        <v>10001.7033333333</v>
      </c>
      <c r="CJ26">
        <v>0</v>
      </c>
      <c r="CK26">
        <v>418.80476666666698</v>
      </c>
      <c r="CL26">
        <v>1399.99966666667</v>
      </c>
      <c r="CM26">
        <v>0.89999556666666602</v>
      </c>
      <c r="CN26">
        <v>0.100004026666667</v>
      </c>
      <c r="CO26">
        <v>0</v>
      </c>
      <c r="CP26">
        <v>817.13753333333398</v>
      </c>
      <c r="CQ26">
        <v>4.99979</v>
      </c>
      <c r="CR26">
        <v>11623.643333333301</v>
      </c>
      <c r="CS26">
        <v>11904.65</v>
      </c>
      <c r="CT26">
        <v>48.5</v>
      </c>
      <c r="CU26">
        <v>50.930799999999998</v>
      </c>
      <c r="CV26">
        <v>49.625</v>
      </c>
      <c r="CW26">
        <v>49.936999999999998</v>
      </c>
      <c r="CX26">
        <v>49.660133333333299</v>
      </c>
      <c r="CY26">
        <v>1255.49166666667</v>
      </c>
      <c r="CZ26">
        <v>139.505333333333</v>
      </c>
      <c r="DA26">
        <v>0</v>
      </c>
      <c r="DB26">
        <v>103.5</v>
      </c>
      <c r="DC26">
        <v>0</v>
      </c>
      <c r="DD26">
        <v>817.05007999999998</v>
      </c>
      <c r="DE26">
        <v>-5.1826153964284503</v>
      </c>
      <c r="DF26">
        <v>-80.1538462058394</v>
      </c>
      <c r="DG26">
        <v>11622.86</v>
      </c>
      <c r="DH26">
        <v>15</v>
      </c>
      <c r="DI26">
        <v>1608231065</v>
      </c>
      <c r="DJ26" t="s">
        <v>326</v>
      </c>
      <c r="DK26">
        <v>1608231046</v>
      </c>
      <c r="DL26">
        <v>1608231065</v>
      </c>
      <c r="DM26">
        <v>10</v>
      </c>
      <c r="DN26">
        <v>0.19</v>
      </c>
      <c r="DO26">
        <v>1.6E-2</v>
      </c>
      <c r="DP26">
        <v>-0.63300000000000001</v>
      </c>
      <c r="DQ26">
        <v>-9.4E-2</v>
      </c>
      <c r="DR26">
        <v>415</v>
      </c>
      <c r="DS26">
        <v>14</v>
      </c>
      <c r="DT26">
        <v>0.08</v>
      </c>
      <c r="DU26">
        <v>0.02</v>
      </c>
      <c r="DV26">
        <v>13.8511032609381</v>
      </c>
      <c r="DW26">
        <v>-8.3386418479173705E-2</v>
      </c>
      <c r="DX26">
        <v>8.4043925375788003E-2</v>
      </c>
      <c r="DY26">
        <v>1</v>
      </c>
      <c r="DZ26">
        <v>-19.156790000000001</v>
      </c>
      <c r="EA26">
        <v>6.7923470522751106E-2</v>
      </c>
      <c r="EB26">
        <v>9.5721973618042897E-2</v>
      </c>
      <c r="EC26">
        <v>1</v>
      </c>
      <c r="ED26">
        <v>4.1710116666666703</v>
      </c>
      <c r="EE26">
        <v>-0.195912347052276</v>
      </c>
      <c r="EF26">
        <v>1.4307448196267799E-2</v>
      </c>
      <c r="EG26">
        <v>1</v>
      </c>
      <c r="EH26">
        <v>3</v>
      </c>
      <c r="EI26">
        <v>3</v>
      </c>
      <c r="EJ26" t="s">
        <v>305</v>
      </c>
      <c r="EK26">
        <v>100</v>
      </c>
      <c r="EL26">
        <v>100</v>
      </c>
      <c r="EM26">
        <v>-0.59599999999999997</v>
      </c>
      <c r="EN26">
        <v>-0.01</v>
      </c>
      <c r="EO26">
        <v>-0.85514908799166001</v>
      </c>
      <c r="EP26">
        <v>8.1547674161403102E-4</v>
      </c>
      <c r="EQ26">
        <v>-7.5071724955183801E-7</v>
      </c>
      <c r="ER26">
        <v>1.8443278439785599E-10</v>
      </c>
      <c r="ES26">
        <v>-0.12914342631273801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4.0999999999999996</v>
      </c>
      <c r="FB26">
        <v>3.8</v>
      </c>
      <c r="FC26">
        <v>2</v>
      </c>
      <c r="FD26">
        <v>512.51199999999994</v>
      </c>
      <c r="FE26">
        <v>446.71800000000002</v>
      </c>
      <c r="FF26">
        <v>23.1037</v>
      </c>
      <c r="FG26">
        <v>33.424900000000001</v>
      </c>
      <c r="FH26">
        <v>30.000499999999999</v>
      </c>
      <c r="FI26">
        <v>33.313499999999998</v>
      </c>
      <c r="FJ26">
        <v>33.269199999999998</v>
      </c>
      <c r="FK26">
        <v>28.171299999999999</v>
      </c>
      <c r="FL26">
        <v>57.775500000000001</v>
      </c>
      <c r="FM26">
        <v>0</v>
      </c>
      <c r="FN26">
        <v>23.1069</v>
      </c>
      <c r="FO26">
        <v>618.86199999999997</v>
      </c>
      <c r="FP26">
        <v>14.4466</v>
      </c>
      <c r="FQ26">
        <v>100.88200000000001</v>
      </c>
      <c r="FR26">
        <v>100.61199999999999</v>
      </c>
    </row>
    <row r="27" spans="1:174" x14ac:dyDescent="0.25">
      <c r="A27">
        <v>11</v>
      </c>
      <c r="B27">
        <v>1608231410.5</v>
      </c>
      <c r="C27">
        <v>1039.9000000953699</v>
      </c>
      <c r="D27" t="s">
        <v>336</v>
      </c>
      <c r="E27" t="s">
        <v>337</v>
      </c>
      <c r="F27" t="s">
        <v>289</v>
      </c>
      <c r="G27" t="s">
        <v>290</v>
      </c>
      <c r="H27">
        <v>1608231402.5</v>
      </c>
      <c r="I27">
        <f t="shared" si="0"/>
        <v>2.9914127142313261E-3</v>
      </c>
      <c r="J27">
        <f t="shared" si="1"/>
        <v>14.519190872620744</v>
      </c>
      <c r="K27">
        <f t="shared" si="2"/>
        <v>699.89880645161304</v>
      </c>
      <c r="L27">
        <f t="shared" si="3"/>
        <v>540.75176164033314</v>
      </c>
      <c r="M27">
        <f t="shared" si="4"/>
        <v>55.041817299098042</v>
      </c>
      <c r="N27">
        <f t="shared" si="5"/>
        <v>71.241011061540476</v>
      </c>
      <c r="O27">
        <f t="shared" si="6"/>
        <v>0.16909145050769897</v>
      </c>
      <c r="P27">
        <f t="shared" si="7"/>
        <v>2.9590957380758103</v>
      </c>
      <c r="Q27">
        <f t="shared" si="8"/>
        <v>0.163901119445235</v>
      </c>
      <c r="R27">
        <f t="shared" si="9"/>
        <v>0.10289125904720806</v>
      </c>
      <c r="S27">
        <f t="shared" si="10"/>
        <v>231.29050819987606</v>
      </c>
      <c r="T27">
        <f t="shared" si="11"/>
        <v>28.564751450836415</v>
      </c>
      <c r="U27">
        <f t="shared" si="12"/>
        <v>27.5411838709677</v>
      </c>
      <c r="V27">
        <f t="shared" si="13"/>
        <v>3.6945141444227398</v>
      </c>
      <c r="W27">
        <f t="shared" si="14"/>
        <v>49.78848104385542</v>
      </c>
      <c r="X27">
        <f t="shared" si="15"/>
        <v>1.8876971086778911</v>
      </c>
      <c r="Y27">
        <f t="shared" si="16"/>
        <v>3.7914334181336886</v>
      </c>
      <c r="Z27">
        <f t="shared" si="17"/>
        <v>1.8068170357448488</v>
      </c>
      <c r="AA27">
        <f t="shared" si="18"/>
        <v>-131.92130069760148</v>
      </c>
      <c r="AB27">
        <f t="shared" si="19"/>
        <v>70.73800162730862</v>
      </c>
      <c r="AC27">
        <f t="shared" si="20"/>
        <v>5.1984989812535769</v>
      </c>
      <c r="AD27">
        <f t="shared" si="21"/>
        <v>175.30570811083678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53596.888756896973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338</v>
      </c>
      <c r="AR27">
        <v>15389.5</v>
      </c>
      <c r="AS27">
        <v>814.53980769230805</v>
      </c>
      <c r="AT27">
        <v>949.93</v>
      </c>
      <c r="AU27">
        <f t="shared" si="27"/>
        <v>0.14252649385501237</v>
      </c>
      <c r="AV27">
        <v>0.5</v>
      </c>
      <c r="AW27">
        <f t="shared" si="28"/>
        <v>1180.1825619180709</v>
      </c>
      <c r="AX27">
        <f t="shared" si="29"/>
        <v>14.519190872620744</v>
      </c>
      <c r="AY27">
        <f t="shared" si="30"/>
        <v>84.103641329504342</v>
      </c>
      <c r="AZ27">
        <f t="shared" si="31"/>
        <v>0.45401240091375156</v>
      </c>
      <c r="BA27">
        <f t="shared" si="32"/>
        <v>1.279203645231034E-2</v>
      </c>
      <c r="BB27">
        <f t="shared" si="33"/>
        <v>2.4340214542124157</v>
      </c>
      <c r="BC27" t="s">
        <v>339</v>
      </c>
      <c r="BD27">
        <v>518.65</v>
      </c>
      <c r="BE27">
        <f t="shared" si="34"/>
        <v>431.28</v>
      </c>
      <c r="BF27">
        <f t="shared" si="35"/>
        <v>0.31392643365723411</v>
      </c>
      <c r="BG27">
        <f t="shared" si="36"/>
        <v>0.84279533284975383</v>
      </c>
      <c r="BH27">
        <f t="shared" si="37"/>
        <v>0.57747244815265453</v>
      </c>
      <c r="BI27">
        <f t="shared" si="38"/>
        <v>0.90793497461475081</v>
      </c>
      <c r="BJ27">
        <f t="shared" si="39"/>
        <v>0.19988948763303271</v>
      </c>
      <c r="BK27">
        <f t="shared" si="40"/>
        <v>0.80011051236696729</v>
      </c>
      <c r="BL27">
        <f t="shared" si="41"/>
        <v>1399.9970967741899</v>
      </c>
      <c r="BM27">
        <f t="shared" si="42"/>
        <v>1180.1825619180709</v>
      </c>
      <c r="BN27">
        <f t="shared" si="43"/>
        <v>0.84298929236167297</v>
      </c>
      <c r="BO27">
        <f t="shared" si="44"/>
        <v>0.19597858472334589</v>
      </c>
      <c r="BP27">
        <v>6</v>
      </c>
      <c r="BQ27">
        <v>0.5</v>
      </c>
      <c r="BR27" t="s">
        <v>294</v>
      </c>
      <c r="BS27">
        <v>2</v>
      </c>
      <c r="BT27">
        <v>1608231402.5</v>
      </c>
      <c r="BU27">
        <v>699.89880645161304</v>
      </c>
      <c r="BV27">
        <v>719.82538709677397</v>
      </c>
      <c r="BW27">
        <v>18.545454838709698</v>
      </c>
      <c r="BX27">
        <v>15.023899999999999</v>
      </c>
      <c r="BY27">
        <v>700.48767741935501</v>
      </c>
      <c r="BZ27">
        <v>18.554132258064499</v>
      </c>
      <c r="CA27">
        <v>500.22261290322598</v>
      </c>
      <c r="CB27">
        <v>101.687548387097</v>
      </c>
      <c r="CC27">
        <v>0.100039196774194</v>
      </c>
      <c r="CD27">
        <v>27.984596774193498</v>
      </c>
      <c r="CE27">
        <v>27.5411838709677</v>
      </c>
      <c r="CF27">
        <v>999.9</v>
      </c>
      <c r="CG27">
        <v>0</v>
      </c>
      <c r="CH27">
        <v>0</v>
      </c>
      <c r="CI27">
        <v>10000.6387096774</v>
      </c>
      <c r="CJ27">
        <v>0</v>
      </c>
      <c r="CK27">
        <v>397.625838709677</v>
      </c>
      <c r="CL27">
        <v>1399.9970967741899</v>
      </c>
      <c r="CM27">
        <v>0.90000129032258003</v>
      </c>
      <c r="CN27">
        <v>9.9998406451612898E-2</v>
      </c>
      <c r="CO27">
        <v>0</v>
      </c>
      <c r="CP27">
        <v>814.62929032258103</v>
      </c>
      <c r="CQ27">
        <v>4.99979</v>
      </c>
      <c r="CR27">
        <v>11593.9064516129</v>
      </c>
      <c r="CS27">
        <v>11904.6612903226</v>
      </c>
      <c r="CT27">
        <v>48.602645161290297</v>
      </c>
      <c r="CU27">
        <v>51.061999999999998</v>
      </c>
      <c r="CV27">
        <v>49.75</v>
      </c>
      <c r="CW27">
        <v>50.066064516129003</v>
      </c>
      <c r="CX27">
        <v>49.75</v>
      </c>
      <c r="CY27">
        <v>1255.4970967741899</v>
      </c>
      <c r="CZ27">
        <v>139.5</v>
      </c>
      <c r="DA27">
        <v>0</v>
      </c>
      <c r="DB27">
        <v>120.10000014305101</v>
      </c>
      <c r="DC27">
        <v>0</v>
      </c>
      <c r="DD27">
        <v>814.53980769230805</v>
      </c>
      <c r="DE27">
        <v>-9.95415385739771</v>
      </c>
      <c r="DF27">
        <v>-134.44444458162999</v>
      </c>
      <c r="DG27">
        <v>11592.234615384599</v>
      </c>
      <c r="DH27">
        <v>15</v>
      </c>
      <c r="DI27">
        <v>1608231065</v>
      </c>
      <c r="DJ27" t="s">
        <v>326</v>
      </c>
      <c r="DK27">
        <v>1608231046</v>
      </c>
      <c r="DL27">
        <v>1608231065</v>
      </c>
      <c r="DM27">
        <v>10</v>
      </c>
      <c r="DN27">
        <v>0.19</v>
      </c>
      <c r="DO27">
        <v>1.6E-2</v>
      </c>
      <c r="DP27">
        <v>-0.63300000000000001</v>
      </c>
      <c r="DQ27">
        <v>-9.4E-2</v>
      </c>
      <c r="DR27">
        <v>415</v>
      </c>
      <c r="DS27">
        <v>14</v>
      </c>
      <c r="DT27">
        <v>0.08</v>
      </c>
      <c r="DU27">
        <v>0.02</v>
      </c>
      <c r="DV27">
        <v>14.5169518876314</v>
      </c>
      <c r="DW27">
        <v>-0.33486386989122202</v>
      </c>
      <c r="DX27">
        <v>9.7493773895232699E-2</v>
      </c>
      <c r="DY27">
        <v>1</v>
      </c>
      <c r="DZ27">
        <v>-19.928336666666699</v>
      </c>
      <c r="EA27">
        <v>1.0130909899888501</v>
      </c>
      <c r="EB27">
        <v>0.139856274995281</v>
      </c>
      <c r="EC27">
        <v>0</v>
      </c>
      <c r="ED27">
        <v>3.5180913333333299</v>
      </c>
      <c r="EE27">
        <v>-0.81113539488319397</v>
      </c>
      <c r="EF27">
        <v>6.23416333190661E-2</v>
      </c>
      <c r="EG27">
        <v>0</v>
      </c>
      <c r="EH27">
        <v>1</v>
      </c>
      <c r="EI27">
        <v>3</v>
      </c>
      <c r="EJ27" t="s">
        <v>296</v>
      </c>
      <c r="EK27">
        <v>100</v>
      </c>
      <c r="EL27">
        <v>100</v>
      </c>
      <c r="EM27">
        <v>-0.58899999999999997</v>
      </c>
      <c r="EN27">
        <v>-8.0000000000000002E-3</v>
      </c>
      <c r="EO27">
        <v>-0.85514908799166001</v>
      </c>
      <c r="EP27">
        <v>8.1547674161403102E-4</v>
      </c>
      <c r="EQ27">
        <v>-7.5071724955183801E-7</v>
      </c>
      <c r="ER27">
        <v>1.8443278439785599E-10</v>
      </c>
      <c r="ES27">
        <v>-0.12914342631273801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6.1</v>
      </c>
      <c r="FB27">
        <v>5.8</v>
      </c>
      <c r="FC27">
        <v>2</v>
      </c>
      <c r="FD27">
        <v>512.40899999999999</v>
      </c>
      <c r="FE27">
        <v>446.97699999999998</v>
      </c>
      <c r="FF27">
        <v>23.068999999999999</v>
      </c>
      <c r="FG27">
        <v>33.472900000000003</v>
      </c>
      <c r="FH27">
        <v>29.9999</v>
      </c>
      <c r="FI27">
        <v>33.368099999999998</v>
      </c>
      <c r="FJ27">
        <v>33.322600000000001</v>
      </c>
      <c r="FK27">
        <v>31.8781</v>
      </c>
      <c r="FL27">
        <v>55.809600000000003</v>
      </c>
      <c r="FM27">
        <v>0</v>
      </c>
      <c r="FN27">
        <v>23.072800000000001</v>
      </c>
      <c r="FO27">
        <v>719.85599999999999</v>
      </c>
      <c r="FP27">
        <v>15.119400000000001</v>
      </c>
      <c r="FQ27">
        <v>100.878</v>
      </c>
      <c r="FR27">
        <v>100.608</v>
      </c>
    </row>
    <row r="28" spans="1:174" x14ac:dyDescent="0.25">
      <c r="A28">
        <v>12</v>
      </c>
      <c r="B28">
        <v>1608231527</v>
      </c>
      <c r="C28">
        <v>1156.4000000953699</v>
      </c>
      <c r="D28" t="s">
        <v>340</v>
      </c>
      <c r="E28" t="s">
        <v>341</v>
      </c>
      <c r="F28" t="s">
        <v>289</v>
      </c>
      <c r="G28" t="s">
        <v>290</v>
      </c>
      <c r="H28">
        <v>1608231519</v>
      </c>
      <c r="I28">
        <f t="shared" si="0"/>
        <v>2.3890903425660115E-3</v>
      </c>
      <c r="J28">
        <f t="shared" si="1"/>
        <v>14.605759367335121</v>
      </c>
      <c r="K28">
        <f t="shared" si="2"/>
        <v>799.939387096774</v>
      </c>
      <c r="L28">
        <f t="shared" si="3"/>
        <v>600.08167162911582</v>
      </c>
      <c r="M28">
        <f t="shared" si="4"/>
        <v>61.082127960862927</v>
      </c>
      <c r="N28">
        <f t="shared" si="5"/>
        <v>81.425583072596936</v>
      </c>
      <c r="O28">
        <f t="shared" si="6"/>
        <v>0.13310197257107725</v>
      </c>
      <c r="P28">
        <f t="shared" si="7"/>
        <v>2.9587168429700936</v>
      </c>
      <c r="Q28">
        <f t="shared" si="8"/>
        <v>0.12986274819985597</v>
      </c>
      <c r="R28">
        <f t="shared" si="9"/>
        <v>8.1448683252685575E-2</v>
      </c>
      <c r="S28">
        <f t="shared" si="10"/>
        <v>231.29162492139773</v>
      </c>
      <c r="T28">
        <f t="shared" si="11"/>
        <v>28.743976200539198</v>
      </c>
      <c r="U28">
        <f t="shared" si="12"/>
        <v>27.587616129032298</v>
      </c>
      <c r="V28">
        <f t="shared" si="13"/>
        <v>3.7045607133385898</v>
      </c>
      <c r="W28">
        <f t="shared" si="14"/>
        <v>49.603718560660276</v>
      </c>
      <c r="X28">
        <f t="shared" si="15"/>
        <v>1.8833319083597784</v>
      </c>
      <c r="Y28">
        <f t="shared" si="16"/>
        <v>3.7967554913381263</v>
      </c>
      <c r="Z28">
        <f t="shared" si="17"/>
        <v>1.8212288049788115</v>
      </c>
      <c r="AA28">
        <f t="shared" si="18"/>
        <v>-105.3588841071611</v>
      </c>
      <c r="AB28">
        <f t="shared" si="19"/>
        <v>67.160543309865503</v>
      </c>
      <c r="AC28">
        <f t="shared" si="20"/>
        <v>4.9379608696070409</v>
      </c>
      <c r="AD28">
        <f t="shared" si="21"/>
        <v>198.03124499370915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53581.605457109334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342</v>
      </c>
      <c r="AR28">
        <v>15389.3</v>
      </c>
      <c r="AS28">
        <v>809.44164000000001</v>
      </c>
      <c r="AT28">
        <v>945.66</v>
      </c>
      <c r="AU28">
        <f t="shared" si="27"/>
        <v>0.14404580927606114</v>
      </c>
      <c r="AV28">
        <v>0.5</v>
      </c>
      <c r="AW28">
        <f t="shared" si="28"/>
        <v>1180.1897328857876</v>
      </c>
      <c r="AX28">
        <f t="shared" si="29"/>
        <v>14.605759367335121</v>
      </c>
      <c r="AY28">
        <f t="shared" si="30"/>
        <v>85.000692586415852</v>
      </c>
      <c r="AZ28">
        <f t="shared" si="31"/>
        <v>0.4473806653554131</v>
      </c>
      <c r="BA28">
        <f t="shared" si="32"/>
        <v>1.2865310063344468E-2</v>
      </c>
      <c r="BB28">
        <f t="shared" si="33"/>
        <v>2.4495273142567098</v>
      </c>
      <c r="BC28" t="s">
        <v>343</v>
      </c>
      <c r="BD28">
        <v>522.59</v>
      </c>
      <c r="BE28">
        <f t="shared" si="34"/>
        <v>423.06999999999994</v>
      </c>
      <c r="BF28">
        <f t="shared" si="35"/>
        <v>0.32197593778807287</v>
      </c>
      <c r="BG28">
        <f t="shared" si="36"/>
        <v>0.8455661455234369</v>
      </c>
      <c r="BH28">
        <f t="shared" si="37"/>
        <v>0.59178268802758971</v>
      </c>
      <c r="BI28">
        <f t="shared" si="38"/>
        <v>0.90961171805337071</v>
      </c>
      <c r="BJ28">
        <f t="shared" si="39"/>
        <v>0.20787342411575097</v>
      </c>
      <c r="BK28">
        <f t="shared" si="40"/>
        <v>0.79212657588424906</v>
      </c>
      <c r="BL28">
        <f t="shared" si="41"/>
        <v>1400.0058064516099</v>
      </c>
      <c r="BM28">
        <f t="shared" si="42"/>
        <v>1180.1897328857876</v>
      </c>
      <c r="BN28">
        <f t="shared" si="43"/>
        <v>0.84298917007854568</v>
      </c>
      <c r="BO28">
        <f t="shared" si="44"/>
        <v>0.1959783401570914</v>
      </c>
      <c r="BP28">
        <v>6</v>
      </c>
      <c r="BQ28">
        <v>0.5</v>
      </c>
      <c r="BR28" t="s">
        <v>294</v>
      </c>
      <c r="BS28">
        <v>2</v>
      </c>
      <c r="BT28">
        <v>1608231519</v>
      </c>
      <c r="BU28">
        <v>799.939387096774</v>
      </c>
      <c r="BV28">
        <v>819.75067741935504</v>
      </c>
      <c r="BW28">
        <v>18.5021870967742</v>
      </c>
      <c r="BX28">
        <v>15.6895967741935</v>
      </c>
      <c r="BY28">
        <v>800.52819354838698</v>
      </c>
      <c r="BZ28">
        <v>18.511712903225799</v>
      </c>
      <c r="CA28">
        <v>500.22648387096802</v>
      </c>
      <c r="CB28">
        <v>101.68964516129</v>
      </c>
      <c r="CC28">
        <v>0.100045890322581</v>
      </c>
      <c r="CD28">
        <v>28.008658064516101</v>
      </c>
      <c r="CE28">
        <v>27.587616129032298</v>
      </c>
      <c r="CF28">
        <v>999.9</v>
      </c>
      <c r="CG28">
        <v>0</v>
      </c>
      <c r="CH28">
        <v>0</v>
      </c>
      <c r="CI28">
        <v>9998.2838709677399</v>
      </c>
      <c r="CJ28">
        <v>0</v>
      </c>
      <c r="CK28">
        <v>394.92635483870998</v>
      </c>
      <c r="CL28">
        <v>1400.0058064516099</v>
      </c>
      <c r="CM28">
        <v>0.90000341935483896</v>
      </c>
      <c r="CN28">
        <v>9.9996406451612896E-2</v>
      </c>
      <c r="CO28">
        <v>0</v>
      </c>
      <c r="CP28">
        <v>809.53409677419404</v>
      </c>
      <c r="CQ28">
        <v>4.99979</v>
      </c>
      <c r="CR28">
        <v>11555.8548387097</v>
      </c>
      <c r="CS28">
        <v>11904.7322580645</v>
      </c>
      <c r="CT28">
        <v>48.662999999999997</v>
      </c>
      <c r="CU28">
        <v>51.183</v>
      </c>
      <c r="CV28">
        <v>49.811999999999998</v>
      </c>
      <c r="CW28">
        <v>50.174999999999997</v>
      </c>
      <c r="CX28">
        <v>49.811999999999998</v>
      </c>
      <c r="CY28">
        <v>1255.5106451612901</v>
      </c>
      <c r="CZ28">
        <v>139.49516129032301</v>
      </c>
      <c r="DA28">
        <v>0</v>
      </c>
      <c r="DB28">
        <v>115.90000009536701</v>
      </c>
      <c r="DC28">
        <v>0</v>
      </c>
      <c r="DD28">
        <v>809.44164000000001</v>
      </c>
      <c r="DE28">
        <v>-8.8666153577557107</v>
      </c>
      <c r="DF28">
        <v>-93.153846009776004</v>
      </c>
      <c r="DG28">
        <v>11554.66</v>
      </c>
      <c r="DH28">
        <v>15</v>
      </c>
      <c r="DI28">
        <v>1608231065</v>
      </c>
      <c r="DJ28" t="s">
        <v>326</v>
      </c>
      <c r="DK28">
        <v>1608231046</v>
      </c>
      <c r="DL28">
        <v>1608231065</v>
      </c>
      <c r="DM28">
        <v>10</v>
      </c>
      <c r="DN28">
        <v>0.19</v>
      </c>
      <c r="DO28">
        <v>1.6E-2</v>
      </c>
      <c r="DP28">
        <v>-0.63300000000000001</v>
      </c>
      <c r="DQ28">
        <v>-9.4E-2</v>
      </c>
      <c r="DR28">
        <v>415</v>
      </c>
      <c r="DS28">
        <v>14</v>
      </c>
      <c r="DT28">
        <v>0.08</v>
      </c>
      <c r="DU28">
        <v>0.02</v>
      </c>
      <c r="DV28">
        <v>14.586692296047101</v>
      </c>
      <c r="DW28">
        <v>0.351689876768087</v>
      </c>
      <c r="DX28">
        <v>0.16438224026255399</v>
      </c>
      <c r="DY28">
        <v>1</v>
      </c>
      <c r="DZ28">
        <v>-19.807030000000001</v>
      </c>
      <c r="EA28">
        <v>-7.2168186874269194E-2</v>
      </c>
      <c r="EB28">
        <v>0.18749567488344901</v>
      </c>
      <c r="EC28">
        <v>1</v>
      </c>
      <c r="ED28">
        <v>2.8129616666666699</v>
      </c>
      <c r="EE28">
        <v>-0.146399733036706</v>
      </c>
      <c r="EF28">
        <v>1.40451422404886E-2</v>
      </c>
      <c r="EG28">
        <v>1</v>
      </c>
      <c r="EH28">
        <v>3</v>
      </c>
      <c r="EI28">
        <v>3</v>
      </c>
      <c r="EJ28" t="s">
        <v>305</v>
      </c>
      <c r="EK28">
        <v>100</v>
      </c>
      <c r="EL28">
        <v>100</v>
      </c>
      <c r="EM28">
        <v>-0.58899999999999997</v>
      </c>
      <c r="EN28">
        <v>-9.5999999999999992E-3</v>
      </c>
      <c r="EO28">
        <v>-0.85514908799166001</v>
      </c>
      <c r="EP28">
        <v>8.1547674161403102E-4</v>
      </c>
      <c r="EQ28">
        <v>-7.5071724955183801E-7</v>
      </c>
      <c r="ER28">
        <v>1.8443278439785599E-10</v>
      </c>
      <c r="ES28">
        <v>-0.12914342631273801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8</v>
      </c>
      <c r="FB28">
        <v>7.7</v>
      </c>
      <c r="FC28">
        <v>2</v>
      </c>
      <c r="FD28">
        <v>512.31399999999996</v>
      </c>
      <c r="FE28">
        <v>447.27</v>
      </c>
      <c r="FF28">
        <v>23.035</v>
      </c>
      <c r="FG28">
        <v>33.4527</v>
      </c>
      <c r="FH28">
        <v>29.9998</v>
      </c>
      <c r="FI28">
        <v>33.366300000000003</v>
      </c>
      <c r="FJ28">
        <v>33.322600000000001</v>
      </c>
      <c r="FK28">
        <v>35.474499999999999</v>
      </c>
      <c r="FL28">
        <v>53.2791</v>
      </c>
      <c r="FM28">
        <v>0</v>
      </c>
      <c r="FN28">
        <v>23.030200000000001</v>
      </c>
      <c r="FO28">
        <v>819.56799999999998</v>
      </c>
      <c r="FP28">
        <v>15.886699999999999</v>
      </c>
      <c r="FQ28">
        <v>100.889</v>
      </c>
      <c r="FR28">
        <v>100.613</v>
      </c>
    </row>
    <row r="29" spans="1:174" x14ac:dyDescent="0.25">
      <c r="A29">
        <v>13</v>
      </c>
      <c r="B29">
        <v>1608231647.5</v>
      </c>
      <c r="C29">
        <v>1276.9000000953699</v>
      </c>
      <c r="D29" t="s">
        <v>344</v>
      </c>
      <c r="E29" t="s">
        <v>345</v>
      </c>
      <c r="F29" t="s">
        <v>289</v>
      </c>
      <c r="G29" t="s">
        <v>290</v>
      </c>
      <c r="H29">
        <v>1608231639.5</v>
      </c>
      <c r="I29">
        <f t="shared" si="0"/>
        <v>1.7707479486884E-3</v>
      </c>
      <c r="J29">
        <f t="shared" si="1"/>
        <v>14.256470022744354</v>
      </c>
      <c r="K29">
        <f t="shared" si="2"/>
        <v>900.14180645161298</v>
      </c>
      <c r="L29">
        <f t="shared" si="3"/>
        <v>640.35552072325993</v>
      </c>
      <c r="M29">
        <f t="shared" si="4"/>
        <v>65.181803451133462</v>
      </c>
      <c r="N29">
        <f t="shared" si="5"/>
        <v>91.625455559449577</v>
      </c>
      <c r="O29">
        <f t="shared" si="6"/>
        <v>9.7713921768942461E-2</v>
      </c>
      <c r="P29">
        <f t="shared" si="7"/>
        <v>2.9589613399139614</v>
      </c>
      <c r="Q29">
        <f t="shared" si="8"/>
        <v>9.5956045334936263E-2</v>
      </c>
      <c r="R29">
        <f t="shared" si="9"/>
        <v>6.0127832460352901E-2</v>
      </c>
      <c r="S29">
        <f t="shared" si="10"/>
        <v>231.2927509366861</v>
      </c>
      <c r="T29">
        <f t="shared" si="11"/>
        <v>28.910605978013802</v>
      </c>
      <c r="U29">
        <f t="shared" si="12"/>
        <v>27.674654838709699</v>
      </c>
      <c r="V29">
        <f t="shared" si="13"/>
        <v>3.7234575650611665</v>
      </c>
      <c r="W29">
        <f t="shared" si="14"/>
        <v>49.939561143403779</v>
      </c>
      <c r="X29">
        <f t="shared" si="15"/>
        <v>1.8969092948510335</v>
      </c>
      <c r="Y29">
        <f t="shared" si="16"/>
        <v>3.7984100208729705</v>
      </c>
      <c r="Z29">
        <f t="shared" si="17"/>
        <v>1.826548270210133</v>
      </c>
      <c r="AA29">
        <f t="shared" si="18"/>
        <v>-78.089984537158443</v>
      </c>
      <c r="AB29">
        <f t="shared" si="19"/>
        <v>54.473681219075111</v>
      </c>
      <c r="AC29">
        <f t="shared" si="20"/>
        <v>4.0067189496162907</v>
      </c>
      <c r="AD29">
        <f t="shared" si="21"/>
        <v>211.68316656821906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53587.409773916421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346</v>
      </c>
      <c r="AR29">
        <v>15388.7</v>
      </c>
      <c r="AS29">
        <v>802.94784615384594</v>
      </c>
      <c r="AT29">
        <v>940.25</v>
      </c>
      <c r="AU29">
        <f t="shared" si="27"/>
        <v>0.14602728406929444</v>
      </c>
      <c r="AV29">
        <v>0.5</v>
      </c>
      <c r="AW29">
        <f t="shared" si="28"/>
        <v>1180.1905748213612</v>
      </c>
      <c r="AX29">
        <f t="shared" si="29"/>
        <v>14.256470022744354</v>
      </c>
      <c r="AY29">
        <f t="shared" si="30"/>
        <v>86.170012162671398</v>
      </c>
      <c r="AZ29">
        <f t="shared" si="31"/>
        <v>0.44099973411326771</v>
      </c>
      <c r="BA29">
        <f t="shared" si="32"/>
        <v>1.2569340764991237E-2</v>
      </c>
      <c r="BB29">
        <f t="shared" si="33"/>
        <v>2.4693751661792076</v>
      </c>
      <c r="BC29" t="s">
        <v>347</v>
      </c>
      <c r="BD29">
        <v>525.6</v>
      </c>
      <c r="BE29">
        <f t="shared" si="34"/>
        <v>414.65</v>
      </c>
      <c r="BF29">
        <f t="shared" si="35"/>
        <v>0.33112782791789236</v>
      </c>
      <c r="BG29">
        <f t="shared" si="36"/>
        <v>0.84847322107232648</v>
      </c>
      <c r="BH29">
        <f t="shared" si="37"/>
        <v>0.61084786365736443</v>
      </c>
      <c r="BI29">
        <f t="shared" si="38"/>
        <v>0.91173611664890541</v>
      </c>
      <c r="BJ29">
        <f t="shared" si="39"/>
        <v>0.21675229242759281</v>
      </c>
      <c r="BK29">
        <f t="shared" si="40"/>
        <v>0.78324770757240714</v>
      </c>
      <c r="BL29">
        <f t="shared" si="41"/>
        <v>1400.0061290322601</v>
      </c>
      <c r="BM29">
        <f t="shared" si="42"/>
        <v>1180.1905748213612</v>
      </c>
      <c r="BN29">
        <f t="shared" si="43"/>
        <v>0.84298957722217671</v>
      </c>
      <c r="BO29">
        <f t="shared" si="44"/>
        <v>0.19597915444435368</v>
      </c>
      <c r="BP29">
        <v>6</v>
      </c>
      <c r="BQ29">
        <v>0.5</v>
      </c>
      <c r="BR29" t="s">
        <v>294</v>
      </c>
      <c r="BS29">
        <v>2</v>
      </c>
      <c r="BT29">
        <v>1608231639.5</v>
      </c>
      <c r="BU29">
        <v>900.14180645161298</v>
      </c>
      <c r="BV29">
        <v>919.15390322580697</v>
      </c>
      <c r="BW29">
        <v>18.635512903225798</v>
      </c>
      <c r="BX29">
        <v>16.551132258064499</v>
      </c>
      <c r="BY29">
        <v>900.60980645161305</v>
      </c>
      <c r="BZ29">
        <v>18.6423870967742</v>
      </c>
      <c r="CA29">
        <v>500.22029032258098</v>
      </c>
      <c r="CB29">
        <v>101.69003225806399</v>
      </c>
      <c r="CC29">
        <v>9.9991161290322594E-2</v>
      </c>
      <c r="CD29">
        <v>28.016132258064498</v>
      </c>
      <c r="CE29">
        <v>27.674654838709699</v>
      </c>
      <c r="CF29">
        <v>999.9</v>
      </c>
      <c r="CG29">
        <v>0</v>
      </c>
      <c r="CH29">
        <v>0</v>
      </c>
      <c r="CI29">
        <v>9999.6322580645192</v>
      </c>
      <c r="CJ29">
        <v>0</v>
      </c>
      <c r="CK29">
        <v>449.59754838709699</v>
      </c>
      <c r="CL29">
        <v>1400.0061290322601</v>
      </c>
      <c r="CM29">
        <v>0.89999132258064496</v>
      </c>
      <c r="CN29">
        <v>0.100008603225806</v>
      </c>
      <c r="CO29">
        <v>0</v>
      </c>
      <c r="CP29">
        <v>803.00125806451604</v>
      </c>
      <c r="CQ29">
        <v>4.99979</v>
      </c>
      <c r="CR29">
        <v>11533.4032258064</v>
      </c>
      <c r="CS29">
        <v>11904.680645161299</v>
      </c>
      <c r="CT29">
        <v>48.733741935483899</v>
      </c>
      <c r="CU29">
        <v>51.25</v>
      </c>
      <c r="CV29">
        <v>49.901000000000003</v>
      </c>
      <c r="CW29">
        <v>50.25</v>
      </c>
      <c r="CX29">
        <v>49.875</v>
      </c>
      <c r="CY29">
        <v>1255.4919354838701</v>
      </c>
      <c r="CZ29">
        <v>139.514193548387</v>
      </c>
      <c r="DA29">
        <v>0</v>
      </c>
      <c r="DB29">
        <v>119.59999990463299</v>
      </c>
      <c r="DC29">
        <v>0</v>
      </c>
      <c r="DD29">
        <v>802.94784615384594</v>
      </c>
      <c r="DE29">
        <v>-7.3444786314813504</v>
      </c>
      <c r="DF29">
        <v>-66.680341973366396</v>
      </c>
      <c r="DG29">
        <v>11533.0538461538</v>
      </c>
      <c r="DH29">
        <v>15</v>
      </c>
      <c r="DI29">
        <v>1608231685.5</v>
      </c>
      <c r="DJ29" t="s">
        <v>348</v>
      </c>
      <c r="DK29">
        <v>1608231685.5</v>
      </c>
      <c r="DL29">
        <v>1608231065</v>
      </c>
      <c r="DM29">
        <v>11</v>
      </c>
      <c r="DN29">
        <v>0.13</v>
      </c>
      <c r="DO29">
        <v>1.6E-2</v>
      </c>
      <c r="DP29">
        <v>-0.46800000000000003</v>
      </c>
      <c r="DQ29">
        <v>-9.4E-2</v>
      </c>
      <c r="DR29">
        <v>931</v>
      </c>
      <c r="DS29">
        <v>14</v>
      </c>
      <c r="DT29">
        <v>0.1</v>
      </c>
      <c r="DU29">
        <v>0.02</v>
      </c>
      <c r="DV29">
        <v>14.371447814726899</v>
      </c>
      <c r="DW29">
        <v>1.0000925672000101</v>
      </c>
      <c r="DX29">
        <v>0.28550278947082802</v>
      </c>
      <c r="DY29">
        <v>0</v>
      </c>
      <c r="DZ29">
        <v>-19.13625</v>
      </c>
      <c r="EA29">
        <v>-0.45453971078972599</v>
      </c>
      <c r="EB29">
        <v>0.33642216113092199</v>
      </c>
      <c r="EC29">
        <v>0</v>
      </c>
      <c r="ED29">
        <v>2.0826920000000002</v>
      </c>
      <c r="EE29">
        <v>-0.55438878754171705</v>
      </c>
      <c r="EF29">
        <v>4.1145348979765198E-2</v>
      </c>
      <c r="EG29">
        <v>0</v>
      </c>
      <c r="EH29">
        <v>0</v>
      </c>
      <c r="EI29">
        <v>3</v>
      </c>
      <c r="EJ29" t="s">
        <v>349</v>
      </c>
      <c r="EK29">
        <v>100</v>
      </c>
      <c r="EL29">
        <v>100</v>
      </c>
      <c r="EM29">
        <v>-0.46800000000000003</v>
      </c>
      <c r="EN29">
        <v>-7.0000000000000001E-3</v>
      </c>
      <c r="EO29">
        <v>-0.85514908799166001</v>
      </c>
      <c r="EP29">
        <v>8.1547674161403102E-4</v>
      </c>
      <c r="EQ29">
        <v>-7.5071724955183801E-7</v>
      </c>
      <c r="ER29">
        <v>1.8443278439785599E-10</v>
      </c>
      <c r="ES29">
        <v>-0.12914342631273801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10</v>
      </c>
      <c r="FB29">
        <v>9.6999999999999993</v>
      </c>
      <c r="FC29">
        <v>2</v>
      </c>
      <c r="FD29">
        <v>511.952</v>
      </c>
      <c r="FE29">
        <v>448.26799999999997</v>
      </c>
      <c r="FF29">
        <v>22.7928</v>
      </c>
      <c r="FG29">
        <v>33.427900000000001</v>
      </c>
      <c r="FH29">
        <v>30.000399999999999</v>
      </c>
      <c r="FI29">
        <v>33.357399999999998</v>
      </c>
      <c r="FJ29">
        <v>33.313699999999997</v>
      </c>
      <c r="FK29">
        <v>38.997199999999999</v>
      </c>
      <c r="FL29">
        <v>50.815399999999997</v>
      </c>
      <c r="FM29">
        <v>0</v>
      </c>
      <c r="FN29">
        <v>22.779199999999999</v>
      </c>
      <c r="FO29">
        <v>918.91399999999999</v>
      </c>
      <c r="FP29">
        <v>16.8384</v>
      </c>
      <c r="FQ29">
        <v>100.89400000000001</v>
      </c>
      <c r="FR29">
        <v>100.611</v>
      </c>
    </row>
    <row r="30" spans="1:174" x14ac:dyDescent="0.25">
      <c r="A30">
        <v>14</v>
      </c>
      <c r="B30">
        <v>1608231806.5</v>
      </c>
      <c r="C30">
        <v>1435.9000000953699</v>
      </c>
      <c r="D30" t="s">
        <v>350</v>
      </c>
      <c r="E30" t="s">
        <v>351</v>
      </c>
      <c r="F30" t="s">
        <v>289</v>
      </c>
      <c r="G30" t="s">
        <v>290</v>
      </c>
      <c r="H30">
        <v>1608231798.5</v>
      </c>
      <c r="I30">
        <f t="shared" si="0"/>
        <v>1.2339076359807702E-3</v>
      </c>
      <c r="J30">
        <f t="shared" si="1"/>
        <v>15.197323303165222</v>
      </c>
      <c r="K30">
        <f t="shared" si="2"/>
        <v>1199.5770967741901</v>
      </c>
      <c r="L30">
        <f t="shared" si="3"/>
        <v>809.97572651941084</v>
      </c>
      <c r="M30">
        <f t="shared" si="4"/>
        <v>82.445258297630403</v>
      </c>
      <c r="N30">
        <f t="shared" si="5"/>
        <v>122.1017375625016</v>
      </c>
      <c r="O30">
        <f t="shared" si="6"/>
        <v>6.8242920049410113E-2</v>
      </c>
      <c r="P30">
        <f t="shared" si="7"/>
        <v>2.9604411375369195</v>
      </c>
      <c r="Q30">
        <f t="shared" si="8"/>
        <v>6.7380885391926701E-2</v>
      </c>
      <c r="R30">
        <f t="shared" si="9"/>
        <v>4.218959645650254E-2</v>
      </c>
      <c r="S30">
        <f t="shared" si="10"/>
        <v>231.29088750287181</v>
      </c>
      <c r="T30">
        <f t="shared" si="11"/>
        <v>29.028797658990637</v>
      </c>
      <c r="U30">
        <f t="shared" si="12"/>
        <v>27.7357451612903</v>
      </c>
      <c r="V30">
        <f t="shared" si="13"/>
        <v>3.7367709839083023</v>
      </c>
      <c r="W30">
        <f t="shared" si="14"/>
        <v>50.727283552511423</v>
      </c>
      <c r="X30">
        <f t="shared" si="15"/>
        <v>1.9246350291771539</v>
      </c>
      <c r="Y30">
        <f t="shared" si="16"/>
        <v>3.7940825811909029</v>
      </c>
      <c r="Z30">
        <f t="shared" si="17"/>
        <v>1.8121359547311484</v>
      </c>
      <c r="AA30">
        <f t="shared" si="18"/>
        <v>-54.415326746751965</v>
      </c>
      <c r="AB30">
        <f t="shared" si="19"/>
        <v>41.62968981350695</v>
      </c>
      <c r="AC30">
        <f t="shared" si="20"/>
        <v>3.0611038868843892</v>
      </c>
      <c r="AD30">
        <f t="shared" si="21"/>
        <v>221.56635445651119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53633.976646641459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352</v>
      </c>
      <c r="AR30">
        <v>15388.1</v>
      </c>
      <c r="AS30">
        <v>804.38442307692299</v>
      </c>
      <c r="AT30">
        <v>947.09</v>
      </c>
      <c r="AU30">
        <f t="shared" si="27"/>
        <v>0.15067794710436921</v>
      </c>
      <c r="AV30">
        <v>0.5</v>
      </c>
      <c r="AW30">
        <f t="shared" si="28"/>
        <v>1180.1830070793915</v>
      </c>
      <c r="AX30">
        <f t="shared" si="29"/>
        <v>15.197323303165222</v>
      </c>
      <c r="AY30">
        <f t="shared" si="30"/>
        <v>88.913776357091976</v>
      </c>
      <c r="AZ30">
        <f t="shared" si="31"/>
        <v>0.45077025414691324</v>
      </c>
      <c r="BA30">
        <f t="shared" si="32"/>
        <v>1.3366631012608918E-2</v>
      </c>
      <c r="BB30">
        <f t="shared" si="33"/>
        <v>2.4443189137251999</v>
      </c>
      <c r="BC30" t="s">
        <v>353</v>
      </c>
      <c r="BD30">
        <v>520.16999999999996</v>
      </c>
      <c r="BE30">
        <f t="shared" si="34"/>
        <v>426.92000000000007</v>
      </c>
      <c r="BF30">
        <f t="shared" si="35"/>
        <v>0.33426772445206837</v>
      </c>
      <c r="BG30">
        <f t="shared" si="36"/>
        <v>0.84429831759612817</v>
      </c>
      <c r="BH30">
        <f t="shared" si="37"/>
        <v>0.61613782269501205</v>
      </c>
      <c r="BI30">
        <f t="shared" si="38"/>
        <v>0.90905018570741591</v>
      </c>
      <c r="BJ30">
        <f t="shared" si="39"/>
        <v>0.21616037958955439</v>
      </c>
      <c r="BK30">
        <f t="shared" si="40"/>
        <v>0.78383962041044564</v>
      </c>
      <c r="BL30">
        <f t="shared" si="41"/>
        <v>1399.9974193548401</v>
      </c>
      <c r="BM30">
        <f t="shared" si="42"/>
        <v>1180.1830070793915</v>
      </c>
      <c r="BN30">
        <f t="shared" si="43"/>
        <v>0.84298941609710565</v>
      </c>
      <c r="BO30">
        <f t="shared" si="44"/>
        <v>0.19597883219421136</v>
      </c>
      <c r="BP30">
        <v>6</v>
      </c>
      <c r="BQ30">
        <v>0.5</v>
      </c>
      <c r="BR30" t="s">
        <v>294</v>
      </c>
      <c r="BS30">
        <v>2</v>
      </c>
      <c r="BT30">
        <v>1608231798.5</v>
      </c>
      <c r="BU30">
        <v>1199.5770967741901</v>
      </c>
      <c r="BV30">
        <v>1219.58064516129</v>
      </c>
      <c r="BW30">
        <v>18.908396774193601</v>
      </c>
      <c r="BX30">
        <v>17.456390322580599</v>
      </c>
      <c r="BY30">
        <v>1200.08612903226</v>
      </c>
      <c r="BZ30">
        <v>18.9533967741936</v>
      </c>
      <c r="CA30">
        <v>500.23596774193499</v>
      </c>
      <c r="CB30">
        <v>101.68735483870999</v>
      </c>
      <c r="CC30">
        <v>9.9964951612903197E-2</v>
      </c>
      <c r="CD30">
        <v>27.9965774193548</v>
      </c>
      <c r="CE30">
        <v>27.7357451612903</v>
      </c>
      <c r="CF30">
        <v>999.9</v>
      </c>
      <c r="CG30">
        <v>0</v>
      </c>
      <c r="CH30">
        <v>0</v>
      </c>
      <c r="CI30">
        <v>10008.290000000001</v>
      </c>
      <c r="CJ30">
        <v>0</v>
      </c>
      <c r="CK30">
        <v>418.47238709677401</v>
      </c>
      <c r="CL30">
        <v>1399.9974193548401</v>
      </c>
      <c r="CM30">
        <v>0.89999393548387097</v>
      </c>
      <c r="CN30">
        <v>0.100005996774194</v>
      </c>
      <c r="CO30">
        <v>0</v>
      </c>
      <c r="CP30">
        <v>804.43887096774199</v>
      </c>
      <c r="CQ30">
        <v>4.99979</v>
      </c>
      <c r="CR30">
        <v>11723.8129032258</v>
      </c>
      <c r="CS30">
        <v>11904.6225806452</v>
      </c>
      <c r="CT30">
        <v>48.811999999999998</v>
      </c>
      <c r="CU30">
        <v>51.375</v>
      </c>
      <c r="CV30">
        <v>50</v>
      </c>
      <c r="CW30">
        <v>50.399000000000001</v>
      </c>
      <c r="CX30">
        <v>50</v>
      </c>
      <c r="CY30">
        <v>1255.4916129032299</v>
      </c>
      <c r="CZ30">
        <v>139.50580645161301</v>
      </c>
      <c r="DA30">
        <v>0</v>
      </c>
      <c r="DB30">
        <v>158.10000014305101</v>
      </c>
      <c r="DC30">
        <v>0</v>
      </c>
      <c r="DD30">
        <v>804.38442307692299</v>
      </c>
      <c r="DE30">
        <v>-11.266017094017201</v>
      </c>
      <c r="DF30">
        <v>-124.868376202997</v>
      </c>
      <c r="DG30">
        <v>11723.2615384615</v>
      </c>
      <c r="DH30">
        <v>15</v>
      </c>
      <c r="DI30">
        <v>1608231829.5</v>
      </c>
      <c r="DJ30" t="s">
        <v>354</v>
      </c>
      <c r="DK30">
        <v>1608231685.5</v>
      </c>
      <c r="DL30">
        <v>1608231829.5</v>
      </c>
      <c r="DM30">
        <v>12</v>
      </c>
      <c r="DN30">
        <v>0.13</v>
      </c>
      <c r="DO30">
        <v>-1.6E-2</v>
      </c>
      <c r="DP30">
        <v>-0.46800000000000003</v>
      </c>
      <c r="DQ30">
        <v>-4.4999999999999998E-2</v>
      </c>
      <c r="DR30">
        <v>931</v>
      </c>
      <c r="DS30">
        <v>17</v>
      </c>
      <c r="DT30">
        <v>0.1</v>
      </c>
      <c r="DU30">
        <v>7.0000000000000007E-2</v>
      </c>
      <c r="DV30">
        <v>15.1653648150936</v>
      </c>
      <c r="DW30">
        <v>-1.65588962962339</v>
      </c>
      <c r="DX30">
        <v>0.259380291086727</v>
      </c>
      <c r="DY30">
        <v>0</v>
      </c>
      <c r="DZ30">
        <v>-19.979293333333299</v>
      </c>
      <c r="EA30">
        <v>1.05831190211341</v>
      </c>
      <c r="EB30">
        <v>0.266404678303933</v>
      </c>
      <c r="EC30">
        <v>0</v>
      </c>
      <c r="ED30">
        <v>1.49629266666667</v>
      </c>
      <c r="EE30">
        <v>-7.8412458286983497E-2</v>
      </c>
      <c r="EF30">
        <v>5.8321007840704802E-3</v>
      </c>
      <c r="EG30">
        <v>1</v>
      </c>
      <c r="EH30">
        <v>1</v>
      </c>
      <c r="EI30">
        <v>3</v>
      </c>
      <c r="EJ30" t="s">
        <v>296</v>
      </c>
      <c r="EK30">
        <v>100</v>
      </c>
      <c r="EL30">
        <v>100</v>
      </c>
      <c r="EM30">
        <v>-0.5</v>
      </c>
      <c r="EN30">
        <v>-4.4999999999999998E-2</v>
      </c>
      <c r="EO30">
        <v>-0.72508964303606405</v>
      </c>
      <c r="EP30">
        <v>8.1547674161403102E-4</v>
      </c>
      <c r="EQ30">
        <v>-7.5071724955183801E-7</v>
      </c>
      <c r="ER30">
        <v>1.8443278439785599E-10</v>
      </c>
      <c r="ES30">
        <v>-0.12914342631273801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2</v>
      </c>
      <c r="FB30">
        <v>12.4</v>
      </c>
      <c r="FC30">
        <v>2</v>
      </c>
      <c r="FD30">
        <v>511.59399999999999</v>
      </c>
      <c r="FE30">
        <v>448.29399999999998</v>
      </c>
      <c r="FF30">
        <v>22.686199999999999</v>
      </c>
      <c r="FG30">
        <v>33.445900000000002</v>
      </c>
      <c r="FH30">
        <v>30</v>
      </c>
      <c r="FI30">
        <v>33.372300000000003</v>
      </c>
      <c r="FJ30">
        <v>33.328499999999998</v>
      </c>
      <c r="FK30">
        <v>49.287799999999997</v>
      </c>
      <c r="FL30">
        <v>50.015700000000002</v>
      </c>
      <c r="FM30">
        <v>0</v>
      </c>
      <c r="FN30">
        <v>22.688800000000001</v>
      </c>
      <c r="FO30">
        <v>1219.49</v>
      </c>
      <c r="FP30">
        <v>17.5473</v>
      </c>
      <c r="FQ30">
        <v>100.892</v>
      </c>
      <c r="FR30">
        <v>100.607</v>
      </c>
    </row>
    <row r="31" spans="1:174" x14ac:dyDescent="0.25">
      <c r="A31">
        <v>15</v>
      </c>
      <c r="B31">
        <v>1608231938</v>
      </c>
      <c r="C31">
        <v>1567.4000000953699</v>
      </c>
      <c r="D31" t="s">
        <v>355</v>
      </c>
      <c r="E31" t="s">
        <v>356</v>
      </c>
      <c r="F31" t="s">
        <v>289</v>
      </c>
      <c r="G31" t="s">
        <v>290</v>
      </c>
      <c r="H31">
        <v>1608231930.25</v>
      </c>
      <c r="I31">
        <f t="shared" si="0"/>
        <v>9.4579127012717982E-4</v>
      </c>
      <c r="J31">
        <f t="shared" si="1"/>
        <v>15.134538775288265</v>
      </c>
      <c r="K31">
        <f t="shared" si="2"/>
        <v>1399.42466666667</v>
      </c>
      <c r="L31">
        <f t="shared" si="3"/>
        <v>898.75486686815248</v>
      </c>
      <c r="M31">
        <f t="shared" si="4"/>
        <v>91.4787649723974</v>
      </c>
      <c r="N31">
        <f t="shared" si="5"/>
        <v>142.43888394693514</v>
      </c>
      <c r="O31">
        <f t="shared" si="6"/>
        <v>5.2274155075675253E-2</v>
      </c>
      <c r="P31">
        <f t="shared" si="7"/>
        <v>2.9592003665271642</v>
      </c>
      <c r="Q31">
        <f t="shared" si="8"/>
        <v>5.1766521101594347E-2</v>
      </c>
      <c r="R31">
        <f t="shared" si="9"/>
        <v>3.2399273636670813E-2</v>
      </c>
      <c r="S31">
        <f t="shared" si="10"/>
        <v>231.28980449857622</v>
      </c>
      <c r="T31">
        <f t="shared" si="11"/>
        <v>29.101450757392055</v>
      </c>
      <c r="U31">
        <f t="shared" si="12"/>
        <v>27.765063333333298</v>
      </c>
      <c r="V31">
        <f t="shared" si="13"/>
        <v>3.7431750325347326</v>
      </c>
      <c r="W31">
        <f t="shared" si="14"/>
        <v>51.01739660016694</v>
      </c>
      <c r="X31">
        <f t="shared" si="15"/>
        <v>1.9354250465328831</v>
      </c>
      <c r="Y31">
        <f t="shared" si="16"/>
        <v>3.793657018019124</v>
      </c>
      <c r="Z31">
        <f t="shared" si="17"/>
        <v>1.8077499860018496</v>
      </c>
      <c r="AA31">
        <f t="shared" si="18"/>
        <v>-41.709395012608631</v>
      </c>
      <c r="AB31">
        <f t="shared" si="19"/>
        <v>36.627964408683461</v>
      </c>
      <c r="AC31">
        <f t="shared" si="20"/>
        <v>2.6948154601433916</v>
      </c>
      <c r="AD31">
        <f t="shared" si="21"/>
        <v>228.90318935479442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53598.070125575643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357</v>
      </c>
      <c r="AR31">
        <v>15387</v>
      </c>
      <c r="AS31">
        <v>795.93679999999995</v>
      </c>
      <c r="AT31">
        <v>936.82</v>
      </c>
      <c r="AU31">
        <f t="shared" si="27"/>
        <v>0.15038449221835581</v>
      </c>
      <c r="AV31">
        <v>0.5</v>
      </c>
      <c r="AW31">
        <f t="shared" si="28"/>
        <v>1180.1785906277553</v>
      </c>
      <c r="AX31">
        <f t="shared" si="29"/>
        <v>15.134538775288265</v>
      </c>
      <c r="AY31">
        <f t="shared" si="30"/>
        <v>88.740279039264905</v>
      </c>
      <c r="AZ31">
        <f t="shared" si="31"/>
        <v>0.44656390768770948</v>
      </c>
      <c r="BA31">
        <f t="shared" si="32"/>
        <v>1.3313481857645696E-2</v>
      </c>
      <c r="BB31">
        <f t="shared" si="33"/>
        <v>2.4820776670011311</v>
      </c>
      <c r="BC31" t="s">
        <v>358</v>
      </c>
      <c r="BD31">
        <v>518.47</v>
      </c>
      <c r="BE31">
        <f t="shared" si="34"/>
        <v>418.35</v>
      </c>
      <c r="BF31">
        <f t="shared" si="35"/>
        <v>0.3367591729413173</v>
      </c>
      <c r="BG31">
        <f t="shared" si="36"/>
        <v>0.84751841551824059</v>
      </c>
      <c r="BH31">
        <f t="shared" si="37"/>
        <v>0.63649246210199273</v>
      </c>
      <c r="BI31">
        <f t="shared" si="38"/>
        <v>0.91308300891927219</v>
      </c>
      <c r="BJ31">
        <f t="shared" si="39"/>
        <v>0.21936355800471194</v>
      </c>
      <c r="BK31">
        <f t="shared" si="40"/>
        <v>0.78063644199528803</v>
      </c>
      <c r="BL31">
        <f t="shared" si="41"/>
        <v>1399.99233333333</v>
      </c>
      <c r="BM31">
        <f t="shared" si="42"/>
        <v>1180.1785906277553</v>
      </c>
      <c r="BN31">
        <f t="shared" si="43"/>
        <v>0.84298932396136328</v>
      </c>
      <c r="BO31">
        <f t="shared" si="44"/>
        <v>0.19597864792272632</v>
      </c>
      <c r="BP31">
        <v>6</v>
      </c>
      <c r="BQ31">
        <v>0.5</v>
      </c>
      <c r="BR31" t="s">
        <v>294</v>
      </c>
      <c r="BS31">
        <v>2</v>
      </c>
      <c r="BT31">
        <v>1608231930.25</v>
      </c>
      <c r="BU31">
        <v>1399.42466666667</v>
      </c>
      <c r="BV31">
        <v>1419.1656666666699</v>
      </c>
      <c r="BW31">
        <v>19.015043333333299</v>
      </c>
      <c r="BX31">
        <v>17.902166666666702</v>
      </c>
      <c r="BY31">
        <v>1399.9733333333299</v>
      </c>
      <c r="BZ31">
        <v>19.029676666666699</v>
      </c>
      <c r="CA31">
        <v>500.22093333333299</v>
      </c>
      <c r="CB31">
        <v>101.683933333333</v>
      </c>
      <c r="CC31">
        <v>9.9954959999999995E-2</v>
      </c>
      <c r="CD31">
        <v>27.9946533333333</v>
      </c>
      <c r="CE31">
        <v>27.765063333333298</v>
      </c>
      <c r="CF31">
        <v>999.9</v>
      </c>
      <c r="CG31">
        <v>0</v>
      </c>
      <c r="CH31">
        <v>0</v>
      </c>
      <c r="CI31">
        <v>10001.587666666701</v>
      </c>
      <c r="CJ31">
        <v>0</v>
      </c>
      <c r="CK31">
        <v>410.83756666666699</v>
      </c>
      <c r="CL31">
        <v>1399.99233333333</v>
      </c>
      <c r="CM31">
        <v>0.89999733333333298</v>
      </c>
      <c r="CN31">
        <v>0.100002496666667</v>
      </c>
      <c r="CO31">
        <v>0</v>
      </c>
      <c r="CP31">
        <v>796.06579999999997</v>
      </c>
      <c r="CQ31">
        <v>4.99979</v>
      </c>
      <c r="CR31">
        <v>11584.1133333333</v>
      </c>
      <c r="CS31">
        <v>11904.596666666699</v>
      </c>
      <c r="CT31">
        <v>48.936999999999998</v>
      </c>
      <c r="CU31">
        <v>51.5</v>
      </c>
      <c r="CV31">
        <v>50.125</v>
      </c>
      <c r="CW31">
        <v>50.5</v>
      </c>
      <c r="CX31">
        <v>50.116599999999998</v>
      </c>
      <c r="CY31">
        <v>1255.49133333333</v>
      </c>
      <c r="CZ31">
        <v>139.501</v>
      </c>
      <c r="DA31">
        <v>0</v>
      </c>
      <c r="DB31">
        <v>131.10000014305101</v>
      </c>
      <c r="DC31">
        <v>0</v>
      </c>
      <c r="DD31">
        <v>795.93679999999995</v>
      </c>
      <c r="DE31">
        <v>-10.7654615405581</v>
      </c>
      <c r="DF31">
        <v>-191.67692307017799</v>
      </c>
      <c r="DG31">
        <v>11581.572</v>
      </c>
      <c r="DH31">
        <v>15</v>
      </c>
      <c r="DI31">
        <v>1608231829.5</v>
      </c>
      <c r="DJ31" t="s">
        <v>354</v>
      </c>
      <c r="DK31">
        <v>1608231685.5</v>
      </c>
      <c r="DL31">
        <v>1608231829.5</v>
      </c>
      <c r="DM31">
        <v>12</v>
      </c>
      <c r="DN31">
        <v>0.13</v>
      </c>
      <c r="DO31">
        <v>-1.6E-2</v>
      </c>
      <c r="DP31">
        <v>-0.46800000000000003</v>
      </c>
      <c r="DQ31">
        <v>-4.4999999999999998E-2</v>
      </c>
      <c r="DR31">
        <v>931</v>
      </c>
      <c r="DS31">
        <v>17</v>
      </c>
      <c r="DT31">
        <v>0.1</v>
      </c>
      <c r="DU31">
        <v>7.0000000000000007E-2</v>
      </c>
      <c r="DV31">
        <v>15.150562946171901</v>
      </c>
      <c r="DW31">
        <v>-0.240016438393235</v>
      </c>
      <c r="DX31">
        <v>0.192264342095646</v>
      </c>
      <c r="DY31">
        <v>1</v>
      </c>
      <c r="DZ31">
        <v>-19.74821</v>
      </c>
      <c r="EA31">
        <v>-2.25770856507851E-2</v>
      </c>
      <c r="EB31">
        <v>0.22697898045120099</v>
      </c>
      <c r="EC31">
        <v>1</v>
      </c>
      <c r="ED31">
        <v>1.1114093333333299</v>
      </c>
      <c r="EE31">
        <v>0.16798291434927701</v>
      </c>
      <c r="EF31">
        <v>1.25703232345959E-2</v>
      </c>
      <c r="EG31">
        <v>1</v>
      </c>
      <c r="EH31">
        <v>3</v>
      </c>
      <c r="EI31">
        <v>3</v>
      </c>
      <c r="EJ31" t="s">
        <v>305</v>
      </c>
      <c r="EK31">
        <v>100</v>
      </c>
      <c r="EL31">
        <v>100</v>
      </c>
      <c r="EM31">
        <v>-0.55000000000000004</v>
      </c>
      <c r="EN31">
        <v>-1.43E-2</v>
      </c>
      <c r="EO31">
        <v>-0.72508964303606405</v>
      </c>
      <c r="EP31">
        <v>8.1547674161403102E-4</v>
      </c>
      <c r="EQ31">
        <v>-7.5071724955183801E-7</v>
      </c>
      <c r="ER31">
        <v>1.8443278439785599E-10</v>
      </c>
      <c r="ES31">
        <v>-0.14487703193667301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4.2</v>
      </c>
      <c r="FB31">
        <v>1.8</v>
      </c>
      <c r="FC31">
        <v>2</v>
      </c>
      <c r="FD31">
        <v>511.47</v>
      </c>
      <c r="FE31">
        <v>448.43</v>
      </c>
      <c r="FF31">
        <v>22.631399999999999</v>
      </c>
      <c r="FG31">
        <v>33.448900000000002</v>
      </c>
      <c r="FH31">
        <v>30.0001</v>
      </c>
      <c r="FI31">
        <v>33.375300000000003</v>
      </c>
      <c r="FJ31">
        <v>33.331499999999998</v>
      </c>
      <c r="FK31">
        <v>55.9178</v>
      </c>
      <c r="FL31">
        <v>48.866</v>
      </c>
      <c r="FM31">
        <v>0</v>
      </c>
      <c r="FN31">
        <v>22.634499999999999</v>
      </c>
      <c r="FO31">
        <v>1419.53</v>
      </c>
      <c r="FP31">
        <v>17.855599999999999</v>
      </c>
      <c r="FQ31">
        <v>100.89100000000001</v>
      </c>
      <c r="FR31">
        <v>100.608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2020-12-17T11:09:30Z</dcterms:created>
  <dcterms:modified xsi:type="dcterms:W3CDTF">2021-05-04T23:46:32Z</dcterms:modified>
</cp:coreProperties>
</file>