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142C0D94-EF3A-4F51-A4B6-0EDE6FC17FBE}" xr6:coauthVersionLast="46" xr6:coauthVersionMax="46" xr10:uidLastSave="{00000000-0000-0000-0000-000000000000}"/>
  <bookViews>
    <workbookView xWindow="1425" yWindow="142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/>
  <c r="L31" i="1" s="1"/>
  <c r="Z31" i="1"/>
  <c r="Y31" i="1"/>
  <c r="X31" i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I30" i="1"/>
  <c r="AH30" i="1"/>
  <c r="O30" i="1" s="1"/>
  <c r="Z30" i="1"/>
  <c r="Y30" i="1"/>
  <c r="X30" i="1" s="1"/>
  <c r="Q30" i="1"/>
  <c r="L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/>
  <c r="L29" i="1" s="1"/>
  <c r="Z29" i="1"/>
  <c r="Y29" i="1"/>
  <c r="X29" i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I28" i="1"/>
  <c r="AH28" i="1"/>
  <c r="O28" i="1" s="1"/>
  <c r="Z28" i="1"/>
  <c r="Y28" i="1"/>
  <c r="X28" i="1" s="1"/>
  <c r="Q28" i="1"/>
  <c r="L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/>
  <c r="L27" i="1" s="1"/>
  <c r="Z27" i="1"/>
  <c r="Y27" i="1"/>
  <c r="X27" i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I26" i="1"/>
  <c r="AH26" i="1"/>
  <c r="O26" i="1" s="1"/>
  <c r="Z26" i="1"/>
  <c r="Y26" i="1"/>
  <c r="X26" i="1" s="1"/>
  <c r="Q26" i="1"/>
  <c r="L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/>
  <c r="L25" i="1" s="1"/>
  <c r="Z25" i="1"/>
  <c r="Y25" i="1"/>
  <c r="X25" i="1"/>
  <c r="Q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I24" i="1"/>
  <c r="AH24" i="1"/>
  <c r="O24" i="1" s="1"/>
  <c r="Z24" i="1"/>
  <c r="Y24" i="1"/>
  <c r="X24" i="1" s="1"/>
  <c r="Q24" i="1"/>
  <c r="L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/>
  <c r="L23" i="1" s="1"/>
  <c r="Z23" i="1"/>
  <c r="Y23" i="1"/>
  <c r="X23" i="1"/>
  <c r="Q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I22" i="1"/>
  <c r="AH22" i="1"/>
  <c r="O22" i="1" s="1"/>
  <c r="Z22" i="1"/>
  <c r="Y22" i="1"/>
  <c r="X22" i="1" s="1"/>
  <c r="Q22" i="1"/>
  <c r="L22" i="1"/>
  <c r="BO21" i="1"/>
  <c r="BN21" i="1"/>
  <c r="BL21" i="1"/>
  <c r="BM21" i="1" s="1"/>
  <c r="BK21" i="1"/>
  <c r="BJ21" i="1"/>
  <c r="BI21" i="1"/>
  <c r="BH21" i="1"/>
  <c r="BG21" i="1"/>
  <c r="BF21" i="1"/>
  <c r="BE21" i="1"/>
  <c r="BA21" i="1"/>
  <c r="AU21" i="1"/>
  <c r="AO21" i="1"/>
  <c r="AJ21" i="1"/>
  <c r="AH21" i="1"/>
  <c r="L21" i="1" s="1"/>
  <c r="Z21" i="1"/>
  <c r="Y21" i="1"/>
  <c r="X21" i="1"/>
  <c r="Q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I20" i="1"/>
  <c r="AH20" i="1"/>
  <c r="O20" i="1" s="1"/>
  <c r="Z20" i="1"/>
  <c r="Y20" i="1"/>
  <c r="X20" i="1" s="1"/>
  <c r="Q20" i="1"/>
  <c r="L20" i="1"/>
  <c r="BO19" i="1"/>
  <c r="BN19" i="1"/>
  <c r="BL19" i="1"/>
  <c r="BM19" i="1" s="1"/>
  <c r="BK19" i="1"/>
  <c r="BJ19" i="1"/>
  <c r="BI19" i="1"/>
  <c r="BH19" i="1"/>
  <c r="BG19" i="1"/>
  <c r="BF19" i="1"/>
  <c r="BE19" i="1"/>
  <c r="BA19" i="1"/>
  <c r="AU19" i="1"/>
  <c r="AO19" i="1"/>
  <c r="AJ19" i="1"/>
  <c r="AH19" i="1"/>
  <c r="L19" i="1" s="1"/>
  <c r="Z19" i="1"/>
  <c r="Y19" i="1"/>
  <c r="X19" i="1"/>
  <c r="Q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I18" i="1"/>
  <c r="AH18" i="1"/>
  <c r="O18" i="1" s="1"/>
  <c r="Z18" i="1"/>
  <c r="Y18" i="1"/>
  <c r="X18" i="1" s="1"/>
  <c r="Q18" i="1"/>
  <c r="L18" i="1"/>
  <c r="BO17" i="1"/>
  <c r="BN17" i="1"/>
  <c r="BL17" i="1"/>
  <c r="BM17" i="1" s="1"/>
  <c r="BK17" i="1"/>
  <c r="BJ17" i="1"/>
  <c r="BI17" i="1"/>
  <c r="BH17" i="1"/>
  <c r="BG17" i="1"/>
  <c r="BF17" i="1"/>
  <c r="BE17" i="1"/>
  <c r="BA17" i="1"/>
  <c r="AU17" i="1"/>
  <c r="AO17" i="1"/>
  <c r="AJ17" i="1"/>
  <c r="AH17" i="1"/>
  <c r="L17" i="1" s="1"/>
  <c r="Z17" i="1"/>
  <c r="Y17" i="1"/>
  <c r="X17" i="1"/>
  <c r="Q17" i="1"/>
  <c r="T19" i="1" l="1"/>
  <c r="AW19" i="1"/>
  <c r="AY19" i="1" s="1"/>
  <c r="AY22" i="1"/>
  <c r="T23" i="1"/>
  <c r="AW23" i="1"/>
  <c r="AY23" i="1" s="1"/>
  <c r="AW28" i="1"/>
  <c r="T28" i="1"/>
  <c r="AW22" i="1"/>
  <c r="T22" i="1"/>
  <c r="AY27" i="1"/>
  <c r="AY28" i="1"/>
  <c r="T29" i="1"/>
  <c r="AW29" i="1"/>
  <c r="T17" i="1"/>
  <c r="AW17" i="1"/>
  <c r="AY17" i="1" s="1"/>
  <c r="AY24" i="1"/>
  <c r="T25" i="1"/>
  <c r="AW25" i="1"/>
  <c r="AW30" i="1"/>
  <c r="T30" i="1"/>
  <c r="AY29" i="1"/>
  <c r="AY21" i="1"/>
  <c r="AY25" i="1"/>
  <c r="AY30" i="1"/>
  <c r="T31" i="1"/>
  <c r="AW31" i="1"/>
  <c r="AW20" i="1"/>
  <c r="AY20" i="1" s="1"/>
  <c r="T20" i="1"/>
  <c r="AW24" i="1"/>
  <c r="T24" i="1"/>
  <c r="AW18" i="1"/>
  <c r="T18" i="1"/>
  <c r="T21" i="1"/>
  <c r="AW21" i="1"/>
  <c r="AW26" i="1"/>
  <c r="AY26" i="1" s="1"/>
  <c r="T26" i="1"/>
  <c r="AY31" i="1"/>
  <c r="AY18" i="1"/>
  <c r="T27" i="1"/>
  <c r="AW27" i="1"/>
  <c r="J18" i="1"/>
  <c r="I18" i="1" s="1"/>
  <c r="J20" i="1"/>
  <c r="I20" i="1" s="1"/>
  <c r="J22" i="1"/>
  <c r="I22" i="1" s="1"/>
  <c r="J24" i="1"/>
  <c r="I24" i="1" s="1"/>
  <c r="J26" i="1"/>
  <c r="I26" i="1" s="1"/>
  <c r="J28" i="1"/>
  <c r="I28" i="1" s="1"/>
  <c r="J30" i="1"/>
  <c r="I30" i="1" s="1"/>
  <c r="O17" i="1"/>
  <c r="K18" i="1"/>
  <c r="AX18" i="1" s="1"/>
  <c r="AZ18" i="1" s="1"/>
  <c r="O19" i="1"/>
  <c r="K20" i="1"/>
  <c r="AX20" i="1" s="1"/>
  <c r="O21" i="1"/>
  <c r="K22" i="1"/>
  <c r="AX22" i="1" s="1"/>
  <c r="AZ22" i="1" s="1"/>
  <c r="O23" i="1"/>
  <c r="K24" i="1"/>
  <c r="AX24" i="1" s="1"/>
  <c r="O25" i="1"/>
  <c r="K26" i="1"/>
  <c r="AX26" i="1" s="1"/>
  <c r="AZ26" i="1" s="1"/>
  <c r="O27" i="1"/>
  <c r="K28" i="1"/>
  <c r="AX28" i="1" s="1"/>
  <c r="AZ28" i="1" s="1"/>
  <c r="O29" i="1"/>
  <c r="K30" i="1"/>
  <c r="AX30" i="1" s="1"/>
  <c r="AZ30" i="1" s="1"/>
  <c r="O31" i="1"/>
  <c r="AI17" i="1"/>
  <c r="AI19" i="1"/>
  <c r="AI21" i="1"/>
  <c r="AI23" i="1"/>
  <c r="AI25" i="1"/>
  <c r="AI27" i="1"/>
  <c r="AI29" i="1"/>
  <c r="AI31" i="1"/>
  <c r="J17" i="1"/>
  <c r="I17" i="1" s="1"/>
  <c r="J19" i="1"/>
  <c r="I19" i="1" s="1"/>
  <c r="J21" i="1"/>
  <c r="I21" i="1" s="1"/>
  <c r="J23" i="1"/>
  <c r="I23" i="1" s="1"/>
  <c r="J25" i="1"/>
  <c r="I25" i="1" s="1"/>
  <c r="J27" i="1"/>
  <c r="I27" i="1" s="1"/>
  <c r="J29" i="1"/>
  <c r="I29" i="1" s="1"/>
  <c r="J31" i="1"/>
  <c r="I31" i="1" s="1"/>
  <c r="K17" i="1"/>
  <c r="AX17" i="1" s="1"/>
  <c r="AZ17" i="1" s="1"/>
  <c r="K19" i="1"/>
  <c r="AX19" i="1" s="1"/>
  <c r="K21" i="1"/>
  <c r="AX21" i="1" s="1"/>
  <c r="AZ21" i="1" s="1"/>
  <c r="K23" i="1"/>
  <c r="AX23" i="1" s="1"/>
  <c r="K25" i="1"/>
  <c r="AX25" i="1" s="1"/>
  <c r="AZ25" i="1" s="1"/>
  <c r="K27" i="1"/>
  <c r="AX27" i="1" s="1"/>
  <c r="AZ27" i="1" s="1"/>
  <c r="K29" i="1"/>
  <c r="AX29" i="1" s="1"/>
  <c r="AZ29" i="1" s="1"/>
  <c r="K31" i="1"/>
  <c r="AX31" i="1" s="1"/>
  <c r="AZ31" i="1" s="1"/>
  <c r="AB25" i="1" l="1"/>
  <c r="AZ20" i="1"/>
  <c r="AB22" i="1"/>
  <c r="R22" i="1"/>
  <c r="P22" i="1" s="1"/>
  <c r="S22" i="1" s="1"/>
  <c r="M22" i="1" s="1"/>
  <c r="N22" i="1" s="1"/>
  <c r="U23" i="1"/>
  <c r="V23" i="1" s="1"/>
  <c r="AB24" i="1"/>
  <c r="AZ23" i="1"/>
  <c r="AB23" i="1"/>
  <c r="AB20" i="1"/>
  <c r="U26" i="1"/>
  <c r="V26" i="1" s="1"/>
  <c r="U20" i="1"/>
  <c r="V20" i="1" s="1"/>
  <c r="R20" i="1" s="1"/>
  <c r="P20" i="1" s="1"/>
  <c r="S20" i="1" s="1"/>
  <c r="M20" i="1" s="1"/>
  <c r="N20" i="1" s="1"/>
  <c r="U17" i="1"/>
  <c r="V17" i="1" s="1"/>
  <c r="AZ19" i="1"/>
  <c r="AB19" i="1"/>
  <c r="U30" i="1"/>
  <c r="V30" i="1" s="1"/>
  <c r="U22" i="1"/>
  <c r="V22" i="1" s="1"/>
  <c r="U19" i="1"/>
  <c r="V19" i="1" s="1"/>
  <c r="R19" i="1" s="1"/>
  <c r="P19" i="1" s="1"/>
  <c r="S19" i="1" s="1"/>
  <c r="M19" i="1" s="1"/>
  <c r="N19" i="1" s="1"/>
  <c r="U24" i="1"/>
  <c r="V24" i="1" s="1"/>
  <c r="AB21" i="1"/>
  <c r="AB18" i="1"/>
  <c r="AB17" i="1"/>
  <c r="R17" i="1"/>
  <c r="P17" i="1" s="1"/>
  <c r="S17" i="1" s="1"/>
  <c r="M17" i="1" s="1"/>
  <c r="N17" i="1" s="1"/>
  <c r="AZ24" i="1"/>
  <c r="AB30" i="1"/>
  <c r="R30" i="1"/>
  <c r="P30" i="1" s="1"/>
  <c r="S30" i="1" s="1"/>
  <c r="M30" i="1" s="1"/>
  <c r="N30" i="1" s="1"/>
  <c r="U27" i="1"/>
  <c r="V27" i="1" s="1"/>
  <c r="U21" i="1"/>
  <c r="V21" i="1" s="1"/>
  <c r="U31" i="1"/>
  <c r="V31" i="1" s="1"/>
  <c r="AB27" i="1"/>
  <c r="R27" i="1"/>
  <c r="P27" i="1" s="1"/>
  <c r="S27" i="1" s="1"/>
  <c r="M27" i="1" s="1"/>
  <c r="N27" i="1" s="1"/>
  <c r="AB31" i="1"/>
  <c r="R31" i="1"/>
  <c r="P31" i="1" s="1"/>
  <c r="S31" i="1" s="1"/>
  <c r="M31" i="1" s="1"/>
  <c r="N31" i="1" s="1"/>
  <c r="AB28" i="1"/>
  <c r="U18" i="1"/>
  <c r="V18" i="1" s="1"/>
  <c r="U28" i="1"/>
  <c r="V28" i="1" s="1"/>
  <c r="R28" i="1" s="1"/>
  <c r="P28" i="1" s="1"/>
  <c r="S28" i="1" s="1"/>
  <c r="M28" i="1" s="1"/>
  <c r="N28" i="1" s="1"/>
  <c r="AB29" i="1"/>
  <c r="AB26" i="1"/>
  <c r="U25" i="1"/>
  <c r="V25" i="1" s="1"/>
  <c r="U29" i="1"/>
  <c r="V29" i="1" s="1"/>
  <c r="R29" i="1" s="1"/>
  <c r="P29" i="1" s="1"/>
  <c r="S29" i="1" s="1"/>
  <c r="M29" i="1" s="1"/>
  <c r="N29" i="1" s="1"/>
  <c r="W24" i="1" l="1"/>
  <c r="AA24" i="1" s="1"/>
  <c r="AD24" i="1"/>
  <c r="AE24" i="1" s="1"/>
  <c r="AC24" i="1"/>
  <c r="W23" i="1"/>
  <c r="AA23" i="1" s="1"/>
  <c r="AD23" i="1"/>
  <c r="AE23" i="1" s="1"/>
  <c r="AC23" i="1"/>
  <c r="W26" i="1"/>
  <c r="AA26" i="1" s="1"/>
  <c r="AD26" i="1"/>
  <c r="AE26" i="1" s="1"/>
  <c r="AC26" i="1"/>
  <c r="W25" i="1"/>
  <c r="AA25" i="1" s="1"/>
  <c r="AD25" i="1"/>
  <c r="AC25" i="1"/>
  <c r="W18" i="1"/>
  <c r="AA18" i="1" s="1"/>
  <c r="AD18" i="1"/>
  <c r="AC18" i="1"/>
  <c r="W31" i="1"/>
  <c r="AA31" i="1" s="1"/>
  <c r="AD31" i="1"/>
  <c r="AC31" i="1"/>
  <c r="R26" i="1"/>
  <c r="P26" i="1" s="1"/>
  <c r="S26" i="1" s="1"/>
  <c r="M26" i="1" s="1"/>
  <c r="N26" i="1" s="1"/>
  <c r="W21" i="1"/>
  <c r="AA21" i="1" s="1"/>
  <c r="AD21" i="1"/>
  <c r="AE21" i="1" s="1"/>
  <c r="AC21" i="1"/>
  <c r="W17" i="1"/>
  <c r="AA17" i="1" s="1"/>
  <c r="AC17" i="1"/>
  <c r="AD17" i="1"/>
  <c r="R23" i="1"/>
  <c r="P23" i="1" s="1"/>
  <c r="S23" i="1" s="1"/>
  <c r="M23" i="1" s="1"/>
  <c r="N23" i="1" s="1"/>
  <c r="W28" i="1"/>
  <c r="AA28" i="1" s="1"/>
  <c r="AD28" i="1"/>
  <c r="AC28" i="1"/>
  <c r="W19" i="1"/>
  <c r="AA19" i="1" s="1"/>
  <c r="AC19" i="1"/>
  <c r="AD19" i="1"/>
  <c r="AE19" i="1" s="1"/>
  <c r="R18" i="1"/>
  <c r="P18" i="1" s="1"/>
  <c r="S18" i="1" s="1"/>
  <c r="M18" i="1" s="1"/>
  <c r="N18" i="1" s="1"/>
  <c r="W22" i="1"/>
  <c r="AA22" i="1" s="1"/>
  <c r="AD22" i="1"/>
  <c r="AE22" i="1" s="1"/>
  <c r="AC22" i="1"/>
  <c r="W27" i="1"/>
  <c r="AA27" i="1" s="1"/>
  <c r="AD27" i="1"/>
  <c r="AC27" i="1"/>
  <c r="W20" i="1"/>
  <c r="AA20" i="1" s="1"/>
  <c r="AD20" i="1"/>
  <c r="AC20" i="1"/>
  <c r="R25" i="1"/>
  <c r="P25" i="1" s="1"/>
  <c r="S25" i="1" s="1"/>
  <c r="M25" i="1" s="1"/>
  <c r="N25" i="1" s="1"/>
  <c r="W29" i="1"/>
  <c r="AA29" i="1" s="1"/>
  <c r="AC29" i="1"/>
  <c r="AD29" i="1"/>
  <c r="R21" i="1"/>
  <c r="P21" i="1" s="1"/>
  <c r="S21" i="1" s="1"/>
  <c r="M21" i="1" s="1"/>
  <c r="N21" i="1" s="1"/>
  <c r="W30" i="1"/>
  <c r="AA30" i="1" s="1"/>
  <c r="AD30" i="1"/>
  <c r="AC30" i="1"/>
  <c r="R24" i="1"/>
  <c r="P24" i="1" s="1"/>
  <c r="S24" i="1" s="1"/>
  <c r="M24" i="1" s="1"/>
  <c r="N24" i="1" s="1"/>
  <c r="AE29" i="1" l="1"/>
  <c r="AE27" i="1"/>
  <c r="AE18" i="1"/>
  <c r="AE28" i="1"/>
  <c r="AE25" i="1"/>
  <c r="AE30" i="1"/>
  <c r="AE20" i="1"/>
  <c r="AE17" i="1"/>
  <c r="AE31" i="1"/>
</calcChain>
</file>

<file path=xl/sharedStrings.xml><?xml version="1.0" encoding="utf-8"?>
<sst xmlns="http://schemas.openxmlformats.org/spreadsheetml/2006/main" count="702" uniqueCount="360">
  <si>
    <t>File opened</t>
  </si>
  <si>
    <t>2020-12-17 11:15:13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</si>
  <si>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</si>
  <si>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</si>
  <si>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</si>
  <si>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</si>
  <si>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</si>
  <si>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</si>
  <si>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</si>
  <si>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</si>
  <si>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</si>
  <si>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</si>
  <si>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</si>
  <si>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</si>
  <si>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</si>
  <si>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</si>
  <si>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</si>
  <si>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</si>
  <si>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</si>
  <si>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</si>
  <si>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</si>
  <si>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</si>
  <si>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</si>
  <si>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</si>
  <si>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11:15:13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</si>
  <si>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</si>
  <si>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</si>
  <si>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</si>
  <si>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</si>
  <si>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</si>
  <si>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</si>
  <si>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</si>
  <si>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</si>
  <si>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</si>
  <si>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</si>
  <si>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</si>
  <si>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</si>
  <si>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</si>
  <si>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</si>
  <si>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</si>
  <si>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</si>
  <si>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</si>
  <si>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</si>
  <si>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</si>
  <si>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</si>
  <si>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</si>
  <si>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</si>
  <si>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</si>
  <si>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</si>
  <si>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</si>
  <si>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</si>
  <si>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</si>
  <si>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</si>
  <si>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</si>
  <si>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</si>
  <si>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</si>
  <si>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</si>
  <si>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</si>
  <si>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</si>
  <si>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</si>
  <si>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</si>
  <si>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</si>
  <si>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</si>
  <si>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</si>
  <si>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</si>
  <si>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</si>
  <si>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</si>
  <si>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</si>
  <si>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</si>
  <si>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</si>
  <si>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</si>
  <si>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</si>
  <si>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</si>
  <si>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</si>
  <si>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</si>
  <si>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</si>
  <si>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</si>
  <si>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</si>
  <si>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</si>
  <si>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</si>
  <si>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</si>
  <si>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</si>
  <si>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</si>
  <si>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</si>
  <si>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</si>
  <si>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</si>
  <si>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</si>
  <si>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</si>
  <si>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</si>
  <si>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</si>
  <si>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</si>
  <si>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</si>
  <si>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</si>
  <si>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</si>
  <si>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</si>
  <si>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</si>
  <si>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</si>
  <si>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</si>
  <si>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</si>
  <si>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</si>
  <si>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</si>
  <si>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</si>
  <si>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</si>
  <si>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</si>
  <si>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</si>
  <si>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</si>
  <si>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</si>
  <si>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</si>
  <si>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</si>
  <si>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</si>
  <si>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</si>
  <si>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</si>
  <si>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</si>
  <si>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</si>
  <si>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</si>
  <si>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</si>
  <si>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</si>
  <si>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</si>
  <si>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</si>
  <si>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</si>
  <si>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</si>
  <si>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</si>
  <si>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</si>
  <si>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</si>
  <si>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</si>
  <si>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</si>
  <si>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</si>
  <si>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</si>
  <si>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</si>
  <si>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</si>
  <si>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</si>
  <si>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</si>
  <si>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</si>
  <si>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</si>
  <si>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</si>
  <si>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</si>
  <si>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</si>
  <si>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</si>
  <si>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</si>
  <si>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</si>
  <si>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</si>
  <si>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</si>
  <si>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</si>
  <si>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</si>
  <si>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</si>
  <si>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</si>
  <si>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</si>
  <si>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</si>
  <si>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</si>
  <si>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</si>
  <si>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</si>
  <si>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</si>
  <si>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</si>
  <si>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</si>
  <si>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</si>
  <si>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</si>
  <si>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</si>
  <si>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</si>
  <si>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</si>
  <si>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</si>
  <si>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</si>
  <si>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</si>
  <si>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</si>
  <si>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</si>
  <si>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</si>
  <si>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</si>
  <si>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</si>
  <si>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</si>
  <si>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</si>
  <si>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</si>
  <si>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</si>
  <si>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</si>
  <si>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</si>
  <si>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</si>
  <si>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</si>
  <si>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</si>
  <si>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</si>
  <si>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</si>
  <si>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</si>
  <si>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</si>
  <si>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</si>
  <si>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</si>
  <si>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</si>
  <si>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</si>
  <si>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</si>
  <si>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</si>
  <si>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</si>
  <si>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</si>
  <si>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</si>
  <si>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</si>
  <si>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</si>
  <si>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</si>
  <si>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</si>
  <si>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</si>
  <si>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</si>
  <si>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</si>
  <si>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</si>
  <si>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</si>
  <si>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</si>
  <si>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</si>
  <si>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</si>
  <si>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</si>
  <si>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</si>
  <si>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</si>
  <si>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</si>
  <si>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</si>
  <si>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</si>
  <si>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</si>
  <si>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</si>
  <si>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</si>
  <si>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</si>
  <si>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</si>
  <si>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</si>
  <si>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</si>
  <si>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</si>
  <si>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</si>
  <si>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</si>
  <si>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</si>
  <si>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</si>
  <si>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</si>
  <si>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</si>
  <si>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</si>
  <si>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</si>
  <si>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</si>
  <si>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</si>
  <si>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</si>
  <si>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</si>
  <si>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</si>
  <si>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</si>
  <si>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</si>
  <si>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</si>
  <si>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</si>
  <si>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</si>
  <si>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</si>
  <si>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</si>
  <si>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</si>
  <si>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</si>
  <si>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</si>
  <si>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</si>
  <si>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</si>
  <si>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</si>
  <si>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</si>
  <si>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</si>
  <si>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</si>
  <si>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</si>
  <si>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</si>
  <si>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</si>
  <si>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</si>
  <si>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</si>
  <si>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</si>
  <si>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</si>
  <si>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</si>
  <si>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</si>
  <si>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</si>
  <si>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</si>
  <si>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</si>
  <si>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</si>
  <si>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</si>
  <si>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</si>
  <si>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</si>
  <si>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</si>
  <si>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</si>
  <si>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</si>
  <si>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</si>
  <si>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</si>
  <si>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</si>
  <si>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</si>
  <si>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</si>
  <si>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</si>
  <si>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</si>
  <si>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</si>
  <si>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</si>
  <si>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</si>
  <si>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</si>
  <si>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</si>
  <si>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</si>
  <si>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</si>
  <si>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</si>
  <si>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</si>
  <si>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</si>
  <si>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</si>
  <si>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</si>
  <si>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</si>
  <si>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</si>
  <si>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</si>
  <si>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</si>
  <si>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</si>
  <si>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</si>
  <si>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</si>
  <si>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11:20:15</t>
  </si>
  <si>
    <t>11:20:15</t>
  </si>
  <si>
    <t>1149</t>
  </si>
  <si>
    <t>_1</t>
  </si>
  <si>
    <t>-</t>
  </si>
  <si>
    <t>RECT-2956-20201217-11_20_09</t>
  </si>
  <si>
    <t>DARK-2957-20201217-11_20_17</t>
  </si>
  <si>
    <t>0: Broadleaf</t>
  </si>
  <si>
    <t>11:20:36</t>
  </si>
  <si>
    <t>1/3</t>
  </si>
  <si>
    <t>20201217 11:22:37</t>
  </si>
  <si>
    <t>11:22:37</t>
  </si>
  <si>
    <t>RECT-2958-20201217-11_22_31</t>
  </si>
  <si>
    <t>DARK-2959-20201217-11_22_38</t>
  </si>
  <si>
    <t>2/3</t>
  </si>
  <si>
    <t>20201217 11:23:50</t>
  </si>
  <si>
    <t>11:23:50</t>
  </si>
  <si>
    <t>RECT-2960-20201217-11_23_44</t>
  </si>
  <si>
    <t>DARK-2961-20201217-11_23_51</t>
  </si>
  <si>
    <t>3/3</t>
  </si>
  <si>
    <t>20201217 11:25:15</t>
  </si>
  <si>
    <t>11:25:15</t>
  </si>
  <si>
    <t>RECT-2962-20201217-11_25_09</t>
  </si>
  <si>
    <t>DARK-2963-20201217-11_25_16</t>
  </si>
  <si>
    <t>20201217 11:26:58</t>
  </si>
  <si>
    <t>11:26:58</t>
  </si>
  <si>
    <t>RECT-2964-20201217-11_26_52</t>
  </si>
  <si>
    <t>DARK-2965-20201217-11_26_59</t>
  </si>
  <si>
    <t>20201217 11:28:42</t>
  </si>
  <si>
    <t>11:28:42</t>
  </si>
  <si>
    <t>RECT-2966-20201217-11_28_36</t>
  </si>
  <si>
    <t>DARK-2967-20201217-11_28_44</t>
  </si>
  <si>
    <t>20201217 11:30:13</t>
  </si>
  <si>
    <t>11:30:13</t>
  </si>
  <si>
    <t>RECT-2968-20201217-11_30_07</t>
  </si>
  <si>
    <t>DARK-2969-20201217-11_30_15</t>
  </si>
  <si>
    <t>20201217 11:32:01</t>
  </si>
  <si>
    <t>11:32:01</t>
  </si>
  <si>
    <t>RECT-2970-20201217-11_31_55</t>
  </si>
  <si>
    <t>DARK-2971-20201217-11_32_02</t>
  </si>
  <si>
    <t>11:32:26</t>
  </si>
  <si>
    <t>20201217 11:34:22</t>
  </si>
  <si>
    <t>11:34:22</t>
  </si>
  <si>
    <t>RECT-2972-20201217-11_34_16</t>
  </si>
  <si>
    <t>DARK-2973-20201217-11_34_24</t>
  </si>
  <si>
    <t>20201217 11:36:05</t>
  </si>
  <si>
    <t>11:36:05</t>
  </si>
  <si>
    <t>RECT-2974-20201217-11_35_59</t>
  </si>
  <si>
    <t>DARK-2975-20201217-11_36_07</t>
  </si>
  <si>
    <t>20201217 11:37:56</t>
  </si>
  <si>
    <t>11:37:56</t>
  </si>
  <si>
    <t>RECT-2976-20201217-11_37_50</t>
  </si>
  <si>
    <t>DARK-2977-20201217-11_37_58</t>
  </si>
  <si>
    <t>20201217 11:39:36</t>
  </si>
  <si>
    <t>11:39:36</t>
  </si>
  <si>
    <t>RECT-2978-20201217-11_39_30</t>
  </si>
  <si>
    <t>DARK-2979-20201217-11_39_38</t>
  </si>
  <si>
    <t>20201217 11:41:36</t>
  </si>
  <si>
    <t>11:41:36</t>
  </si>
  <si>
    <t>RECT-2980-20201217-11_41_30</t>
  </si>
  <si>
    <t>DARK-2981-20201217-11_41_38</t>
  </si>
  <si>
    <t>0/3</t>
  </si>
  <si>
    <t>20201217 11:43:37</t>
  </si>
  <si>
    <t>11:43:37</t>
  </si>
  <si>
    <t>RECT-2982-20201217-11_43_31</t>
  </si>
  <si>
    <t>DARK-2983-20201217-11_43_39</t>
  </si>
  <si>
    <t>11:44:12</t>
  </si>
  <si>
    <t>20201217 11:46:08</t>
  </si>
  <si>
    <t>11:46:08</t>
  </si>
  <si>
    <t>RECT-2984-20201217-11_46_02</t>
  </si>
  <si>
    <t>DARK-2985-20201217-11_46_10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</si>
</sst>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1608225615.0999999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1608225607.0999999</v>
      </c>
      <c r="I17">
        <f t="shared" ref="I17:I31" si="0">(J17)/1000</f>
        <v>2.3157745506695712E-3</v>
      </c>
      <c r="J17">
        <f t="shared" ref="J17:J31" si="1">1000*CA17*AH17*(BW17-BX17)/(100*BP17*(1000-AH17*BW17))</f>
        <v>2.3157745506695711</v>
      </c>
      <c r="K17">
        <f t="shared" ref="K17:K31" si="2">CA17*AH17*(BV17-BU17*(1000-AH17*BX17)/(1000-AH17*BW17))/(100*BP17)</f>
        <v>9.3248761559280045</v>
      </c>
      <c r="L17">
        <f t="shared" ref="L17:L31" si="3">BU17 - IF(AH17&gt;1, K17*BP17*100/(AJ17*CI17), 0)</f>
        <v>401.29064516129</v>
      </c>
      <c r="M17">
        <f t="shared" ref="M17:M31" si="4">((S17-I17/2)*L17-K17)/(S17+I17/2)</f>
        <v>273.92933031851078</v>
      </c>
      <c r="N17">
        <f t="shared" ref="N17:N31" si="5">M17*(CB17+CC17)/1000</f>
        <v>27.883997392480119</v>
      </c>
      <c r="O17">
        <f t="shared" ref="O17:O31" si="6">(BU17 - IF(AH17&gt;1, K17*BP17*100/(AJ17*CI17), 0))*(CB17+CC17)/1000</f>
        <v>40.848445437709806</v>
      </c>
      <c r="P17">
        <f t="shared" ref="P17:P31" si="7">2/((1/R17-1/Q17)+SIGN(R17)*SQRT((1/R17-1/Q17)*(1/R17-1/Q17) + 4*BQ17/((BQ17+1)*(BQ17+1))*(2*1/R17*1/Q17-1/Q17*1/Q17)))</f>
        <v>0.12960891054598311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2.9585598878749666</v>
      </c>
      <c r="R17">
        <f t="shared" ref="R17:R31" si="9">I17*(1000-(1000*0.61365*EXP(17.502*V17/(240.97+V17))/(CB17+CC17)+BW17)/2)/(1000*0.61365*EXP(17.502*V17/(240.97+V17))/(CB17+CC17)-BW17)</f>
        <v>0.12653519894967971</v>
      </c>
      <c r="S17">
        <f t="shared" ref="S17:S31" si="10">1/((BQ17+1)/(P17/1.6)+1/(Q17/1.37)) + BQ17/((BQ17+1)/(P17/1.6) + BQ17/(Q17/1.37))</f>
        <v>7.9354588840921697E-2</v>
      </c>
      <c r="T17">
        <f t="shared" ref="T17:T31" si="11">(BM17*BO17)</f>
        <v>231.29107620300806</v>
      </c>
      <c r="U17">
        <f t="shared" ref="U17:U31" si="12">(CD17+(T17+2*0.95*0.0000000567*(((CD17+$B$7)+273)^4-(CD17+273)^4)-44100*I17)/(1.84*29.3*Q17+8*0.95*0.0000000567*(CD17+273)^3))</f>
        <v>28.75214937180597</v>
      </c>
      <c r="V17">
        <f t="shared" ref="V17:V31" si="13">($C$7*CE17+$D$7*CF17+$E$7*U17)</f>
        <v>28.5859967741935</v>
      </c>
      <c r="W17">
        <f t="shared" ref="W17:W31" si="14">0.61365*EXP(17.502*V17/(240.97+V17))</f>
        <v>3.9264256146307384</v>
      </c>
      <c r="X17">
        <f t="shared" ref="X17:X31" si="15">(Y17/Z17*100)</f>
        <v>55.840317510151692</v>
      </c>
      <c r="Y17">
        <f t="shared" ref="Y17:Y31" si="16">BW17*(CB17+CC17)/1000</f>
        <v>2.1187927136412239</v>
      </c>
      <c r="Z17">
        <f t="shared" ref="Z17:Z31" si="17">0.61365*EXP(17.502*CD17/(240.97+CD17))</f>
        <v>3.7943779837140617</v>
      </c>
      <c r="AA17">
        <f t="shared" ref="AA17:AA31" si="18">(W17-BW17*(CB17+CC17)/1000)</f>
        <v>1.8076329009895145</v>
      </c>
      <c r="AB17">
        <f t="shared" ref="AB17:AB31" si="19">(-I17*44100)</f>
        <v>-102.12565768452809</v>
      </c>
      <c r="AC17">
        <f t="shared" ref="AC17:AC31" si="20">2*29.3*Q17*0.92*(CD17-V17)</f>
        <v>-93.800483414050063</v>
      </c>
      <c r="AD17">
        <f t="shared" ref="AD17:AD31" si="21">2*0.95*0.0000000567*(((CD17+$B$7)+273)^4-(V17+273)^4)</f>
        <v>-6.9310485163856717</v>
      </c>
      <c r="AE17">
        <f t="shared" ref="AE17:AE31" si="22">T17+AD17+AB17+AC17</f>
        <v>28.433886588044246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53579.008562961317</v>
      </c>
      <c r="AK17" t="s">
        <v>293</v>
      </c>
      <c r="AL17">
        <v>0</v>
      </c>
      <c r="AM17">
        <v>0</v>
      </c>
      <c r="AN17">
        <v>0</v>
      </c>
      <c r="AO17" t="e">
        <f t="shared" ref="AO17:AO31" si="26">1-AM17/AN17</f>
        <v>#DIV/0!</v>
      </c>
      <c r="AP17">
        <v>-1</v>
      </c>
      <c r="AQ17" t="s">
        <v>294</v>
      </c>
      <c r="AR17">
        <v>15344.4</v>
      </c>
      <c r="AS17">
        <v>860.00851999999998</v>
      </c>
      <c r="AT17">
        <v>1014.92</v>
      </c>
      <c r="AU17">
        <f t="shared" ref="AU17:AU31" si="27">1-AS17/AT17</f>
        <v>0.1526341780632956</v>
      </c>
      <c r="AV17">
        <v>0.5</v>
      </c>
      <c r="AW17">
        <f t="shared" ref="AW17:AW31" si="28">BM17</f>
        <v>1180.1855434899121</v>
      </c>
      <c r="AX17">
        <f t="shared" ref="AX17:AX31" si="29">K17</f>
        <v>9.3248761559280045</v>
      </c>
      <c r="AY17">
        <f t="shared" ref="AY17:AY31" si="30">AU17*AV17*AW17</f>
        <v>90.06832519638327</v>
      </c>
      <c r="AZ17">
        <f t="shared" ref="AZ17:AZ31" si="31">(AX17-AP17)/AW17</f>
        <v>8.7485194280523381E-3</v>
      </c>
      <c r="BA17">
        <f t="shared" ref="BA17:BA31" si="32">(AN17-AT17)/AT17</f>
        <v>-1</v>
      </c>
      <c r="BB17" t="s">
        <v>295</v>
      </c>
      <c r="BC17">
        <v>860.00851999999998</v>
      </c>
      <c r="BD17">
        <v>624.78</v>
      </c>
      <c r="BE17">
        <f t="shared" ref="BE17:BE31" si="33">1-BD17/AT17</f>
        <v>0.38440468214243484</v>
      </c>
      <c r="BF17">
        <f t="shared" ref="BF17:BF31" si="34">(AT17-BC17)/(AT17-BD17)</f>
        <v>0.39706638642538572</v>
      </c>
      <c r="BG17">
        <f t="shared" ref="BG17:BG31" si="35">(AN17-AT17)/(AN17-BD17)</f>
        <v>1.6244438042190852</v>
      </c>
      <c r="BH17">
        <f t="shared" ref="BH17:BH31" si="36">(AT17-BC17)/(AT17-AM17)</f>
        <v>0.15263417806329563</v>
      </c>
      <c r="BI17" t="e">
        <f t="shared" ref="BI17:BI31" si="37">(AN17-AT17)/(AN17-AM17)</f>
        <v>#DIV/0!</v>
      </c>
      <c r="BJ17">
        <f t="shared" ref="BJ17:BJ31" si="38">(BF17*BD17/BC17)</f>
        <v>0.28846125490809377</v>
      </c>
      <c r="BK17">
        <f t="shared" ref="BK17:BK31" si="39">(1-BJ17)</f>
        <v>0.71153874509190618</v>
      </c>
      <c r="BL17">
        <f t="shared" ref="BL17:BL31" si="40">$B$11*CJ17+$C$11*CK17+$F$11*CL17*(1-CO17)</f>
        <v>1400.0006451612901</v>
      </c>
      <c r="BM17">
        <f t="shared" ref="BM17:BM31" si="41">BL17*BN17</f>
        <v>1180.1855434899121</v>
      </c>
      <c r="BN17">
        <f t="shared" ref="BN17:BN31" si="42">($B$11*$D$9+$C$11*$D$9+$F$11*((CY17+CQ17)/MAX(CY17+CQ17+CZ17, 0.1)*$I$9+CZ17/MAX(CY17+CQ17+CZ17, 0.1)*$J$9))/($B$11+$C$11+$F$11)</f>
        <v>0.84298928544704077</v>
      </c>
      <c r="BO17">
        <f t="shared" ref="BO17:BO31" si="43">($B$11*$K$9+$C$11*$K$9+$F$11*((CY17+CQ17)/MAX(CY17+CQ17+CZ17, 0.1)*$P$9+CZ17/MAX(CY17+CQ17+CZ17, 0.1)*$Q$9))/($B$11+$C$11+$F$11)</f>
        <v>0.19597857089408169</v>
      </c>
      <c r="BP17">
        <v>6</v>
      </c>
      <c r="BQ17">
        <v>0.5</v>
      </c>
      <c r="BR17" t="s">
        <v>296</v>
      </c>
      <c r="BS17">
        <v>2</v>
      </c>
      <c r="BT17">
        <v>1608225607.0999999</v>
      </c>
      <c r="BU17">
        <v>401.29064516129</v>
      </c>
      <c r="BV17">
        <v>413.59454838709701</v>
      </c>
      <c r="BW17">
        <v>20.8147870967742</v>
      </c>
      <c r="BX17">
        <v>18.0939451612903</v>
      </c>
      <c r="BY17">
        <v>400.56564516128998</v>
      </c>
      <c r="BZ17">
        <v>20.611787096774201</v>
      </c>
      <c r="CA17">
        <v>500.04496774193598</v>
      </c>
      <c r="CB17">
        <v>101.69267741935499</v>
      </c>
      <c r="CC17">
        <v>9.9990638709677407E-2</v>
      </c>
      <c r="CD17">
        <v>27.997912903225799</v>
      </c>
      <c r="CE17">
        <v>28.5859967741935</v>
      </c>
      <c r="CF17">
        <v>999.9</v>
      </c>
      <c r="CG17">
        <v>0</v>
      </c>
      <c r="CH17">
        <v>0</v>
      </c>
      <c r="CI17">
        <v>9997.0958064516108</v>
      </c>
      <c r="CJ17">
        <v>0</v>
      </c>
      <c r="CK17">
        <v>374.58364516129001</v>
      </c>
      <c r="CL17">
        <v>1400.0006451612901</v>
      </c>
      <c r="CM17">
        <v>0.90000058064516097</v>
      </c>
      <c r="CN17">
        <v>9.9999419354838706E-2</v>
      </c>
      <c r="CO17">
        <v>0</v>
      </c>
      <c r="CP17">
        <v>860.19203225806405</v>
      </c>
      <c r="CQ17">
        <v>4.9994800000000001</v>
      </c>
      <c r="CR17">
        <v>12209.819354838701</v>
      </c>
      <c r="CS17">
        <v>11417.5709677419</v>
      </c>
      <c r="CT17">
        <v>46.971483870967703</v>
      </c>
      <c r="CU17">
        <v>49.124870967741899</v>
      </c>
      <c r="CV17">
        <v>47.959419354838701</v>
      </c>
      <c r="CW17">
        <v>48.846483870967703</v>
      </c>
      <c r="CX17">
        <v>48.987806451612897</v>
      </c>
      <c r="CY17">
        <v>1255.5006451612901</v>
      </c>
      <c r="CZ17">
        <v>139.5</v>
      </c>
      <c r="DA17">
        <v>0</v>
      </c>
      <c r="DB17">
        <v>749.09999990463302</v>
      </c>
      <c r="DC17">
        <v>0</v>
      </c>
      <c r="DD17">
        <v>860.00851999999998</v>
      </c>
      <c r="DE17">
        <v>-10.828000017648799</v>
      </c>
      <c r="DF17">
        <v>-133.03076940508299</v>
      </c>
      <c r="DG17">
        <v>12207.495999999999</v>
      </c>
      <c r="DH17">
        <v>15</v>
      </c>
      <c r="DI17">
        <v>1608225636.0999999</v>
      </c>
      <c r="DJ17" t="s">
        <v>297</v>
      </c>
      <c r="DK17">
        <v>1608225633.0999999</v>
      </c>
      <c r="DL17">
        <v>1608225636.0999999</v>
      </c>
      <c r="DM17">
        <v>13</v>
      </c>
      <c r="DN17">
        <v>-0.51</v>
      </c>
      <c r="DO17">
        <v>3.2000000000000001E-2</v>
      </c>
      <c r="DP17">
        <v>0.72499999999999998</v>
      </c>
      <c r="DQ17">
        <v>0.20300000000000001</v>
      </c>
      <c r="DR17">
        <v>413</v>
      </c>
      <c r="DS17">
        <v>18</v>
      </c>
      <c r="DT17">
        <v>0.09</v>
      </c>
      <c r="DU17">
        <v>0.03</v>
      </c>
      <c r="DV17">
        <v>8.8375097661167406</v>
      </c>
      <c r="DW17">
        <v>2.5078347032521502</v>
      </c>
      <c r="DX17">
        <v>0.181991115446825</v>
      </c>
      <c r="DY17">
        <v>0</v>
      </c>
      <c r="DZ17">
        <v>-11.77453</v>
      </c>
      <c r="EA17">
        <v>-2.84897085650723</v>
      </c>
      <c r="EB17">
        <v>0.20803213077150701</v>
      </c>
      <c r="EC17">
        <v>0</v>
      </c>
      <c r="ED17">
        <v>2.79735966666667</v>
      </c>
      <c r="EE17">
        <v>-0.19553112347053</v>
      </c>
      <c r="EF17">
        <v>2.4168063152755E-2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0.72499999999999998</v>
      </c>
      <c r="EN17">
        <v>0.20300000000000001</v>
      </c>
      <c r="EO17">
        <v>1.41283294135036</v>
      </c>
      <c r="EP17">
        <v>-1.6043650578588901E-5</v>
      </c>
      <c r="EQ17">
        <v>-1.15305589960158E-6</v>
      </c>
      <c r="ER17">
        <v>3.6581349982770798E-10</v>
      </c>
      <c r="ES17">
        <v>-0.10265959161438901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12</v>
      </c>
      <c r="FB17">
        <v>12.1</v>
      </c>
      <c r="FC17">
        <v>2</v>
      </c>
      <c r="FD17">
        <v>511.048</v>
      </c>
      <c r="FE17">
        <v>471.58199999999999</v>
      </c>
      <c r="FF17">
        <v>23.889299999999999</v>
      </c>
      <c r="FG17">
        <v>35.105499999999999</v>
      </c>
      <c r="FH17">
        <v>29.9999</v>
      </c>
      <c r="FI17">
        <v>35.1813</v>
      </c>
      <c r="FJ17">
        <v>35.229300000000002</v>
      </c>
      <c r="FK17">
        <v>19.458300000000001</v>
      </c>
      <c r="FL17">
        <v>22.2563</v>
      </c>
      <c r="FM17">
        <v>17.233799999999999</v>
      </c>
      <c r="FN17">
        <v>23.8889</v>
      </c>
      <c r="FO17">
        <v>412.99200000000002</v>
      </c>
      <c r="FP17">
        <v>18.1753</v>
      </c>
      <c r="FQ17">
        <v>97.624600000000001</v>
      </c>
      <c r="FR17">
        <v>101.66800000000001</v>
      </c>
    </row>
    <row r="18" spans="1:174" x14ac:dyDescent="0.25">
      <c r="A18">
        <v>2</v>
      </c>
      <c r="B18">
        <v>1608225757.0999999</v>
      </c>
      <c r="C18">
        <v>142</v>
      </c>
      <c r="D18" t="s">
        <v>299</v>
      </c>
      <c r="E18" t="s">
        <v>300</v>
      </c>
      <c r="F18" t="s">
        <v>291</v>
      </c>
      <c r="G18" t="s">
        <v>292</v>
      </c>
      <c r="H18">
        <v>1608225749.0999999</v>
      </c>
      <c r="I18">
        <f t="shared" si="0"/>
        <v>2.424269146937772E-3</v>
      </c>
      <c r="J18">
        <f t="shared" si="1"/>
        <v>2.424269146937772</v>
      </c>
      <c r="K18">
        <f t="shared" si="2"/>
        <v>-0.72679480354560422</v>
      </c>
      <c r="L18">
        <f t="shared" si="3"/>
        <v>49.582487096774202</v>
      </c>
      <c r="M18">
        <f t="shared" si="4"/>
        <v>56.744415448685231</v>
      </c>
      <c r="N18">
        <f t="shared" si="5"/>
        <v>5.7764360776066495</v>
      </c>
      <c r="O18">
        <f t="shared" si="6"/>
        <v>5.0473701247707332</v>
      </c>
      <c r="P18">
        <f t="shared" si="7"/>
        <v>0.13650177936151522</v>
      </c>
      <c r="Q18">
        <f t="shared" si="8"/>
        <v>2.9590978400152506</v>
      </c>
      <c r="R18">
        <f t="shared" si="9"/>
        <v>0.13309766961125308</v>
      </c>
      <c r="S18">
        <f t="shared" si="10"/>
        <v>8.3484818543437866E-2</v>
      </c>
      <c r="T18">
        <f t="shared" si="11"/>
        <v>231.29431509327537</v>
      </c>
      <c r="U18">
        <f t="shared" si="12"/>
        <v>28.730026127731374</v>
      </c>
      <c r="V18">
        <f t="shared" si="13"/>
        <v>28.5900483870968</v>
      </c>
      <c r="W18">
        <f t="shared" si="14"/>
        <v>3.9273490840534588</v>
      </c>
      <c r="X18">
        <f t="shared" si="15"/>
        <v>56.072539042938971</v>
      </c>
      <c r="Y18">
        <f t="shared" si="16"/>
        <v>2.1283387879944762</v>
      </c>
      <c r="Z18">
        <f t="shared" si="17"/>
        <v>3.7956882715167342</v>
      </c>
      <c r="AA18">
        <f t="shared" si="18"/>
        <v>1.7990102960589827</v>
      </c>
      <c r="AB18">
        <f t="shared" si="19"/>
        <v>-106.91026937995575</v>
      </c>
      <c r="AC18">
        <f t="shared" si="20"/>
        <v>-93.519061931581035</v>
      </c>
      <c r="AD18">
        <f t="shared" si="21"/>
        <v>-6.909340678705707</v>
      </c>
      <c r="AE18">
        <f t="shared" si="22"/>
        <v>23.95564310303287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53593.737716401272</v>
      </c>
      <c r="AK18" t="s">
        <v>293</v>
      </c>
      <c r="AL18">
        <v>0</v>
      </c>
      <c r="AM18">
        <v>0</v>
      </c>
      <c r="AN18">
        <v>0</v>
      </c>
      <c r="AO18" t="e">
        <f t="shared" si="26"/>
        <v>#DIV/0!</v>
      </c>
      <c r="AP18">
        <v>-1</v>
      </c>
      <c r="AQ18" t="s">
        <v>301</v>
      </c>
      <c r="AR18">
        <v>15339.6</v>
      </c>
      <c r="AS18">
        <v>776.47900000000004</v>
      </c>
      <c r="AT18">
        <v>847.62</v>
      </c>
      <c r="AU18">
        <f t="shared" si="27"/>
        <v>8.3930298954720262E-2</v>
      </c>
      <c r="AV18">
        <v>0.5</v>
      </c>
      <c r="AW18">
        <f t="shared" si="28"/>
        <v>1180.201394138541</v>
      </c>
      <c r="AX18">
        <f t="shared" si="29"/>
        <v>-0.72679480354560422</v>
      </c>
      <c r="AY18">
        <f t="shared" si="30"/>
        <v>49.527327918412688</v>
      </c>
      <c r="AZ18">
        <f t="shared" si="31"/>
        <v>2.3149031835690653E-4</v>
      </c>
      <c r="BA18">
        <f t="shared" si="32"/>
        <v>-1</v>
      </c>
      <c r="BB18" t="s">
        <v>302</v>
      </c>
      <c r="BC18">
        <v>776.47900000000004</v>
      </c>
      <c r="BD18">
        <v>597.57000000000005</v>
      </c>
      <c r="BE18">
        <f t="shared" si="33"/>
        <v>0.29500247752530606</v>
      </c>
      <c r="BF18">
        <f t="shared" si="34"/>
        <v>0.28450709858028383</v>
      </c>
      <c r="BG18">
        <f t="shared" si="35"/>
        <v>1.4184447010392087</v>
      </c>
      <c r="BH18">
        <f t="shared" si="36"/>
        <v>8.3930298954720234E-2</v>
      </c>
      <c r="BI18" t="e">
        <f t="shared" si="37"/>
        <v>#DIV/0!</v>
      </c>
      <c r="BJ18">
        <f t="shared" si="38"/>
        <v>0.21895364446252921</v>
      </c>
      <c r="BK18">
        <f t="shared" si="39"/>
        <v>0.78104635553747082</v>
      </c>
      <c r="BL18">
        <f t="shared" si="40"/>
        <v>1400.0193548387099</v>
      </c>
      <c r="BM18">
        <f t="shared" si="41"/>
        <v>1180.201394138541</v>
      </c>
      <c r="BN18">
        <f t="shared" si="42"/>
        <v>0.84298934158271466</v>
      </c>
      <c r="BO18">
        <f t="shared" si="43"/>
        <v>0.19597868316542955</v>
      </c>
      <c r="BP18">
        <v>6</v>
      </c>
      <c r="BQ18">
        <v>0.5</v>
      </c>
      <c r="BR18" t="s">
        <v>296</v>
      </c>
      <c r="BS18">
        <v>2</v>
      </c>
      <c r="BT18">
        <v>1608225749.0999999</v>
      </c>
      <c r="BU18">
        <v>49.582487096774202</v>
      </c>
      <c r="BV18">
        <v>48.854651612903197</v>
      </c>
      <c r="BW18">
        <v>20.907587096774201</v>
      </c>
      <c r="BX18">
        <v>18.059587096774202</v>
      </c>
      <c r="BY18">
        <v>48.6835709677419</v>
      </c>
      <c r="BZ18">
        <v>20.598141935483898</v>
      </c>
      <c r="CA18">
        <v>500.05270967741899</v>
      </c>
      <c r="CB18">
        <v>101.697451612903</v>
      </c>
      <c r="CC18">
        <v>9.9985754838709695E-2</v>
      </c>
      <c r="CD18">
        <v>28.003835483871001</v>
      </c>
      <c r="CE18">
        <v>28.5900483870968</v>
      </c>
      <c r="CF18">
        <v>999.9</v>
      </c>
      <c r="CG18">
        <v>0</v>
      </c>
      <c r="CH18">
        <v>0</v>
      </c>
      <c r="CI18">
        <v>9999.6767741935491</v>
      </c>
      <c r="CJ18">
        <v>0</v>
      </c>
      <c r="CK18">
        <v>369.40296774193502</v>
      </c>
      <c r="CL18">
        <v>1400.0193548387099</v>
      </c>
      <c r="CM18">
        <v>0.89999825806451605</v>
      </c>
      <c r="CN18">
        <v>0.100001422580645</v>
      </c>
      <c r="CO18">
        <v>0</v>
      </c>
      <c r="CP18">
        <v>776.50699999999995</v>
      </c>
      <c r="CQ18">
        <v>4.9994800000000001</v>
      </c>
      <c r="CR18">
        <v>11136.132258064499</v>
      </c>
      <c r="CS18">
        <v>11417.745161290301</v>
      </c>
      <c r="CT18">
        <v>47.646967741935498</v>
      </c>
      <c r="CU18">
        <v>49.7356451612903</v>
      </c>
      <c r="CV18">
        <v>48.661064516129002</v>
      </c>
      <c r="CW18">
        <v>49.418999999999997</v>
      </c>
      <c r="CX18">
        <v>49.580258064516102</v>
      </c>
      <c r="CY18">
        <v>1255.5151612903201</v>
      </c>
      <c r="CZ18">
        <v>139.504516129032</v>
      </c>
      <c r="DA18">
        <v>0</v>
      </c>
      <c r="DB18">
        <v>141.299999952316</v>
      </c>
      <c r="DC18">
        <v>0</v>
      </c>
      <c r="DD18">
        <v>776.47900000000004</v>
      </c>
      <c r="DE18">
        <v>-4.1343589710896698</v>
      </c>
      <c r="DF18">
        <v>-31.049572560462199</v>
      </c>
      <c r="DG18">
        <v>11135.7384615385</v>
      </c>
      <c r="DH18">
        <v>15</v>
      </c>
      <c r="DI18">
        <v>1608225636.0999999</v>
      </c>
      <c r="DJ18" t="s">
        <v>297</v>
      </c>
      <c r="DK18">
        <v>1608225633.0999999</v>
      </c>
      <c r="DL18">
        <v>1608225636.0999999</v>
      </c>
      <c r="DM18">
        <v>13</v>
      </c>
      <c r="DN18">
        <v>-0.51</v>
      </c>
      <c r="DO18">
        <v>3.2000000000000001E-2</v>
      </c>
      <c r="DP18">
        <v>0.72499999999999998</v>
      </c>
      <c r="DQ18">
        <v>0.20300000000000001</v>
      </c>
      <c r="DR18">
        <v>413</v>
      </c>
      <c r="DS18">
        <v>18</v>
      </c>
      <c r="DT18">
        <v>0.09</v>
      </c>
      <c r="DU18">
        <v>0.03</v>
      </c>
      <c r="DV18">
        <v>-0.72162738120305403</v>
      </c>
      <c r="DW18">
        <v>-0.38901074011772302</v>
      </c>
      <c r="DX18">
        <v>3.3518134906735698E-2</v>
      </c>
      <c r="DY18">
        <v>1</v>
      </c>
      <c r="DZ18">
        <v>0.72708103333333296</v>
      </c>
      <c r="EA18">
        <v>0.40619668965517303</v>
      </c>
      <c r="EB18">
        <v>3.5402299461554099E-2</v>
      </c>
      <c r="EC18">
        <v>0</v>
      </c>
      <c r="ED18">
        <v>2.8484500000000001</v>
      </c>
      <c r="EE18">
        <v>0.169485917686309</v>
      </c>
      <c r="EF18">
        <v>2.7901718107194301E-2</v>
      </c>
      <c r="EG18">
        <v>1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0.89900000000000002</v>
      </c>
      <c r="EN18">
        <v>0.30880000000000002</v>
      </c>
      <c r="EO18">
        <v>0.90238475139415197</v>
      </c>
      <c r="EP18">
        <v>-1.6043650578588901E-5</v>
      </c>
      <c r="EQ18">
        <v>-1.15305589960158E-6</v>
      </c>
      <c r="ER18">
        <v>3.6581349982770798E-10</v>
      </c>
      <c r="ES18">
        <v>-7.0787479350443105E-2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2.1</v>
      </c>
      <c r="FB18">
        <v>2</v>
      </c>
      <c r="FC18">
        <v>2</v>
      </c>
      <c r="FD18">
        <v>511.01100000000002</v>
      </c>
      <c r="FE18">
        <v>469.72800000000001</v>
      </c>
      <c r="FF18">
        <v>23.7791</v>
      </c>
      <c r="FG18">
        <v>35.081299999999999</v>
      </c>
      <c r="FH18">
        <v>30.0002</v>
      </c>
      <c r="FI18">
        <v>35.158000000000001</v>
      </c>
      <c r="FJ18">
        <v>35.208300000000001</v>
      </c>
      <c r="FK18">
        <v>5.0003599999999997</v>
      </c>
      <c r="FL18">
        <v>20.7988</v>
      </c>
      <c r="FM18">
        <v>14.991</v>
      </c>
      <c r="FN18">
        <v>23.773499999999999</v>
      </c>
      <c r="FO18">
        <v>49.020800000000001</v>
      </c>
      <c r="FP18">
        <v>18.138400000000001</v>
      </c>
      <c r="FQ18">
        <v>97.631200000000007</v>
      </c>
      <c r="FR18">
        <v>101.666</v>
      </c>
    </row>
    <row r="19" spans="1:174" x14ac:dyDescent="0.25">
      <c r="A19">
        <v>3</v>
      </c>
      <c r="B19">
        <v>1608225830.0999999</v>
      </c>
      <c r="C19">
        <v>215</v>
      </c>
      <c r="D19" t="s">
        <v>304</v>
      </c>
      <c r="E19" t="s">
        <v>305</v>
      </c>
      <c r="F19" t="s">
        <v>291</v>
      </c>
      <c r="G19" t="s">
        <v>292</v>
      </c>
      <c r="H19">
        <v>1608225822.3499999</v>
      </c>
      <c r="I19">
        <f t="shared" si="0"/>
        <v>2.4695315820291064E-3</v>
      </c>
      <c r="J19">
        <f t="shared" si="1"/>
        <v>2.4695315820291066</v>
      </c>
      <c r="K19">
        <f t="shared" si="2"/>
        <v>0.30818423115998184</v>
      </c>
      <c r="L19">
        <f t="shared" si="3"/>
        <v>79.381280000000004</v>
      </c>
      <c r="M19">
        <f t="shared" si="4"/>
        <v>73.506744138396442</v>
      </c>
      <c r="N19">
        <f t="shared" si="5"/>
        <v>7.4830447539685867</v>
      </c>
      <c r="O19">
        <f t="shared" si="6"/>
        <v>8.0810771559806707</v>
      </c>
      <c r="P19">
        <f t="shared" si="7"/>
        <v>0.13835969045053426</v>
      </c>
      <c r="Q19">
        <f t="shared" si="8"/>
        <v>2.9591164954047029</v>
      </c>
      <c r="R19">
        <f t="shared" si="9"/>
        <v>0.13486358376170104</v>
      </c>
      <c r="S19">
        <f t="shared" si="10"/>
        <v>8.4596493225973179E-2</v>
      </c>
      <c r="T19">
        <f t="shared" si="11"/>
        <v>231.29278510892166</v>
      </c>
      <c r="U19">
        <f t="shared" si="12"/>
        <v>28.681848365519571</v>
      </c>
      <c r="V19">
        <f t="shared" si="13"/>
        <v>28.516783333333301</v>
      </c>
      <c r="W19">
        <f t="shared" si="14"/>
        <v>3.9106792716137626</v>
      </c>
      <c r="X19">
        <f t="shared" si="15"/>
        <v>55.486606555851083</v>
      </c>
      <c r="Y19">
        <f t="shared" si="16"/>
        <v>2.1016179623652689</v>
      </c>
      <c r="Z19">
        <f t="shared" si="17"/>
        <v>3.7876130706422746</v>
      </c>
      <c r="AA19">
        <f t="shared" si="18"/>
        <v>1.8090613092484937</v>
      </c>
      <c r="AB19">
        <f t="shared" si="19"/>
        <v>-108.90634276748359</v>
      </c>
      <c r="AC19">
        <f t="shared" si="20"/>
        <v>-87.659050320149575</v>
      </c>
      <c r="AD19">
        <f t="shared" si="21"/>
        <v>-6.4728125307836271</v>
      </c>
      <c r="AE19">
        <f t="shared" si="22"/>
        <v>28.254579490504881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53600.858464174657</v>
      </c>
      <c r="AK19" t="s">
        <v>293</v>
      </c>
      <c r="AL19">
        <v>0</v>
      </c>
      <c r="AM19">
        <v>0</v>
      </c>
      <c r="AN19">
        <v>0</v>
      </c>
      <c r="AO19" t="e">
        <f t="shared" si="26"/>
        <v>#DIV/0!</v>
      </c>
      <c r="AP19">
        <v>-1</v>
      </c>
      <c r="AQ19" t="s">
        <v>306</v>
      </c>
      <c r="AR19">
        <v>15338.4</v>
      </c>
      <c r="AS19">
        <v>772.10184000000004</v>
      </c>
      <c r="AT19">
        <v>837.94</v>
      </c>
      <c r="AU19">
        <f t="shared" si="27"/>
        <v>7.8571449029763429E-2</v>
      </c>
      <c r="AV19">
        <v>0.5</v>
      </c>
      <c r="AW19">
        <f t="shared" si="28"/>
        <v>1180.194271554428</v>
      </c>
      <c r="AX19">
        <f t="shared" si="29"/>
        <v>0.30818423115998184</v>
      </c>
      <c r="AY19">
        <f t="shared" si="30"/>
        <v>46.364787026328763</v>
      </c>
      <c r="AZ19">
        <f t="shared" si="31"/>
        <v>1.1084482128836117E-3</v>
      </c>
      <c r="BA19">
        <f t="shared" si="32"/>
        <v>-1</v>
      </c>
      <c r="BB19" t="s">
        <v>307</v>
      </c>
      <c r="BC19">
        <v>772.10184000000004</v>
      </c>
      <c r="BD19">
        <v>602.34</v>
      </c>
      <c r="BE19">
        <f t="shared" si="33"/>
        <v>0.28116571592238104</v>
      </c>
      <c r="BF19">
        <f t="shared" si="34"/>
        <v>0.279448896434635</v>
      </c>
      <c r="BG19">
        <f t="shared" si="35"/>
        <v>1.3911412159245609</v>
      </c>
      <c r="BH19">
        <f t="shared" si="36"/>
        <v>7.8571449029763485E-2</v>
      </c>
      <c r="BI19" t="e">
        <f t="shared" si="37"/>
        <v>#DIV/0!</v>
      </c>
      <c r="BJ19">
        <f t="shared" si="38"/>
        <v>0.21800653690766758</v>
      </c>
      <c r="BK19">
        <f t="shared" si="39"/>
        <v>0.78199346309233242</v>
      </c>
      <c r="BL19">
        <f t="shared" si="40"/>
        <v>1400.011</v>
      </c>
      <c r="BM19">
        <f t="shared" si="41"/>
        <v>1180.194271554428</v>
      </c>
      <c r="BN19">
        <f t="shared" si="42"/>
        <v>0.8429892847659255</v>
      </c>
      <c r="BO19">
        <f t="shared" si="43"/>
        <v>0.19597856953185094</v>
      </c>
      <c r="BP19">
        <v>6</v>
      </c>
      <c r="BQ19">
        <v>0.5</v>
      </c>
      <c r="BR19" t="s">
        <v>296</v>
      </c>
      <c r="BS19">
        <v>2</v>
      </c>
      <c r="BT19">
        <v>1608225822.3499999</v>
      </c>
      <c r="BU19">
        <v>79.381280000000004</v>
      </c>
      <c r="BV19">
        <v>79.986276666666697</v>
      </c>
      <c r="BW19">
        <v>20.6444166666667</v>
      </c>
      <c r="BX19">
        <v>17.742473333333301</v>
      </c>
      <c r="BY19">
        <v>78.487089999999995</v>
      </c>
      <c r="BZ19">
        <v>20.345690000000001</v>
      </c>
      <c r="CA19">
        <v>500.054466666667</v>
      </c>
      <c r="CB19">
        <v>101.7008</v>
      </c>
      <c r="CC19">
        <v>9.9991773333333298E-2</v>
      </c>
      <c r="CD19">
        <v>27.967306666666701</v>
      </c>
      <c r="CE19">
        <v>28.516783333333301</v>
      </c>
      <c r="CF19">
        <v>999.9</v>
      </c>
      <c r="CG19">
        <v>0</v>
      </c>
      <c r="CH19">
        <v>0</v>
      </c>
      <c r="CI19">
        <v>9999.4533333333293</v>
      </c>
      <c r="CJ19">
        <v>0</v>
      </c>
      <c r="CK19">
        <v>367.38323333333301</v>
      </c>
      <c r="CL19">
        <v>1400.011</v>
      </c>
      <c r="CM19">
        <v>0.89999879999999999</v>
      </c>
      <c r="CN19">
        <v>0.10000083999999999</v>
      </c>
      <c r="CO19">
        <v>0</v>
      </c>
      <c r="CP19">
        <v>772.13459999999998</v>
      </c>
      <c r="CQ19">
        <v>4.9994800000000001</v>
      </c>
      <c r="CR19">
        <v>11094.14</v>
      </c>
      <c r="CS19">
        <v>11417.67</v>
      </c>
      <c r="CT19">
        <v>47.941400000000002</v>
      </c>
      <c r="CU19">
        <v>49.9664</v>
      </c>
      <c r="CV19">
        <v>48.9622666666667</v>
      </c>
      <c r="CW19">
        <v>49.608133333333299</v>
      </c>
      <c r="CX19">
        <v>49.849800000000002</v>
      </c>
      <c r="CY19">
        <v>1255.51</v>
      </c>
      <c r="CZ19">
        <v>139.501</v>
      </c>
      <c r="DA19">
        <v>0</v>
      </c>
      <c r="DB19">
        <v>72.200000047683702</v>
      </c>
      <c r="DC19">
        <v>0</v>
      </c>
      <c r="DD19">
        <v>772.10184000000004</v>
      </c>
      <c r="DE19">
        <v>-4.3055384509919197</v>
      </c>
      <c r="DF19">
        <v>-48.661538342165898</v>
      </c>
      <c r="DG19">
        <v>11093.76</v>
      </c>
      <c r="DH19">
        <v>15</v>
      </c>
      <c r="DI19">
        <v>1608225636.0999999</v>
      </c>
      <c r="DJ19" t="s">
        <v>297</v>
      </c>
      <c r="DK19">
        <v>1608225633.0999999</v>
      </c>
      <c r="DL19">
        <v>1608225636.0999999</v>
      </c>
      <c r="DM19">
        <v>13</v>
      </c>
      <c r="DN19">
        <v>-0.51</v>
      </c>
      <c r="DO19">
        <v>3.2000000000000001E-2</v>
      </c>
      <c r="DP19">
        <v>0.72499999999999998</v>
      </c>
      <c r="DQ19">
        <v>0.20300000000000001</v>
      </c>
      <c r="DR19">
        <v>413</v>
      </c>
      <c r="DS19">
        <v>18</v>
      </c>
      <c r="DT19">
        <v>0.09</v>
      </c>
      <c r="DU19">
        <v>0.03</v>
      </c>
      <c r="DV19">
        <v>0.31198647546089697</v>
      </c>
      <c r="DW19">
        <v>-0.15312654991851701</v>
      </c>
      <c r="DX19">
        <v>1.46285992329962E-2</v>
      </c>
      <c r="DY19">
        <v>1</v>
      </c>
      <c r="DZ19">
        <v>-0.60705363333333295</v>
      </c>
      <c r="EA19">
        <v>0.186738767519465</v>
      </c>
      <c r="EB19">
        <v>1.7464615885619199E-2</v>
      </c>
      <c r="EC19">
        <v>1</v>
      </c>
      <c r="ED19">
        <v>2.9015196666666698</v>
      </c>
      <c r="EE19">
        <v>3.5313103448276303E-2</v>
      </c>
      <c r="EF19">
        <v>1.59826692562774E-2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0.89400000000000002</v>
      </c>
      <c r="EN19">
        <v>0.29880000000000001</v>
      </c>
      <c r="EO19">
        <v>0.90238475139415197</v>
      </c>
      <c r="EP19">
        <v>-1.6043650578588901E-5</v>
      </c>
      <c r="EQ19">
        <v>-1.15305589960158E-6</v>
      </c>
      <c r="ER19">
        <v>3.6581349982770798E-10</v>
      </c>
      <c r="ES19">
        <v>-7.0787479350443105E-2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3.3</v>
      </c>
      <c r="FB19">
        <v>3.2</v>
      </c>
      <c r="FC19">
        <v>2</v>
      </c>
      <c r="FD19">
        <v>510.97899999999998</v>
      </c>
      <c r="FE19">
        <v>468.73500000000001</v>
      </c>
      <c r="FF19">
        <v>23.805299999999999</v>
      </c>
      <c r="FG19">
        <v>35.040399999999998</v>
      </c>
      <c r="FH19">
        <v>29.999400000000001</v>
      </c>
      <c r="FI19">
        <v>35.124099999999999</v>
      </c>
      <c r="FJ19">
        <v>35.173699999999997</v>
      </c>
      <c r="FK19">
        <v>6.2807599999999999</v>
      </c>
      <c r="FL19">
        <v>21.055900000000001</v>
      </c>
      <c r="FM19">
        <v>13.476699999999999</v>
      </c>
      <c r="FN19">
        <v>23.8217</v>
      </c>
      <c r="FO19">
        <v>80.231899999999996</v>
      </c>
      <c r="FP19">
        <v>17.833300000000001</v>
      </c>
      <c r="FQ19">
        <v>97.645799999999994</v>
      </c>
      <c r="FR19">
        <v>101.678</v>
      </c>
    </row>
    <row r="20" spans="1:174" x14ac:dyDescent="0.25">
      <c r="A20">
        <v>4</v>
      </c>
      <c r="B20">
        <v>1608225915.0999999</v>
      </c>
      <c r="C20">
        <v>300</v>
      </c>
      <c r="D20" t="s">
        <v>309</v>
      </c>
      <c r="E20" t="s">
        <v>310</v>
      </c>
      <c r="F20" t="s">
        <v>291</v>
      </c>
      <c r="G20" t="s">
        <v>292</v>
      </c>
      <c r="H20">
        <v>1608225907.3499999</v>
      </c>
      <c r="I20">
        <f t="shared" si="0"/>
        <v>2.4977011623009038E-3</v>
      </c>
      <c r="J20">
        <f t="shared" si="1"/>
        <v>2.497701162300904</v>
      </c>
      <c r="K20">
        <f t="shared" si="2"/>
        <v>0.82133446446833502</v>
      </c>
      <c r="L20">
        <f t="shared" si="3"/>
        <v>99.794370000000001</v>
      </c>
      <c r="M20">
        <f t="shared" si="4"/>
        <v>87.507788033616009</v>
      </c>
      <c r="N20">
        <f t="shared" si="5"/>
        <v>8.908723026442841</v>
      </c>
      <c r="O20">
        <f t="shared" si="6"/>
        <v>10.159557473751169</v>
      </c>
      <c r="P20">
        <f t="shared" si="7"/>
        <v>0.14051559206755726</v>
      </c>
      <c r="Q20">
        <f t="shared" si="8"/>
        <v>2.9598600800733932</v>
      </c>
      <c r="R20">
        <f t="shared" si="9"/>
        <v>0.13691209383894404</v>
      </c>
      <c r="S20">
        <f t="shared" si="10"/>
        <v>8.5886121646076882E-2</v>
      </c>
      <c r="T20">
        <f t="shared" si="11"/>
        <v>231.291420883407</v>
      </c>
      <c r="U20">
        <f t="shared" si="12"/>
        <v>28.68818531830237</v>
      </c>
      <c r="V20">
        <f t="shared" si="13"/>
        <v>28.4917533333333</v>
      </c>
      <c r="W20">
        <f t="shared" si="14"/>
        <v>3.9049984196262231</v>
      </c>
      <c r="X20">
        <f t="shared" si="15"/>
        <v>55.466907151375388</v>
      </c>
      <c r="Y20">
        <f t="shared" si="16"/>
        <v>2.1025592878177508</v>
      </c>
      <c r="Z20">
        <f t="shared" si="17"/>
        <v>3.7906553579409636</v>
      </c>
      <c r="AA20">
        <f t="shared" si="18"/>
        <v>1.8024391318084723</v>
      </c>
      <c r="AB20">
        <f t="shared" si="19"/>
        <v>-110.14862125746986</v>
      </c>
      <c r="AC20">
        <f t="shared" si="20"/>
        <v>-81.489685122341413</v>
      </c>
      <c r="AD20">
        <f t="shared" si="21"/>
        <v>-6.0154121613046669</v>
      </c>
      <c r="AE20">
        <f t="shared" si="22"/>
        <v>33.637702342291078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53620.175360552268</v>
      </c>
      <c r="AK20" t="s">
        <v>293</v>
      </c>
      <c r="AL20">
        <v>0</v>
      </c>
      <c r="AM20">
        <v>0</v>
      </c>
      <c r="AN20">
        <v>0</v>
      </c>
      <c r="AO20" t="e">
        <f t="shared" si="26"/>
        <v>#DIV/0!</v>
      </c>
      <c r="AP20">
        <v>-1</v>
      </c>
      <c r="AQ20" t="s">
        <v>311</v>
      </c>
      <c r="AR20">
        <v>15337</v>
      </c>
      <c r="AS20">
        <v>767.03232000000003</v>
      </c>
      <c r="AT20">
        <v>829.34</v>
      </c>
      <c r="AU20">
        <f t="shared" si="27"/>
        <v>7.5129235295536168E-2</v>
      </c>
      <c r="AV20">
        <v>0.5</v>
      </c>
      <c r="AW20">
        <f t="shared" si="28"/>
        <v>1180.1870015544384</v>
      </c>
      <c r="AX20">
        <f t="shared" si="29"/>
        <v>0.82133446446833502</v>
      </c>
      <c r="AY20">
        <f t="shared" si="30"/>
        <v>44.333273466258355</v>
      </c>
      <c r="AZ20">
        <f t="shared" si="31"/>
        <v>1.5432592140647487E-3</v>
      </c>
      <c r="BA20">
        <f t="shared" si="32"/>
        <v>-1</v>
      </c>
      <c r="BB20" t="s">
        <v>312</v>
      </c>
      <c r="BC20">
        <v>767.03232000000003</v>
      </c>
      <c r="BD20">
        <v>594.63</v>
      </c>
      <c r="BE20">
        <f t="shared" si="33"/>
        <v>0.28300817517544075</v>
      </c>
      <c r="BF20">
        <f t="shared" si="34"/>
        <v>0.2654666609858975</v>
      </c>
      <c r="BG20">
        <f t="shared" si="35"/>
        <v>1.3947160419084137</v>
      </c>
      <c r="BH20">
        <f t="shared" si="36"/>
        <v>7.5129235295536209E-2</v>
      </c>
      <c r="BI20" t="e">
        <f t="shared" si="37"/>
        <v>#DIV/0!</v>
      </c>
      <c r="BJ20">
        <f t="shared" si="38"/>
        <v>0.20579894289466735</v>
      </c>
      <c r="BK20">
        <f t="shared" si="39"/>
        <v>0.79420105710533262</v>
      </c>
      <c r="BL20">
        <f t="shared" si="40"/>
        <v>1400.0023333333299</v>
      </c>
      <c r="BM20">
        <f t="shared" si="41"/>
        <v>1180.1870015544384</v>
      </c>
      <c r="BN20">
        <f t="shared" si="42"/>
        <v>0.84298931041384551</v>
      </c>
      <c r="BO20">
        <f t="shared" si="43"/>
        <v>0.19597862082769113</v>
      </c>
      <c r="BP20">
        <v>6</v>
      </c>
      <c r="BQ20">
        <v>0.5</v>
      </c>
      <c r="BR20" t="s">
        <v>296</v>
      </c>
      <c r="BS20">
        <v>2</v>
      </c>
      <c r="BT20">
        <v>1608225907.3499999</v>
      </c>
      <c r="BU20">
        <v>99.794370000000001</v>
      </c>
      <c r="BV20">
        <v>101.078933333333</v>
      </c>
      <c r="BW20">
        <v>20.652826666666702</v>
      </c>
      <c r="BX20">
        <v>17.71782</v>
      </c>
      <c r="BY20">
        <v>98.904513333333398</v>
      </c>
      <c r="BZ20">
        <v>20.353746666666702</v>
      </c>
      <c r="CA20">
        <v>500.05676666666699</v>
      </c>
      <c r="CB20">
        <v>101.704933333333</v>
      </c>
      <c r="CC20">
        <v>9.9982853333333302E-2</v>
      </c>
      <c r="CD20">
        <v>27.981076666666699</v>
      </c>
      <c r="CE20">
        <v>28.4917533333333</v>
      </c>
      <c r="CF20">
        <v>999.9</v>
      </c>
      <c r="CG20">
        <v>0</v>
      </c>
      <c r="CH20">
        <v>0</v>
      </c>
      <c r="CI20">
        <v>10003.263999999999</v>
      </c>
      <c r="CJ20">
        <v>0</v>
      </c>
      <c r="CK20">
        <v>366.77156666666701</v>
      </c>
      <c r="CL20">
        <v>1400.0023333333299</v>
      </c>
      <c r="CM20">
        <v>0.89999806666666704</v>
      </c>
      <c r="CN20">
        <v>0.100001716666667</v>
      </c>
      <c r="CO20">
        <v>0</v>
      </c>
      <c r="CP20">
        <v>767.03256666666698</v>
      </c>
      <c r="CQ20">
        <v>4.9994800000000001</v>
      </c>
      <c r="CR20">
        <v>11049.73</v>
      </c>
      <c r="CS20">
        <v>11417.59</v>
      </c>
      <c r="CT20">
        <v>48.168399999999998</v>
      </c>
      <c r="CU20">
        <v>50.164266666666698</v>
      </c>
      <c r="CV20">
        <v>49.207999999999998</v>
      </c>
      <c r="CW20">
        <v>49.735300000000002</v>
      </c>
      <c r="CX20">
        <v>50.0621333333333</v>
      </c>
      <c r="CY20">
        <v>1255.501</v>
      </c>
      <c r="CZ20">
        <v>139.50133333333301</v>
      </c>
      <c r="DA20">
        <v>0</v>
      </c>
      <c r="DB20">
        <v>84.299999952316298</v>
      </c>
      <c r="DC20">
        <v>0</v>
      </c>
      <c r="DD20">
        <v>767.03232000000003</v>
      </c>
      <c r="DE20">
        <v>-2.85076924589676</v>
      </c>
      <c r="DF20">
        <v>-24.115384663449799</v>
      </c>
      <c r="DG20">
        <v>11049.464</v>
      </c>
      <c r="DH20">
        <v>15</v>
      </c>
      <c r="DI20">
        <v>1608225636.0999999</v>
      </c>
      <c r="DJ20" t="s">
        <v>297</v>
      </c>
      <c r="DK20">
        <v>1608225633.0999999</v>
      </c>
      <c r="DL20">
        <v>1608225636.0999999</v>
      </c>
      <c r="DM20">
        <v>13</v>
      </c>
      <c r="DN20">
        <v>-0.51</v>
      </c>
      <c r="DO20">
        <v>3.2000000000000001E-2</v>
      </c>
      <c r="DP20">
        <v>0.72499999999999998</v>
      </c>
      <c r="DQ20">
        <v>0.20300000000000001</v>
      </c>
      <c r="DR20">
        <v>413</v>
      </c>
      <c r="DS20">
        <v>18</v>
      </c>
      <c r="DT20">
        <v>0.09</v>
      </c>
      <c r="DU20">
        <v>0.03</v>
      </c>
      <c r="DV20">
        <v>0.82472308196763899</v>
      </c>
      <c r="DW20">
        <v>-0.214062079916918</v>
      </c>
      <c r="DX20">
        <v>2.38408963614435E-2</v>
      </c>
      <c r="DY20">
        <v>1</v>
      </c>
      <c r="DZ20">
        <v>-1.28612033333333</v>
      </c>
      <c r="EA20">
        <v>0.18439822024472</v>
      </c>
      <c r="EB20">
        <v>2.4293578916157101E-2</v>
      </c>
      <c r="EC20">
        <v>1</v>
      </c>
      <c r="ED20">
        <v>2.9345973333333299</v>
      </c>
      <c r="EE20">
        <v>2.6806318131253101E-2</v>
      </c>
      <c r="EF20">
        <v>2.79095077388015E-3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0.89</v>
      </c>
      <c r="EN20">
        <v>0.29899999999999999</v>
      </c>
      <c r="EO20">
        <v>0.90238475139415197</v>
      </c>
      <c r="EP20">
        <v>-1.6043650578588901E-5</v>
      </c>
      <c r="EQ20">
        <v>-1.15305589960158E-6</v>
      </c>
      <c r="ER20">
        <v>3.6581349982770798E-10</v>
      </c>
      <c r="ES20">
        <v>-7.0787479350443105E-2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4.7</v>
      </c>
      <c r="FB20">
        <v>4.7</v>
      </c>
      <c r="FC20">
        <v>2</v>
      </c>
      <c r="FD20">
        <v>511.06900000000002</v>
      </c>
      <c r="FE20">
        <v>468.60700000000003</v>
      </c>
      <c r="FF20">
        <v>24.035599999999999</v>
      </c>
      <c r="FG20">
        <v>34.9131</v>
      </c>
      <c r="FH20">
        <v>29.999300000000002</v>
      </c>
      <c r="FI20">
        <v>35.031799999999997</v>
      </c>
      <c r="FJ20">
        <v>35.085500000000003</v>
      </c>
      <c r="FK20">
        <v>7.1574900000000001</v>
      </c>
      <c r="FL20">
        <v>19.296600000000002</v>
      </c>
      <c r="FM20">
        <v>12.2895</v>
      </c>
      <c r="FN20">
        <v>24.039200000000001</v>
      </c>
      <c r="FO20">
        <v>101.236</v>
      </c>
      <c r="FP20">
        <v>17.779199999999999</v>
      </c>
      <c r="FQ20">
        <v>97.677400000000006</v>
      </c>
      <c r="FR20">
        <v>101.70699999999999</v>
      </c>
    </row>
    <row r="21" spans="1:174" x14ac:dyDescent="0.25">
      <c r="A21">
        <v>5</v>
      </c>
      <c r="B21">
        <v>1608226018.0999999</v>
      </c>
      <c r="C21">
        <v>403</v>
      </c>
      <c r="D21" t="s">
        <v>313</v>
      </c>
      <c r="E21" t="s">
        <v>314</v>
      </c>
      <c r="F21" t="s">
        <v>291</v>
      </c>
      <c r="G21" t="s">
        <v>292</v>
      </c>
      <c r="H21">
        <v>1608226010.3499999</v>
      </c>
      <c r="I21">
        <f t="shared" si="0"/>
        <v>2.5468539295172734E-3</v>
      </c>
      <c r="J21">
        <f t="shared" si="1"/>
        <v>2.5468539295172734</v>
      </c>
      <c r="K21">
        <f t="shared" si="2"/>
        <v>2.261200558679147</v>
      </c>
      <c r="L21">
        <f t="shared" si="3"/>
        <v>149.781033333333</v>
      </c>
      <c r="M21">
        <f t="shared" si="4"/>
        <v>120.03495707179074</v>
      </c>
      <c r="N21">
        <f t="shared" si="5"/>
        <v>12.220027994998722</v>
      </c>
      <c r="O21">
        <f t="shared" si="6"/>
        <v>15.248294872621811</v>
      </c>
      <c r="P21">
        <f t="shared" si="7"/>
        <v>0.14333093194767102</v>
      </c>
      <c r="Q21">
        <f t="shared" si="8"/>
        <v>2.9587457969177571</v>
      </c>
      <c r="R21">
        <f t="shared" si="9"/>
        <v>0.13958229153587123</v>
      </c>
      <c r="S21">
        <f t="shared" si="10"/>
        <v>8.7567566676070838E-2</v>
      </c>
      <c r="T21">
        <f t="shared" si="11"/>
        <v>231.28993145023307</v>
      </c>
      <c r="U21">
        <f t="shared" si="12"/>
        <v>28.685956242591079</v>
      </c>
      <c r="V21">
        <f t="shared" si="13"/>
        <v>28.487283333333298</v>
      </c>
      <c r="W21">
        <f t="shared" si="14"/>
        <v>3.9039846585654288</v>
      </c>
      <c r="X21">
        <f t="shared" si="15"/>
        <v>55.39893308856827</v>
      </c>
      <c r="Y21">
        <f t="shared" si="16"/>
        <v>2.1012310105529597</v>
      </c>
      <c r="Z21">
        <f t="shared" si="17"/>
        <v>3.7929088042068355</v>
      </c>
      <c r="AA21">
        <f t="shared" si="18"/>
        <v>1.8027536480124691</v>
      </c>
      <c r="AB21">
        <f t="shared" si="19"/>
        <v>-112.31625829171176</v>
      </c>
      <c r="AC21">
        <f t="shared" si="20"/>
        <v>-79.120030913474466</v>
      </c>
      <c r="AD21">
        <f t="shared" si="21"/>
        <v>-5.8428546778909851</v>
      </c>
      <c r="AE21">
        <f t="shared" si="22"/>
        <v>34.010787567155859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53585.851398264902</v>
      </c>
      <c r="AK21" t="s">
        <v>293</v>
      </c>
      <c r="AL21">
        <v>0</v>
      </c>
      <c r="AM21">
        <v>0</v>
      </c>
      <c r="AN21">
        <v>0</v>
      </c>
      <c r="AO21" t="e">
        <f t="shared" si="26"/>
        <v>#DIV/0!</v>
      </c>
      <c r="AP21">
        <v>-1</v>
      </c>
      <c r="AQ21" t="s">
        <v>315</v>
      </c>
      <c r="AR21">
        <v>15335.6</v>
      </c>
      <c r="AS21">
        <v>762.21699999999998</v>
      </c>
      <c r="AT21">
        <v>828.19</v>
      </c>
      <c r="AU21">
        <f t="shared" si="27"/>
        <v>7.9659256933795497E-2</v>
      </c>
      <c r="AV21">
        <v>0.5</v>
      </c>
      <c r="AW21">
        <f t="shared" si="28"/>
        <v>1180.1791615544519</v>
      </c>
      <c r="AX21">
        <f t="shared" si="29"/>
        <v>2.261200558679147</v>
      </c>
      <c r="AY21">
        <f t="shared" si="30"/>
        <v>47.006097529088713</v>
      </c>
      <c r="AZ21">
        <f t="shared" si="31"/>
        <v>2.7633097286548555E-3</v>
      </c>
      <c r="BA21">
        <f t="shared" si="32"/>
        <v>-1</v>
      </c>
      <c r="BB21" t="s">
        <v>316</v>
      </c>
      <c r="BC21">
        <v>762.21699999999998</v>
      </c>
      <c r="BD21">
        <v>578.89</v>
      </c>
      <c r="BE21">
        <f t="shared" si="33"/>
        <v>0.30101788236998761</v>
      </c>
      <c r="BF21">
        <f t="shared" si="34"/>
        <v>0.26463297232250321</v>
      </c>
      <c r="BG21">
        <f t="shared" si="35"/>
        <v>1.4306517645839452</v>
      </c>
      <c r="BH21">
        <f t="shared" si="36"/>
        <v>7.9659256933795469E-2</v>
      </c>
      <c r="BI21" t="e">
        <f t="shared" si="37"/>
        <v>#DIV/0!</v>
      </c>
      <c r="BJ21">
        <f t="shared" si="38"/>
        <v>0.20098394728505647</v>
      </c>
      <c r="BK21">
        <f t="shared" si="39"/>
        <v>0.79901605271494347</v>
      </c>
      <c r="BL21">
        <f t="shared" si="40"/>
        <v>1399.9929999999999</v>
      </c>
      <c r="BM21">
        <f t="shared" si="41"/>
        <v>1180.1791615544519</v>
      </c>
      <c r="BN21">
        <f t="shared" si="42"/>
        <v>0.84298933034268875</v>
      </c>
      <c r="BO21">
        <f t="shared" si="43"/>
        <v>0.19597866068537736</v>
      </c>
      <c r="BP21">
        <v>6</v>
      </c>
      <c r="BQ21">
        <v>0.5</v>
      </c>
      <c r="BR21" t="s">
        <v>296</v>
      </c>
      <c r="BS21">
        <v>2</v>
      </c>
      <c r="BT21">
        <v>1608226010.3499999</v>
      </c>
      <c r="BU21">
        <v>149.781033333333</v>
      </c>
      <c r="BV21">
        <v>152.951866666667</v>
      </c>
      <c r="BW21">
        <v>20.639983333333301</v>
      </c>
      <c r="BX21">
        <v>17.647189999999998</v>
      </c>
      <c r="BY21">
        <v>148.90539999999999</v>
      </c>
      <c r="BZ21">
        <v>20.341423333333299</v>
      </c>
      <c r="CA21">
        <v>500.05863333333298</v>
      </c>
      <c r="CB21">
        <v>101.7039</v>
      </c>
      <c r="CC21">
        <v>0.100010236666667</v>
      </c>
      <c r="CD21">
        <v>27.99127</v>
      </c>
      <c r="CE21">
        <v>28.487283333333298</v>
      </c>
      <c r="CF21">
        <v>999.9</v>
      </c>
      <c r="CG21">
        <v>0</v>
      </c>
      <c r="CH21">
        <v>0</v>
      </c>
      <c r="CI21">
        <v>9997.0466666666707</v>
      </c>
      <c r="CJ21">
        <v>0</v>
      </c>
      <c r="CK21">
        <v>367.87463333333301</v>
      </c>
      <c r="CL21">
        <v>1399.9929999999999</v>
      </c>
      <c r="CM21">
        <v>0.89999806666666704</v>
      </c>
      <c r="CN21">
        <v>0.10000178999999999</v>
      </c>
      <c r="CO21">
        <v>0</v>
      </c>
      <c r="CP21">
        <v>762.20240000000001</v>
      </c>
      <c r="CQ21">
        <v>4.9994800000000001</v>
      </c>
      <c r="CR21">
        <v>11017.73</v>
      </c>
      <c r="CS21">
        <v>11417.5233333333</v>
      </c>
      <c r="CT21">
        <v>48.3915333333333</v>
      </c>
      <c r="CU21">
        <v>50.3874</v>
      </c>
      <c r="CV21">
        <v>49.4664</v>
      </c>
      <c r="CW21">
        <v>49.953800000000001</v>
      </c>
      <c r="CX21">
        <v>50.2665333333333</v>
      </c>
      <c r="CY21">
        <v>1255.49166666667</v>
      </c>
      <c r="CZ21">
        <v>139.50133333333301</v>
      </c>
      <c r="DA21">
        <v>0</v>
      </c>
      <c r="DB21">
        <v>102.299999952316</v>
      </c>
      <c r="DC21">
        <v>0</v>
      </c>
      <c r="DD21">
        <v>762.21699999999998</v>
      </c>
      <c r="DE21">
        <v>-1.3420769194197799</v>
      </c>
      <c r="DF21">
        <v>5.4692307401021996</v>
      </c>
      <c r="DG21">
        <v>11017.843999999999</v>
      </c>
      <c r="DH21">
        <v>15</v>
      </c>
      <c r="DI21">
        <v>1608225636.0999999</v>
      </c>
      <c r="DJ21" t="s">
        <v>297</v>
      </c>
      <c r="DK21">
        <v>1608225633.0999999</v>
      </c>
      <c r="DL21">
        <v>1608225636.0999999</v>
      </c>
      <c r="DM21">
        <v>13</v>
      </c>
      <c r="DN21">
        <v>-0.51</v>
      </c>
      <c r="DO21">
        <v>3.2000000000000001E-2</v>
      </c>
      <c r="DP21">
        <v>0.72499999999999998</v>
      </c>
      <c r="DQ21">
        <v>0.20300000000000001</v>
      </c>
      <c r="DR21">
        <v>413</v>
      </c>
      <c r="DS21">
        <v>18</v>
      </c>
      <c r="DT21">
        <v>0.09</v>
      </c>
      <c r="DU21">
        <v>0.03</v>
      </c>
      <c r="DV21">
        <v>2.2626482812117299</v>
      </c>
      <c r="DW21">
        <v>-0.104056487652691</v>
      </c>
      <c r="DX21">
        <v>1.5789170272089498E-2</v>
      </c>
      <c r="DY21">
        <v>1</v>
      </c>
      <c r="DZ21">
        <v>-3.1715900000000001</v>
      </c>
      <c r="EA21">
        <v>8.00489432702996E-2</v>
      </c>
      <c r="EB21">
        <v>1.8153073936205199E-2</v>
      </c>
      <c r="EC21">
        <v>1</v>
      </c>
      <c r="ED21">
        <v>2.9913470000000002</v>
      </c>
      <c r="EE21">
        <v>0.131428431590667</v>
      </c>
      <c r="EF21">
        <v>1.9839045029100201E-2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0.876</v>
      </c>
      <c r="EN21">
        <v>0.29809999999999998</v>
      </c>
      <c r="EO21">
        <v>0.90238475139415197</v>
      </c>
      <c r="EP21">
        <v>-1.6043650578588901E-5</v>
      </c>
      <c r="EQ21">
        <v>-1.15305589960158E-6</v>
      </c>
      <c r="ER21">
        <v>3.6581349982770798E-10</v>
      </c>
      <c r="ES21">
        <v>-7.0787479350443105E-2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6.4</v>
      </c>
      <c r="FB21">
        <v>6.4</v>
      </c>
      <c r="FC21">
        <v>2</v>
      </c>
      <c r="FD21">
        <v>510.98899999999998</v>
      </c>
      <c r="FE21">
        <v>468.64299999999997</v>
      </c>
      <c r="FF21">
        <v>23.7789</v>
      </c>
      <c r="FG21">
        <v>34.749699999999997</v>
      </c>
      <c r="FH21">
        <v>29.999500000000001</v>
      </c>
      <c r="FI21">
        <v>34.903300000000002</v>
      </c>
      <c r="FJ21">
        <v>34.963200000000001</v>
      </c>
      <c r="FK21">
        <v>9.2928499999999996</v>
      </c>
      <c r="FL21">
        <v>17.625800000000002</v>
      </c>
      <c r="FM21">
        <v>10.7972</v>
      </c>
      <c r="FN21">
        <v>23.776700000000002</v>
      </c>
      <c r="FO21">
        <v>153.035</v>
      </c>
      <c r="FP21">
        <v>17.7195</v>
      </c>
      <c r="FQ21">
        <v>97.713200000000001</v>
      </c>
      <c r="FR21">
        <v>101.74</v>
      </c>
    </row>
    <row r="22" spans="1:174" x14ac:dyDescent="0.25">
      <c r="A22">
        <v>6</v>
      </c>
      <c r="B22">
        <v>1608226122.0999999</v>
      </c>
      <c r="C22">
        <v>507</v>
      </c>
      <c r="D22" t="s">
        <v>317</v>
      </c>
      <c r="E22" t="s">
        <v>318</v>
      </c>
      <c r="F22" t="s">
        <v>291</v>
      </c>
      <c r="G22" t="s">
        <v>292</v>
      </c>
      <c r="H22">
        <v>1608226114.3499999</v>
      </c>
      <c r="I22">
        <f t="shared" si="0"/>
        <v>2.5610212941478056E-3</v>
      </c>
      <c r="J22">
        <f t="shared" si="1"/>
        <v>2.5610212941478054</v>
      </c>
      <c r="K22">
        <f t="shared" si="2"/>
        <v>3.6953785764064122</v>
      </c>
      <c r="L22">
        <f t="shared" si="3"/>
        <v>199.758833333333</v>
      </c>
      <c r="M22">
        <f t="shared" si="4"/>
        <v>152.76076464395354</v>
      </c>
      <c r="N22">
        <f t="shared" si="5"/>
        <v>15.551705009564287</v>
      </c>
      <c r="O22">
        <f t="shared" si="6"/>
        <v>20.336311200689419</v>
      </c>
      <c r="P22">
        <f t="shared" si="7"/>
        <v>0.14444372929735508</v>
      </c>
      <c r="Q22">
        <f t="shared" si="8"/>
        <v>2.9602502605036665</v>
      </c>
      <c r="R22">
        <f t="shared" si="9"/>
        <v>0.14063936720302267</v>
      </c>
      <c r="S22">
        <f t="shared" si="10"/>
        <v>8.8233065539895739E-2</v>
      </c>
      <c r="T22">
        <f t="shared" si="11"/>
        <v>231.29244462900547</v>
      </c>
      <c r="U22">
        <f t="shared" si="12"/>
        <v>28.686393627458429</v>
      </c>
      <c r="V22">
        <f t="shared" si="13"/>
        <v>28.494823333333301</v>
      </c>
      <c r="W22">
        <f t="shared" si="14"/>
        <v>3.9056948046229438</v>
      </c>
      <c r="X22">
        <f t="shared" si="15"/>
        <v>55.526117038134537</v>
      </c>
      <c r="Y22">
        <f t="shared" si="16"/>
        <v>2.1065952907012604</v>
      </c>
      <c r="Z22">
        <f t="shared" si="17"/>
        <v>3.7938818759008144</v>
      </c>
      <c r="AA22">
        <f t="shared" si="18"/>
        <v>1.7990995139216834</v>
      </c>
      <c r="AB22">
        <f t="shared" si="19"/>
        <v>-112.94103907191823</v>
      </c>
      <c r="AC22">
        <f t="shared" si="20"/>
        <v>-79.661383938600736</v>
      </c>
      <c r="AD22">
        <f t="shared" si="21"/>
        <v>-5.8801923631848112</v>
      </c>
      <c r="AE22">
        <f t="shared" si="22"/>
        <v>32.809829255301693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53628.939845708119</v>
      </c>
      <c r="AK22" t="s">
        <v>293</v>
      </c>
      <c r="AL22">
        <v>0</v>
      </c>
      <c r="AM22">
        <v>0</v>
      </c>
      <c r="AN22">
        <v>0</v>
      </c>
      <c r="AO22" t="e">
        <f t="shared" si="26"/>
        <v>#DIV/0!</v>
      </c>
      <c r="AP22">
        <v>-1</v>
      </c>
      <c r="AQ22" t="s">
        <v>319</v>
      </c>
      <c r="AR22">
        <v>15334.3</v>
      </c>
      <c r="AS22">
        <v>761.12857692307705</v>
      </c>
      <c r="AT22">
        <v>834.78</v>
      </c>
      <c r="AU22">
        <f t="shared" si="27"/>
        <v>8.8228542941760635E-2</v>
      </c>
      <c r="AV22">
        <v>0.5</v>
      </c>
      <c r="AW22">
        <f t="shared" si="28"/>
        <v>1180.1913215544778</v>
      </c>
      <c r="AX22">
        <f t="shared" si="29"/>
        <v>3.6953785764064122</v>
      </c>
      <c r="AY22">
        <f t="shared" si="30"/>
        <v>52.063280346631238</v>
      </c>
      <c r="AZ22">
        <f t="shared" si="31"/>
        <v>3.9784893268168921E-3</v>
      </c>
      <c r="BA22">
        <f t="shared" si="32"/>
        <v>-1</v>
      </c>
      <c r="BB22" t="s">
        <v>320</v>
      </c>
      <c r="BC22">
        <v>761.12857692307705</v>
      </c>
      <c r="BD22">
        <v>569.46</v>
      </c>
      <c r="BE22">
        <f t="shared" si="33"/>
        <v>0.31783224322575998</v>
      </c>
      <c r="BF22">
        <f t="shared" si="34"/>
        <v>0.27759468972155488</v>
      </c>
      <c r="BG22">
        <f t="shared" si="35"/>
        <v>1.4659150774417868</v>
      </c>
      <c r="BH22">
        <f t="shared" si="36"/>
        <v>8.8228542941760621E-2</v>
      </c>
      <c r="BI22" t="e">
        <f t="shared" si="37"/>
        <v>#DIV/0!</v>
      </c>
      <c r="BJ22">
        <f t="shared" si="38"/>
        <v>0.20769036507324939</v>
      </c>
      <c r="BK22">
        <f t="shared" si="39"/>
        <v>0.79230963492675066</v>
      </c>
      <c r="BL22">
        <f t="shared" si="40"/>
        <v>1400.0073333333301</v>
      </c>
      <c r="BM22">
        <f t="shared" si="41"/>
        <v>1180.1913215544778</v>
      </c>
      <c r="BN22">
        <f t="shared" si="42"/>
        <v>0.84298938545165747</v>
      </c>
      <c r="BO22">
        <f t="shared" si="43"/>
        <v>0.19597877090331492</v>
      </c>
      <c r="BP22">
        <v>6</v>
      </c>
      <c r="BQ22">
        <v>0.5</v>
      </c>
      <c r="BR22" t="s">
        <v>296</v>
      </c>
      <c r="BS22">
        <v>2</v>
      </c>
      <c r="BT22">
        <v>1608226114.3499999</v>
      </c>
      <c r="BU22">
        <v>199.758833333333</v>
      </c>
      <c r="BV22">
        <v>204.80656666666701</v>
      </c>
      <c r="BW22">
        <v>20.692593333333299</v>
      </c>
      <c r="BX22">
        <v>17.683333333333302</v>
      </c>
      <c r="BY22">
        <v>198.902266666667</v>
      </c>
      <c r="BZ22">
        <v>20.3918966666667</v>
      </c>
      <c r="CA22">
        <v>500.06189999999998</v>
      </c>
      <c r="CB22">
        <v>101.704333333333</v>
      </c>
      <c r="CC22">
        <v>9.9981706666666698E-2</v>
      </c>
      <c r="CD22">
        <v>27.99567</v>
      </c>
      <c r="CE22">
        <v>28.494823333333301</v>
      </c>
      <c r="CF22">
        <v>999.9</v>
      </c>
      <c r="CG22">
        <v>0</v>
      </c>
      <c r="CH22">
        <v>0</v>
      </c>
      <c r="CI22">
        <v>10005.536333333301</v>
      </c>
      <c r="CJ22">
        <v>0</v>
      </c>
      <c r="CK22">
        <v>370.26170000000002</v>
      </c>
      <c r="CL22">
        <v>1400.0073333333301</v>
      </c>
      <c r="CM22">
        <v>0.89999733333333298</v>
      </c>
      <c r="CN22">
        <v>0.100002666666667</v>
      </c>
      <c r="CO22">
        <v>0</v>
      </c>
      <c r="CP22">
        <v>761.12509999999997</v>
      </c>
      <c r="CQ22">
        <v>4.9994800000000001</v>
      </c>
      <c r="CR22">
        <v>11011.2033333333</v>
      </c>
      <c r="CS22">
        <v>11417.63</v>
      </c>
      <c r="CT22">
        <v>48.653933333333299</v>
      </c>
      <c r="CU22">
        <v>50.6374</v>
      </c>
      <c r="CV22">
        <v>49.737333333333297</v>
      </c>
      <c r="CW22">
        <v>50.149799999999999</v>
      </c>
      <c r="CX22">
        <v>50.5082666666666</v>
      </c>
      <c r="CY22">
        <v>1255.502</v>
      </c>
      <c r="CZ22">
        <v>139.505333333333</v>
      </c>
      <c r="DA22">
        <v>0</v>
      </c>
      <c r="DB22">
        <v>103.10000014305101</v>
      </c>
      <c r="DC22">
        <v>0</v>
      </c>
      <c r="DD22">
        <v>761.12857692307705</v>
      </c>
      <c r="DE22">
        <v>2.28023931899265</v>
      </c>
      <c r="DF22">
        <v>20.1162392678775</v>
      </c>
      <c r="DG22">
        <v>11011.2</v>
      </c>
      <c r="DH22">
        <v>15</v>
      </c>
      <c r="DI22">
        <v>1608225636.0999999</v>
      </c>
      <c r="DJ22" t="s">
        <v>297</v>
      </c>
      <c r="DK22">
        <v>1608225633.0999999</v>
      </c>
      <c r="DL22">
        <v>1608225636.0999999</v>
      </c>
      <c r="DM22">
        <v>13</v>
      </c>
      <c r="DN22">
        <v>-0.51</v>
      </c>
      <c r="DO22">
        <v>3.2000000000000001E-2</v>
      </c>
      <c r="DP22">
        <v>0.72499999999999998</v>
      </c>
      <c r="DQ22">
        <v>0.20300000000000001</v>
      </c>
      <c r="DR22">
        <v>413</v>
      </c>
      <c r="DS22">
        <v>18</v>
      </c>
      <c r="DT22">
        <v>0.09</v>
      </c>
      <c r="DU22">
        <v>0.03</v>
      </c>
      <c r="DV22">
        <v>3.69882992610794</v>
      </c>
      <c r="DW22">
        <v>-6.8498896612134902E-2</v>
      </c>
      <c r="DX22">
        <v>2.9366319997263898E-2</v>
      </c>
      <c r="DY22">
        <v>1</v>
      </c>
      <c r="DZ22">
        <v>-5.0501226666666703</v>
      </c>
      <c r="EA22">
        <v>2.1062869855407701E-2</v>
      </c>
      <c r="EB22">
        <v>3.2702070264060697E-2</v>
      </c>
      <c r="EC22">
        <v>1</v>
      </c>
      <c r="ED22">
        <v>3.0086780000000002</v>
      </c>
      <c r="EE22">
        <v>0.14206985539488801</v>
      </c>
      <c r="EF22">
        <v>1.87779683672116E-2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0.85699999999999998</v>
      </c>
      <c r="EN22">
        <v>0.30009999999999998</v>
      </c>
      <c r="EO22">
        <v>0.90238475139415197</v>
      </c>
      <c r="EP22">
        <v>-1.6043650578588901E-5</v>
      </c>
      <c r="EQ22">
        <v>-1.15305589960158E-6</v>
      </c>
      <c r="ER22">
        <v>3.6581349982770798E-10</v>
      </c>
      <c r="ES22">
        <v>-7.0787479350443105E-2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8.1999999999999993</v>
      </c>
      <c r="FB22">
        <v>8.1</v>
      </c>
      <c r="FC22">
        <v>2</v>
      </c>
      <c r="FD22">
        <v>511.05799999999999</v>
      </c>
      <c r="FE22">
        <v>468.83</v>
      </c>
      <c r="FF22">
        <v>23.772200000000002</v>
      </c>
      <c r="FG22">
        <v>34.607799999999997</v>
      </c>
      <c r="FH22">
        <v>29.999600000000001</v>
      </c>
      <c r="FI22">
        <v>34.779400000000003</v>
      </c>
      <c r="FJ22">
        <v>34.841700000000003</v>
      </c>
      <c r="FK22">
        <v>11.414899999999999</v>
      </c>
      <c r="FL22">
        <v>13.8498</v>
      </c>
      <c r="FM22">
        <v>9.6777700000000006</v>
      </c>
      <c r="FN22">
        <v>23.773599999999998</v>
      </c>
      <c r="FO22">
        <v>204.95099999999999</v>
      </c>
      <c r="FP22">
        <v>17.7942</v>
      </c>
      <c r="FQ22">
        <v>97.738299999999995</v>
      </c>
      <c r="FR22">
        <v>101.764</v>
      </c>
    </row>
    <row r="23" spans="1:174" x14ac:dyDescent="0.25">
      <c r="A23">
        <v>7</v>
      </c>
      <c r="B23">
        <v>1608226213.0999999</v>
      </c>
      <c r="C23">
        <v>598</v>
      </c>
      <c r="D23" t="s">
        <v>321</v>
      </c>
      <c r="E23" t="s">
        <v>322</v>
      </c>
      <c r="F23" t="s">
        <v>291</v>
      </c>
      <c r="G23" t="s">
        <v>292</v>
      </c>
      <c r="H23">
        <v>1608226205.3499999</v>
      </c>
      <c r="I23">
        <f t="shared" si="0"/>
        <v>2.5553566071423576E-3</v>
      </c>
      <c r="J23">
        <f t="shared" si="1"/>
        <v>2.5553566071423575</v>
      </c>
      <c r="K23">
        <f t="shared" si="2"/>
        <v>5.3863621444586389</v>
      </c>
      <c r="L23">
        <f t="shared" si="3"/>
        <v>249.5463</v>
      </c>
      <c r="M23">
        <f t="shared" si="4"/>
        <v>182.00468017858813</v>
      </c>
      <c r="N23">
        <f t="shared" si="5"/>
        <v>18.529018125295341</v>
      </c>
      <c r="O23">
        <f t="shared" si="6"/>
        <v>25.405104480078968</v>
      </c>
      <c r="P23">
        <f t="shared" si="7"/>
        <v>0.14390706249386762</v>
      </c>
      <c r="Q23">
        <f t="shared" si="8"/>
        <v>2.9599011493518144</v>
      </c>
      <c r="R23">
        <f t="shared" si="9"/>
        <v>0.1401300865219057</v>
      </c>
      <c r="S23">
        <f t="shared" si="10"/>
        <v>8.7912393638438113E-2</v>
      </c>
      <c r="T23">
        <f t="shared" si="11"/>
        <v>231.2920371276403</v>
      </c>
      <c r="U23">
        <f t="shared" si="12"/>
        <v>28.688544955819481</v>
      </c>
      <c r="V23">
        <f t="shared" si="13"/>
        <v>28.499566666666698</v>
      </c>
      <c r="W23">
        <f t="shared" si="14"/>
        <v>3.906770973997705</v>
      </c>
      <c r="X23">
        <f t="shared" si="15"/>
        <v>55.484892426341133</v>
      </c>
      <c r="Y23">
        <f t="shared" si="16"/>
        <v>2.1051073652538936</v>
      </c>
      <c r="Z23">
        <f t="shared" si="17"/>
        <v>3.7940190080543545</v>
      </c>
      <c r="AA23">
        <f t="shared" si="18"/>
        <v>1.8016636087438114</v>
      </c>
      <c r="AB23">
        <f t="shared" si="19"/>
        <v>-112.69122637497797</v>
      </c>
      <c r="AC23">
        <f t="shared" si="20"/>
        <v>-80.309966813669078</v>
      </c>
      <c r="AD23">
        <f t="shared" si="21"/>
        <v>-5.9289250033126688</v>
      </c>
      <c r="AE23">
        <f t="shared" si="22"/>
        <v>32.361918935680592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53618.667736130803</v>
      </c>
      <c r="AK23" t="s">
        <v>293</v>
      </c>
      <c r="AL23">
        <v>0</v>
      </c>
      <c r="AM23">
        <v>0</v>
      </c>
      <c r="AN23">
        <v>0</v>
      </c>
      <c r="AO23" t="e">
        <f t="shared" si="26"/>
        <v>#DIV/0!</v>
      </c>
      <c r="AP23">
        <v>-1</v>
      </c>
      <c r="AQ23" t="s">
        <v>323</v>
      </c>
      <c r="AR23">
        <v>15333.2</v>
      </c>
      <c r="AS23">
        <v>765.26880000000006</v>
      </c>
      <c r="AT23">
        <v>849.13</v>
      </c>
      <c r="AU23">
        <f t="shared" si="27"/>
        <v>9.8761320410302278E-2</v>
      </c>
      <c r="AV23">
        <v>0.5</v>
      </c>
      <c r="AW23">
        <f t="shared" si="28"/>
        <v>1180.1906015544246</v>
      </c>
      <c r="AX23">
        <f t="shared" si="29"/>
        <v>5.3863621444586389</v>
      </c>
      <c r="AY23">
        <f t="shared" si="30"/>
        <v>58.278591072671958</v>
      </c>
      <c r="AZ23">
        <f t="shared" si="31"/>
        <v>5.4112972396553449E-3</v>
      </c>
      <c r="BA23">
        <f t="shared" si="32"/>
        <v>-1</v>
      </c>
      <c r="BB23" t="s">
        <v>324</v>
      </c>
      <c r="BC23">
        <v>765.26880000000006</v>
      </c>
      <c r="BD23">
        <v>567.13</v>
      </c>
      <c r="BE23">
        <f t="shared" si="33"/>
        <v>0.33210462473355085</v>
      </c>
      <c r="BF23">
        <f t="shared" si="34"/>
        <v>0.29738014184397144</v>
      </c>
      <c r="BG23">
        <f t="shared" si="35"/>
        <v>1.4972404915980464</v>
      </c>
      <c r="BH23">
        <f t="shared" si="36"/>
        <v>9.8761320410302236E-2</v>
      </c>
      <c r="BI23" t="e">
        <f t="shared" si="37"/>
        <v>#DIV/0!</v>
      </c>
      <c r="BJ23">
        <f t="shared" si="38"/>
        <v>0.22038426216248658</v>
      </c>
      <c r="BK23">
        <f t="shared" si="39"/>
        <v>0.77961573783751348</v>
      </c>
      <c r="BL23">
        <f t="shared" si="40"/>
        <v>1400.0066666666701</v>
      </c>
      <c r="BM23">
        <f t="shared" si="41"/>
        <v>1180.1906015544246</v>
      </c>
      <c r="BN23">
        <f t="shared" si="42"/>
        <v>0.84298927258995549</v>
      </c>
      <c r="BO23">
        <f t="shared" si="43"/>
        <v>0.19597854517991115</v>
      </c>
      <c r="BP23">
        <v>6</v>
      </c>
      <c r="BQ23">
        <v>0.5</v>
      </c>
      <c r="BR23" t="s">
        <v>296</v>
      </c>
      <c r="BS23">
        <v>2</v>
      </c>
      <c r="BT23">
        <v>1608226205.3499999</v>
      </c>
      <c r="BU23">
        <v>249.5463</v>
      </c>
      <c r="BV23">
        <v>256.77423333333297</v>
      </c>
      <c r="BW23">
        <v>20.677803333333301</v>
      </c>
      <c r="BX23">
        <v>17.675163333333298</v>
      </c>
      <c r="BY23">
        <v>248.713666666667</v>
      </c>
      <c r="BZ23">
        <v>20.37771</v>
      </c>
      <c r="CA23">
        <v>500.06343333333302</v>
      </c>
      <c r="CB23">
        <v>101.705166666667</v>
      </c>
      <c r="CC23">
        <v>0.100007283333333</v>
      </c>
      <c r="CD23">
        <v>27.996289999999998</v>
      </c>
      <c r="CE23">
        <v>28.499566666666698</v>
      </c>
      <c r="CF23">
        <v>999.9</v>
      </c>
      <c r="CG23">
        <v>0</v>
      </c>
      <c r="CH23">
        <v>0</v>
      </c>
      <c r="CI23">
        <v>10003.474</v>
      </c>
      <c r="CJ23">
        <v>0</v>
      </c>
      <c r="CK23">
        <v>367.31139999999999</v>
      </c>
      <c r="CL23">
        <v>1400.0066666666701</v>
      </c>
      <c r="CM23">
        <v>0.89999953333333305</v>
      </c>
      <c r="CN23">
        <v>0.10000056</v>
      </c>
      <c r="CO23">
        <v>0</v>
      </c>
      <c r="CP23">
        <v>765.22029999999995</v>
      </c>
      <c r="CQ23">
        <v>4.9994800000000001</v>
      </c>
      <c r="CR23">
        <v>11066.0433333333</v>
      </c>
      <c r="CS23">
        <v>11417.63</v>
      </c>
      <c r="CT23">
        <v>48.875</v>
      </c>
      <c r="CU23">
        <v>50.849733333333297</v>
      </c>
      <c r="CV23">
        <v>49.932933333333303</v>
      </c>
      <c r="CW23">
        <v>50.3309</v>
      </c>
      <c r="CX23">
        <v>50.707999999999998</v>
      </c>
      <c r="CY23">
        <v>1255.5066666666701</v>
      </c>
      <c r="CZ23">
        <v>139.5</v>
      </c>
      <c r="DA23">
        <v>0</v>
      </c>
      <c r="DB23">
        <v>90.199999809265094</v>
      </c>
      <c r="DC23">
        <v>0</v>
      </c>
      <c r="DD23">
        <v>765.26880000000006</v>
      </c>
      <c r="DE23">
        <v>3.3810769247439301</v>
      </c>
      <c r="DF23">
        <v>55.300000099943901</v>
      </c>
      <c r="DG23">
        <v>11066.46</v>
      </c>
      <c r="DH23">
        <v>15</v>
      </c>
      <c r="DI23">
        <v>1608225636.0999999</v>
      </c>
      <c r="DJ23" t="s">
        <v>297</v>
      </c>
      <c r="DK23">
        <v>1608225633.0999999</v>
      </c>
      <c r="DL23">
        <v>1608225636.0999999</v>
      </c>
      <c r="DM23">
        <v>13</v>
      </c>
      <c r="DN23">
        <v>-0.51</v>
      </c>
      <c r="DO23">
        <v>3.2000000000000001E-2</v>
      </c>
      <c r="DP23">
        <v>0.72499999999999998</v>
      </c>
      <c r="DQ23">
        <v>0.20300000000000001</v>
      </c>
      <c r="DR23">
        <v>413</v>
      </c>
      <c r="DS23">
        <v>18</v>
      </c>
      <c r="DT23">
        <v>0.09</v>
      </c>
      <c r="DU23">
        <v>0.03</v>
      </c>
      <c r="DV23">
        <v>5.39183116451456</v>
      </c>
      <c r="DW23">
        <v>-0.18348638984634699</v>
      </c>
      <c r="DX23">
        <v>3.0770265760245701E-2</v>
      </c>
      <c r="DY23">
        <v>1</v>
      </c>
      <c r="DZ23">
        <v>-7.2306809999999997</v>
      </c>
      <c r="EA23">
        <v>0.15902763070079101</v>
      </c>
      <c r="EB23">
        <v>3.3198114740649501E-2</v>
      </c>
      <c r="EC23">
        <v>1</v>
      </c>
      <c r="ED23">
        <v>3.0018310000000001</v>
      </c>
      <c r="EE23">
        <v>6.8511590656289797E-2</v>
      </c>
      <c r="EF23">
        <v>5.6884862368355099E-3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0.83199999999999996</v>
      </c>
      <c r="EN23">
        <v>0.30020000000000002</v>
      </c>
      <c r="EO23">
        <v>0.90238475139415197</v>
      </c>
      <c r="EP23">
        <v>-1.6043650578588901E-5</v>
      </c>
      <c r="EQ23">
        <v>-1.15305589960158E-6</v>
      </c>
      <c r="ER23">
        <v>3.6581349982770798E-10</v>
      </c>
      <c r="ES23">
        <v>-7.0787479350443105E-2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9.6999999999999993</v>
      </c>
      <c r="FB23">
        <v>9.6</v>
      </c>
      <c r="FC23">
        <v>2</v>
      </c>
      <c r="FD23">
        <v>510.79599999999999</v>
      </c>
      <c r="FE23">
        <v>469.18200000000002</v>
      </c>
      <c r="FF23">
        <v>23.6922</v>
      </c>
      <c r="FG23">
        <v>34.527700000000003</v>
      </c>
      <c r="FH23">
        <v>29.9999</v>
      </c>
      <c r="FI23">
        <v>34.692399999999999</v>
      </c>
      <c r="FJ23">
        <v>34.754600000000003</v>
      </c>
      <c r="FK23">
        <v>13.5006</v>
      </c>
      <c r="FL23">
        <v>10.391</v>
      </c>
      <c r="FM23">
        <v>9.3050300000000004</v>
      </c>
      <c r="FN23">
        <v>23.692699999999999</v>
      </c>
      <c r="FO23">
        <v>257.06200000000001</v>
      </c>
      <c r="FP23">
        <v>17.776599999999998</v>
      </c>
      <c r="FQ23">
        <v>97.752099999999999</v>
      </c>
      <c r="FR23">
        <v>101.77500000000001</v>
      </c>
    </row>
    <row r="24" spans="1:174" x14ac:dyDescent="0.25">
      <c r="A24">
        <v>8</v>
      </c>
      <c r="B24">
        <v>1608226321.0999999</v>
      </c>
      <c r="C24">
        <v>706</v>
      </c>
      <c r="D24" t="s">
        <v>325</v>
      </c>
      <c r="E24" t="s">
        <v>326</v>
      </c>
      <c r="F24" t="s">
        <v>291</v>
      </c>
      <c r="G24" t="s">
        <v>292</v>
      </c>
      <c r="H24">
        <v>1608226313.3499999</v>
      </c>
      <c r="I24">
        <f t="shared" si="0"/>
        <v>2.4548803590020451E-3</v>
      </c>
      <c r="J24">
        <f t="shared" si="1"/>
        <v>2.4548803590020452</v>
      </c>
      <c r="K24">
        <f t="shared" si="2"/>
        <v>9.7799570320357319</v>
      </c>
      <c r="L24">
        <f t="shared" si="3"/>
        <v>399.43246666666698</v>
      </c>
      <c r="M24">
        <f t="shared" si="4"/>
        <v>272.2177639512559</v>
      </c>
      <c r="N24">
        <f t="shared" si="5"/>
        <v>27.71272162694062</v>
      </c>
      <c r="O24">
        <f t="shared" si="6"/>
        <v>40.663623845935682</v>
      </c>
      <c r="P24">
        <f t="shared" si="7"/>
        <v>0.13629051288761551</v>
      </c>
      <c r="Q24">
        <f t="shared" si="8"/>
        <v>2.958542427791917</v>
      </c>
      <c r="R24">
        <f t="shared" si="9"/>
        <v>0.13289617108774843</v>
      </c>
      <c r="S24">
        <f t="shared" si="10"/>
        <v>8.3358033979689244E-2</v>
      </c>
      <c r="T24">
        <f t="shared" si="11"/>
        <v>231.29124574639928</v>
      </c>
      <c r="U24">
        <f t="shared" si="12"/>
        <v>28.718108922269423</v>
      </c>
      <c r="V24">
        <f t="shared" si="13"/>
        <v>28.515553333333301</v>
      </c>
      <c r="W24">
        <f t="shared" si="14"/>
        <v>3.9103999403808403</v>
      </c>
      <c r="X24">
        <f t="shared" si="15"/>
        <v>54.950478054382224</v>
      </c>
      <c r="Y24">
        <f t="shared" si="16"/>
        <v>2.0852448605058536</v>
      </c>
      <c r="Z24">
        <f t="shared" si="17"/>
        <v>3.7947710999750948</v>
      </c>
      <c r="AA24">
        <f t="shared" si="18"/>
        <v>1.8251550798749867</v>
      </c>
      <c r="AB24">
        <f t="shared" si="19"/>
        <v>-108.26022383199019</v>
      </c>
      <c r="AC24">
        <f t="shared" si="20"/>
        <v>-82.280686251713988</v>
      </c>
      <c r="AD24">
        <f t="shared" si="21"/>
        <v>-6.0777909631880283</v>
      </c>
      <c r="AE24">
        <f t="shared" si="22"/>
        <v>34.672544699507085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53578.415882285561</v>
      </c>
      <c r="AK24" t="s">
        <v>293</v>
      </c>
      <c r="AL24">
        <v>0</v>
      </c>
      <c r="AM24">
        <v>0</v>
      </c>
      <c r="AN24">
        <v>0</v>
      </c>
      <c r="AO24" t="e">
        <f t="shared" si="26"/>
        <v>#DIV/0!</v>
      </c>
      <c r="AP24">
        <v>-1</v>
      </c>
      <c r="AQ24" t="s">
        <v>327</v>
      </c>
      <c r="AR24">
        <v>15332.6</v>
      </c>
      <c r="AS24">
        <v>791.51692000000003</v>
      </c>
      <c r="AT24">
        <v>905.96</v>
      </c>
      <c r="AU24">
        <f t="shared" si="27"/>
        <v>0.12632244249194224</v>
      </c>
      <c r="AV24">
        <v>0.5</v>
      </c>
      <c r="AW24">
        <f t="shared" si="28"/>
        <v>1180.1859015544503</v>
      </c>
      <c r="AX24">
        <f t="shared" si="29"/>
        <v>9.7799570320357319</v>
      </c>
      <c r="AY24">
        <f t="shared" si="30"/>
        <v>74.541982839456523</v>
      </c>
      <c r="AZ24">
        <f t="shared" si="31"/>
        <v>9.1341177841873893E-3</v>
      </c>
      <c r="BA24">
        <f t="shared" si="32"/>
        <v>-1</v>
      </c>
      <c r="BB24" t="s">
        <v>328</v>
      </c>
      <c r="BC24">
        <v>791.51692000000003</v>
      </c>
      <c r="BD24">
        <v>573.59</v>
      </c>
      <c r="BE24">
        <f t="shared" si="33"/>
        <v>0.36687050200891869</v>
      </c>
      <c r="BF24">
        <f t="shared" si="34"/>
        <v>0.34432433733489787</v>
      </c>
      <c r="BG24">
        <f t="shared" si="35"/>
        <v>1.5794557087815337</v>
      </c>
      <c r="BH24">
        <f t="shared" si="36"/>
        <v>0.12632244249194224</v>
      </c>
      <c r="BI24" t="e">
        <f t="shared" si="37"/>
        <v>#DIV/0!</v>
      </c>
      <c r="BJ24">
        <f t="shared" si="38"/>
        <v>0.24952214117156721</v>
      </c>
      <c r="BK24">
        <f t="shared" si="39"/>
        <v>0.75047785882843276</v>
      </c>
      <c r="BL24">
        <f t="shared" si="40"/>
        <v>1400.001</v>
      </c>
      <c r="BM24">
        <f t="shared" si="41"/>
        <v>1180.1859015544503</v>
      </c>
      <c r="BN24">
        <f t="shared" si="42"/>
        <v>0.84298932754651623</v>
      </c>
      <c r="BO24">
        <f t="shared" si="43"/>
        <v>0.19597865509303256</v>
      </c>
      <c r="BP24">
        <v>6</v>
      </c>
      <c r="BQ24">
        <v>0.5</v>
      </c>
      <c r="BR24" t="s">
        <v>296</v>
      </c>
      <c r="BS24">
        <v>2</v>
      </c>
      <c r="BT24">
        <v>1608226313.3499999</v>
      </c>
      <c r="BU24">
        <v>399.43246666666698</v>
      </c>
      <c r="BV24">
        <v>412.34370000000001</v>
      </c>
      <c r="BW24">
        <v>20.483036666666699</v>
      </c>
      <c r="BX24">
        <v>17.597829999999998</v>
      </c>
      <c r="BY24">
        <v>398.63546666666701</v>
      </c>
      <c r="BZ24">
        <v>20.2890366666667</v>
      </c>
      <c r="CA24">
        <v>500.05366666666703</v>
      </c>
      <c r="CB24">
        <v>101.70350000000001</v>
      </c>
      <c r="CC24">
        <v>0.10000181666666701</v>
      </c>
      <c r="CD24">
        <v>27.999690000000001</v>
      </c>
      <c r="CE24">
        <v>28.515553333333301</v>
      </c>
      <c r="CF24">
        <v>999.9</v>
      </c>
      <c r="CG24">
        <v>0</v>
      </c>
      <c r="CH24">
        <v>0</v>
      </c>
      <c r="CI24">
        <v>9995.9330000000009</v>
      </c>
      <c r="CJ24">
        <v>0</v>
      </c>
      <c r="CK24">
        <v>361.55993333333299</v>
      </c>
      <c r="CL24">
        <v>1400.001</v>
      </c>
      <c r="CM24">
        <v>0.90000009999999997</v>
      </c>
      <c r="CN24">
        <v>9.9999943333333299E-2</v>
      </c>
      <c r="CO24">
        <v>0</v>
      </c>
      <c r="CP24">
        <v>791.47043333333295</v>
      </c>
      <c r="CQ24">
        <v>4.9994800000000001</v>
      </c>
      <c r="CR24">
        <v>11444.12</v>
      </c>
      <c r="CS24">
        <v>11417.5766666667</v>
      </c>
      <c r="CT24">
        <v>49.145666666666699</v>
      </c>
      <c r="CU24">
        <v>51.124933333333303</v>
      </c>
      <c r="CV24">
        <v>50.208066666666703</v>
      </c>
      <c r="CW24">
        <v>50.616599999999998</v>
      </c>
      <c r="CX24">
        <v>50.937066666666603</v>
      </c>
      <c r="CY24">
        <v>1255.499</v>
      </c>
      <c r="CZ24">
        <v>139.50200000000001</v>
      </c>
      <c r="DA24">
        <v>0</v>
      </c>
      <c r="DB24">
        <v>107.10000014305101</v>
      </c>
      <c r="DC24">
        <v>0</v>
      </c>
      <c r="DD24">
        <v>791.51692000000003</v>
      </c>
      <c r="DE24">
        <v>10.6975384478376</v>
      </c>
      <c r="DF24">
        <v>153.984615096749</v>
      </c>
      <c r="DG24">
        <v>11444.82</v>
      </c>
      <c r="DH24">
        <v>15</v>
      </c>
      <c r="DI24">
        <v>1608226346.0999999</v>
      </c>
      <c r="DJ24" t="s">
        <v>329</v>
      </c>
      <c r="DK24">
        <v>1608226339.0999999</v>
      </c>
      <c r="DL24">
        <v>1608226346.0999999</v>
      </c>
      <c r="DM24">
        <v>14</v>
      </c>
      <c r="DN24">
        <v>7.0999999999999994E-2</v>
      </c>
      <c r="DO24">
        <v>1.4E-2</v>
      </c>
      <c r="DP24">
        <v>0.79700000000000004</v>
      </c>
      <c r="DQ24">
        <v>0.19400000000000001</v>
      </c>
      <c r="DR24">
        <v>413</v>
      </c>
      <c r="DS24">
        <v>18</v>
      </c>
      <c r="DT24">
        <v>0.18</v>
      </c>
      <c r="DU24">
        <v>0.03</v>
      </c>
      <c r="DV24">
        <v>9.7972219960663498</v>
      </c>
      <c r="DW24">
        <v>-8.5911407046826899E-2</v>
      </c>
      <c r="DX24">
        <v>3.5185384859852203E-2</v>
      </c>
      <c r="DY24">
        <v>1</v>
      </c>
      <c r="DZ24">
        <v>-12.97357</v>
      </c>
      <c r="EA24">
        <v>5.7122135706333101E-2</v>
      </c>
      <c r="EB24">
        <v>4.4211477770672497E-2</v>
      </c>
      <c r="EC24">
        <v>1</v>
      </c>
      <c r="ED24">
        <v>2.988286</v>
      </c>
      <c r="EE24">
        <v>-8.3421223581757201E-2</v>
      </c>
      <c r="EF24">
        <v>8.7564256787040409E-3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0.79700000000000004</v>
      </c>
      <c r="EN24">
        <v>0.19400000000000001</v>
      </c>
      <c r="EO24">
        <v>0.90238475139415197</v>
      </c>
      <c r="EP24">
        <v>-1.6043650578588901E-5</v>
      </c>
      <c r="EQ24">
        <v>-1.15305589960158E-6</v>
      </c>
      <c r="ER24">
        <v>3.6581349982770798E-10</v>
      </c>
      <c r="ES24">
        <v>-7.0787479350443105E-2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11.5</v>
      </c>
      <c r="FB24">
        <v>11.4</v>
      </c>
      <c r="FC24">
        <v>2</v>
      </c>
      <c r="FD24">
        <v>510.55500000000001</v>
      </c>
      <c r="FE24">
        <v>469.57100000000003</v>
      </c>
      <c r="FF24">
        <v>23.583300000000001</v>
      </c>
      <c r="FG24">
        <v>34.515300000000003</v>
      </c>
      <c r="FH24">
        <v>30.0002</v>
      </c>
      <c r="FI24">
        <v>34.642000000000003</v>
      </c>
      <c r="FJ24">
        <v>34.701799999999999</v>
      </c>
      <c r="FK24">
        <v>19.527799999999999</v>
      </c>
      <c r="FL24">
        <v>1.8754500000000001</v>
      </c>
      <c r="FM24">
        <v>8.8966600000000007</v>
      </c>
      <c r="FN24">
        <v>23.584499999999998</v>
      </c>
      <c r="FO24">
        <v>412.74099999999999</v>
      </c>
      <c r="FP24">
        <v>17.864000000000001</v>
      </c>
      <c r="FQ24">
        <v>97.751000000000005</v>
      </c>
      <c r="FR24">
        <v>101.77</v>
      </c>
    </row>
    <row r="25" spans="1:174" x14ac:dyDescent="0.25">
      <c r="A25">
        <v>9</v>
      </c>
      <c r="B25">
        <v>1608226462.0999999</v>
      </c>
      <c r="C25">
        <v>847</v>
      </c>
      <c r="D25" t="s">
        <v>330</v>
      </c>
      <c r="E25" t="s">
        <v>331</v>
      </c>
      <c r="F25" t="s">
        <v>291</v>
      </c>
      <c r="G25" t="s">
        <v>292</v>
      </c>
      <c r="H25">
        <v>1608226454.0999999</v>
      </c>
      <c r="I25">
        <f t="shared" si="0"/>
        <v>2.5656343443798408E-3</v>
      </c>
      <c r="J25">
        <f t="shared" si="1"/>
        <v>2.5656343443798408</v>
      </c>
      <c r="K25">
        <f t="shared" si="2"/>
        <v>12.749350028897966</v>
      </c>
      <c r="L25">
        <f t="shared" si="3"/>
        <v>499.676806451613</v>
      </c>
      <c r="M25">
        <f t="shared" si="4"/>
        <v>343.71879833843718</v>
      </c>
      <c r="N25">
        <f t="shared" si="5"/>
        <v>34.991790406570892</v>
      </c>
      <c r="O25">
        <f t="shared" si="6"/>
        <v>50.868867710760519</v>
      </c>
      <c r="P25">
        <f t="shared" si="7"/>
        <v>0.14520309234095827</v>
      </c>
      <c r="Q25">
        <f t="shared" si="8"/>
        <v>2.9595056444987113</v>
      </c>
      <c r="R25">
        <f t="shared" si="9"/>
        <v>0.14135825850934935</v>
      </c>
      <c r="S25">
        <f t="shared" si="10"/>
        <v>8.8685874877518639E-2</v>
      </c>
      <c r="T25">
        <f t="shared" si="11"/>
        <v>231.28848408525235</v>
      </c>
      <c r="U25">
        <f t="shared" si="12"/>
        <v>28.680731817487377</v>
      </c>
      <c r="V25">
        <f t="shared" si="13"/>
        <v>28.479119354838701</v>
      </c>
      <c r="W25">
        <f t="shared" si="14"/>
        <v>3.9021337245223275</v>
      </c>
      <c r="X25">
        <f t="shared" si="15"/>
        <v>55.603478847989926</v>
      </c>
      <c r="Y25">
        <f t="shared" si="16"/>
        <v>2.1089627896995542</v>
      </c>
      <c r="Z25">
        <f t="shared" si="17"/>
        <v>3.7928612263003996</v>
      </c>
      <c r="AA25">
        <f t="shared" si="18"/>
        <v>1.7931709348227733</v>
      </c>
      <c r="AB25">
        <f t="shared" si="19"/>
        <v>-113.14447458715098</v>
      </c>
      <c r="AC25">
        <f t="shared" si="20"/>
        <v>-77.872093466866744</v>
      </c>
      <c r="AD25">
        <f t="shared" si="21"/>
        <v>-5.7489805369281974</v>
      </c>
      <c r="AE25">
        <f t="shared" si="22"/>
        <v>34.522935494306424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53608.034483887655</v>
      </c>
      <c r="AK25" t="s">
        <v>293</v>
      </c>
      <c r="AL25">
        <v>0</v>
      </c>
      <c r="AM25">
        <v>0</v>
      </c>
      <c r="AN25">
        <v>0</v>
      </c>
      <c r="AO25" t="e">
        <f t="shared" si="26"/>
        <v>#DIV/0!</v>
      </c>
      <c r="AP25">
        <v>-1</v>
      </c>
      <c r="AQ25" t="s">
        <v>332</v>
      </c>
      <c r="AR25">
        <v>15332.3</v>
      </c>
      <c r="AS25">
        <v>832.62130769230805</v>
      </c>
      <c r="AT25">
        <v>982</v>
      </c>
      <c r="AU25">
        <f t="shared" si="27"/>
        <v>0.15211679461068428</v>
      </c>
      <c r="AV25">
        <v>0.5</v>
      </c>
      <c r="AW25">
        <f t="shared" si="28"/>
        <v>1180.1719854254084</v>
      </c>
      <c r="AX25">
        <f t="shared" si="29"/>
        <v>12.749350028897966</v>
      </c>
      <c r="AY25">
        <f t="shared" si="30"/>
        <v>89.761989756120158</v>
      </c>
      <c r="AZ25">
        <f t="shared" si="31"/>
        <v>1.1650293515433544E-2</v>
      </c>
      <c r="BA25">
        <f t="shared" si="32"/>
        <v>-1</v>
      </c>
      <c r="BB25" t="s">
        <v>333</v>
      </c>
      <c r="BC25">
        <v>832.62130769230805</v>
      </c>
      <c r="BD25">
        <v>589.91</v>
      </c>
      <c r="BE25">
        <f t="shared" si="33"/>
        <v>0.39927698574338089</v>
      </c>
      <c r="BF25">
        <f t="shared" si="34"/>
        <v>0.38098062258076448</v>
      </c>
      <c r="BG25">
        <f t="shared" si="35"/>
        <v>1.6646607109559086</v>
      </c>
      <c r="BH25">
        <f t="shared" si="36"/>
        <v>0.15211679461068425</v>
      </c>
      <c r="BI25" t="e">
        <f t="shared" si="37"/>
        <v>#DIV/0!</v>
      </c>
      <c r="BJ25">
        <f t="shared" si="38"/>
        <v>0.26992376605100304</v>
      </c>
      <c r="BK25">
        <f t="shared" si="39"/>
        <v>0.73007623394899701</v>
      </c>
      <c r="BL25">
        <f t="shared" si="40"/>
        <v>1399.98451612903</v>
      </c>
      <c r="BM25">
        <f t="shared" si="41"/>
        <v>1180.1719854254084</v>
      </c>
      <c r="BN25">
        <f t="shared" si="42"/>
        <v>0.8429893129736854</v>
      </c>
      <c r="BO25">
        <f t="shared" si="43"/>
        <v>0.19597862594737106</v>
      </c>
      <c r="BP25">
        <v>6</v>
      </c>
      <c r="BQ25">
        <v>0.5</v>
      </c>
      <c r="BR25" t="s">
        <v>296</v>
      </c>
      <c r="BS25">
        <v>2</v>
      </c>
      <c r="BT25">
        <v>1608226454.0999999</v>
      </c>
      <c r="BU25">
        <v>499.676806451613</v>
      </c>
      <c r="BV25">
        <v>516.51267741935499</v>
      </c>
      <c r="BW25">
        <v>20.716006451612898</v>
      </c>
      <c r="BX25">
        <v>17.701335483870999</v>
      </c>
      <c r="BY25">
        <v>498.952838709677</v>
      </c>
      <c r="BZ25">
        <v>20.4006516129032</v>
      </c>
      <c r="CA25">
        <v>500.051516129032</v>
      </c>
      <c r="CB25">
        <v>101.703580645161</v>
      </c>
      <c r="CC25">
        <v>9.9959270967742E-2</v>
      </c>
      <c r="CD25">
        <v>27.991054838709701</v>
      </c>
      <c r="CE25">
        <v>28.479119354838701</v>
      </c>
      <c r="CF25">
        <v>999.9</v>
      </c>
      <c r="CG25">
        <v>0</v>
      </c>
      <c r="CH25">
        <v>0</v>
      </c>
      <c r="CI25">
        <v>10001.386774193499</v>
      </c>
      <c r="CJ25">
        <v>0</v>
      </c>
      <c r="CK25">
        <v>363.39445161290303</v>
      </c>
      <c r="CL25">
        <v>1399.98451612903</v>
      </c>
      <c r="CM25">
        <v>0.89999874193548401</v>
      </c>
      <c r="CN25">
        <v>0.10000130967741901</v>
      </c>
      <c r="CO25">
        <v>0</v>
      </c>
      <c r="CP25">
        <v>832.56570967741902</v>
      </c>
      <c r="CQ25">
        <v>4.9994800000000001</v>
      </c>
      <c r="CR25">
        <v>12027.206451612899</v>
      </c>
      <c r="CS25">
        <v>11417.4548387097</v>
      </c>
      <c r="CT25">
        <v>49.356645161290302</v>
      </c>
      <c r="CU25">
        <v>51.399000000000001</v>
      </c>
      <c r="CV25">
        <v>50.461387096774203</v>
      </c>
      <c r="CW25">
        <v>50.860580645161299</v>
      </c>
      <c r="CX25">
        <v>51.149000000000001</v>
      </c>
      <c r="CY25">
        <v>1255.4848387096799</v>
      </c>
      <c r="CZ25">
        <v>139.49967741935501</v>
      </c>
      <c r="DA25">
        <v>0</v>
      </c>
      <c r="DB25">
        <v>140.10000014305101</v>
      </c>
      <c r="DC25">
        <v>0</v>
      </c>
      <c r="DD25">
        <v>832.62130769230805</v>
      </c>
      <c r="DE25">
        <v>14.363213675548099</v>
      </c>
      <c r="DF25">
        <v>185.70940166739001</v>
      </c>
      <c r="DG25">
        <v>12028.015384615401</v>
      </c>
      <c r="DH25">
        <v>15</v>
      </c>
      <c r="DI25">
        <v>1608226346.0999999</v>
      </c>
      <c r="DJ25" t="s">
        <v>329</v>
      </c>
      <c r="DK25">
        <v>1608226339.0999999</v>
      </c>
      <c r="DL25">
        <v>1608226346.0999999</v>
      </c>
      <c r="DM25">
        <v>14</v>
      </c>
      <c r="DN25">
        <v>7.0999999999999994E-2</v>
      </c>
      <c r="DO25">
        <v>1.4E-2</v>
      </c>
      <c r="DP25">
        <v>0.79700000000000004</v>
      </c>
      <c r="DQ25">
        <v>0.19400000000000001</v>
      </c>
      <c r="DR25">
        <v>413</v>
      </c>
      <c r="DS25">
        <v>18</v>
      </c>
      <c r="DT25">
        <v>0.18</v>
      </c>
      <c r="DU25">
        <v>0.03</v>
      </c>
      <c r="DV25">
        <v>12.754846985365599</v>
      </c>
      <c r="DW25">
        <v>-0.109391345823419</v>
      </c>
      <c r="DX25">
        <v>3.5249975763280601E-2</v>
      </c>
      <c r="DY25">
        <v>1</v>
      </c>
      <c r="DZ25">
        <v>-16.837386666666699</v>
      </c>
      <c r="EA25">
        <v>2.0310567296998899E-2</v>
      </c>
      <c r="EB25">
        <v>4.1185173168130397E-2</v>
      </c>
      <c r="EC25">
        <v>1</v>
      </c>
      <c r="ED25">
        <v>3.0148206666666701</v>
      </c>
      <c r="EE25">
        <v>0.16771488320356301</v>
      </c>
      <c r="EF25">
        <v>1.5633695219692101E-2</v>
      </c>
      <c r="EG25">
        <v>1</v>
      </c>
      <c r="EH25">
        <v>3</v>
      </c>
      <c r="EI25">
        <v>3</v>
      </c>
      <c r="EJ25" t="s">
        <v>308</v>
      </c>
      <c r="EK25">
        <v>100</v>
      </c>
      <c r="EL25">
        <v>100</v>
      </c>
      <c r="EM25">
        <v>0.72399999999999998</v>
      </c>
      <c r="EN25">
        <v>0.31569999999999998</v>
      </c>
      <c r="EO25">
        <v>0.97347208186780099</v>
      </c>
      <c r="EP25">
        <v>-1.6043650578588901E-5</v>
      </c>
      <c r="EQ25">
        <v>-1.15305589960158E-6</v>
      </c>
      <c r="ER25">
        <v>3.6581349982770798E-10</v>
      </c>
      <c r="ES25">
        <v>-5.6483469591291698E-2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1.9</v>
      </c>
      <c r="FC25">
        <v>2</v>
      </c>
      <c r="FD25">
        <v>510.411</v>
      </c>
      <c r="FE25">
        <v>469.36399999999998</v>
      </c>
      <c r="FF25">
        <v>23.721499999999999</v>
      </c>
      <c r="FG25">
        <v>34.515300000000003</v>
      </c>
      <c r="FH25">
        <v>30</v>
      </c>
      <c r="FI25">
        <v>34.613700000000001</v>
      </c>
      <c r="FJ25">
        <v>34.667099999999998</v>
      </c>
      <c r="FK25">
        <v>23.382400000000001</v>
      </c>
      <c r="FL25">
        <v>0</v>
      </c>
      <c r="FM25">
        <v>12.0015</v>
      </c>
      <c r="FN25">
        <v>23.7242</v>
      </c>
      <c r="FO25">
        <v>516.63400000000001</v>
      </c>
      <c r="FP25">
        <v>18.3125</v>
      </c>
      <c r="FQ25">
        <v>97.751599999999996</v>
      </c>
      <c r="FR25">
        <v>101.768</v>
      </c>
    </row>
    <row r="26" spans="1:174" x14ac:dyDescent="0.25">
      <c r="A26">
        <v>10</v>
      </c>
      <c r="B26">
        <v>1608226565.0999999</v>
      </c>
      <c r="C26">
        <v>950</v>
      </c>
      <c r="D26" t="s">
        <v>334</v>
      </c>
      <c r="E26" t="s">
        <v>335</v>
      </c>
      <c r="F26" t="s">
        <v>291</v>
      </c>
      <c r="G26" t="s">
        <v>292</v>
      </c>
      <c r="H26">
        <v>1608226557.3499999</v>
      </c>
      <c r="I26">
        <f t="shared" si="0"/>
        <v>2.5805072012315363E-3</v>
      </c>
      <c r="J26">
        <f t="shared" si="1"/>
        <v>2.5805072012315362</v>
      </c>
      <c r="K26">
        <f t="shared" si="2"/>
        <v>15.168509173283843</v>
      </c>
      <c r="L26">
        <f t="shared" si="3"/>
        <v>599.45709999999997</v>
      </c>
      <c r="M26">
        <f t="shared" si="4"/>
        <v>414.46377025427353</v>
      </c>
      <c r="N26">
        <f t="shared" si="5"/>
        <v>42.194232273536912</v>
      </c>
      <c r="O26">
        <f t="shared" si="6"/>
        <v>61.027365793403845</v>
      </c>
      <c r="P26">
        <f t="shared" si="7"/>
        <v>0.14584046600067838</v>
      </c>
      <c r="Q26">
        <f t="shared" si="8"/>
        <v>2.9599506659017818</v>
      </c>
      <c r="R26">
        <f t="shared" si="9"/>
        <v>0.14196285586683829</v>
      </c>
      <c r="S26">
        <f t="shared" si="10"/>
        <v>8.9066585533198253E-2</v>
      </c>
      <c r="T26">
        <f t="shared" si="11"/>
        <v>231.29102644083918</v>
      </c>
      <c r="U26">
        <f t="shared" si="12"/>
        <v>28.653974317987817</v>
      </c>
      <c r="V26">
        <f t="shared" si="13"/>
        <v>28.424479999999999</v>
      </c>
      <c r="W26">
        <f t="shared" si="14"/>
        <v>3.8897656033592933</v>
      </c>
      <c r="X26">
        <f t="shared" si="15"/>
        <v>55.272403736344401</v>
      </c>
      <c r="Y26">
        <f t="shared" si="16"/>
        <v>2.0936134365299832</v>
      </c>
      <c r="Z26">
        <f t="shared" si="17"/>
        <v>3.7878096391768219</v>
      </c>
      <c r="AA26">
        <f t="shared" si="18"/>
        <v>1.7961521668293101</v>
      </c>
      <c r="AB26">
        <f t="shared" si="19"/>
        <v>-113.80036757431076</v>
      </c>
      <c r="AC26">
        <f t="shared" si="20"/>
        <v>-72.812261740590486</v>
      </c>
      <c r="AD26">
        <f t="shared" si="21"/>
        <v>-5.3725512789113097</v>
      </c>
      <c r="AE26">
        <f t="shared" si="22"/>
        <v>39.305845847026617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53625.100762502647</v>
      </c>
      <c r="AK26" t="s">
        <v>293</v>
      </c>
      <c r="AL26">
        <v>0</v>
      </c>
      <c r="AM26">
        <v>0</v>
      </c>
      <c r="AN26">
        <v>0</v>
      </c>
      <c r="AO26" t="e">
        <f t="shared" si="26"/>
        <v>#DIV/0!</v>
      </c>
      <c r="AP26">
        <v>-1</v>
      </c>
      <c r="AQ26" t="s">
        <v>336</v>
      </c>
      <c r="AR26">
        <v>15332.6</v>
      </c>
      <c r="AS26">
        <v>879.02531999999997</v>
      </c>
      <c r="AT26">
        <v>1058.27</v>
      </c>
      <c r="AU26">
        <f t="shared" si="27"/>
        <v>0.16937518780651439</v>
      </c>
      <c r="AV26">
        <v>0.5</v>
      </c>
      <c r="AW26">
        <f t="shared" si="28"/>
        <v>1180.185281554426</v>
      </c>
      <c r="AX26">
        <f t="shared" si="29"/>
        <v>15.168509173283843</v>
      </c>
      <c r="AY26">
        <f t="shared" si="30"/>
        <v>99.947051854882488</v>
      </c>
      <c r="AZ26">
        <f t="shared" si="31"/>
        <v>1.3699975271669418E-2</v>
      </c>
      <c r="BA26">
        <f t="shared" si="32"/>
        <v>-1</v>
      </c>
      <c r="BB26" t="s">
        <v>337</v>
      </c>
      <c r="BC26">
        <v>879.02531999999997</v>
      </c>
      <c r="BD26">
        <v>604.09</v>
      </c>
      <c r="BE26">
        <f t="shared" si="33"/>
        <v>0.42917213943511578</v>
      </c>
      <c r="BF26">
        <f t="shared" si="34"/>
        <v>0.39465559910167786</v>
      </c>
      <c r="BG26">
        <f t="shared" si="35"/>
        <v>1.7518416130046846</v>
      </c>
      <c r="BH26">
        <f t="shared" si="36"/>
        <v>0.16937518780651442</v>
      </c>
      <c r="BI26" t="e">
        <f t="shared" si="37"/>
        <v>#DIV/0!</v>
      </c>
      <c r="BJ26">
        <f t="shared" si="38"/>
        <v>0.27121801322097594</v>
      </c>
      <c r="BK26">
        <f t="shared" si="39"/>
        <v>0.72878198677902406</v>
      </c>
      <c r="BL26">
        <f t="shared" si="40"/>
        <v>1400.00033333333</v>
      </c>
      <c r="BM26">
        <f t="shared" si="41"/>
        <v>1180.185281554426</v>
      </c>
      <c r="BN26">
        <f t="shared" si="42"/>
        <v>0.84298928611285717</v>
      </c>
      <c r="BO26">
        <f t="shared" si="43"/>
        <v>0.19597857222571441</v>
      </c>
      <c r="BP26">
        <v>6</v>
      </c>
      <c r="BQ26">
        <v>0.5</v>
      </c>
      <c r="BR26" t="s">
        <v>296</v>
      </c>
      <c r="BS26">
        <v>2</v>
      </c>
      <c r="BT26">
        <v>1608226557.3499999</v>
      </c>
      <c r="BU26">
        <v>599.45709999999997</v>
      </c>
      <c r="BV26">
        <v>619.51356666666697</v>
      </c>
      <c r="BW26">
        <v>20.565059999999999</v>
      </c>
      <c r="BX26">
        <v>17.532440000000001</v>
      </c>
      <c r="BY26">
        <v>598.82833333333303</v>
      </c>
      <c r="BZ26">
        <v>20.2558133333333</v>
      </c>
      <c r="CA26">
        <v>500.05056666666701</v>
      </c>
      <c r="CB26">
        <v>101.704433333333</v>
      </c>
      <c r="CC26">
        <v>9.9958996666666702E-2</v>
      </c>
      <c r="CD26">
        <v>27.968196666666699</v>
      </c>
      <c r="CE26">
        <v>28.424479999999999</v>
      </c>
      <c r="CF26">
        <v>999.9</v>
      </c>
      <c r="CG26">
        <v>0</v>
      </c>
      <c r="CH26">
        <v>0</v>
      </c>
      <c r="CI26">
        <v>10003.826999999999</v>
      </c>
      <c r="CJ26">
        <v>0</v>
      </c>
      <c r="CK26">
        <v>366.67006666666703</v>
      </c>
      <c r="CL26">
        <v>1400.00033333333</v>
      </c>
      <c r="CM26">
        <v>0.90000026666666699</v>
      </c>
      <c r="CN26">
        <v>9.9999829999999901E-2</v>
      </c>
      <c r="CO26">
        <v>0</v>
      </c>
      <c r="CP26">
        <v>878.89133333333302</v>
      </c>
      <c r="CQ26">
        <v>4.9994800000000001</v>
      </c>
      <c r="CR26">
        <v>12636.836666666701</v>
      </c>
      <c r="CS26">
        <v>11417.58</v>
      </c>
      <c r="CT26">
        <v>49.472700000000003</v>
      </c>
      <c r="CU26">
        <v>51.485300000000002</v>
      </c>
      <c r="CV26">
        <v>50.570399999999999</v>
      </c>
      <c r="CW26">
        <v>50.912199999999999</v>
      </c>
      <c r="CX26">
        <v>51.237400000000001</v>
      </c>
      <c r="CY26">
        <v>1255.50033333333</v>
      </c>
      <c r="CZ26">
        <v>139.5</v>
      </c>
      <c r="DA26">
        <v>0</v>
      </c>
      <c r="DB26">
        <v>102.19999980926499</v>
      </c>
      <c r="DC26">
        <v>0</v>
      </c>
      <c r="DD26">
        <v>879.02531999999997</v>
      </c>
      <c r="DE26">
        <v>17.478538490781499</v>
      </c>
      <c r="DF26">
        <v>199.815384924141</v>
      </c>
      <c r="DG26">
        <v>12638.476000000001</v>
      </c>
      <c r="DH26">
        <v>15</v>
      </c>
      <c r="DI26">
        <v>1608226346.0999999</v>
      </c>
      <c r="DJ26" t="s">
        <v>329</v>
      </c>
      <c r="DK26">
        <v>1608226339.0999999</v>
      </c>
      <c r="DL26">
        <v>1608226346.0999999</v>
      </c>
      <c r="DM26">
        <v>14</v>
      </c>
      <c r="DN26">
        <v>7.0999999999999994E-2</v>
      </c>
      <c r="DO26">
        <v>1.4E-2</v>
      </c>
      <c r="DP26">
        <v>0.79700000000000004</v>
      </c>
      <c r="DQ26">
        <v>0.19400000000000001</v>
      </c>
      <c r="DR26">
        <v>413</v>
      </c>
      <c r="DS26">
        <v>18</v>
      </c>
      <c r="DT26">
        <v>0.18</v>
      </c>
      <c r="DU26">
        <v>0.03</v>
      </c>
      <c r="DV26">
        <v>15.167566691835701</v>
      </c>
      <c r="DW26">
        <v>-0.291424327552954</v>
      </c>
      <c r="DX26">
        <v>4.7240041708457303E-2</v>
      </c>
      <c r="DY26">
        <v>1</v>
      </c>
      <c r="DZ26">
        <v>-20.056173333333302</v>
      </c>
      <c r="EA26">
        <v>0.177776195773062</v>
      </c>
      <c r="EB26">
        <v>5.6212910339964298E-2</v>
      </c>
      <c r="EC26">
        <v>1</v>
      </c>
      <c r="ED26">
        <v>3.0324723333333301</v>
      </c>
      <c r="EE26">
        <v>0.147004137931039</v>
      </c>
      <c r="EF26">
        <v>1.5896713849793701E-2</v>
      </c>
      <c r="EG26">
        <v>1</v>
      </c>
      <c r="EH26">
        <v>3</v>
      </c>
      <c r="EI26">
        <v>3</v>
      </c>
      <c r="EJ26" t="s">
        <v>308</v>
      </c>
      <c r="EK26">
        <v>100</v>
      </c>
      <c r="EL26">
        <v>100</v>
      </c>
      <c r="EM26">
        <v>0.628</v>
      </c>
      <c r="EN26">
        <v>0.3095</v>
      </c>
      <c r="EO26">
        <v>0.97347208186780099</v>
      </c>
      <c r="EP26">
        <v>-1.6043650578588901E-5</v>
      </c>
      <c r="EQ26">
        <v>-1.15305589960158E-6</v>
      </c>
      <c r="ER26">
        <v>3.6581349982770798E-10</v>
      </c>
      <c r="ES26">
        <v>-5.6483469591291698E-2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3.8</v>
      </c>
      <c r="FB26">
        <v>3.6</v>
      </c>
      <c r="FC26">
        <v>2</v>
      </c>
      <c r="FD26">
        <v>510.30599999999998</v>
      </c>
      <c r="FE26">
        <v>469.60500000000002</v>
      </c>
      <c r="FF26">
        <v>23.7685</v>
      </c>
      <c r="FG26">
        <v>34.441600000000001</v>
      </c>
      <c r="FH26">
        <v>29.999500000000001</v>
      </c>
      <c r="FI26">
        <v>34.552300000000002</v>
      </c>
      <c r="FJ26">
        <v>34.604300000000002</v>
      </c>
      <c r="FK26">
        <v>27.103999999999999</v>
      </c>
      <c r="FL26">
        <v>0</v>
      </c>
      <c r="FM26">
        <v>12.7507</v>
      </c>
      <c r="FN26">
        <v>23.777699999999999</v>
      </c>
      <c r="FO26">
        <v>619.74300000000005</v>
      </c>
      <c r="FP26">
        <v>17.8398</v>
      </c>
      <c r="FQ26">
        <v>97.771000000000001</v>
      </c>
      <c r="FR26">
        <v>101.785</v>
      </c>
    </row>
    <row r="27" spans="1:174" x14ac:dyDescent="0.25">
      <c r="A27">
        <v>11</v>
      </c>
      <c r="B27">
        <v>1608226676.0999999</v>
      </c>
      <c r="C27">
        <v>1061</v>
      </c>
      <c r="D27" t="s">
        <v>338</v>
      </c>
      <c r="E27" t="s">
        <v>339</v>
      </c>
      <c r="F27" t="s">
        <v>291</v>
      </c>
      <c r="G27" t="s">
        <v>292</v>
      </c>
      <c r="H27">
        <v>1608226668.3499999</v>
      </c>
      <c r="I27">
        <f t="shared" si="0"/>
        <v>2.6036902291953355E-3</v>
      </c>
      <c r="J27">
        <f t="shared" si="1"/>
        <v>2.6036902291953354</v>
      </c>
      <c r="K27">
        <f t="shared" si="2"/>
        <v>17.185508905282539</v>
      </c>
      <c r="L27">
        <f t="shared" si="3"/>
        <v>699.66319999999996</v>
      </c>
      <c r="M27">
        <f t="shared" si="4"/>
        <v>489.08544940343478</v>
      </c>
      <c r="N27">
        <f t="shared" si="5"/>
        <v>49.793610639246502</v>
      </c>
      <c r="O27">
        <f t="shared" si="6"/>
        <v>71.232454373574313</v>
      </c>
      <c r="P27">
        <f t="shared" si="7"/>
        <v>0.14566223994725253</v>
      </c>
      <c r="Q27">
        <f t="shared" si="8"/>
        <v>2.9601739861600218</v>
      </c>
      <c r="R27">
        <f t="shared" si="9"/>
        <v>0.14179424950439712</v>
      </c>
      <c r="S27">
        <f t="shared" si="10"/>
        <v>8.8960374369667847E-2</v>
      </c>
      <c r="T27">
        <f t="shared" si="11"/>
        <v>231.29354676985611</v>
      </c>
      <c r="U27">
        <f t="shared" si="12"/>
        <v>28.674534795606323</v>
      </c>
      <c r="V27">
        <f t="shared" si="13"/>
        <v>28.408989999999999</v>
      </c>
      <c r="W27">
        <f t="shared" si="14"/>
        <v>3.886265526126762</v>
      </c>
      <c r="X27">
        <f t="shared" si="15"/>
        <v>54.603679828361109</v>
      </c>
      <c r="Y27">
        <f t="shared" si="16"/>
        <v>2.0714904211688085</v>
      </c>
      <c r="Z27">
        <f t="shared" si="17"/>
        <v>3.7936828207920121</v>
      </c>
      <c r="AA27">
        <f t="shared" si="18"/>
        <v>1.8147751049579535</v>
      </c>
      <c r="AB27">
        <f t="shared" si="19"/>
        <v>-114.82273910751429</v>
      </c>
      <c r="AC27">
        <f t="shared" si="20"/>
        <v>-66.104914133916921</v>
      </c>
      <c r="AD27">
        <f t="shared" si="21"/>
        <v>-4.8775413021561009</v>
      </c>
      <c r="AE27">
        <f t="shared" si="22"/>
        <v>45.488352226268802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53626.991322214031</v>
      </c>
      <c r="AK27" t="s">
        <v>293</v>
      </c>
      <c r="AL27">
        <v>0</v>
      </c>
      <c r="AM27">
        <v>0</v>
      </c>
      <c r="AN27">
        <v>0</v>
      </c>
      <c r="AO27" t="e">
        <f t="shared" si="26"/>
        <v>#DIV/0!</v>
      </c>
      <c r="AP27">
        <v>-1</v>
      </c>
      <c r="AQ27" t="s">
        <v>340</v>
      </c>
      <c r="AR27">
        <v>15333.3</v>
      </c>
      <c r="AS27">
        <v>933.79953846153899</v>
      </c>
      <c r="AT27">
        <v>1142.6300000000001</v>
      </c>
      <c r="AU27">
        <f t="shared" si="27"/>
        <v>0.18276297798802854</v>
      </c>
      <c r="AV27">
        <v>0.5</v>
      </c>
      <c r="AW27">
        <f t="shared" si="28"/>
        <v>1180.1982005580021</v>
      </c>
      <c r="AX27">
        <f t="shared" si="29"/>
        <v>17.185508905282539</v>
      </c>
      <c r="AY27">
        <f t="shared" si="30"/>
        <v>107.84826887504651</v>
      </c>
      <c r="AZ27">
        <f t="shared" si="31"/>
        <v>1.5408860051374729E-2</v>
      </c>
      <c r="BA27">
        <f t="shared" si="32"/>
        <v>-1</v>
      </c>
      <c r="BB27" t="s">
        <v>341</v>
      </c>
      <c r="BC27">
        <v>933.79953846153899</v>
      </c>
      <c r="BD27">
        <v>618.37</v>
      </c>
      <c r="BE27">
        <f t="shared" si="33"/>
        <v>0.45881869021468025</v>
      </c>
      <c r="BF27">
        <f t="shared" si="34"/>
        <v>0.39833376862331876</v>
      </c>
      <c r="BG27">
        <f t="shared" si="35"/>
        <v>1.8478095638533565</v>
      </c>
      <c r="BH27">
        <f t="shared" si="36"/>
        <v>0.1827629779880286</v>
      </c>
      <c r="BI27" t="e">
        <f t="shared" si="37"/>
        <v>#DIV/0!</v>
      </c>
      <c r="BJ27">
        <f t="shared" si="38"/>
        <v>0.2637800109747504</v>
      </c>
      <c r="BK27">
        <f t="shared" si="39"/>
        <v>0.73621998902524965</v>
      </c>
      <c r="BL27">
        <f t="shared" si="40"/>
        <v>1400.0156666666701</v>
      </c>
      <c r="BM27">
        <f t="shared" si="41"/>
        <v>1180.1982005580021</v>
      </c>
      <c r="BN27">
        <f t="shared" si="42"/>
        <v>0.8429892812328047</v>
      </c>
      <c r="BO27">
        <f t="shared" si="43"/>
        <v>0.1959785624656093</v>
      </c>
      <c r="BP27">
        <v>6</v>
      </c>
      <c r="BQ27">
        <v>0.5</v>
      </c>
      <c r="BR27" t="s">
        <v>296</v>
      </c>
      <c r="BS27">
        <v>2</v>
      </c>
      <c r="BT27">
        <v>1608226668.3499999</v>
      </c>
      <c r="BU27">
        <v>699.66319999999996</v>
      </c>
      <c r="BV27">
        <v>722.46950000000004</v>
      </c>
      <c r="BW27">
        <v>20.346703333333299</v>
      </c>
      <c r="BX27">
        <v>17.286163333333299</v>
      </c>
      <c r="BY27">
        <v>699.1395</v>
      </c>
      <c r="BZ27">
        <v>20.046250000000001</v>
      </c>
      <c r="CA27">
        <v>500.05169999999998</v>
      </c>
      <c r="CB27">
        <v>101.709666666667</v>
      </c>
      <c r="CC27">
        <v>9.9967416666666697E-2</v>
      </c>
      <c r="CD27">
        <v>27.994769999999999</v>
      </c>
      <c r="CE27">
        <v>28.408989999999999</v>
      </c>
      <c r="CF27">
        <v>999.9</v>
      </c>
      <c r="CG27">
        <v>0</v>
      </c>
      <c r="CH27">
        <v>0</v>
      </c>
      <c r="CI27">
        <v>10004.579</v>
      </c>
      <c r="CJ27">
        <v>0</v>
      </c>
      <c r="CK27">
        <v>361.76783333333299</v>
      </c>
      <c r="CL27">
        <v>1400.0156666666701</v>
      </c>
      <c r="CM27">
        <v>0.89999806666666704</v>
      </c>
      <c r="CN27">
        <v>0.100001986666667</v>
      </c>
      <c r="CO27">
        <v>0</v>
      </c>
      <c r="CP27">
        <v>933.80166666666696</v>
      </c>
      <c r="CQ27">
        <v>4.9994800000000001</v>
      </c>
      <c r="CR27">
        <v>13328.813333333301</v>
      </c>
      <c r="CS27">
        <v>11417.69</v>
      </c>
      <c r="CT27">
        <v>49.499933333333303</v>
      </c>
      <c r="CU27">
        <v>51.5165333333333</v>
      </c>
      <c r="CV27">
        <v>50.631133333333302</v>
      </c>
      <c r="CW27">
        <v>50.899799999999999</v>
      </c>
      <c r="CX27">
        <v>51.270666666666699</v>
      </c>
      <c r="CY27">
        <v>1255.5146666666701</v>
      </c>
      <c r="CZ27">
        <v>139.50133333333301</v>
      </c>
      <c r="DA27">
        <v>0</v>
      </c>
      <c r="DB27">
        <v>110.10000014305101</v>
      </c>
      <c r="DC27">
        <v>0</v>
      </c>
      <c r="DD27">
        <v>933.79953846153899</v>
      </c>
      <c r="DE27">
        <v>15.534700856941701</v>
      </c>
      <c r="DF27">
        <v>172.19487186171901</v>
      </c>
      <c r="DG27">
        <v>13328.75</v>
      </c>
      <c r="DH27">
        <v>15</v>
      </c>
      <c r="DI27">
        <v>1608226346.0999999</v>
      </c>
      <c r="DJ27" t="s">
        <v>329</v>
      </c>
      <c r="DK27">
        <v>1608226339.0999999</v>
      </c>
      <c r="DL27">
        <v>1608226346.0999999</v>
      </c>
      <c r="DM27">
        <v>14</v>
      </c>
      <c r="DN27">
        <v>7.0999999999999994E-2</v>
      </c>
      <c r="DO27">
        <v>1.4E-2</v>
      </c>
      <c r="DP27">
        <v>0.79700000000000004</v>
      </c>
      <c r="DQ27">
        <v>0.19400000000000001</v>
      </c>
      <c r="DR27">
        <v>413</v>
      </c>
      <c r="DS27">
        <v>18</v>
      </c>
      <c r="DT27">
        <v>0.18</v>
      </c>
      <c r="DU27">
        <v>0.03</v>
      </c>
      <c r="DV27">
        <v>17.189476185459799</v>
      </c>
      <c r="DW27">
        <v>-0.12696602951965499</v>
      </c>
      <c r="DX27">
        <v>3.2227193159710898E-2</v>
      </c>
      <c r="DY27">
        <v>1</v>
      </c>
      <c r="DZ27">
        <v>-22.810120000000001</v>
      </c>
      <c r="EA27">
        <v>0.19456284760838899</v>
      </c>
      <c r="EB27">
        <v>3.1517258764048497E-2</v>
      </c>
      <c r="EC27">
        <v>1</v>
      </c>
      <c r="ED27">
        <v>3.0627553333333299</v>
      </c>
      <c r="EE27">
        <v>-0.181244048943275</v>
      </c>
      <c r="EF27">
        <v>1.8553234710481599E-2</v>
      </c>
      <c r="EG27">
        <v>1</v>
      </c>
      <c r="EH27">
        <v>3</v>
      </c>
      <c r="EI27">
        <v>3</v>
      </c>
      <c r="EJ27" t="s">
        <v>308</v>
      </c>
      <c r="EK27">
        <v>100</v>
      </c>
      <c r="EL27">
        <v>100</v>
      </c>
      <c r="EM27">
        <v>0.52400000000000002</v>
      </c>
      <c r="EN27">
        <v>0.30020000000000002</v>
      </c>
      <c r="EO27">
        <v>0.97347208186780099</v>
      </c>
      <c r="EP27">
        <v>-1.6043650578588901E-5</v>
      </c>
      <c r="EQ27">
        <v>-1.15305589960158E-6</v>
      </c>
      <c r="ER27">
        <v>3.6581349982770798E-10</v>
      </c>
      <c r="ES27">
        <v>-5.6483469591291698E-2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5.6</v>
      </c>
      <c r="FB27">
        <v>5.5</v>
      </c>
      <c r="FC27">
        <v>2</v>
      </c>
      <c r="FD27">
        <v>510.00599999999997</v>
      </c>
      <c r="FE27">
        <v>470.27</v>
      </c>
      <c r="FF27">
        <v>23.9268</v>
      </c>
      <c r="FG27">
        <v>34.274999999999999</v>
      </c>
      <c r="FH27">
        <v>29.999400000000001</v>
      </c>
      <c r="FI27">
        <v>34.422400000000003</v>
      </c>
      <c r="FJ27">
        <v>34.481499999999997</v>
      </c>
      <c r="FK27">
        <v>30.705200000000001</v>
      </c>
      <c r="FL27">
        <v>0</v>
      </c>
      <c r="FM27">
        <v>13.1267</v>
      </c>
      <c r="FN27">
        <v>23.926100000000002</v>
      </c>
      <c r="FO27">
        <v>722.72199999999998</v>
      </c>
      <c r="FP27">
        <v>17.773299999999999</v>
      </c>
      <c r="FQ27">
        <v>97.807500000000005</v>
      </c>
      <c r="FR27">
        <v>101.818</v>
      </c>
    </row>
    <row r="28" spans="1:174" x14ac:dyDescent="0.25">
      <c r="A28">
        <v>12</v>
      </c>
      <c r="B28">
        <v>1608226776.0999999</v>
      </c>
      <c r="C28">
        <v>1161</v>
      </c>
      <c r="D28" t="s">
        <v>342</v>
      </c>
      <c r="E28" t="s">
        <v>343</v>
      </c>
      <c r="F28" t="s">
        <v>291</v>
      </c>
      <c r="G28" t="s">
        <v>292</v>
      </c>
      <c r="H28">
        <v>1608226768.3499999</v>
      </c>
      <c r="I28">
        <f t="shared" si="0"/>
        <v>2.5755407669188586E-3</v>
      </c>
      <c r="J28">
        <f t="shared" si="1"/>
        <v>2.5755407669188584</v>
      </c>
      <c r="K28">
        <f t="shared" si="2"/>
        <v>18.875919639771247</v>
      </c>
      <c r="L28">
        <f t="shared" si="3"/>
        <v>799.423133333333</v>
      </c>
      <c r="M28">
        <f t="shared" si="4"/>
        <v>564.53806932522002</v>
      </c>
      <c r="N28">
        <f t="shared" si="5"/>
        <v>57.47364368831095</v>
      </c>
      <c r="O28">
        <f t="shared" si="6"/>
        <v>81.386469430327409</v>
      </c>
      <c r="P28">
        <f t="shared" si="7"/>
        <v>0.14378589564511476</v>
      </c>
      <c r="Q28">
        <f t="shared" si="8"/>
        <v>2.9603810813243476</v>
      </c>
      <c r="R28">
        <f t="shared" si="9"/>
        <v>0.14001578156784625</v>
      </c>
      <c r="S28">
        <f t="shared" si="10"/>
        <v>8.7840359572756738E-2</v>
      </c>
      <c r="T28">
        <f t="shared" si="11"/>
        <v>231.28967214448289</v>
      </c>
      <c r="U28">
        <f t="shared" si="12"/>
        <v>28.665836741533866</v>
      </c>
      <c r="V28">
        <f t="shared" si="13"/>
        <v>28.386153333333301</v>
      </c>
      <c r="W28">
        <f t="shared" si="14"/>
        <v>3.8811104270652672</v>
      </c>
      <c r="X28">
        <f t="shared" si="15"/>
        <v>54.432541957841238</v>
      </c>
      <c r="Y28">
        <f t="shared" si="16"/>
        <v>2.0630866189643324</v>
      </c>
      <c r="Z28">
        <f t="shared" si="17"/>
        <v>3.7901713658021365</v>
      </c>
      <c r="AA28">
        <f t="shared" si="18"/>
        <v>1.8180238081009348</v>
      </c>
      <c r="AB28">
        <f t="shared" si="19"/>
        <v>-113.58134782112167</v>
      </c>
      <c r="AC28">
        <f t="shared" si="20"/>
        <v>-64.999786413822349</v>
      </c>
      <c r="AD28">
        <f t="shared" si="21"/>
        <v>-4.7947393584462095</v>
      </c>
      <c r="AE28">
        <f t="shared" si="22"/>
        <v>47.913798551092668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53635.792202710923</v>
      </c>
      <c r="AK28" t="s">
        <v>293</v>
      </c>
      <c r="AL28">
        <v>0</v>
      </c>
      <c r="AM28">
        <v>0</v>
      </c>
      <c r="AN28">
        <v>0</v>
      </c>
      <c r="AO28" t="e">
        <f t="shared" si="26"/>
        <v>#DIV/0!</v>
      </c>
      <c r="AP28">
        <v>-1</v>
      </c>
      <c r="AQ28" t="s">
        <v>344</v>
      </c>
      <c r="AR28">
        <v>15333.7</v>
      </c>
      <c r="AS28">
        <v>980.45838461538494</v>
      </c>
      <c r="AT28">
        <v>1208.8800000000001</v>
      </c>
      <c r="AU28">
        <f t="shared" si="27"/>
        <v>0.18895309326369458</v>
      </c>
      <c r="AV28">
        <v>0.5</v>
      </c>
      <c r="AW28">
        <f t="shared" si="28"/>
        <v>1180.1782685651383</v>
      </c>
      <c r="AX28">
        <f t="shared" si="29"/>
        <v>18.875919639771247</v>
      </c>
      <c r="AY28">
        <f t="shared" si="30"/>
        <v>111.49916722398709</v>
      </c>
      <c r="AZ28">
        <f t="shared" si="31"/>
        <v>1.6841455370921552E-2</v>
      </c>
      <c r="BA28">
        <f t="shared" si="32"/>
        <v>-1</v>
      </c>
      <c r="BB28" t="s">
        <v>345</v>
      </c>
      <c r="BC28">
        <v>980.45838461538494</v>
      </c>
      <c r="BD28">
        <v>630.94000000000005</v>
      </c>
      <c r="BE28">
        <f t="shared" si="33"/>
        <v>0.47807888293296275</v>
      </c>
      <c r="BF28">
        <f t="shared" si="34"/>
        <v>0.3952341339665279</v>
      </c>
      <c r="BG28">
        <f t="shared" si="35"/>
        <v>1.9159983516657686</v>
      </c>
      <c r="BH28">
        <f t="shared" si="36"/>
        <v>0.18895309326369461</v>
      </c>
      <c r="BI28" t="e">
        <f t="shared" si="37"/>
        <v>#DIV/0!</v>
      </c>
      <c r="BJ28">
        <f t="shared" si="38"/>
        <v>0.25433922377303531</v>
      </c>
      <c r="BK28">
        <f t="shared" si="39"/>
        <v>0.74566077622696469</v>
      </c>
      <c r="BL28">
        <f t="shared" si="40"/>
        <v>1399.992</v>
      </c>
      <c r="BM28">
        <f t="shared" si="41"/>
        <v>1180.1782685651383</v>
      </c>
      <c r="BN28">
        <f t="shared" si="42"/>
        <v>0.84298929462821104</v>
      </c>
      <c r="BO28">
        <f t="shared" si="43"/>
        <v>0.19597858925642231</v>
      </c>
      <c r="BP28">
        <v>6</v>
      </c>
      <c r="BQ28">
        <v>0.5</v>
      </c>
      <c r="BR28" t="s">
        <v>296</v>
      </c>
      <c r="BS28">
        <v>2</v>
      </c>
      <c r="BT28">
        <v>1608226768.3499999</v>
      </c>
      <c r="BU28">
        <v>799.423133333333</v>
      </c>
      <c r="BV28">
        <v>824.54219999999998</v>
      </c>
      <c r="BW28">
        <v>20.264783333333298</v>
      </c>
      <c r="BX28">
        <v>17.237100000000002</v>
      </c>
      <c r="BY28">
        <v>799.01203333333297</v>
      </c>
      <c r="BZ28">
        <v>19.96763</v>
      </c>
      <c r="CA28">
        <v>500.05520000000001</v>
      </c>
      <c r="CB28">
        <v>101.70650000000001</v>
      </c>
      <c r="CC28">
        <v>9.9997756666666701E-2</v>
      </c>
      <c r="CD28">
        <v>27.9788866666667</v>
      </c>
      <c r="CE28">
        <v>28.386153333333301</v>
      </c>
      <c r="CF28">
        <v>999.9</v>
      </c>
      <c r="CG28">
        <v>0</v>
      </c>
      <c r="CH28">
        <v>0</v>
      </c>
      <c r="CI28">
        <v>10006.065333333299</v>
      </c>
      <c r="CJ28">
        <v>0</v>
      </c>
      <c r="CK28">
        <v>359.39973333333302</v>
      </c>
      <c r="CL28">
        <v>1399.992</v>
      </c>
      <c r="CM28">
        <v>0.89999879999999999</v>
      </c>
      <c r="CN28">
        <v>0.100001253333333</v>
      </c>
      <c r="CO28">
        <v>0</v>
      </c>
      <c r="CP28">
        <v>980.430833333333</v>
      </c>
      <c r="CQ28">
        <v>4.9994800000000001</v>
      </c>
      <c r="CR28">
        <v>13947.82</v>
      </c>
      <c r="CS28">
        <v>11417.5233333333</v>
      </c>
      <c r="CT28">
        <v>49.578866666666599</v>
      </c>
      <c r="CU28">
        <v>51.574599999999997</v>
      </c>
      <c r="CV28">
        <v>50.699599999999997</v>
      </c>
      <c r="CW28">
        <v>50.970599999999997</v>
      </c>
      <c r="CX28">
        <v>51.349800000000002</v>
      </c>
      <c r="CY28">
        <v>1255.4933333333299</v>
      </c>
      <c r="CZ28">
        <v>139.499666666667</v>
      </c>
      <c r="DA28">
        <v>0</v>
      </c>
      <c r="DB28">
        <v>99.199999809265094</v>
      </c>
      <c r="DC28">
        <v>0</v>
      </c>
      <c r="DD28">
        <v>980.45838461538494</v>
      </c>
      <c r="DE28">
        <v>12.1710769277036</v>
      </c>
      <c r="DF28">
        <v>157.148717908229</v>
      </c>
      <c r="DG28">
        <v>13948.4769230769</v>
      </c>
      <c r="DH28">
        <v>15</v>
      </c>
      <c r="DI28">
        <v>1608226346.0999999</v>
      </c>
      <c r="DJ28" t="s">
        <v>329</v>
      </c>
      <c r="DK28">
        <v>1608226339.0999999</v>
      </c>
      <c r="DL28">
        <v>1608226346.0999999</v>
      </c>
      <c r="DM28">
        <v>14</v>
      </c>
      <c r="DN28">
        <v>7.0999999999999994E-2</v>
      </c>
      <c r="DO28">
        <v>1.4E-2</v>
      </c>
      <c r="DP28">
        <v>0.79700000000000004</v>
      </c>
      <c r="DQ28">
        <v>0.19400000000000001</v>
      </c>
      <c r="DR28">
        <v>413</v>
      </c>
      <c r="DS28">
        <v>18</v>
      </c>
      <c r="DT28">
        <v>0.18</v>
      </c>
      <c r="DU28">
        <v>0.03</v>
      </c>
      <c r="DV28">
        <v>18.877800286535301</v>
      </c>
      <c r="DW28">
        <v>-0.230540739878344</v>
      </c>
      <c r="DX28">
        <v>4.5677225187964701E-2</v>
      </c>
      <c r="DY28">
        <v>1</v>
      </c>
      <c r="DZ28">
        <v>-25.12011</v>
      </c>
      <c r="EA28">
        <v>0.13219755283651199</v>
      </c>
      <c r="EB28">
        <v>5.36766761887012E-2</v>
      </c>
      <c r="EC28">
        <v>1</v>
      </c>
      <c r="ED28">
        <v>3.0275120000000002</v>
      </c>
      <c r="EE28">
        <v>4.4925116796438902E-2</v>
      </c>
      <c r="EF28">
        <v>3.80857138570355E-3</v>
      </c>
      <c r="EG28">
        <v>1</v>
      </c>
      <c r="EH28">
        <v>3</v>
      </c>
      <c r="EI28">
        <v>3</v>
      </c>
      <c r="EJ28" t="s">
        <v>308</v>
      </c>
      <c r="EK28">
        <v>100</v>
      </c>
      <c r="EL28">
        <v>100</v>
      </c>
      <c r="EM28">
        <v>0.41099999999999998</v>
      </c>
      <c r="EN28">
        <v>0.2969</v>
      </c>
      <c r="EO28">
        <v>0.97347208186780099</v>
      </c>
      <c r="EP28">
        <v>-1.6043650578588901E-5</v>
      </c>
      <c r="EQ28">
        <v>-1.15305589960158E-6</v>
      </c>
      <c r="ER28">
        <v>3.6581349982770798E-10</v>
      </c>
      <c r="ES28">
        <v>-5.6483469591291698E-2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7.3</v>
      </c>
      <c r="FB28">
        <v>7.2</v>
      </c>
      <c r="FC28">
        <v>2</v>
      </c>
      <c r="FD28">
        <v>510.17099999999999</v>
      </c>
      <c r="FE28">
        <v>470.86900000000003</v>
      </c>
      <c r="FF28">
        <v>23.817599999999999</v>
      </c>
      <c r="FG28">
        <v>34.149799999999999</v>
      </c>
      <c r="FH28">
        <v>29.999700000000001</v>
      </c>
      <c r="FI28">
        <v>34.3127</v>
      </c>
      <c r="FJ28">
        <v>34.374699999999997</v>
      </c>
      <c r="FK28">
        <v>34.221800000000002</v>
      </c>
      <c r="FL28">
        <v>0</v>
      </c>
      <c r="FM28">
        <v>13.8842</v>
      </c>
      <c r="FN28">
        <v>23.82</v>
      </c>
      <c r="FO28">
        <v>824.93899999999996</v>
      </c>
      <c r="FP28">
        <v>17.705200000000001</v>
      </c>
      <c r="FQ28">
        <v>97.830399999999997</v>
      </c>
      <c r="FR28">
        <v>101.84</v>
      </c>
    </row>
    <row r="29" spans="1:174" x14ac:dyDescent="0.25">
      <c r="A29">
        <v>13</v>
      </c>
      <c r="B29">
        <v>1608226896.5999999</v>
      </c>
      <c r="C29">
        <v>1281.5</v>
      </c>
      <c r="D29" t="s">
        <v>346</v>
      </c>
      <c r="E29" t="s">
        <v>347</v>
      </c>
      <c r="F29" t="s">
        <v>291</v>
      </c>
      <c r="G29" t="s">
        <v>292</v>
      </c>
      <c r="H29">
        <v>1608226888.5999999</v>
      </c>
      <c r="I29">
        <f t="shared" si="0"/>
        <v>2.4837115190095723E-3</v>
      </c>
      <c r="J29">
        <f t="shared" si="1"/>
        <v>2.4837115190095722</v>
      </c>
      <c r="K29">
        <f t="shared" si="2"/>
        <v>19.819679518668067</v>
      </c>
      <c r="L29">
        <f t="shared" si="3"/>
        <v>899.85812903225803</v>
      </c>
      <c r="M29">
        <f t="shared" si="4"/>
        <v>645.09327565842807</v>
      </c>
      <c r="N29">
        <f t="shared" si="5"/>
        <v>65.67125850748792</v>
      </c>
      <c r="O29">
        <f t="shared" si="6"/>
        <v>91.606621928317992</v>
      </c>
      <c r="P29">
        <f t="shared" si="7"/>
        <v>0.13958034398258534</v>
      </c>
      <c r="Q29">
        <f t="shared" si="8"/>
        <v>2.9596832164565861</v>
      </c>
      <c r="R29">
        <f t="shared" si="9"/>
        <v>0.13602379418702937</v>
      </c>
      <c r="S29">
        <f t="shared" si="10"/>
        <v>8.5326865267559018E-2</v>
      </c>
      <c r="T29">
        <f t="shared" si="11"/>
        <v>231.28798751669814</v>
      </c>
      <c r="U29">
        <f t="shared" si="12"/>
        <v>28.714992177914759</v>
      </c>
      <c r="V29">
        <f t="shared" si="13"/>
        <v>28.422319354838699</v>
      </c>
      <c r="W29">
        <f t="shared" si="14"/>
        <v>3.8892772250457388</v>
      </c>
      <c r="X29">
        <f t="shared" si="15"/>
        <v>54.929159358312582</v>
      </c>
      <c r="Y29">
        <f t="shared" si="16"/>
        <v>2.0849929813699712</v>
      </c>
      <c r="Z29">
        <f t="shared" si="17"/>
        <v>3.795785345574278</v>
      </c>
      <c r="AA29">
        <f t="shared" si="18"/>
        <v>1.8042842436757676</v>
      </c>
      <c r="AB29">
        <f t="shared" si="19"/>
        <v>-109.53167798832214</v>
      </c>
      <c r="AC29">
        <f t="shared" si="20"/>
        <v>-66.704306620168097</v>
      </c>
      <c r="AD29">
        <f t="shared" si="21"/>
        <v>-4.9231433291499753</v>
      </c>
      <c r="AE29">
        <f t="shared" si="22"/>
        <v>50.128859579057917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53610.80638799561</v>
      </c>
      <c r="AK29" t="s">
        <v>293</v>
      </c>
      <c r="AL29">
        <v>0</v>
      </c>
      <c r="AM29">
        <v>0</v>
      </c>
      <c r="AN29">
        <v>0</v>
      </c>
      <c r="AO29" t="e">
        <f t="shared" si="26"/>
        <v>#DIV/0!</v>
      </c>
      <c r="AP29">
        <v>-1</v>
      </c>
      <c r="AQ29" t="s">
        <v>348</v>
      </c>
      <c r="AR29">
        <v>15333.7</v>
      </c>
      <c r="AS29">
        <v>1019.14192307692</v>
      </c>
      <c r="AT29">
        <v>1263.28</v>
      </c>
      <c r="AU29">
        <f t="shared" si="27"/>
        <v>0.19325729602548924</v>
      </c>
      <c r="AV29">
        <v>0.5</v>
      </c>
      <c r="AW29">
        <f t="shared" si="28"/>
        <v>1180.169285425417</v>
      </c>
      <c r="AX29">
        <f t="shared" si="29"/>
        <v>19.819679518668067</v>
      </c>
      <c r="AY29">
        <f t="shared" si="30"/>
        <v>114.03816247682497</v>
      </c>
      <c r="AZ29">
        <f t="shared" si="31"/>
        <v>1.7641265347083806E-2</v>
      </c>
      <c r="BA29">
        <f t="shared" si="32"/>
        <v>-1</v>
      </c>
      <c r="BB29" t="s">
        <v>349</v>
      </c>
      <c r="BC29">
        <v>1019.14192307692</v>
      </c>
      <c r="BD29">
        <v>642.61</v>
      </c>
      <c r="BE29">
        <f t="shared" si="33"/>
        <v>0.4913162560952441</v>
      </c>
      <c r="BF29">
        <f t="shared" si="34"/>
        <v>0.39334602433351062</v>
      </c>
      <c r="BG29">
        <f t="shared" si="35"/>
        <v>1.9658579854032772</v>
      </c>
      <c r="BH29">
        <f t="shared" si="36"/>
        <v>0.19325729602548922</v>
      </c>
      <c r="BI29" t="e">
        <f t="shared" si="37"/>
        <v>#DIV/0!</v>
      </c>
      <c r="BJ29">
        <f t="shared" si="38"/>
        <v>0.24802049937639506</v>
      </c>
      <c r="BK29">
        <f t="shared" si="39"/>
        <v>0.75197950062360497</v>
      </c>
      <c r="BL29">
        <f t="shared" si="40"/>
        <v>1399.98129032258</v>
      </c>
      <c r="BM29">
        <f t="shared" si="41"/>
        <v>1180.169285425417</v>
      </c>
      <c r="BN29">
        <f t="shared" si="42"/>
        <v>0.84298932677413529</v>
      </c>
      <c r="BO29">
        <f t="shared" si="43"/>
        <v>0.19597865354827082</v>
      </c>
      <c r="BP29">
        <v>6</v>
      </c>
      <c r="BQ29">
        <v>0.5</v>
      </c>
      <c r="BR29" t="s">
        <v>296</v>
      </c>
      <c r="BS29">
        <v>2</v>
      </c>
      <c r="BT29">
        <v>1608226888.5999999</v>
      </c>
      <c r="BU29">
        <v>899.85812903225803</v>
      </c>
      <c r="BV29">
        <v>926.32129032258104</v>
      </c>
      <c r="BW29">
        <v>20.4810290322581</v>
      </c>
      <c r="BX29">
        <v>17.5618870967742</v>
      </c>
      <c r="BY29">
        <v>899.56596774193599</v>
      </c>
      <c r="BZ29">
        <v>20.1751838709677</v>
      </c>
      <c r="CA29">
        <v>500.04609677419398</v>
      </c>
      <c r="CB29">
        <v>101.701225806452</v>
      </c>
      <c r="CC29">
        <v>9.9957038709677398E-2</v>
      </c>
      <c r="CD29">
        <v>28.004274193548401</v>
      </c>
      <c r="CE29">
        <v>28.422319354838699</v>
      </c>
      <c r="CF29">
        <v>999.9</v>
      </c>
      <c r="CG29">
        <v>0</v>
      </c>
      <c r="CH29">
        <v>0</v>
      </c>
      <c r="CI29">
        <v>10002.625483870999</v>
      </c>
      <c r="CJ29">
        <v>0</v>
      </c>
      <c r="CK29">
        <v>359.83380645161299</v>
      </c>
      <c r="CL29">
        <v>1399.98129032258</v>
      </c>
      <c r="CM29">
        <v>0.89999674193548396</v>
      </c>
      <c r="CN29">
        <v>0.10000333870967699</v>
      </c>
      <c r="CO29">
        <v>0</v>
      </c>
      <c r="CP29">
        <v>1019.1125806451601</v>
      </c>
      <c r="CQ29">
        <v>4.9994800000000001</v>
      </c>
      <c r="CR29">
        <v>14487.9548387097</v>
      </c>
      <c r="CS29">
        <v>11417.419354838699</v>
      </c>
      <c r="CT29">
        <v>49.687064516128999</v>
      </c>
      <c r="CU29">
        <v>51.677096774193501</v>
      </c>
      <c r="CV29">
        <v>50.808064516129001</v>
      </c>
      <c r="CW29">
        <v>51.1148387096774</v>
      </c>
      <c r="CX29">
        <v>51.429000000000002</v>
      </c>
      <c r="CY29">
        <v>1255.48129032258</v>
      </c>
      <c r="CZ29">
        <v>139.5</v>
      </c>
      <c r="DA29">
        <v>0</v>
      </c>
      <c r="DB29">
        <v>119.59999990463299</v>
      </c>
      <c r="DC29">
        <v>0</v>
      </c>
      <c r="DD29">
        <v>1019.14192307692</v>
      </c>
      <c r="DE29">
        <v>5.1805128076363198</v>
      </c>
      <c r="DF29">
        <v>76.988034142459796</v>
      </c>
      <c r="DG29">
        <v>14488.4269230769</v>
      </c>
      <c r="DH29">
        <v>15</v>
      </c>
      <c r="DI29">
        <v>1608226346.0999999</v>
      </c>
      <c r="DJ29" t="s">
        <v>329</v>
      </c>
      <c r="DK29">
        <v>1608226339.0999999</v>
      </c>
      <c r="DL29">
        <v>1608226346.0999999</v>
      </c>
      <c r="DM29">
        <v>14</v>
      </c>
      <c r="DN29">
        <v>7.0999999999999994E-2</v>
      </c>
      <c r="DO29">
        <v>1.4E-2</v>
      </c>
      <c r="DP29">
        <v>0.79700000000000004</v>
      </c>
      <c r="DQ29">
        <v>0.19400000000000001</v>
      </c>
      <c r="DR29">
        <v>413</v>
      </c>
      <c r="DS29">
        <v>18</v>
      </c>
      <c r="DT29">
        <v>0.18</v>
      </c>
      <c r="DU29">
        <v>0.03</v>
      </c>
      <c r="DV29">
        <v>19.8229091600688</v>
      </c>
      <c r="DW29">
        <v>-0.80909128016027698</v>
      </c>
      <c r="DX29">
        <v>7.3536456810945797E-2</v>
      </c>
      <c r="DY29">
        <v>0</v>
      </c>
      <c r="DZ29">
        <v>-26.462769999999999</v>
      </c>
      <c r="EA29">
        <v>0.83966095661853701</v>
      </c>
      <c r="EB29">
        <v>7.9610699239067995E-2</v>
      </c>
      <c r="EC29">
        <v>0</v>
      </c>
      <c r="ED29">
        <v>2.9201903333333301</v>
      </c>
      <c r="EE29">
        <v>0.207416863181318</v>
      </c>
      <c r="EF29">
        <v>1.5052772166245299E-2</v>
      </c>
      <c r="EG29">
        <v>0</v>
      </c>
      <c r="EH29">
        <v>0</v>
      </c>
      <c r="EI29">
        <v>3</v>
      </c>
      <c r="EJ29" t="s">
        <v>350</v>
      </c>
      <c r="EK29">
        <v>100</v>
      </c>
      <c r="EL29">
        <v>100</v>
      </c>
      <c r="EM29">
        <v>0.29199999999999998</v>
      </c>
      <c r="EN29">
        <v>0.30580000000000002</v>
      </c>
      <c r="EO29">
        <v>0.97347208186780099</v>
      </c>
      <c r="EP29">
        <v>-1.6043650578588901E-5</v>
      </c>
      <c r="EQ29">
        <v>-1.15305589960158E-6</v>
      </c>
      <c r="ER29">
        <v>3.6581349982770798E-10</v>
      </c>
      <c r="ES29">
        <v>-5.6483469591291698E-2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9.3000000000000007</v>
      </c>
      <c r="FB29">
        <v>9.1999999999999993</v>
      </c>
      <c r="FC29">
        <v>2</v>
      </c>
      <c r="FD29">
        <v>509.86900000000003</v>
      </c>
      <c r="FE29">
        <v>471.24200000000002</v>
      </c>
      <c r="FF29">
        <v>23.636800000000001</v>
      </c>
      <c r="FG29">
        <v>34.086199999999998</v>
      </c>
      <c r="FH29">
        <v>30.0001</v>
      </c>
      <c r="FI29">
        <v>34.227699999999999</v>
      </c>
      <c r="FJ29">
        <v>34.289000000000001</v>
      </c>
      <c r="FK29">
        <v>37.641300000000001</v>
      </c>
      <c r="FL29">
        <v>0</v>
      </c>
      <c r="FM29">
        <v>15.0143</v>
      </c>
      <c r="FN29">
        <v>23.6387</v>
      </c>
      <c r="FO29">
        <v>926.23699999999997</v>
      </c>
      <c r="FP29">
        <v>17.807300000000001</v>
      </c>
      <c r="FQ29">
        <v>97.835899999999995</v>
      </c>
      <c r="FR29">
        <v>101.84699999999999</v>
      </c>
    </row>
    <row r="30" spans="1:174" x14ac:dyDescent="0.25">
      <c r="A30">
        <v>14</v>
      </c>
      <c r="B30">
        <v>1608227017.0999999</v>
      </c>
      <c r="C30">
        <v>1402</v>
      </c>
      <c r="D30" t="s">
        <v>351</v>
      </c>
      <c r="E30" t="s">
        <v>352</v>
      </c>
      <c r="F30" t="s">
        <v>291</v>
      </c>
      <c r="G30" t="s">
        <v>292</v>
      </c>
      <c r="H30">
        <v>1608227009.0999999</v>
      </c>
      <c r="I30">
        <f t="shared" si="0"/>
        <v>2.3307451619184018E-3</v>
      </c>
      <c r="J30">
        <f t="shared" si="1"/>
        <v>2.3307451619184016</v>
      </c>
      <c r="K30">
        <f t="shared" si="2"/>
        <v>21.93589048325747</v>
      </c>
      <c r="L30">
        <f t="shared" si="3"/>
        <v>1199.9523225806499</v>
      </c>
      <c r="M30">
        <f t="shared" si="4"/>
        <v>892.31703816434197</v>
      </c>
      <c r="N30">
        <f t="shared" si="5"/>
        <v>90.839850529846274</v>
      </c>
      <c r="O30">
        <f t="shared" si="6"/>
        <v>122.15780374474085</v>
      </c>
      <c r="P30">
        <f t="shared" si="7"/>
        <v>0.12940098876575606</v>
      </c>
      <c r="Q30">
        <f t="shared" si="8"/>
        <v>2.9601107630229775</v>
      </c>
      <c r="R30">
        <f t="shared" si="9"/>
        <v>0.12633856989988168</v>
      </c>
      <c r="S30">
        <f t="shared" si="10"/>
        <v>7.9230715925505901E-2</v>
      </c>
      <c r="T30">
        <f t="shared" si="11"/>
        <v>231.29189985269184</v>
      </c>
      <c r="U30">
        <f t="shared" si="12"/>
        <v>28.748648628483078</v>
      </c>
      <c r="V30">
        <f t="shared" si="13"/>
        <v>28.473922580645201</v>
      </c>
      <c r="W30">
        <f t="shared" si="14"/>
        <v>3.9009559126172548</v>
      </c>
      <c r="X30">
        <f t="shared" si="15"/>
        <v>54.76343984675411</v>
      </c>
      <c r="Y30">
        <f t="shared" si="16"/>
        <v>2.0780186568128474</v>
      </c>
      <c r="Z30">
        <f t="shared" si="17"/>
        <v>3.7945363962304381</v>
      </c>
      <c r="AA30">
        <f t="shared" si="18"/>
        <v>1.8229372558044075</v>
      </c>
      <c r="AB30">
        <f t="shared" si="19"/>
        <v>-102.78586164060152</v>
      </c>
      <c r="AC30">
        <f t="shared" si="20"/>
        <v>-75.849954505266496</v>
      </c>
      <c r="AD30">
        <f t="shared" si="21"/>
        <v>-5.5986156009374044</v>
      </c>
      <c r="AE30">
        <f t="shared" si="22"/>
        <v>47.057468105886429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53624.298752868628</v>
      </c>
      <c r="AK30" t="s">
        <v>293</v>
      </c>
      <c r="AL30">
        <v>0</v>
      </c>
      <c r="AM30">
        <v>0</v>
      </c>
      <c r="AN30">
        <v>0</v>
      </c>
      <c r="AO30" t="e">
        <f t="shared" si="26"/>
        <v>#DIV/0!</v>
      </c>
      <c r="AP30">
        <v>-1</v>
      </c>
      <c r="AQ30" t="s">
        <v>353</v>
      </c>
      <c r="AR30">
        <v>15333.3</v>
      </c>
      <c r="AS30">
        <v>1056.63230769231</v>
      </c>
      <c r="AT30">
        <v>1310.45</v>
      </c>
      <c r="AU30">
        <f t="shared" si="27"/>
        <v>0.19368742974374453</v>
      </c>
      <c r="AV30">
        <v>0.5</v>
      </c>
      <c r="AW30">
        <f t="shared" si="28"/>
        <v>1180.189878973775</v>
      </c>
      <c r="AX30">
        <f t="shared" si="29"/>
        <v>21.93589048325747</v>
      </c>
      <c r="AY30">
        <f t="shared" si="30"/>
        <v>114.2939721340057</v>
      </c>
      <c r="AZ30">
        <f t="shared" si="31"/>
        <v>1.9434068103686159E-2</v>
      </c>
      <c r="BA30">
        <f t="shared" si="32"/>
        <v>-1</v>
      </c>
      <c r="BB30" t="s">
        <v>354</v>
      </c>
      <c r="BC30">
        <v>1056.63230769231</v>
      </c>
      <c r="BD30">
        <v>641.27</v>
      </c>
      <c r="BE30">
        <f t="shared" si="33"/>
        <v>0.51064901369758475</v>
      </c>
      <c r="BF30">
        <f t="shared" si="34"/>
        <v>0.37929659031604362</v>
      </c>
      <c r="BG30">
        <f t="shared" si="35"/>
        <v>2.0435230090289584</v>
      </c>
      <c r="BH30">
        <f t="shared" si="36"/>
        <v>0.19368742974374459</v>
      </c>
      <c r="BI30" t="e">
        <f t="shared" si="37"/>
        <v>#DIV/0!</v>
      </c>
      <c r="BJ30">
        <f t="shared" si="38"/>
        <v>0.23019504770130314</v>
      </c>
      <c r="BK30">
        <f t="shared" si="39"/>
        <v>0.76980495229869683</v>
      </c>
      <c r="BL30">
        <f t="shared" si="40"/>
        <v>1400.0058064516099</v>
      </c>
      <c r="BM30">
        <f t="shared" si="41"/>
        <v>1180.189878973775</v>
      </c>
      <c r="BN30">
        <f t="shared" si="42"/>
        <v>0.84298927442667526</v>
      </c>
      <c r="BO30">
        <f t="shared" si="43"/>
        <v>0.19597854885335056</v>
      </c>
      <c r="BP30">
        <v>6</v>
      </c>
      <c r="BQ30">
        <v>0.5</v>
      </c>
      <c r="BR30" t="s">
        <v>296</v>
      </c>
      <c r="BS30">
        <v>2</v>
      </c>
      <c r="BT30">
        <v>1608227009.0999999</v>
      </c>
      <c r="BU30">
        <v>1199.9523225806499</v>
      </c>
      <c r="BV30">
        <v>1229.62838709677</v>
      </c>
      <c r="BW30">
        <v>20.4123129032258</v>
      </c>
      <c r="BX30">
        <v>17.672799999999999</v>
      </c>
      <c r="BY30">
        <v>1199.5903225806501</v>
      </c>
      <c r="BZ30">
        <v>20.215312903225801</v>
      </c>
      <c r="CA30">
        <v>500.05296774193499</v>
      </c>
      <c r="CB30">
        <v>101.702193548387</v>
      </c>
      <c r="CC30">
        <v>0.10002096129032299</v>
      </c>
      <c r="CD30">
        <v>27.998629032258101</v>
      </c>
      <c r="CE30">
        <v>28.473922580645201</v>
      </c>
      <c r="CF30">
        <v>999.9</v>
      </c>
      <c r="CG30">
        <v>0</v>
      </c>
      <c r="CH30">
        <v>0</v>
      </c>
      <c r="CI30">
        <v>10004.955483870999</v>
      </c>
      <c r="CJ30">
        <v>0</v>
      </c>
      <c r="CK30">
        <v>368.274</v>
      </c>
      <c r="CL30">
        <v>1400.0058064516099</v>
      </c>
      <c r="CM30">
        <v>0.90000100000000005</v>
      </c>
      <c r="CN30">
        <v>9.9999099999999896E-2</v>
      </c>
      <c r="CO30">
        <v>0</v>
      </c>
      <c r="CP30">
        <v>1056.6809677419401</v>
      </c>
      <c r="CQ30">
        <v>4.9994800000000001</v>
      </c>
      <c r="CR30">
        <v>15002.206451612899</v>
      </c>
      <c r="CS30">
        <v>11417.6193548387</v>
      </c>
      <c r="CT30">
        <v>49.816193548387098</v>
      </c>
      <c r="CU30">
        <v>51.811999999999998</v>
      </c>
      <c r="CV30">
        <v>50.945193548387103</v>
      </c>
      <c r="CW30">
        <v>51.265999999999998</v>
      </c>
      <c r="CX30">
        <v>51.560258064516098</v>
      </c>
      <c r="CY30">
        <v>1255.5058064516099</v>
      </c>
      <c r="CZ30">
        <v>139.5</v>
      </c>
      <c r="DA30">
        <v>0</v>
      </c>
      <c r="DB30">
        <v>119.700000047684</v>
      </c>
      <c r="DC30">
        <v>0</v>
      </c>
      <c r="DD30">
        <v>1056.63230769231</v>
      </c>
      <c r="DE30">
        <v>-12.823247852422799</v>
      </c>
      <c r="DF30">
        <v>-173.907692056283</v>
      </c>
      <c r="DG30">
        <v>15001.5230769231</v>
      </c>
      <c r="DH30">
        <v>15</v>
      </c>
      <c r="DI30">
        <v>1608227052.0999999</v>
      </c>
      <c r="DJ30" t="s">
        <v>355</v>
      </c>
      <c r="DK30">
        <v>1608227052.0999999</v>
      </c>
      <c r="DL30">
        <v>1608227042.0999999</v>
      </c>
      <c r="DM30">
        <v>15</v>
      </c>
      <c r="DN30">
        <v>0.47199999999999998</v>
      </c>
      <c r="DO30">
        <v>1E-3</v>
      </c>
      <c r="DP30">
        <v>0.36199999999999999</v>
      </c>
      <c r="DQ30">
        <v>0.19700000000000001</v>
      </c>
      <c r="DR30">
        <v>1229</v>
      </c>
      <c r="DS30">
        <v>18</v>
      </c>
      <c r="DT30">
        <v>0.03</v>
      </c>
      <c r="DU30">
        <v>0.03</v>
      </c>
      <c r="DV30">
        <v>22.187174378426</v>
      </c>
      <c r="DW30">
        <v>-0.14746850974449899</v>
      </c>
      <c r="DX30">
        <v>8.7939770346147E-2</v>
      </c>
      <c r="DY30">
        <v>1</v>
      </c>
      <c r="DZ30">
        <v>-30.103766666666701</v>
      </c>
      <c r="EA30">
        <v>-0.57889922135713601</v>
      </c>
      <c r="EB30">
        <v>0.11065592116506399</v>
      </c>
      <c r="EC30">
        <v>0</v>
      </c>
      <c r="ED30">
        <v>2.8490136666666701</v>
      </c>
      <c r="EE30">
        <v>0.226916929922131</v>
      </c>
      <c r="EF30">
        <v>1.8766842654592199E-2</v>
      </c>
      <c r="EG30">
        <v>0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0.36199999999999999</v>
      </c>
      <c r="EN30">
        <v>0.19700000000000001</v>
      </c>
      <c r="EO30">
        <v>0.97347208186780099</v>
      </c>
      <c r="EP30">
        <v>-1.6043650578588901E-5</v>
      </c>
      <c r="EQ30">
        <v>-1.15305589960158E-6</v>
      </c>
      <c r="ER30">
        <v>3.6581349982770798E-10</v>
      </c>
      <c r="ES30">
        <v>-5.6483469591291698E-2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11.3</v>
      </c>
      <c r="FB30">
        <v>11.2</v>
      </c>
      <c r="FC30">
        <v>2</v>
      </c>
      <c r="FD30">
        <v>509.82799999999997</v>
      </c>
      <c r="FE30">
        <v>471.642</v>
      </c>
      <c r="FF30">
        <v>23.589099999999998</v>
      </c>
      <c r="FG30">
        <v>34.107500000000002</v>
      </c>
      <c r="FH30">
        <v>30.000399999999999</v>
      </c>
      <c r="FI30">
        <v>34.211199999999998</v>
      </c>
      <c r="FJ30">
        <v>34.264499999999998</v>
      </c>
      <c r="FK30">
        <v>47.438299999999998</v>
      </c>
      <c r="FL30">
        <v>0</v>
      </c>
      <c r="FM30">
        <v>16.521999999999998</v>
      </c>
      <c r="FN30">
        <v>23.587299999999999</v>
      </c>
      <c r="FO30">
        <v>1229.6600000000001</v>
      </c>
      <c r="FP30">
        <v>17.941299999999998</v>
      </c>
      <c r="FQ30">
        <v>97.829800000000006</v>
      </c>
      <c r="FR30">
        <v>101.836</v>
      </c>
    </row>
    <row r="31" spans="1:174" x14ac:dyDescent="0.25">
      <c r="A31">
        <v>15</v>
      </c>
      <c r="B31">
        <v>1608227168.0999999</v>
      </c>
      <c r="C31">
        <v>1553</v>
      </c>
      <c r="D31" t="s">
        <v>356</v>
      </c>
      <c r="E31" t="s">
        <v>357</v>
      </c>
      <c r="F31" t="s">
        <v>291</v>
      </c>
      <c r="G31" t="s">
        <v>292</v>
      </c>
      <c r="H31">
        <v>1608227160.0999999</v>
      </c>
      <c r="I31">
        <f t="shared" si="0"/>
        <v>2.4195032737587448E-3</v>
      </c>
      <c r="J31">
        <f t="shared" si="1"/>
        <v>2.4195032737587447</v>
      </c>
      <c r="K31">
        <f t="shared" si="2"/>
        <v>21.997411387062645</v>
      </c>
      <c r="L31">
        <f t="shared" si="3"/>
        <v>1399.53741935484</v>
      </c>
      <c r="M31">
        <f t="shared" si="4"/>
        <v>1101.9032783586497</v>
      </c>
      <c r="N31">
        <f t="shared" si="5"/>
        <v>112.17546551877145</v>
      </c>
      <c r="O31">
        <f t="shared" si="6"/>
        <v>142.4750834401008</v>
      </c>
      <c r="P31">
        <f t="shared" si="7"/>
        <v>0.13748712190814558</v>
      </c>
      <c r="Q31">
        <f t="shared" si="8"/>
        <v>2.9596518326217844</v>
      </c>
      <c r="R31">
        <f t="shared" si="9"/>
        <v>0.1340349877295319</v>
      </c>
      <c r="S31">
        <f t="shared" si="10"/>
        <v>8.4074808360101838E-2</v>
      </c>
      <c r="T31">
        <f t="shared" si="11"/>
        <v>231.29200596828349</v>
      </c>
      <c r="U31">
        <f t="shared" si="12"/>
        <v>28.683230260196581</v>
      </c>
      <c r="V31">
        <f t="shared" si="13"/>
        <v>28.4401677419355</v>
      </c>
      <c r="W31">
        <f t="shared" si="14"/>
        <v>3.8933131639253746</v>
      </c>
      <c r="X31">
        <f t="shared" si="15"/>
        <v>55.740839552492815</v>
      </c>
      <c r="Y31">
        <f t="shared" si="16"/>
        <v>2.1098470475827447</v>
      </c>
      <c r="Z31">
        <f t="shared" si="17"/>
        <v>3.785100950257196</v>
      </c>
      <c r="AA31">
        <f t="shared" si="18"/>
        <v>1.78346611634263</v>
      </c>
      <c r="AB31">
        <f t="shared" si="19"/>
        <v>-106.70009437276065</v>
      </c>
      <c r="AC31">
        <f t="shared" si="20"/>
        <v>-77.265491501610569</v>
      </c>
      <c r="AD31">
        <f t="shared" si="21"/>
        <v>-5.7018120313806042</v>
      </c>
      <c r="AE31">
        <f t="shared" si="22"/>
        <v>41.624608062531678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53618.510873490028</v>
      </c>
      <c r="AK31" t="s">
        <v>293</v>
      </c>
      <c r="AL31">
        <v>0</v>
      </c>
      <c r="AM31">
        <v>0</v>
      </c>
      <c r="AN31">
        <v>0</v>
      </c>
      <c r="AO31" t="e">
        <f t="shared" si="26"/>
        <v>#DIV/0!</v>
      </c>
      <c r="AP31">
        <v>-1</v>
      </c>
      <c r="AQ31" t="s">
        <v>358</v>
      </c>
      <c r="AR31">
        <v>15333</v>
      </c>
      <c r="AS31">
        <v>1049.9972</v>
      </c>
      <c r="AT31">
        <v>1303.5</v>
      </c>
      <c r="AU31">
        <f t="shared" si="27"/>
        <v>0.19447855772919065</v>
      </c>
      <c r="AV31">
        <v>0.5</v>
      </c>
      <c r="AW31">
        <f t="shared" si="28"/>
        <v>1180.1901789737897</v>
      </c>
      <c r="AX31">
        <f t="shared" si="29"/>
        <v>21.997411387062645</v>
      </c>
      <c r="AY31">
        <f t="shared" si="30"/>
        <v>114.76084192648899</v>
      </c>
      <c r="AZ31">
        <f t="shared" si="31"/>
        <v>1.9486191121383143E-2</v>
      </c>
      <c r="BA31">
        <f t="shared" si="32"/>
        <v>-1</v>
      </c>
      <c r="BB31" t="s">
        <v>359</v>
      </c>
      <c r="BC31">
        <v>1049.9972</v>
      </c>
      <c r="BD31">
        <v>643.37</v>
      </c>
      <c r="BE31">
        <f t="shared" si="33"/>
        <v>0.50642884541618716</v>
      </c>
      <c r="BF31">
        <f t="shared" si="34"/>
        <v>0.38401951130837864</v>
      </c>
      <c r="BG31">
        <f t="shared" si="35"/>
        <v>2.0260503287377403</v>
      </c>
      <c r="BH31">
        <f t="shared" si="36"/>
        <v>0.19447855772919062</v>
      </c>
      <c r="BI31" t="e">
        <f t="shared" si="37"/>
        <v>#DIV/0!</v>
      </c>
      <c r="BJ31">
        <f t="shared" si="38"/>
        <v>0.23530218270150774</v>
      </c>
      <c r="BK31">
        <f t="shared" si="39"/>
        <v>0.76469781729849229</v>
      </c>
      <c r="BL31">
        <f t="shared" si="40"/>
        <v>1400.0061290322601</v>
      </c>
      <c r="BM31">
        <f t="shared" si="41"/>
        <v>1180.1901789737897</v>
      </c>
      <c r="BN31">
        <f t="shared" si="42"/>
        <v>0.84298929447514914</v>
      </c>
      <c r="BO31">
        <f t="shared" si="43"/>
        <v>0.19597858895029846</v>
      </c>
      <c r="BP31">
        <v>6</v>
      </c>
      <c r="BQ31">
        <v>0.5</v>
      </c>
      <c r="BR31" t="s">
        <v>296</v>
      </c>
      <c r="BS31">
        <v>2</v>
      </c>
      <c r="BT31">
        <v>1608227160.0999999</v>
      </c>
      <c r="BU31">
        <v>1399.53741935484</v>
      </c>
      <c r="BV31">
        <v>1429.9951612903201</v>
      </c>
      <c r="BW31">
        <v>20.725096774193499</v>
      </c>
      <c r="BX31">
        <v>17.882106451612898</v>
      </c>
      <c r="BY31">
        <v>1399.36967741935</v>
      </c>
      <c r="BZ31">
        <v>20.408461290322599</v>
      </c>
      <c r="CA31">
        <v>500.04225806451598</v>
      </c>
      <c r="CB31">
        <v>101.701580645161</v>
      </c>
      <c r="CC31">
        <v>9.9972832258064498E-2</v>
      </c>
      <c r="CD31">
        <v>27.955929032258101</v>
      </c>
      <c r="CE31">
        <v>28.4401677419355</v>
      </c>
      <c r="CF31">
        <v>999.9</v>
      </c>
      <c r="CG31">
        <v>0</v>
      </c>
      <c r="CH31">
        <v>0</v>
      </c>
      <c r="CI31">
        <v>10002.412580645199</v>
      </c>
      <c r="CJ31">
        <v>0</v>
      </c>
      <c r="CK31">
        <v>368.97874193548398</v>
      </c>
      <c r="CL31">
        <v>1400.0061290322601</v>
      </c>
      <c r="CM31">
        <v>0.899998870967742</v>
      </c>
      <c r="CN31">
        <v>0.10000121935483899</v>
      </c>
      <c r="CO31">
        <v>0</v>
      </c>
      <c r="CP31">
        <v>1050.1300000000001</v>
      </c>
      <c r="CQ31">
        <v>4.9994800000000001</v>
      </c>
      <c r="CR31">
        <v>14904.235483871</v>
      </c>
      <c r="CS31">
        <v>11417.632258064499</v>
      </c>
      <c r="CT31">
        <v>49.911064516129002</v>
      </c>
      <c r="CU31">
        <v>51.995935483871001</v>
      </c>
      <c r="CV31">
        <v>51.0741935483871</v>
      </c>
      <c r="CW31">
        <v>51.411000000000001</v>
      </c>
      <c r="CX31">
        <v>51.674999999999997</v>
      </c>
      <c r="CY31">
        <v>1255.5051612903201</v>
      </c>
      <c r="CZ31">
        <v>139.500967741935</v>
      </c>
      <c r="DA31">
        <v>0</v>
      </c>
      <c r="DB31">
        <v>150.19999980926499</v>
      </c>
      <c r="DC31">
        <v>0</v>
      </c>
      <c r="DD31">
        <v>1049.9972</v>
      </c>
      <c r="DE31">
        <v>-12.0607692551642</v>
      </c>
      <c r="DF31">
        <v>-138.93076948607501</v>
      </c>
      <c r="DG31">
        <v>14902.5</v>
      </c>
      <c r="DH31">
        <v>15</v>
      </c>
      <c r="DI31">
        <v>1608227052.0999999</v>
      </c>
      <c r="DJ31" t="s">
        <v>355</v>
      </c>
      <c r="DK31">
        <v>1608227052.0999999</v>
      </c>
      <c r="DL31">
        <v>1608227042.0999999</v>
      </c>
      <c r="DM31">
        <v>15</v>
      </c>
      <c r="DN31">
        <v>0.47199999999999998</v>
      </c>
      <c r="DO31">
        <v>1E-3</v>
      </c>
      <c r="DP31">
        <v>0.36199999999999999</v>
      </c>
      <c r="DQ31">
        <v>0.19700000000000001</v>
      </c>
      <c r="DR31">
        <v>1229</v>
      </c>
      <c r="DS31">
        <v>18</v>
      </c>
      <c r="DT31">
        <v>0.03</v>
      </c>
      <c r="DU31">
        <v>0.03</v>
      </c>
      <c r="DV31">
        <v>22.005241865744999</v>
      </c>
      <c r="DW31">
        <v>-0.49707247594090698</v>
      </c>
      <c r="DX31">
        <v>5.55291480754386E-2</v>
      </c>
      <c r="DY31">
        <v>1</v>
      </c>
      <c r="DZ31">
        <v>-30.458306666666701</v>
      </c>
      <c r="EA31">
        <v>0.126876974415988</v>
      </c>
      <c r="EB31">
        <v>4.62764153994474E-2</v>
      </c>
      <c r="EC31">
        <v>1</v>
      </c>
      <c r="ED31">
        <v>2.84235033333333</v>
      </c>
      <c r="EE31">
        <v>0.19079252502781299</v>
      </c>
      <c r="EF31">
        <v>1.38882639863863E-2</v>
      </c>
      <c r="EG31">
        <v>1</v>
      </c>
      <c r="EH31">
        <v>3</v>
      </c>
      <c r="EI31">
        <v>3</v>
      </c>
      <c r="EJ31" t="s">
        <v>308</v>
      </c>
      <c r="EK31">
        <v>100</v>
      </c>
      <c r="EL31">
        <v>100</v>
      </c>
      <c r="EM31">
        <v>0.17</v>
      </c>
      <c r="EN31">
        <v>0.31580000000000003</v>
      </c>
      <c r="EO31">
        <v>1.44478356247541</v>
      </c>
      <c r="EP31">
        <v>-1.6043650578588901E-5</v>
      </c>
      <c r="EQ31">
        <v>-1.15305589960158E-6</v>
      </c>
      <c r="ER31">
        <v>3.6581349982770798E-10</v>
      </c>
      <c r="ES31">
        <v>-5.5533707585817799E-2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1.9</v>
      </c>
      <c r="FB31">
        <v>2.1</v>
      </c>
      <c r="FC31">
        <v>2</v>
      </c>
      <c r="FD31">
        <v>509.596</v>
      </c>
      <c r="FE31">
        <v>471.572</v>
      </c>
      <c r="FF31">
        <v>23.731400000000001</v>
      </c>
      <c r="FG31">
        <v>34.200899999999997</v>
      </c>
      <c r="FH31">
        <v>29.999700000000001</v>
      </c>
      <c r="FI31">
        <v>34.251399999999997</v>
      </c>
      <c r="FJ31">
        <v>34.2986</v>
      </c>
      <c r="FK31">
        <v>53.665700000000001</v>
      </c>
      <c r="FL31">
        <v>0</v>
      </c>
      <c r="FM31">
        <v>18.512499999999999</v>
      </c>
      <c r="FN31">
        <v>23.764600000000002</v>
      </c>
      <c r="FO31">
        <v>1430.07</v>
      </c>
      <c r="FP31">
        <v>17.983699999999999</v>
      </c>
      <c r="FQ31">
        <v>97.813400000000001</v>
      </c>
      <c r="FR31">
        <v>101.81699999999999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2020-12-17T11:55:46Z</dcterms:created>
  <dcterms:modified xsi:type="dcterms:W3CDTF">2021-05-04T23:49:00Z</dcterms:modified>
</cp:coreProperties>
</file>