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7B1ECA6-2A8D-4199-B534-63C519D8FBD5}" xr6:coauthVersionLast="46" xr6:coauthVersionMax="46" xr10:uidLastSave="{00000000-0000-0000-0000-000000000000}"/>
  <bookViews>
    <workbookView xWindow="2460" yWindow="24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/>
  <c r="K31" i="1" s="1"/>
  <c r="Y31" i="1"/>
  <c r="X31" i="1"/>
  <c r="W31" i="1"/>
  <c r="P31" i="1"/>
  <c r="N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W30" i="1" s="1"/>
  <c r="X30" i="1"/>
  <c r="P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/>
  <c r="K28" i="1" s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BB26" i="1"/>
  <c r="AZ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 s="1"/>
  <c r="Y25" i="1"/>
  <c r="W25" i="1" s="1"/>
  <c r="X25" i="1"/>
  <c r="P25" i="1"/>
  <c r="BO24" i="1"/>
  <c r="BN24" i="1"/>
  <c r="BM24" i="1"/>
  <c r="AW24" i="1" s="1"/>
  <c r="AY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W24" i="1" s="1"/>
  <c r="X24" i="1"/>
  <c r="S24" i="1"/>
  <c r="P24" i="1"/>
  <c r="BO23" i="1"/>
  <c r="BN23" i="1"/>
  <c r="BM23" i="1"/>
  <c r="AW23" i="1" s="1"/>
  <c r="BL23" i="1"/>
  <c r="BJ23" i="1"/>
  <c r="BK23" i="1" s="1"/>
  <c r="BI23" i="1"/>
  <c r="BH23" i="1"/>
  <c r="BG23" i="1"/>
  <c r="BF23" i="1"/>
  <c r="BE23" i="1"/>
  <c r="BB23" i="1"/>
  <c r="AZ23" i="1"/>
  <c r="AU23" i="1"/>
  <c r="AY23" i="1" s="1"/>
  <c r="AO23" i="1"/>
  <c r="AN23" i="1"/>
  <c r="AI23" i="1"/>
  <c r="AH23" i="1"/>
  <c r="AG23" i="1"/>
  <c r="J23" i="1" s="1"/>
  <c r="AX23" i="1" s="1"/>
  <c r="BA23" i="1" s="1"/>
  <c r="AA23" i="1"/>
  <c r="Y23" i="1"/>
  <c r="X23" i="1"/>
  <c r="W23" i="1" s="1"/>
  <c r="S23" i="1"/>
  <c r="T23" i="1" s="1"/>
  <c r="U23" i="1" s="1"/>
  <c r="P23" i="1"/>
  <c r="N23" i="1"/>
  <c r="K23" i="1"/>
  <c r="I23" i="1"/>
  <c r="Q23" i="1" s="1"/>
  <c r="O23" i="1" s="1"/>
  <c r="R23" i="1" s="1"/>
  <c r="L23" i="1" s="1"/>
  <c r="M23" i="1" s="1"/>
  <c r="BO22" i="1"/>
  <c r="BN22" i="1"/>
  <c r="BM22" i="1"/>
  <c r="AW22" i="1" s="1"/>
  <c r="BL22" i="1"/>
  <c r="BJ22" i="1"/>
  <c r="BK22" i="1" s="1"/>
  <c r="BI22" i="1"/>
  <c r="BH22" i="1"/>
  <c r="BG22" i="1"/>
  <c r="BF22" i="1"/>
  <c r="BE22" i="1"/>
  <c r="AZ22" i="1" s="1"/>
  <c r="BB22" i="1"/>
  <c r="AU22" i="1"/>
  <c r="AO22" i="1"/>
  <c r="AN22" i="1"/>
  <c r="AI22" i="1"/>
  <c r="AG22" i="1" s="1"/>
  <c r="Y22" i="1"/>
  <c r="X22" i="1"/>
  <c r="W22" i="1" s="1"/>
  <c r="S22" i="1"/>
  <c r="P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H21" i="1"/>
  <c r="AG21" i="1"/>
  <c r="N21" i="1" s="1"/>
  <c r="Y21" i="1"/>
  <c r="X21" i="1"/>
  <c r="W21" i="1" s="1"/>
  <c r="P21" i="1"/>
  <c r="J21" i="1"/>
  <c r="AX21" i="1" s="1"/>
  <c r="BO20" i="1"/>
  <c r="BN20" i="1"/>
  <c r="BL20" i="1"/>
  <c r="BM20" i="1" s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G20" i="1"/>
  <c r="K20" i="1" s="1"/>
  <c r="Y20" i="1"/>
  <c r="X20" i="1"/>
  <c r="W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/>
  <c r="I19" i="1" s="1"/>
  <c r="Y19" i="1"/>
  <c r="X19" i="1"/>
  <c r="W19" i="1"/>
  <c r="P19" i="1"/>
  <c r="J19" i="1"/>
  <c r="AX19" i="1" s="1"/>
  <c r="BO18" i="1"/>
  <c r="BN18" i="1"/>
  <c r="BL18" i="1"/>
  <c r="BM18" i="1" s="1"/>
  <c r="BI18" i="1"/>
  <c r="BH18" i="1"/>
  <c r="BG18" i="1"/>
  <c r="BF18" i="1"/>
  <c r="BJ18" i="1" s="1"/>
  <c r="BK18" i="1" s="1"/>
  <c r="BE18" i="1"/>
  <c r="BB18" i="1"/>
  <c r="AZ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M17" i="1" s="1"/>
  <c r="BL17" i="1"/>
  <c r="BI17" i="1"/>
  <c r="BH17" i="1"/>
  <c r="BG17" i="1"/>
  <c r="BF17" i="1"/>
  <c r="BJ17" i="1" s="1"/>
  <c r="BK17" i="1" s="1"/>
  <c r="BE17" i="1"/>
  <c r="AZ17" i="1" s="1"/>
  <c r="BB17" i="1"/>
  <c r="AU17" i="1"/>
  <c r="AO17" i="1"/>
  <c r="AN17" i="1"/>
  <c r="AI17" i="1"/>
  <c r="AG17" i="1" s="1"/>
  <c r="Y17" i="1"/>
  <c r="W17" i="1" s="1"/>
  <c r="X17" i="1"/>
  <c r="P17" i="1"/>
  <c r="AW19" i="1" l="1"/>
  <c r="S19" i="1"/>
  <c r="AY27" i="1"/>
  <c r="S28" i="1"/>
  <c r="AW28" i="1"/>
  <c r="AY28" i="1" s="1"/>
  <c r="AY29" i="1"/>
  <c r="BA19" i="1"/>
  <c r="AY19" i="1"/>
  <c r="S20" i="1"/>
  <c r="AW20" i="1"/>
  <c r="AY20" i="1" s="1"/>
  <c r="AH24" i="1"/>
  <c r="N24" i="1"/>
  <c r="K24" i="1"/>
  <c r="J24" i="1"/>
  <c r="AX24" i="1" s="1"/>
  <c r="BA24" i="1" s="1"/>
  <c r="I24" i="1"/>
  <c r="AW29" i="1"/>
  <c r="S29" i="1"/>
  <c r="K17" i="1"/>
  <c r="J17" i="1"/>
  <c r="AX17" i="1" s="1"/>
  <c r="I17" i="1"/>
  <c r="AH17" i="1"/>
  <c r="N17" i="1"/>
  <c r="K25" i="1"/>
  <c r="J25" i="1"/>
  <c r="AX25" i="1" s="1"/>
  <c r="I25" i="1"/>
  <c r="AH25" i="1"/>
  <c r="N25" i="1"/>
  <c r="S25" i="1"/>
  <c r="AW25" i="1"/>
  <c r="J22" i="1"/>
  <c r="AX22" i="1" s="1"/>
  <c r="BA22" i="1" s="1"/>
  <c r="I22" i="1"/>
  <c r="AH22" i="1"/>
  <c r="N22" i="1"/>
  <c r="K22" i="1"/>
  <c r="AY17" i="1"/>
  <c r="S17" i="1"/>
  <c r="AW17" i="1"/>
  <c r="AW21" i="1"/>
  <c r="AY21" i="1" s="1"/>
  <c r="S21" i="1"/>
  <c r="AW26" i="1"/>
  <c r="AY26" i="1" s="1"/>
  <c r="S26" i="1"/>
  <c r="AA27" i="1"/>
  <c r="AW31" i="1"/>
  <c r="AY31" i="1" s="1"/>
  <c r="S31" i="1"/>
  <c r="AW18" i="1"/>
  <c r="AY18" i="1" s="1"/>
  <c r="S18" i="1"/>
  <c r="AA19" i="1"/>
  <c r="AB23" i="1"/>
  <c r="N29" i="1"/>
  <c r="K29" i="1"/>
  <c r="J29" i="1"/>
  <c r="AX29" i="1" s="1"/>
  <c r="BA29" i="1" s="1"/>
  <c r="I29" i="1"/>
  <c r="AH29" i="1"/>
  <c r="AY25" i="1"/>
  <c r="AY22" i="1"/>
  <c r="AC23" i="1"/>
  <c r="AD23" i="1" s="1"/>
  <c r="V23" i="1"/>
  <c r="Z23" i="1" s="1"/>
  <c r="AW27" i="1"/>
  <c r="BA27" i="1" s="1"/>
  <c r="S27" i="1"/>
  <c r="J30" i="1"/>
  <c r="AX30" i="1" s="1"/>
  <c r="BA30" i="1" s="1"/>
  <c r="I30" i="1"/>
  <c r="AH30" i="1"/>
  <c r="N30" i="1"/>
  <c r="K30" i="1"/>
  <c r="S30" i="1"/>
  <c r="AH18" i="1"/>
  <c r="K19" i="1"/>
  <c r="N20" i="1"/>
  <c r="I21" i="1"/>
  <c r="AH26" i="1"/>
  <c r="K27" i="1"/>
  <c r="N28" i="1"/>
  <c r="I18" i="1"/>
  <c r="I26" i="1"/>
  <c r="AH31" i="1"/>
  <c r="J18" i="1"/>
  <c r="AX18" i="1" s="1"/>
  <c r="AH20" i="1"/>
  <c r="K21" i="1"/>
  <c r="T24" i="1"/>
  <c r="U24" i="1" s="1"/>
  <c r="AB24" i="1" s="1"/>
  <c r="J26" i="1"/>
  <c r="AX26" i="1" s="1"/>
  <c r="AH28" i="1"/>
  <c r="I31" i="1"/>
  <c r="K18" i="1"/>
  <c r="N19" i="1"/>
  <c r="I20" i="1"/>
  <c r="K26" i="1"/>
  <c r="N27" i="1"/>
  <c r="I28" i="1"/>
  <c r="J31" i="1"/>
  <c r="AX31" i="1" s="1"/>
  <c r="BA31" i="1" s="1"/>
  <c r="J20" i="1"/>
  <c r="AX20" i="1" s="1"/>
  <c r="BA20" i="1" s="1"/>
  <c r="J28" i="1"/>
  <c r="AX28" i="1" s="1"/>
  <c r="BA28" i="1" s="1"/>
  <c r="AH19" i="1"/>
  <c r="AH27" i="1"/>
  <c r="AA31" i="1" l="1"/>
  <c r="AA26" i="1"/>
  <c r="T27" i="1"/>
  <c r="U27" i="1" s="1"/>
  <c r="AA29" i="1"/>
  <c r="Q29" i="1"/>
  <c r="O29" i="1" s="1"/>
  <c r="R29" i="1" s="1"/>
  <c r="L29" i="1" s="1"/>
  <c r="M29" i="1" s="1"/>
  <c r="T18" i="1"/>
  <c r="U18" i="1" s="1"/>
  <c r="T25" i="1"/>
  <c r="U25" i="1" s="1"/>
  <c r="AA18" i="1"/>
  <c r="Q18" i="1"/>
  <c r="O18" i="1" s="1"/>
  <c r="R18" i="1" s="1"/>
  <c r="L18" i="1" s="1"/>
  <c r="M18" i="1" s="1"/>
  <c r="AA17" i="1"/>
  <c r="Q17" i="1"/>
  <c r="O17" i="1" s="1"/>
  <c r="R17" i="1" s="1"/>
  <c r="L17" i="1" s="1"/>
  <c r="M17" i="1" s="1"/>
  <c r="AA28" i="1"/>
  <c r="BA26" i="1"/>
  <c r="T30" i="1"/>
  <c r="U30" i="1" s="1"/>
  <c r="Q30" i="1" s="1"/>
  <c r="O30" i="1" s="1"/>
  <c r="R30" i="1" s="1"/>
  <c r="L30" i="1" s="1"/>
  <c r="M30" i="1" s="1"/>
  <c r="BA21" i="1"/>
  <c r="T21" i="1"/>
  <c r="U21" i="1" s="1"/>
  <c r="Q21" i="1" s="1"/>
  <c r="O21" i="1" s="1"/>
  <c r="R21" i="1" s="1"/>
  <c r="L21" i="1" s="1"/>
  <c r="M21" i="1" s="1"/>
  <c r="BA17" i="1"/>
  <c r="T28" i="1"/>
  <c r="U28" i="1" s="1"/>
  <c r="T31" i="1"/>
  <c r="U31" i="1" s="1"/>
  <c r="AA22" i="1"/>
  <c r="AA25" i="1"/>
  <c r="T29" i="1"/>
  <c r="U29" i="1" s="1"/>
  <c r="AA20" i="1"/>
  <c r="T22" i="1"/>
  <c r="U22" i="1" s="1"/>
  <c r="Q22" i="1" s="1"/>
  <c r="O22" i="1" s="1"/>
  <c r="R22" i="1" s="1"/>
  <c r="L22" i="1" s="1"/>
  <c r="M22" i="1" s="1"/>
  <c r="BA25" i="1"/>
  <c r="T20" i="1"/>
  <c r="U20" i="1" s="1"/>
  <c r="V24" i="1"/>
  <c r="Z24" i="1" s="1"/>
  <c r="AC24" i="1"/>
  <c r="BA18" i="1"/>
  <c r="AA21" i="1"/>
  <c r="AA30" i="1"/>
  <c r="T17" i="1"/>
  <c r="U17" i="1" s="1"/>
  <c r="Q24" i="1"/>
  <c r="O24" i="1" s="1"/>
  <c r="R24" i="1" s="1"/>
  <c r="L24" i="1" s="1"/>
  <c r="M24" i="1" s="1"/>
  <c r="AA24" i="1"/>
  <c r="T19" i="1"/>
  <c r="U19" i="1" s="1"/>
  <c r="T26" i="1"/>
  <c r="U26" i="1" s="1"/>
  <c r="AB20" i="1" l="1"/>
  <c r="AC20" i="1"/>
  <c r="AD20" i="1" s="1"/>
  <c r="V20" i="1"/>
  <c r="Z20" i="1" s="1"/>
  <c r="V19" i="1"/>
  <c r="Z19" i="1" s="1"/>
  <c r="AC19" i="1"/>
  <c r="AD19" i="1" s="1"/>
  <c r="AB19" i="1"/>
  <c r="Q19" i="1"/>
  <c r="O19" i="1" s="1"/>
  <c r="R19" i="1" s="1"/>
  <c r="L19" i="1" s="1"/>
  <c r="M19" i="1" s="1"/>
  <c r="V22" i="1"/>
  <c r="Z22" i="1" s="1"/>
  <c r="AC22" i="1"/>
  <c r="AB22" i="1"/>
  <c r="V27" i="1"/>
  <c r="Z27" i="1" s="1"/>
  <c r="AC27" i="1"/>
  <c r="AB27" i="1"/>
  <c r="Q27" i="1"/>
  <c r="O27" i="1" s="1"/>
  <c r="R27" i="1" s="1"/>
  <c r="L27" i="1" s="1"/>
  <c r="M27" i="1" s="1"/>
  <c r="V21" i="1"/>
  <c r="Z21" i="1" s="1"/>
  <c r="AC21" i="1"/>
  <c r="AD21" i="1" s="1"/>
  <c r="AB21" i="1"/>
  <c r="Q20" i="1"/>
  <c r="O20" i="1" s="1"/>
  <c r="R20" i="1" s="1"/>
  <c r="L20" i="1" s="1"/>
  <c r="M20" i="1" s="1"/>
  <c r="AD24" i="1"/>
  <c r="V29" i="1"/>
  <c r="Z29" i="1" s="1"/>
  <c r="AC29" i="1"/>
  <c r="AD29" i="1" s="1"/>
  <c r="AB29" i="1"/>
  <c r="V26" i="1"/>
  <c r="Z26" i="1" s="1"/>
  <c r="AC26" i="1"/>
  <c r="AD26" i="1" s="1"/>
  <c r="AB26" i="1"/>
  <c r="AC31" i="1"/>
  <c r="AD31" i="1" s="1"/>
  <c r="V31" i="1"/>
  <c r="Z31" i="1" s="1"/>
  <c r="AB31" i="1"/>
  <c r="Q26" i="1"/>
  <c r="O26" i="1" s="1"/>
  <c r="R26" i="1" s="1"/>
  <c r="L26" i="1" s="1"/>
  <c r="M26" i="1" s="1"/>
  <c r="AC28" i="1"/>
  <c r="V28" i="1"/>
  <c r="Z28" i="1" s="1"/>
  <c r="AB28" i="1"/>
  <c r="Q28" i="1"/>
  <c r="O28" i="1" s="1"/>
  <c r="R28" i="1" s="1"/>
  <c r="L28" i="1" s="1"/>
  <c r="M28" i="1" s="1"/>
  <c r="V18" i="1"/>
  <c r="Z18" i="1" s="1"/>
  <c r="AC18" i="1"/>
  <c r="AB18" i="1"/>
  <c r="Q31" i="1"/>
  <c r="O31" i="1" s="1"/>
  <c r="R31" i="1" s="1"/>
  <c r="L31" i="1" s="1"/>
  <c r="M31" i="1" s="1"/>
  <c r="V30" i="1"/>
  <c r="Z30" i="1" s="1"/>
  <c r="AC30" i="1"/>
  <c r="AB30" i="1"/>
  <c r="V25" i="1"/>
  <c r="Z25" i="1" s="1"/>
  <c r="AB25" i="1"/>
  <c r="AC25" i="1"/>
  <c r="V17" i="1"/>
  <c r="Z17" i="1" s="1"/>
  <c r="AC17" i="1"/>
  <c r="AD17" i="1" s="1"/>
  <c r="AB17" i="1"/>
  <c r="Q25" i="1"/>
  <c r="O25" i="1" s="1"/>
  <c r="R25" i="1" s="1"/>
  <c r="L25" i="1" s="1"/>
  <c r="M25" i="1" s="1"/>
  <c r="AD30" i="1" l="1"/>
  <c r="AD28" i="1"/>
  <c r="AD27" i="1"/>
  <c r="AD25" i="1"/>
  <c r="AD18" i="1"/>
  <c r="AD22" i="1"/>
</calcChain>
</file>

<file path=xl/sharedStrings.xml><?xml version="1.0" encoding="utf-8"?>
<sst xmlns="http://schemas.openxmlformats.org/spreadsheetml/2006/main" count="701" uniqueCount="357">
  <si>
    <t>File opened</t>
  </si>
  <si>
    <t>2020-12-17 11:42:33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</si>
  <si>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</si>
  <si>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</si>
  <si>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</si>
  <si>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</si>
  <si>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</si>
  <si>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</si>
  <si>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</si>
  <si>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</si>
  <si>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</si>
  <si>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</si>
  <si>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</si>
  <si>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</si>
  <si>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</si>
  <si>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</si>
  <si>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</si>
  <si>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</si>
  <si>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</si>
  <si>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</si>
  <si>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</si>
  <si>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</si>
  <si>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</si>
  <si>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11:42:33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</si>
  <si>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</si>
  <si>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</si>
  <si>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</si>
  <si>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</si>
  <si>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</si>
  <si>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</si>
  <si>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</si>
  <si>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</si>
  <si>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</si>
  <si>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</si>
  <si>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</si>
  <si>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</si>
  <si>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</si>
  <si>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</si>
  <si>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</si>
  <si>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</si>
  <si>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</si>
  <si>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</si>
  <si>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</si>
  <si>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</si>
  <si>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</si>
  <si>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</si>
  <si>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</si>
  <si>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</si>
  <si>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</si>
  <si>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</si>
  <si>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</si>
  <si>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</si>
  <si>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</si>
  <si>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</si>
  <si>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</si>
  <si>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</si>
  <si>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</si>
  <si>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</si>
  <si>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</si>
  <si>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</si>
  <si>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</si>
  <si>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</si>
  <si>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</si>
  <si>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</si>
  <si>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</si>
  <si>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</si>
  <si>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</si>
  <si>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</si>
  <si>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</si>
  <si>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</si>
  <si>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</si>
  <si>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</si>
  <si>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</si>
  <si>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</si>
  <si>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</si>
  <si>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</si>
  <si>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</si>
  <si>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</si>
  <si>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</si>
  <si>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</si>
  <si>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</si>
  <si>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</si>
  <si>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</si>
  <si>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</si>
  <si>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</si>
  <si>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</si>
  <si>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</si>
  <si>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</si>
  <si>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</si>
  <si>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</si>
  <si>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</si>
  <si>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</si>
  <si>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</si>
  <si>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</si>
  <si>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</si>
  <si>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</si>
  <si>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</si>
  <si>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</si>
  <si>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</si>
  <si>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</si>
  <si>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</si>
  <si>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</si>
  <si>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</si>
  <si>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</si>
  <si>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</si>
  <si>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</si>
  <si>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</si>
  <si>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</si>
  <si>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</si>
  <si>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</si>
  <si>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</si>
  <si>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</si>
  <si>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</si>
  <si>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</si>
  <si>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</si>
  <si>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</si>
  <si>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</si>
  <si>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</si>
  <si>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</si>
  <si>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</si>
  <si>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</si>
  <si>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</si>
  <si>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</si>
  <si>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</si>
  <si>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</si>
  <si>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</si>
  <si>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</si>
  <si>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</si>
  <si>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</si>
  <si>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</si>
  <si>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</si>
  <si>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</si>
  <si>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</si>
  <si>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</si>
  <si>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</si>
  <si>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</si>
  <si>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</si>
  <si>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</si>
  <si>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</si>
  <si>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</si>
  <si>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</si>
  <si>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</si>
  <si>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</si>
  <si>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</si>
  <si>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</si>
  <si>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</si>
  <si>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</si>
  <si>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</si>
  <si>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</si>
  <si>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</si>
  <si>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</si>
  <si>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</si>
  <si>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</si>
  <si>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</si>
  <si>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</si>
  <si>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</si>
  <si>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</si>
  <si>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</si>
  <si>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</si>
  <si>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</si>
  <si>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</si>
  <si>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</si>
  <si>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</si>
  <si>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</si>
  <si>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</si>
  <si>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</si>
  <si>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</si>
  <si>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</si>
  <si>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</si>
  <si>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</si>
  <si>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</si>
  <si>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</si>
  <si>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</si>
  <si>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</si>
  <si>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</si>
  <si>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</si>
  <si>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</si>
  <si>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</si>
  <si>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</si>
  <si>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</si>
  <si>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</si>
  <si>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</si>
  <si>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</si>
  <si>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</si>
  <si>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</si>
  <si>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</si>
  <si>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</si>
  <si>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</si>
  <si>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</si>
  <si>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</si>
  <si>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</si>
  <si>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</si>
  <si>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</si>
  <si>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</si>
  <si>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</si>
  <si>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</si>
  <si>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</si>
  <si>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</si>
  <si>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</si>
  <si>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</si>
  <si>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</si>
  <si>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</si>
  <si>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</si>
  <si>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</si>
  <si>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</si>
  <si>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</si>
  <si>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</si>
  <si>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</si>
  <si>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</si>
  <si>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</si>
  <si>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</si>
  <si>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</si>
  <si>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</si>
  <si>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</si>
  <si>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</si>
  <si>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</si>
  <si>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</si>
  <si>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</si>
  <si>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</si>
  <si>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</si>
  <si>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</si>
  <si>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</si>
  <si>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</si>
  <si>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</si>
  <si>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</si>
  <si>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</si>
  <si>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</si>
  <si>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</si>
  <si>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</si>
  <si>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</si>
  <si>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</si>
  <si>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</si>
  <si>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</si>
  <si>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</si>
  <si>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</si>
  <si>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</si>
  <si>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</si>
  <si>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</si>
  <si>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</si>
  <si>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</si>
  <si>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</si>
  <si>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</si>
  <si>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</si>
  <si>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</si>
  <si>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</si>
  <si>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</si>
  <si>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</si>
  <si>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</si>
  <si>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</si>
  <si>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</si>
  <si>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</si>
  <si>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</si>
  <si>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</si>
  <si>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</si>
  <si>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</si>
  <si>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</si>
  <si>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</si>
  <si>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</si>
  <si>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</si>
  <si>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</si>
  <si>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</si>
  <si>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</si>
  <si>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</si>
  <si>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</si>
  <si>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</si>
  <si>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</si>
  <si>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</si>
  <si>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</si>
  <si>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</si>
  <si>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</si>
  <si>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</si>
  <si>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</si>
  <si>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</si>
  <si>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</si>
  <si>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</si>
  <si>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</si>
  <si>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</si>
  <si>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</si>
  <si>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</si>
  <si>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</si>
  <si>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</si>
  <si>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</si>
  <si>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</si>
  <si>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</si>
  <si>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</si>
  <si>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</si>
  <si>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</si>
  <si>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11:57:00</t>
  </si>
  <si>
    <t>11:57:00</t>
  </si>
  <si>
    <t>1149</t>
  </si>
  <si>
    <t>_1</t>
  </si>
  <si>
    <t>RECT-4143-20200907-06_33_50</t>
  </si>
  <si>
    <t>RECT-517-20201217-11_56_57</t>
  </si>
  <si>
    <t>DARK-518-20201217-11_56_59</t>
  </si>
  <si>
    <t>0: Broadleaf</t>
  </si>
  <si>
    <t>11:57:19</t>
  </si>
  <si>
    <t>1/3</t>
  </si>
  <si>
    <t>20201217 11:59:07</t>
  </si>
  <si>
    <t>11:59:07</t>
  </si>
  <si>
    <t>RECT-519-20201217-11_59_04</t>
  </si>
  <si>
    <t>DARK-520-20201217-11_59_06</t>
  </si>
  <si>
    <t>3/3</t>
  </si>
  <si>
    <t>20201217 12:00:40</t>
  </si>
  <si>
    <t>12:00:40</t>
  </si>
  <si>
    <t>RECT-521-20201217-12_00_37</t>
  </si>
  <si>
    <t>DARK-522-20201217-12_00_39</t>
  </si>
  <si>
    <t>20201217 12:02:10</t>
  </si>
  <si>
    <t>12:02:10</t>
  </si>
  <si>
    <t>RECT-523-20201217-12_02_07</t>
  </si>
  <si>
    <t>DARK-524-20201217-12_02_09</t>
  </si>
  <si>
    <t>20201217 12:03:22</t>
  </si>
  <si>
    <t>12:03:22</t>
  </si>
  <si>
    <t>RECT-525-20201217-12_03_19</t>
  </si>
  <si>
    <t>DARK-526-20201217-12_03_21</t>
  </si>
  <si>
    <t>20201217 12:04:33</t>
  </si>
  <si>
    <t>12:04:33</t>
  </si>
  <si>
    <t>RECT-527-20201217-12_04_30</t>
  </si>
  <si>
    <t>DARK-528-20201217-12_04_32</t>
  </si>
  <si>
    <t>20201217 12:05:42</t>
  </si>
  <si>
    <t>12:05:42</t>
  </si>
  <si>
    <t>RECT-529-20201217-12_05_39</t>
  </si>
  <si>
    <t>DARK-530-20201217-12_05_41</t>
  </si>
  <si>
    <t>20201217 12:06:53</t>
  </si>
  <si>
    <t>12:06:53</t>
  </si>
  <si>
    <t>RECT-531-20201217-12_06_50</t>
  </si>
  <si>
    <t>DARK-532-20201217-12_06_52</t>
  </si>
  <si>
    <t>20201217 12:08:54</t>
  </si>
  <si>
    <t>12:08:54</t>
  </si>
  <si>
    <t>RECT-533-20201217-12_08_50</t>
  </si>
  <si>
    <t>DARK-534-20201217-12_08_52</t>
  </si>
  <si>
    <t>12:07:46</t>
  </si>
  <si>
    <t>20201217 12:10:40</t>
  </si>
  <si>
    <t>12:10:40</t>
  </si>
  <si>
    <t>RECT-535-20201217-12_10_37</t>
  </si>
  <si>
    <t>DARK-536-20201217-12_10_39</t>
  </si>
  <si>
    <t>20201217 12:12:26</t>
  </si>
  <si>
    <t>12:12:26</t>
  </si>
  <si>
    <t>RECT-537-20201217-12_12_23</t>
  </si>
  <si>
    <t>DARK-538-20201217-12_12_25</t>
  </si>
  <si>
    <t>20201217 12:14:12</t>
  </si>
  <si>
    <t>12:14:12</t>
  </si>
  <si>
    <t>RECT-539-20201217-12_14_09</t>
  </si>
  <si>
    <t>DARK-540-20201217-12_14_11</t>
  </si>
  <si>
    <t>20201217 12:16:13</t>
  </si>
  <si>
    <t>12:16:13</t>
  </si>
  <si>
    <t>RECT-541-20201217-12_16_09</t>
  </si>
  <si>
    <t>DARK-542-20201217-12_16_12</t>
  </si>
  <si>
    <t>0/3</t>
  </si>
  <si>
    <t>20201217 12:18:13</t>
  </si>
  <si>
    <t>12:18:13</t>
  </si>
  <si>
    <t>RECT-543-20201217-12_18_10</t>
  </si>
  <si>
    <t>DARK-544-20201217-12_18_12</t>
  </si>
  <si>
    <t>12:18:39</t>
  </si>
  <si>
    <t>20201217 12:20:40</t>
  </si>
  <si>
    <t>12:20:40</t>
  </si>
  <si>
    <t>RECT-545-20201217-12_20_36</t>
  </si>
  <si>
    <t>DARK-546-20201217-12_20_38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</si>
</sst>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1608235020.5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1608235012.5</v>
      </c>
      <c r="I17">
        <f t="shared" ref="I17:I31" si="0">CA17*AG17*(BW17-BX17)/(100*BP17*(1000-AG17*BW17))</f>
        <v>2.0924703840292331E-4</v>
      </c>
      <c r="J17">
        <f t="shared" ref="J17:J31" si="1">CA17*AG17*(BV17-BU17*(1000-AG17*BX17)/(1000-AG17*BW17))/(100*BP17)</f>
        <v>0.91664874474826297</v>
      </c>
      <c r="K17">
        <f t="shared" ref="K17:K31" si="2">BU17 - IF(AG17&gt;1, J17*BP17*100/(AI17*CI17), 0)</f>
        <v>401.91816129032298</v>
      </c>
      <c r="L17">
        <f t="shared" ref="L17:L31" si="3">((R17-I17/2)*K17-J17)/(R17+I17/2)</f>
        <v>265.98806295200461</v>
      </c>
      <c r="M17">
        <f t="shared" ref="M17:M31" si="4">L17*(CB17+CC17)/1000</f>
        <v>27.068120871721842</v>
      </c>
      <c r="N17">
        <f t="shared" ref="N17:N31" si="5">(BU17 - IF(AG17&gt;1, J17*BP17*100/(AI17*CI17), 0))*(CB17+CC17)/1000</f>
        <v>40.900968448007816</v>
      </c>
      <c r="O17">
        <f t="shared" ref="O17:O31" si="6">2/((1/Q17-1/P17)+SIGN(Q17)*SQRT((1/Q17-1/P17)*(1/Q17-1/P17) + 4*BQ17/((BQ17+1)*(BQ17+1))*(2*1/Q17*1/P17-1/P17*1/P17)))</f>
        <v>1.1633890368397791E-2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2.958749508636715</v>
      </c>
      <c r="Q17">
        <f t="shared" ref="Q17:Q31" si="8">I17*(1000-(1000*0.61365*EXP(17.502*U17/(240.97+U17))/(CB17+CC17)+BW17)/2)/(1000*0.61365*EXP(17.502*U17/(240.97+U17))/(CB17+CC17)-BW17)</f>
        <v>1.1608536399086296E-2</v>
      </c>
      <c r="R17">
        <f t="shared" ref="R17:R31" si="9">1/((BQ17+1)/(O17/1.6)+1/(P17/1.37)) + BQ17/((BQ17+1)/(O17/1.6) + BQ17/(P17/1.37))</f>
        <v>7.2576085538441507E-3</v>
      </c>
      <c r="S17">
        <f t="shared" ref="S17:S31" si="10">(BM17*BO17)</f>
        <v>231.29048394215258</v>
      </c>
      <c r="T17">
        <f t="shared" ref="T17:T31" si="11">(CD17+(S17+2*0.95*0.0000000567*(((CD17+$B$7)+273)^4-(CD17+273)^4)-44100*I17)/(1.84*29.3*P17+8*0.95*0.0000000567*(CD17+273)^3))</f>
        <v>29.226526661165956</v>
      </c>
      <c r="U17">
        <f t="shared" ref="U17:U31" si="12">($C$7*CE17+$D$7*CF17+$E$7*T17)</f>
        <v>28.4290870967742</v>
      </c>
      <c r="V17">
        <f t="shared" ref="V17:V31" si="13">0.61365*EXP(17.502*U17/(240.97+U17))</f>
        <v>3.8908071404704172</v>
      </c>
      <c r="W17">
        <f t="shared" ref="W17:W31" si="14">(X17/Y17*100)</f>
        <v>55.844645257867931</v>
      </c>
      <c r="X17">
        <f t="shared" ref="X17:X31" si="15">BW17*(CB17+CC17)/1000</f>
        <v>2.1105638633906079</v>
      </c>
      <c r="Y17">
        <f t="shared" ref="Y17:Y31" si="16">0.61365*EXP(17.502*CD17/(240.97+CD17))</f>
        <v>3.7793486799761729</v>
      </c>
      <c r="Z17">
        <f t="shared" ref="Z17:Z31" si="17">(V17-BW17*(CB17+CC17)/1000)</f>
        <v>1.7802432770798093</v>
      </c>
      <c r="AA17">
        <f t="shared" ref="AA17:AA31" si="18">(-I17*44100)</f>
        <v>-9.2277943935689173</v>
      </c>
      <c r="AB17">
        <f t="shared" ref="AB17:AB31" si="19">2*29.3*P17*0.92*(CD17-U17)</f>
        <v>-79.634102178907582</v>
      </c>
      <c r="AC17">
        <f t="shared" ref="AC17:AC31" si="20">2*0.95*0.0000000567*(((CD17+$B$7)+273)^4-(U17+273)^4)</f>
        <v>-5.8773084899965724</v>
      </c>
      <c r="AD17">
        <f t="shared" ref="AD17:AD31" si="21">S17+AC17+AA17+AB17</f>
        <v>136.5512788796795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53596.046186606975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15357.8</v>
      </c>
      <c r="AS17">
        <v>755.44655999999998</v>
      </c>
      <c r="AT17">
        <v>861.66</v>
      </c>
      <c r="AU17">
        <f t="shared" ref="AU17:AU31" si="27">1-AS17/AT17</f>
        <v>0.12326606782257499</v>
      </c>
      <c r="AV17">
        <v>0.5</v>
      </c>
      <c r="AW17">
        <f t="shared" ref="AW17:AW31" si="28">BM17</f>
        <v>1180.1813309572019</v>
      </c>
      <c r="AX17">
        <f t="shared" ref="AX17:AX31" si="29">J17</f>
        <v>0.91664874474826297</v>
      </c>
      <c r="AY17">
        <f t="shared" ref="AY17:AY31" si="30">AU17*AV17*AW17</f>
        <v>72.73815599235364</v>
      </c>
      <c r="AZ17">
        <f t="shared" ref="AZ17:AZ31" si="31">BE17/AT17</f>
        <v>0.32693869971914669</v>
      </c>
      <c r="BA17">
        <f t="shared" ref="BA17:BA31" si="32">(AX17-AP17)/AW17</f>
        <v>1.2662428945155707E-3</v>
      </c>
      <c r="BB17">
        <f t="shared" ref="BB17:BB31" si="33">(AM17-AT17)/AT17</f>
        <v>2.7858087876888797</v>
      </c>
      <c r="BC17" t="s">
        <v>293</v>
      </c>
      <c r="BD17">
        <v>579.95000000000005</v>
      </c>
      <c r="BE17">
        <f t="shared" ref="BE17:BE31" si="34">AT17-BD17</f>
        <v>281.70999999999992</v>
      </c>
      <c r="BF17">
        <f t="shared" ref="BF17:BF31" si="35">(AT17-AS17)/(AT17-BD17)</f>
        <v>0.37703113130524307</v>
      </c>
      <c r="BG17">
        <f t="shared" ref="BG17:BG31" si="36">(AM17-AT17)/(AM17-BD17)</f>
        <v>0.89496780543821519</v>
      </c>
      <c r="BH17">
        <f t="shared" ref="BH17:BH31" si="37">(AT17-AS17)/(AT17-AL17)</f>
        <v>0.72657822119786519</v>
      </c>
      <c r="BI17">
        <f t="shared" ref="BI17:BI31" si="38">(AM17-AT17)/(AM17-AL17)</f>
        <v>0.94259683487868007</v>
      </c>
      <c r="BJ17">
        <f t="shared" ref="BJ17:BJ31" si="39">(BF17*BD17/AS17)</f>
        <v>0.28944364324125815</v>
      </c>
      <c r="BK17">
        <f t="shared" ref="BK17:BK31" si="40">(1-BJ17)</f>
        <v>0.71055635675874185</v>
      </c>
      <c r="BL17">
        <f t="shared" ref="BL17:BL31" si="41">$B$11*CJ17+$C$11*CK17+$F$11*CL17*(1-CO17)</f>
        <v>1399.99548387097</v>
      </c>
      <c r="BM17">
        <f t="shared" ref="BM17:BM31" si="42">BL17*BN17</f>
        <v>1180.1813309572019</v>
      </c>
      <c r="BN17">
        <f t="shared" ref="BN17:BN31" si="43">($B$11*$D$9+$C$11*$D$9+$F$11*((CY17+CQ17)/MAX(CY17+CQ17+CZ17, 0.1)*$I$9+CZ17/MAX(CY17+CQ17+CZ17, 0.1)*$J$9))/($B$11+$C$11+$F$11)</f>
        <v>0.84298938429002312</v>
      </c>
      <c r="BO17">
        <f t="shared" ref="BO17:BO31" si="44">($B$11*$K$9+$C$11*$K$9+$F$11*((CY17+CQ17)/MAX(CY17+CQ17+CZ17, 0.1)*$P$9+CZ17/MAX(CY17+CQ17+CZ17, 0.1)*$Q$9))/($B$11+$C$11+$F$11)</f>
        <v>0.19597876858004637</v>
      </c>
      <c r="BP17">
        <v>6</v>
      </c>
      <c r="BQ17">
        <v>0.5</v>
      </c>
      <c r="BR17" t="s">
        <v>294</v>
      </c>
      <c r="BS17">
        <v>2</v>
      </c>
      <c r="BT17">
        <v>1608235012.5</v>
      </c>
      <c r="BU17">
        <v>401.91816129032298</v>
      </c>
      <c r="BV17">
        <v>403.118516129032</v>
      </c>
      <c r="BW17">
        <v>20.739703225806402</v>
      </c>
      <c r="BX17">
        <v>20.4939258064516</v>
      </c>
      <c r="BY17">
        <v>402.88916129032299</v>
      </c>
      <c r="BZ17">
        <v>20.751703225806398</v>
      </c>
      <c r="CA17">
        <v>500.22654838709701</v>
      </c>
      <c r="CB17">
        <v>101.664419354839</v>
      </c>
      <c r="CC17">
        <v>0.10000033870967701</v>
      </c>
      <c r="CD17">
        <v>27.9298516129032</v>
      </c>
      <c r="CE17">
        <v>28.4290870967742</v>
      </c>
      <c r="CF17">
        <v>999.9</v>
      </c>
      <c r="CG17">
        <v>0</v>
      </c>
      <c r="CH17">
        <v>0</v>
      </c>
      <c r="CI17">
        <v>10000.950000000001</v>
      </c>
      <c r="CJ17">
        <v>0</v>
      </c>
      <c r="CK17">
        <v>732.97183870967694</v>
      </c>
      <c r="CL17">
        <v>1399.99548387097</v>
      </c>
      <c r="CM17">
        <v>0.89999551612903195</v>
      </c>
      <c r="CN17">
        <v>0.100004483870968</v>
      </c>
      <c r="CO17">
        <v>0</v>
      </c>
      <c r="CP17">
        <v>755.62487096774203</v>
      </c>
      <c r="CQ17">
        <v>4.99979</v>
      </c>
      <c r="CR17">
        <v>10601.796774193501</v>
      </c>
      <c r="CS17">
        <v>11904.6193548387</v>
      </c>
      <c r="CT17">
        <v>48.435000000000002</v>
      </c>
      <c r="CU17">
        <v>51.179000000000002</v>
      </c>
      <c r="CV17">
        <v>49.686999999999998</v>
      </c>
      <c r="CW17">
        <v>50.061999999999998</v>
      </c>
      <c r="CX17">
        <v>49.628999999999998</v>
      </c>
      <c r="CY17">
        <v>1255.4919354838701</v>
      </c>
      <c r="CZ17">
        <v>139.50419354838701</v>
      </c>
      <c r="DA17">
        <v>0</v>
      </c>
      <c r="DB17">
        <v>1029.7000000476801</v>
      </c>
      <c r="DC17">
        <v>0</v>
      </c>
      <c r="DD17">
        <v>755.44655999999998</v>
      </c>
      <c r="DE17">
        <v>-11.785769226687</v>
      </c>
      <c r="DF17">
        <v>-160.99230750956201</v>
      </c>
      <c r="DG17">
        <v>10600.016</v>
      </c>
      <c r="DH17">
        <v>15</v>
      </c>
      <c r="DI17">
        <v>1608235039.5</v>
      </c>
      <c r="DJ17" t="s">
        <v>295</v>
      </c>
      <c r="DK17">
        <v>1608235039.5</v>
      </c>
      <c r="DL17">
        <v>1608235036.5</v>
      </c>
      <c r="DM17">
        <v>16</v>
      </c>
      <c r="DN17">
        <v>0.27900000000000003</v>
      </c>
      <c r="DO17">
        <v>-1.4999999999999999E-2</v>
      </c>
      <c r="DP17">
        <v>-0.97099999999999997</v>
      </c>
      <c r="DQ17">
        <v>-1.2E-2</v>
      </c>
      <c r="DR17">
        <v>403</v>
      </c>
      <c r="DS17">
        <v>20</v>
      </c>
      <c r="DT17">
        <v>0.42</v>
      </c>
      <c r="DU17">
        <v>0.36</v>
      </c>
      <c r="DV17">
        <v>1.10329807402305</v>
      </c>
      <c r="DW17">
        <v>1.7623053996793301</v>
      </c>
      <c r="DX17">
        <v>0.13563450806307301</v>
      </c>
      <c r="DY17">
        <v>0</v>
      </c>
      <c r="DZ17">
        <v>-1.4673560000000001</v>
      </c>
      <c r="EA17">
        <v>-2.09211550611791</v>
      </c>
      <c r="EB17">
        <v>0.156058142212019</v>
      </c>
      <c r="EC17">
        <v>0</v>
      </c>
      <c r="ED17">
        <v>0.26695269999999999</v>
      </c>
      <c r="EE17">
        <v>7.0814068965516702E-2</v>
      </c>
      <c r="EF17">
        <v>5.1412882182711199E-3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-0.97099999999999997</v>
      </c>
      <c r="EN17">
        <v>-1.2E-2</v>
      </c>
      <c r="EO17">
        <v>-1.4683842332478201</v>
      </c>
      <c r="EP17">
        <v>8.1547674161403102E-4</v>
      </c>
      <c r="EQ17">
        <v>-7.5071724955183801E-7</v>
      </c>
      <c r="ER17">
        <v>1.8443278439785599E-10</v>
      </c>
      <c r="ES17">
        <v>-0.15741835220063899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16.600000000000001</v>
      </c>
      <c r="FB17">
        <v>16.899999999999999</v>
      </c>
      <c r="FC17">
        <v>2</v>
      </c>
      <c r="FD17">
        <v>513.34799999999996</v>
      </c>
      <c r="FE17">
        <v>448.94</v>
      </c>
      <c r="FF17">
        <v>22.913499999999999</v>
      </c>
      <c r="FG17">
        <v>33.600299999999997</v>
      </c>
      <c r="FH17">
        <v>29.9984</v>
      </c>
      <c r="FI17">
        <v>33.447899999999997</v>
      </c>
      <c r="FJ17">
        <v>33.387599999999999</v>
      </c>
      <c r="FK17">
        <v>20.1447</v>
      </c>
      <c r="FL17">
        <v>37.763399999999997</v>
      </c>
      <c r="FM17">
        <v>0</v>
      </c>
      <c r="FN17">
        <v>22.932400000000001</v>
      </c>
      <c r="FO17">
        <v>402.69900000000001</v>
      </c>
      <c r="FP17">
        <v>20.404199999999999</v>
      </c>
      <c r="FQ17">
        <v>100.876</v>
      </c>
      <c r="FR17">
        <v>100.529</v>
      </c>
    </row>
    <row r="18" spans="1:174" x14ac:dyDescent="0.25">
      <c r="A18">
        <v>2</v>
      </c>
      <c r="B18">
        <v>1608235147.5</v>
      </c>
      <c r="C18">
        <v>127</v>
      </c>
      <c r="D18" t="s">
        <v>297</v>
      </c>
      <c r="E18" t="s">
        <v>298</v>
      </c>
      <c r="F18" t="s">
        <v>289</v>
      </c>
      <c r="G18" t="s">
        <v>290</v>
      </c>
      <c r="H18">
        <v>1608235139.5</v>
      </c>
      <c r="I18">
        <f t="shared" si="0"/>
        <v>6.8347135781956386E-5</v>
      </c>
      <c r="J18">
        <f t="shared" si="1"/>
        <v>-8.1218760654657413E-2</v>
      </c>
      <c r="K18">
        <f t="shared" si="2"/>
        <v>49.195670967741997</v>
      </c>
      <c r="L18">
        <f t="shared" si="3"/>
        <v>82.247980042495371</v>
      </c>
      <c r="M18">
        <f t="shared" si="4"/>
        <v>8.36996324519823</v>
      </c>
      <c r="N18">
        <f t="shared" si="5"/>
        <v>5.0063959942860299</v>
      </c>
      <c r="O18">
        <f t="shared" si="6"/>
        <v>3.7164219848031276E-3</v>
      </c>
      <c r="P18">
        <f t="shared" si="7"/>
        <v>2.9587438343726116</v>
      </c>
      <c r="Q18">
        <f t="shared" si="8"/>
        <v>3.7138305338118432E-3</v>
      </c>
      <c r="R18">
        <f t="shared" si="9"/>
        <v>2.3213767591695406E-3</v>
      </c>
      <c r="S18">
        <f t="shared" si="10"/>
        <v>231.28880942239218</v>
      </c>
      <c r="T18">
        <f t="shared" si="11"/>
        <v>29.343683458318921</v>
      </c>
      <c r="U18">
        <f t="shared" si="12"/>
        <v>28.4911580645161</v>
      </c>
      <c r="V18">
        <f t="shared" si="13"/>
        <v>3.9048634040602539</v>
      </c>
      <c r="W18">
        <f t="shared" si="14"/>
        <v>54.965794798359916</v>
      </c>
      <c r="X18">
        <f t="shared" si="15"/>
        <v>2.0871782027719896</v>
      </c>
      <c r="Y18">
        <f t="shared" si="16"/>
        <v>3.7972310059896879</v>
      </c>
      <c r="Z18">
        <f t="shared" si="17"/>
        <v>1.8176852012882643</v>
      </c>
      <c r="AA18">
        <f t="shared" si="18"/>
        <v>-3.0141086879842764</v>
      </c>
      <c r="AB18">
        <f t="shared" si="19"/>
        <v>-76.621749253622369</v>
      </c>
      <c r="AC18">
        <f t="shared" si="20"/>
        <v>-5.6590247774262021</v>
      </c>
      <c r="AD18">
        <f t="shared" si="21"/>
        <v>145.99392670335934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53581.478332158629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15357.2</v>
      </c>
      <c r="AS18">
        <v>728.83687999999995</v>
      </c>
      <c r="AT18">
        <v>808.93</v>
      </c>
      <c r="AU18">
        <f t="shared" si="27"/>
        <v>9.9011187618211705E-2</v>
      </c>
      <c r="AV18">
        <v>0.5</v>
      </c>
      <c r="AW18">
        <f t="shared" si="28"/>
        <v>1180.1736199825921</v>
      </c>
      <c r="AX18">
        <f t="shared" si="29"/>
        <v>-8.1218760654657413E-2</v>
      </c>
      <c r="AY18">
        <f t="shared" si="30"/>
        <v>58.425195855080254</v>
      </c>
      <c r="AZ18">
        <f t="shared" si="31"/>
        <v>0.28452400084061658</v>
      </c>
      <c r="BA18">
        <f t="shared" si="32"/>
        <v>4.2072514649911389E-4</v>
      </c>
      <c r="BB18">
        <f t="shared" si="33"/>
        <v>3.0325862559183121</v>
      </c>
      <c r="BC18" t="s">
        <v>300</v>
      </c>
      <c r="BD18">
        <v>578.77</v>
      </c>
      <c r="BE18">
        <f t="shared" si="34"/>
        <v>230.15999999999997</v>
      </c>
      <c r="BF18">
        <f t="shared" si="35"/>
        <v>0.34798887730274597</v>
      </c>
      <c r="BG18">
        <f t="shared" si="36"/>
        <v>0.91422534108992259</v>
      </c>
      <c r="BH18">
        <f t="shared" si="37"/>
        <v>0.85704101605906646</v>
      </c>
      <c r="BI18">
        <f t="shared" si="38"/>
        <v>0.96330284928580578</v>
      </c>
      <c r="BJ18">
        <f t="shared" si="39"/>
        <v>0.27633826997957389</v>
      </c>
      <c r="BK18">
        <f t="shared" si="40"/>
        <v>0.72366173002042611</v>
      </c>
      <c r="BL18">
        <f t="shared" si="41"/>
        <v>1399.9864516129001</v>
      </c>
      <c r="BM18">
        <f t="shared" si="42"/>
        <v>1180.1736199825921</v>
      </c>
      <c r="BN18">
        <f t="shared" si="43"/>
        <v>0.84298931509153863</v>
      </c>
      <c r="BO18">
        <f t="shared" si="44"/>
        <v>0.19597863018307743</v>
      </c>
      <c r="BP18">
        <v>6</v>
      </c>
      <c r="BQ18">
        <v>0.5</v>
      </c>
      <c r="BR18" t="s">
        <v>294</v>
      </c>
      <c r="BS18">
        <v>2</v>
      </c>
      <c r="BT18">
        <v>1608235139.5</v>
      </c>
      <c r="BU18">
        <v>49.195670967741997</v>
      </c>
      <c r="BV18">
        <v>49.102287096774198</v>
      </c>
      <c r="BW18">
        <v>20.509790322580599</v>
      </c>
      <c r="BX18">
        <v>20.4294935483871</v>
      </c>
      <c r="BY18">
        <v>50.346377419354802</v>
      </c>
      <c r="BZ18">
        <v>20.520790322580599</v>
      </c>
      <c r="CA18">
        <v>500.23441935483902</v>
      </c>
      <c r="CB18">
        <v>101.664967741935</v>
      </c>
      <c r="CC18">
        <v>0.10000254516128999</v>
      </c>
      <c r="CD18">
        <v>28.010806451612901</v>
      </c>
      <c r="CE18">
        <v>28.4911580645161</v>
      </c>
      <c r="CF18">
        <v>999.9</v>
      </c>
      <c r="CG18">
        <v>0</v>
      </c>
      <c r="CH18">
        <v>0</v>
      </c>
      <c r="CI18">
        <v>10000.8638709677</v>
      </c>
      <c r="CJ18">
        <v>0</v>
      </c>
      <c r="CK18">
        <v>790.94435483870996</v>
      </c>
      <c r="CL18">
        <v>1399.9864516129001</v>
      </c>
      <c r="CM18">
        <v>0.900000258064516</v>
      </c>
      <c r="CN18">
        <v>9.9999741935483805E-2</v>
      </c>
      <c r="CO18">
        <v>0</v>
      </c>
      <c r="CP18">
        <v>728.89438709677404</v>
      </c>
      <c r="CQ18">
        <v>4.99979</v>
      </c>
      <c r="CR18">
        <v>10224.3064516129</v>
      </c>
      <c r="CS18">
        <v>11904.558064516101</v>
      </c>
      <c r="CT18">
        <v>48.436999999999998</v>
      </c>
      <c r="CU18">
        <v>51.186999999999998</v>
      </c>
      <c r="CV18">
        <v>49.686999999999998</v>
      </c>
      <c r="CW18">
        <v>50</v>
      </c>
      <c r="CX18">
        <v>49.625</v>
      </c>
      <c r="CY18">
        <v>1255.4864516129001</v>
      </c>
      <c r="CZ18">
        <v>139.5</v>
      </c>
      <c r="DA18">
        <v>0</v>
      </c>
      <c r="DB18">
        <v>126</v>
      </c>
      <c r="DC18">
        <v>0</v>
      </c>
      <c r="DD18">
        <v>728.83687999999995</v>
      </c>
      <c r="DE18">
        <v>-6.3786922929734304</v>
      </c>
      <c r="DF18">
        <v>-83.453846083362606</v>
      </c>
      <c r="DG18">
        <v>10223.18</v>
      </c>
      <c r="DH18">
        <v>15</v>
      </c>
      <c r="DI18">
        <v>1608235039.5</v>
      </c>
      <c r="DJ18" t="s">
        <v>295</v>
      </c>
      <c r="DK18">
        <v>1608235039.5</v>
      </c>
      <c r="DL18">
        <v>1608235036.5</v>
      </c>
      <c r="DM18">
        <v>16</v>
      </c>
      <c r="DN18">
        <v>0.27900000000000003</v>
      </c>
      <c r="DO18">
        <v>-1.4999999999999999E-2</v>
      </c>
      <c r="DP18">
        <v>-0.97099999999999997</v>
      </c>
      <c r="DQ18">
        <v>-1.2E-2</v>
      </c>
      <c r="DR18">
        <v>403</v>
      </c>
      <c r="DS18">
        <v>20</v>
      </c>
      <c r="DT18">
        <v>0.42</v>
      </c>
      <c r="DU18">
        <v>0.36</v>
      </c>
      <c r="DV18">
        <v>-7.7660456094073904E-2</v>
      </c>
      <c r="DW18">
        <v>-1.35956301035026E-2</v>
      </c>
      <c r="DX18">
        <v>2.17719091733681E-2</v>
      </c>
      <c r="DY18">
        <v>1</v>
      </c>
      <c r="DZ18">
        <v>9.2254583333333307E-2</v>
      </c>
      <c r="EA18">
        <v>-2.96507612903226E-2</v>
      </c>
      <c r="EB18">
        <v>2.5940218614127399E-2</v>
      </c>
      <c r="EC18">
        <v>1</v>
      </c>
      <c r="ED18">
        <v>7.8944109999999998E-2</v>
      </c>
      <c r="EE18">
        <v>-0.152403035372636</v>
      </c>
      <c r="EF18">
        <v>3.9155002630744E-2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-1.151</v>
      </c>
      <c r="EN18">
        <v>-8.8999999999999999E-3</v>
      </c>
      <c r="EO18">
        <v>-1.1898787199321501</v>
      </c>
      <c r="EP18">
        <v>8.1547674161403102E-4</v>
      </c>
      <c r="EQ18">
        <v>-7.5071724955183801E-7</v>
      </c>
      <c r="ER18">
        <v>1.8443278439785599E-10</v>
      </c>
      <c r="ES18">
        <v>-0.17288682086773099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1.8</v>
      </c>
      <c r="FB18">
        <v>1.9</v>
      </c>
      <c r="FC18">
        <v>2</v>
      </c>
      <c r="FD18">
        <v>513.92499999999995</v>
      </c>
      <c r="FE18">
        <v>450.86200000000002</v>
      </c>
      <c r="FF18">
        <v>23.059899999999999</v>
      </c>
      <c r="FG18">
        <v>33.240099999999998</v>
      </c>
      <c r="FH18">
        <v>29.9986</v>
      </c>
      <c r="FI18">
        <v>33.218899999999998</v>
      </c>
      <c r="FJ18">
        <v>33.173699999999997</v>
      </c>
      <c r="FK18">
        <v>5.0803099999999999</v>
      </c>
      <c r="FL18">
        <v>36.762999999999998</v>
      </c>
      <c r="FM18">
        <v>0</v>
      </c>
      <c r="FN18">
        <v>23.0562</v>
      </c>
      <c r="FO18">
        <v>49.450699999999998</v>
      </c>
      <c r="FP18">
        <v>20.515799999999999</v>
      </c>
      <c r="FQ18">
        <v>100.964</v>
      </c>
      <c r="FR18">
        <v>100.58799999999999</v>
      </c>
    </row>
    <row r="19" spans="1:174" x14ac:dyDescent="0.25">
      <c r="A19">
        <v>3</v>
      </c>
      <c r="B19">
        <v>1608235240.5</v>
      </c>
      <c r="C19">
        <v>220</v>
      </c>
      <c r="D19" t="s">
        <v>302</v>
      </c>
      <c r="E19" t="s">
        <v>303</v>
      </c>
      <c r="F19" t="s">
        <v>289</v>
      </c>
      <c r="G19" t="s">
        <v>290</v>
      </c>
      <c r="H19">
        <v>1608235232.75</v>
      </c>
      <c r="I19">
        <f t="shared" si="0"/>
        <v>2.5752875645571407E-4</v>
      </c>
      <c r="J19">
        <f t="shared" si="1"/>
        <v>0.17775255631428444</v>
      </c>
      <c r="K19">
        <f t="shared" si="2"/>
        <v>79.766440000000003</v>
      </c>
      <c r="L19">
        <f t="shared" si="3"/>
        <v>57.470316741514736</v>
      </c>
      <c r="M19">
        <f t="shared" si="4"/>
        <v>5.8479263647165549</v>
      </c>
      <c r="N19">
        <f t="shared" si="5"/>
        <v>8.116681687933335</v>
      </c>
      <c r="O19">
        <f t="shared" si="6"/>
        <v>1.4055563220652623E-2</v>
      </c>
      <c r="P19">
        <f t="shared" si="7"/>
        <v>2.9583656298203733</v>
      </c>
      <c r="Q19">
        <f t="shared" si="8"/>
        <v>1.4018568814953196E-2</v>
      </c>
      <c r="R19">
        <f t="shared" si="9"/>
        <v>8.7649211345178848E-3</v>
      </c>
      <c r="S19">
        <f t="shared" si="10"/>
        <v>231.29182164868081</v>
      </c>
      <c r="T19">
        <f t="shared" si="11"/>
        <v>29.272070894963555</v>
      </c>
      <c r="U19">
        <f t="shared" si="12"/>
        <v>28.447086666666699</v>
      </c>
      <c r="V19">
        <f t="shared" si="13"/>
        <v>3.8948786773080153</v>
      </c>
      <c r="W19">
        <f t="shared" si="14"/>
        <v>54.862616075510793</v>
      </c>
      <c r="X19">
        <f t="shared" si="15"/>
        <v>2.0804579561338326</v>
      </c>
      <c r="Y19">
        <f t="shared" si="16"/>
        <v>3.7921231340305939</v>
      </c>
      <c r="Z19">
        <f t="shared" si="17"/>
        <v>1.8144207211741827</v>
      </c>
      <c r="AA19">
        <f t="shared" si="18"/>
        <v>-11.35701815969699</v>
      </c>
      <c r="AB19">
        <f t="shared" si="19"/>
        <v>-73.265568017106958</v>
      </c>
      <c r="AC19">
        <f t="shared" si="20"/>
        <v>-5.410030417145328</v>
      </c>
      <c r="AD19">
        <f t="shared" si="21"/>
        <v>141.25920505473152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53574.363923426747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15356.3</v>
      </c>
      <c r="AS19">
        <v>719.79684615384599</v>
      </c>
      <c r="AT19">
        <v>792.57</v>
      </c>
      <c r="AU19">
        <f t="shared" si="27"/>
        <v>9.1819213250759035E-2</v>
      </c>
      <c r="AV19">
        <v>0.5</v>
      </c>
      <c r="AW19">
        <f t="shared" si="28"/>
        <v>1180.185200627825</v>
      </c>
      <c r="AX19">
        <f t="shared" si="29"/>
        <v>0.17775255631428444</v>
      </c>
      <c r="AY19">
        <f t="shared" si="30"/>
        <v>54.181838305918049</v>
      </c>
      <c r="AZ19">
        <f t="shared" si="31"/>
        <v>0.27687144353180165</v>
      </c>
      <c r="BA19">
        <f t="shared" si="32"/>
        <v>6.4015379597083815E-4</v>
      </c>
      <c r="BB19">
        <f t="shared" si="33"/>
        <v>3.1158257314811304</v>
      </c>
      <c r="BC19" t="s">
        <v>305</v>
      </c>
      <c r="BD19">
        <v>573.13</v>
      </c>
      <c r="BE19">
        <f t="shared" si="34"/>
        <v>219.44000000000005</v>
      </c>
      <c r="BF19">
        <f t="shared" si="35"/>
        <v>0.33163121512100818</v>
      </c>
      <c r="BG19">
        <f t="shared" si="36"/>
        <v>0.91839193737332414</v>
      </c>
      <c r="BH19">
        <f t="shared" si="37"/>
        <v>0.94396483770866457</v>
      </c>
      <c r="BI19">
        <f t="shared" si="38"/>
        <v>0.96972709346749686</v>
      </c>
      <c r="BJ19">
        <f t="shared" si="39"/>
        <v>0.26405755920980961</v>
      </c>
      <c r="BK19">
        <f t="shared" si="40"/>
        <v>0.73594244079019044</v>
      </c>
      <c r="BL19">
        <f t="shared" si="41"/>
        <v>1399.99966666667</v>
      </c>
      <c r="BM19">
        <f t="shared" si="42"/>
        <v>1180.185200627825</v>
      </c>
      <c r="BN19">
        <f t="shared" si="43"/>
        <v>0.84298962973168956</v>
      </c>
      <c r="BO19">
        <f t="shared" si="44"/>
        <v>0.19597925946337924</v>
      </c>
      <c r="BP19">
        <v>6</v>
      </c>
      <c r="BQ19">
        <v>0.5</v>
      </c>
      <c r="BR19" t="s">
        <v>294</v>
      </c>
      <c r="BS19">
        <v>2</v>
      </c>
      <c r="BT19">
        <v>1608235232.75</v>
      </c>
      <c r="BU19">
        <v>79.766440000000003</v>
      </c>
      <c r="BV19">
        <v>80.004286666666601</v>
      </c>
      <c r="BW19">
        <v>20.445636666666701</v>
      </c>
      <c r="BX19">
        <v>20.143056666666698</v>
      </c>
      <c r="BY19">
        <v>80.895169999999993</v>
      </c>
      <c r="BZ19">
        <v>20.457996666666698</v>
      </c>
      <c r="CA19">
        <v>500.22489999999999</v>
      </c>
      <c r="CB19">
        <v>101.65560000000001</v>
      </c>
      <c r="CC19">
        <v>9.9996563333333302E-2</v>
      </c>
      <c r="CD19">
        <v>27.987716666666699</v>
      </c>
      <c r="CE19">
        <v>28.447086666666699</v>
      </c>
      <c r="CF19">
        <v>999.9</v>
      </c>
      <c r="CG19">
        <v>0</v>
      </c>
      <c r="CH19">
        <v>0</v>
      </c>
      <c r="CI19">
        <v>9999.6403333333292</v>
      </c>
      <c r="CJ19">
        <v>0</v>
      </c>
      <c r="CK19">
        <v>787.55743333333305</v>
      </c>
      <c r="CL19">
        <v>1399.99966666667</v>
      </c>
      <c r="CM19">
        <v>0.89998940000000005</v>
      </c>
      <c r="CN19">
        <v>0.10001060000000001</v>
      </c>
      <c r="CO19">
        <v>0</v>
      </c>
      <c r="CP19">
        <v>719.8116</v>
      </c>
      <c r="CQ19">
        <v>4.99979</v>
      </c>
      <c r="CR19">
        <v>10101.280000000001</v>
      </c>
      <c r="CS19">
        <v>11904.62</v>
      </c>
      <c r="CT19">
        <v>48.5</v>
      </c>
      <c r="CU19">
        <v>51.25</v>
      </c>
      <c r="CV19">
        <v>49.75</v>
      </c>
      <c r="CW19">
        <v>50</v>
      </c>
      <c r="CX19">
        <v>49.686999999999998</v>
      </c>
      <c r="CY19">
        <v>1255.4836666666699</v>
      </c>
      <c r="CZ19">
        <v>139.51599999999999</v>
      </c>
      <c r="DA19">
        <v>0</v>
      </c>
      <c r="DB19">
        <v>92</v>
      </c>
      <c r="DC19">
        <v>0</v>
      </c>
      <c r="DD19">
        <v>719.79684615384599</v>
      </c>
      <c r="DE19">
        <v>-3.9147350543859698</v>
      </c>
      <c r="DF19">
        <v>-61.494017135414801</v>
      </c>
      <c r="DG19">
        <v>10101.257692307699</v>
      </c>
      <c r="DH19">
        <v>15</v>
      </c>
      <c r="DI19">
        <v>1608235039.5</v>
      </c>
      <c r="DJ19" t="s">
        <v>295</v>
      </c>
      <c r="DK19">
        <v>1608235039.5</v>
      </c>
      <c r="DL19">
        <v>1608235036.5</v>
      </c>
      <c r="DM19">
        <v>16</v>
      </c>
      <c r="DN19">
        <v>0.27900000000000003</v>
      </c>
      <c r="DO19">
        <v>-1.4999999999999999E-2</v>
      </c>
      <c r="DP19">
        <v>-0.97099999999999997</v>
      </c>
      <c r="DQ19">
        <v>-1.2E-2</v>
      </c>
      <c r="DR19">
        <v>403</v>
      </c>
      <c r="DS19">
        <v>20</v>
      </c>
      <c r="DT19">
        <v>0.42</v>
      </c>
      <c r="DU19">
        <v>0.36</v>
      </c>
      <c r="DV19">
        <v>0.17786674567753599</v>
      </c>
      <c r="DW19">
        <v>0.18626284311428501</v>
      </c>
      <c r="DX19">
        <v>2.2066132111013499E-2</v>
      </c>
      <c r="DY19">
        <v>1</v>
      </c>
      <c r="DZ19">
        <v>-0.237907866666667</v>
      </c>
      <c r="EA19">
        <v>-0.194130046718576</v>
      </c>
      <c r="EB19">
        <v>2.6474820997485299E-2</v>
      </c>
      <c r="EC19">
        <v>1</v>
      </c>
      <c r="ED19">
        <v>0.30308326666666702</v>
      </c>
      <c r="EE19">
        <v>7.8641299221357E-2</v>
      </c>
      <c r="EF19">
        <v>1.75515805801706E-2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-1.129</v>
      </c>
      <c r="EN19">
        <v>-1.1900000000000001E-2</v>
      </c>
      <c r="EO19">
        <v>-1.1898787199321501</v>
      </c>
      <c r="EP19">
        <v>8.1547674161403102E-4</v>
      </c>
      <c r="EQ19">
        <v>-7.5071724955183801E-7</v>
      </c>
      <c r="ER19">
        <v>1.8443278439785599E-10</v>
      </c>
      <c r="ES19">
        <v>-0.17288682086773099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3.4</v>
      </c>
      <c r="FB19">
        <v>3.4</v>
      </c>
      <c r="FC19">
        <v>2</v>
      </c>
      <c r="FD19">
        <v>514.31100000000004</v>
      </c>
      <c r="FE19">
        <v>451.36099999999999</v>
      </c>
      <c r="FF19">
        <v>23.014299999999999</v>
      </c>
      <c r="FG19">
        <v>33.060699999999997</v>
      </c>
      <c r="FH19">
        <v>29.999700000000001</v>
      </c>
      <c r="FI19">
        <v>33.080599999999997</v>
      </c>
      <c r="FJ19">
        <v>33.045699999999997</v>
      </c>
      <c r="FK19">
        <v>6.3983800000000004</v>
      </c>
      <c r="FL19">
        <v>37.405299999999997</v>
      </c>
      <c r="FM19">
        <v>0</v>
      </c>
      <c r="FN19">
        <v>23.0137</v>
      </c>
      <c r="FO19">
        <v>80.100999999999999</v>
      </c>
      <c r="FP19">
        <v>20.149999999999999</v>
      </c>
      <c r="FQ19">
        <v>100.995</v>
      </c>
      <c r="FR19">
        <v>100.60299999999999</v>
      </c>
    </row>
    <row r="20" spans="1:174" x14ac:dyDescent="0.25">
      <c r="A20">
        <v>4</v>
      </c>
      <c r="B20">
        <v>1608235330.5</v>
      </c>
      <c r="C20">
        <v>310</v>
      </c>
      <c r="D20" t="s">
        <v>306</v>
      </c>
      <c r="E20" t="s">
        <v>307</v>
      </c>
      <c r="F20" t="s">
        <v>289</v>
      </c>
      <c r="G20" t="s">
        <v>290</v>
      </c>
      <c r="H20">
        <v>1608235322.75</v>
      </c>
      <c r="I20">
        <f t="shared" si="0"/>
        <v>3.2310080953069551E-4</v>
      </c>
      <c r="J20">
        <f t="shared" si="1"/>
        <v>0.45356462250170959</v>
      </c>
      <c r="K20">
        <f t="shared" si="2"/>
        <v>99.83775</v>
      </c>
      <c r="L20">
        <f t="shared" si="3"/>
        <v>56.51395364102283</v>
      </c>
      <c r="M20">
        <f t="shared" si="4"/>
        <v>5.7504914264782432</v>
      </c>
      <c r="N20">
        <f t="shared" si="5"/>
        <v>10.158838453608631</v>
      </c>
      <c r="O20">
        <f t="shared" si="6"/>
        <v>1.7733919284030564E-2</v>
      </c>
      <c r="P20">
        <f t="shared" si="7"/>
        <v>2.959317355296569</v>
      </c>
      <c r="Q20">
        <f t="shared" si="8"/>
        <v>1.7675090894352662E-2</v>
      </c>
      <c r="R20">
        <f t="shared" si="9"/>
        <v>1.1052200955409834E-2</v>
      </c>
      <c r="S20">
        <f t="shared" si="10"/>
        <v>231.28980776326307</v>
      </c>
      <c r="T20">
        <f t="shared" si="11"/>
        <v>29.287810679383472</v>
      </c>
      <c r="U20">
        <f t="shared" si="12"/>
        <v>28.4923866666667</v>
      </c>
      <c r="V20">
        <f t="shared" si="13"/>
        <v>3.9051420732449427</v>
      </c>
      <c r="W20">
        <f t="shared" si="14"/>
        <v>55.270694982185717</v>
      </c>
      <c r="X20">
        <f t="shared" si="15"/>
        <v>2.0999744047816176</v>
      </c>
      <c r="Y20">
        <f t="shared" si="16"/>
        <v>3.7994354973435014</v>
      </c>
      <c r="Z20">
        <f t="shared" si="17"/>
        <v>1.8051676684633251</v>
      </c>
      <c r="AA20">
        <f t="shared" si="18"/>
        <v>-14.248745700303672</v>
      </c>
      <c r="AB20">
        <f t="shared" si="19"/>
        <v>-75.244068122639362</v>
      </c>
      <c r="AC20">
        <f t="shared" si="20"/>
        <v>-5.5565062035188184</v>
      </c>
      <c r="AD20">
        <f t="shared" si="21"/>
        <v>136.24048773680124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53596.173336879736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15355</v>
      </c>
      <c r="AS20">
        <v>712.59223076923104</v>
      </c>
      <c r="AT20">
        <v>783.29</v>
      </c>
      <c r="AU20">
        <f t="shared" si="27"/>
        <v>9.025746432453996E-2</v>
      </c>
      <c r="AV20">
        <v>0.5</v>
      </c>
      <c r="AW20">
        <f t="shared" si="28"/>
        <v>1180.1783406277627</v>
      </c>
      <c r="AX20">
        <f t="shared" si="29"/>
        <v>0.45356462250170959</v>
      </c>
      <c r="AY20">
        <f t="shared" si="30"/>
        <v>53.259952237902532</v>
      </c>
      <c r="AZ20">
        <f t="shared" si="31"/>
        <v>0.28700736636494778</v>
      </c>
      <c r="BA20">
        <f t="shared" si="32"/>
        <v>8.7386123504804795E-4</v>
      </c>
      <c r="BB20">
        <f t="shared" si="33"/>
        <v>3.1645878282628401</v>
      </c>
      <c r="BC20" t="s">
        <v>309</v>
      </c>
      <c r="BD20">
        <v>558.48</v>
      </c>
      <c r="BE20">
        <f t="shared" si="34"/>
        <v>224.80999999999995</v>
      </c>
      <c r="BF20">
        <f t="shared" si="35"/>
        <v>0.31447786677980938</v>
      </c>
      <c r="BG20">
        <f t="shared" si="36"/>
        <v>0.91684790649504366</v>
      </c>
      <c r="BH20">
        <f t="shared" si="37"/>
        <v>1.0425388794990698</v>
      </c>
      <c r="BI20">
        <f t="shared" si="38"/>
        <v>0.97337116351676922</v>
      </c>
      <c r="BJ20">
        <f t="shared" si="39"/>
        <v>0.24646577868186806</v>
      </c>
      <c r="BK20">
        <f t="shared" si="40"/>
        <v>0.75353422131813197</v>
      </c>
      <c r="BL20">
        <f t="shared" si="41"/>
        <v>1399.992</v>
      </c>
      <c r="BM20">
        <f t="shared" si="42"/>
        <v>1180.1783406277627</v>
      </c>
      <c r="BN20">
        <f t="shared" si="43"/>
        <v>0.84298934610180831</v>
      </c>
      <c r="BO20">
        <f t="shared" si="44"/>
        <v>0.19597869220361641</v>
      </c>
      <c r="BP20">
        <v>6</v>
      </c>
      <c r="BQ20">
        <v>0.5</v>
      </c>
      <c r="BR20" t="s">
        <v>294</v>
      </c>
      <c r="BS20">
        <v>2</v>
      </c>
      <c r="BT20">
        <v>1608235322.75</v>
      </c>
      <c r="BU20">
        <v>99.83775</v>
      </c>
      <c r="BV20">
        <v>100.420466666667</v>
      </c>
      <c r="BW20">
        <v>20.6378633333333</v>
      </c>
      <c r="BX20">
        <v>20.258320000000001</v>
      </c>
      <c r="BY20">
        <v>100.952766666667</v>
      </c>
      <c r="BZ20">
        <v>20.646133333333299</v>
      </c>
      <c r="CA20">
        <v>500.23173333333301</v>
      </c>
      <c r="CB20">
        <v>101.653466666667</v>
      </c>
      <c r="CC20">
        <v>0.10001288999999999</v>
      </c>
      <c r="CD20">
        <v>28.020763333333299</v>
      </c>
      <c r="CE20">
        <v>28.4923866666667</v>
      </c>
      <c r="CF20">
        <v>999.9</v>
      </c>
      <c r="CG20">
        <v>0</v>
      </c>
      <c r="CH20">
        <v>0</v>
      </c>
      <c r="CI20">
        <v>10005.249</v>
      </c>
      <c r="CJ20">
        <v>0</v>
      </c>
      <c r="CK20">
        <v>812.18866666666702</v>
      </c>
      <c r="CL20">
        <v>1399.992</v>
      </c>
      <c r="CM20">
        <v>0.89999633333333295</v>
      </c>
      <c r="CN20">
        <v>0.100003573333333</v>
      </c>
      <c r="CO20">
        <v>0</v>
      </c>
      <c r="CP20">
        <v>712.61956666666697</v>
      </c>
      <c r="CQ20">
        <v>4.99979</v>
      </c>
      <c r="CR20">
        <v>10006.2696666667</v>
      </c>
      <c r="CS20">
        <v>11904.583333333299</v>
      </c>
      <c r="CT20">
        <v>48.625</v>
      </c>
      <c r="CU20">
        <v>51.375</v>
      </c>
      <c r="CV20">
        <v>49.875</v>
      </c>
      <c r="CW20">
        <v>50.186999999999998</v>
      </c>
      <c r="CX20">
        <v>49.799599999999998</v>
      </c>
      <c r="CY20">
        <v>1255.49</v>
      </c>
      <c r="CZ20">
        <v>139.50200000000001</v>
      </c>
      <c r="DA20">
        <v>0</v>
      </c>
      <c r="DB20">
        <v>89.5</v>
      </c>
      <c r="DC20">
        <v>0</v>
      </c>
      <c r="DD20">
        <v>712.59223076923104</v>
      </c>
      <c r="DE20">
        <v>-3.7345640998127001</v>
      </c>
      <c r="DF20">
        <v>-50.898461531643797</v>
      </c>
      <c r="DG20">
        <v>10005.7615384615</v>
      </c>
      <c r="DH20">
        <v>15</v>
      </c>
      <c r="DI20">
        <v>1608235039.5</v>
      </c>
      <c r="DJ20" t="s">
        <v>295</v>
      </c>
      <c r="DK20">
        <v>1608235039.5</v>
      </c>
      <c r="DL20">
        <v>1608235036.5</v>
      </c>
      <c r="DM20">
        <v>16</v>
      </c>
      <c r="DN20">
        <v>0.27900000000000003</v>
      </c>
      <c r="DO20">
        <v>-1.4999999999999999E-2</v>
      </c>
      <c r="DP20">
        <v>-0.97099999999999997</v>
      </c>
      <c r="DQ20">
        <v>-1.2E-2</v>
      </c>
      <c r="DR20">
        <v>403</v>
      </c>
      <c r="DS20">
        <v>20</v>
      </c>
      <c r="DT20">
        <v>0.42</v>
      </c>
      <c r="DU20">
        <v>0.36</v>
      </c>
      <c r="DV20">
        <v>0.45329257558270802</v>
      </c>
      <c r="DW20">
        <v>-0.15381495685450899</v>
      </c>
      <c r="DX20">
        <v>2.3653435641004101E-2</v>
      </c>
      <c r="DY20">
        <v>1</v>
      </c>
      <c r="DZ20">
        <v>-0.58235979999999998</v>
      </c>
      <c r="EA20">
        <v>8.45061624026682E-2</v>
      </c>
      <c r="EB20">
        <v>2.8174983574558901E-2</v>
      </c>
      <c r="EC20">
        <v>1</v>
      </c>
      <c r="ED20">
        <v>0.37835619999999998</v>
      </c>
      <c r="EE20">
        <v>0.14620324805339299</v>
      </c>
      <c r="EF20">
        <v>1.0575989934438E-2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-1.115</v>
      </c>
      <c r="EN20">
        <v>-8.2000000000000007E-3</v>
      </c>
      <c r="EO20">
        <v>-1.1898787199321501</v>
      </c>
      <c r="EP20">
        <v>8.1547674161403102E-4</v>
      </c>
      <c r="EQ20">
        <v>-7.5071724955183801E-7</v>
      </c>
      <c r="ER20">
        <v>1.8443278439785599E-10</v>
      </c>
      <c r="ES20">
        <v>-0.17288682086773099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4.8</v>
      </c>
      <c r="FB20">
        <v>4.9000000000000004</v>
      </c>
      <c r="FC20">
        <v>2</v>
      </c>
      <c r="FD20">
        <v>514.19100000000003</v>
      </c>
      <c r="FE20">
        <v>451.44600000000003</v>
      </c>
      <c r="FF20">
        <v>22.8307</v>
      </c>
      <c r="FG20">
        <v>33.018300000000004</v>
      </c>
      <c r="FH20">
        <v>30.000699999999998</v>
      </c>
      <c r="FI20">
        <v>33.029200000000003</v>
      </c>
      <c r="FJ20">
        <v>32.999699999999997</v>
      </c>
      <c r="FK20">
        <v>7.2949599999999997</v>
      </c>
      <c r="FL20">
        <v>36.532699999999998</v>
      </c>
      <c r="FM20">
        <v>0</v>
      </c>
      <c r="FN20">
        <v>22.820699999999999</v>
      </c>
      <c r="FO20">
        <v>100.536</v>
      </c>
      <c r="FP20">
        <v>20.298400000000001</v>
      </c>
      <c r="FQ20">
        <v>100.988</v>
      </c>
      <c r="FR20">
        <v>100.595</v>
      </c>
    </row>
    <row r="21" spans="1:174" x14ac:dyDescent="0.25">
      <c r="A21">
        <v>5</v>
      </c>
      <c r="B21">
        <v>1608235402.5</v>
      </c>
      <c r="C21">
        <v>382</v>
      </c>
      <c r="D21" t="s">
        <v>310</v>
      </c>
      <c r="E21" t="s">
        <v>311</v>
      </c>
      <c r="F21" t="s">
        <v>289</v>
      </c>
      <c r="G21" t="s">
        <v>290</v>
      </c>
      <c r="H21">
        <v>1608235394.75</v>
      </c>
      <c r="I21">
        <f t="shared" si="0"/>
        <v>4.3115271502551072E-4</v>
      </c>
      <c r="J21">
        <f t="shared" si="1"/>
        <v>1.3199427737816294</v>
      </c>
      <c r="K21">
        <f t="shared" si="2"/>
        <v>149.07513333333301</v>
      </c>
      <c r="L21">
        <f t="shared" si="3"/>
        <v>56.705518023375845</v>
      </c>
      <c r="M21">
        <f t="shared" si="4"/>
        <v>5.7700117172014158</v>
      </c>
      <c r="N21">
        <f t="shared" si="5"/>
        <v>15.168987006204707</v>
      </c>
      <c r="O21">
        <f t="shared" si="6"/>
        <v>2.3722266715734346E-2</v>
      </c>
      <c r="P21">
        <f t="shared" si="7"/>
        <v>2.9562642918801423</v>
      </c>
      <c r="Q21">
        <f t="shared" si="8"/>
        <v>2.36170193720357E-2</v>
      </c>
      <c r="R21">
        <f t="shared" si="9"/>
        <v>1.4770054118658248E-2</v>
      </c>
      <c r="S21">
        <f t="shared" si="10"/>
        <v>231.29020297443603</v>
      </c>
      <c r="T21">
        <f t="shared" si="11"/>
        <v>29.246176568289631</v>
      </c>
      <c r="U21">
        <f t="shared" si="12"/>
        <v>28.482379999999999</v>
      </c>
      <c r="V21">
        <f t="shared" si="13"/>
        <v>3.902872884906142</v>
      </c>
      <c r="W21">
        <f t="shared" si="14"/>
        <v>55.320985274188473</v>
      </c>
      <c r="X21">
        <f t="shared" si="15"/>
        <v>2.1000452897000677</v>
      </c>
      <c r="Y21">
        <f t="shared" si="16"/>
        <v>3.7961097028398396</v>
      </c>
      <c r="Z21">
        <f t="shared" si="17"/>
        <v>1.8028275952060744</v>
      </c>
      <c r="AA21">
        <f t="shared" si="18"/>
        <v>-19.013834732625021</v>
      </c>
      <c r="AB21">
        <f t="shared" si="19"/>
        <v>-75.965987356951317</v>
      </c>
      <c r="AC21">
        <f t="shared" si="20"/>
        <v>-5.6149111098967888</v>
      </c>
      <c r="AD21">
        <f t="shared" si="21"/>
        <v>130.69546977496293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53509.897052279084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15353.4</v>
      </c>
      <c r="AS21">
        <v>708.32288000000005</v>
      </c>
      <c r="AT21">
        <v>781.48</v>
      </c>
      <c r="AU21">
        <f t="shared" si="27"/>
        <v>9.3613553769770097E-2</v>
      </c>
      <c r="AV21">
        <v>0.5</v>
      </c>
      <c r="AW21">
        <f t="shared" si="28"/>
        <v>1180.1785506277938</v>
      </c>
      <c r="AX21">
        <f t="shared" si="29"/>
        <v>1.3199427737816294</v>
      </c>
      <c r="AY21">
        <f t="shared" si="30"/>
        <v>55.240354103562161</v>
      </c>
      <c r="AZ21">
        <f t="shared" si="31"/>
        <v>0.29747402364743825</v>
      </c>
      <c r="BA21">
        <f t="shared" si="32"/>
        <v>1.6079687709867117E-3</v>
      </c>
      <c r="BB21">
        <f t="shared" si="33"/>
        <v>3.1742335056559345</v>
      </c>
      <c r="BC21" t="s">
        <v>313</v>
      </c>
      <c r="BD21">
        <v>549.01</v>
      </c>
      <c r="BE21">
        <f t="shared" si="34"/>
        <v>232.47000000000003</v>
      </c>
      <c r="BF21">
        <f t="shared" si="35"/>
        <v>0.31469488536155182</v>
      </c>
      <c r="BG21">
        <f t="shared" si="36"/>
        <v>0.91431477993564492</v>
      </c>
      <c r="BH21">
        <f t="shared" si="37"/>
        <v>1.1083895389492302</v>
      </c>
      <c r="BI21">
        <f t="shared" si="38"/>
        <v>0.97408191424836221</v>
      </c>
      <c r="BJ21">
        <f t="shared" si="39"/>
        <v>0.24391508998318048</v>
      </c>
      <c r="BK21">
        <f t="shared" si="40"/>
        <v>0.75608491001681954</v>
      </c>
      <c r="BL21">
        <f t="shared" si="41"/>
        <v>1399.992</v>
      </c>
      <c r="BM21">
        <f t="shared" si="42"/>
        <v>1180.1785506277938</v>
      </c>
      <c r="BN21">
        <f t="shared" si="43"/>
        <v>0.8429894961026877</v>
      </c>
      <c r="BO21">
        <f t="shared" si="44"/>
        <v>0.19597899220537573</v>
      </c>
      <c r="BP21">
        <v>6</v>
      </c>
      <c r="BQ21">
        <v>0.5</v>
      </c>
      <c r="BR21" t="s">
        <v>294</v>
      </c>
      <c r="BS21">
        <v>2</v>
      </c>
      <c r="BT21">
        <v>1608235394.75</v>
      </c>
      <c r="BU21">
        <v>149.07513333333301</v>
      </c>
      <c r="BV21">
        <v>150.73543333333299</v>
      </c>
      <c r="BW21">
        <v>20.638459999999998</v>
      </c>
      <c r="BX21">
        <v>20.131986666666698</v>
      </c>
      <c r="BY21">
        <v>150.15883333333301</v>
      </c>
      <c r="BZ21">
        <v>20.646716666666698</v>
      </c>
      <c r="CA21">
        <v>500.22896666666702</v>
      </c>
      <c r="CB21">
        <v>101.65389999999999</v>
      </c>
      <c r="CC21">
        <v>0.10007242333333299</v>
      </c>
      <c r="CD21">
        <v>28.005739999999999</v>
      </c>
      <c r="CE21">
        <v>28.482379999999999</v>
      </c>
      <c r="CF21">
        <v>999.9</v>
      </c>
      <c r="CG21">
        <v>0</v>
      </c>
      <c r="CH21">
        <v>0</v>
      </c>
      <c r="CI21">
        <v>9987.8946666666707</v>
      </c>
      <c r="CJ21">
        <v>0</v>
      </c>
      <c r="CK21">
        <v>828.13986666666699</v>
      </c>
      <c r="CL21">
        <v>1399.992</v>
      </c>
      <c r="CM21">
        <v>0.89999443333333395</v>
      </c>
      <c r="CN21">
        <v>0.10000550666666699</v>
      </c>
      <c r="CO21">
        <v>0</v>
      </c>
      <c r="CP21">
        <v>708.31920000000002</v>
      </c>
      <c r="CQ21">
        <v>4.99979</v>
      </c>
      <c r="CR21">
        <v>9951.3989999999994</v>
      </c>
      <c r="CS21">
        <v>11904.583333333299</v>
      </c>
      <c r="CT21">
        <v>48.811999999999998</v>
      </c>
      <c r="CU21">
        <v>51.5</v>
      </c>
      <c r="CV21">
        <v>49.995800000000003</v>
      </c>
      <c r="CW21">
        <v>50.362400000000001</v>
      </c>
      <c r="CX21">
        <v>49.936999999999998</v>
      </c>
      <c r="CY21">
        <v>1255.4829999999999</v>
      </c>
      <c r="CZ21">
        <v>139.50899999999999</v>
      </c>
      <c r="DA21">
        <v>0</v>
      </c>
      <c r="DB21">
        <v>71</v>
      </c>
      <c r="DC21">
        <v>0</v>
      </c>
      <c r="DD21">
        <v>708.32288000000005</v>
      </c>
      <c r="DE21">
        <v>-4.62261538145082</v>
      </c>
      <c r="DF21">
        <v>-45.294615452705202</v>
      </c>
      <c r="DG21">
        <v>9951.1579999999994</v>
      </c>
      <c r="DH21">
        <v>15</v>
      </c>
      <c r="DI21">
        <v>1608235039.5</v>
      </c>
      <c r="DJ21" t="s">
        <v>295</v>
      </c>
      <c r="DK21">
        <v>1608235039.5</v>
      </c>
      <c r="DL21">
        <v>1608235036.5</v>
      </c>
      <c r="DM21">
        <v>16</v>
      </c>
      <c r="DN21">
        <v>0.27900000000000003</v>
      </c>
      <c r="DO21">
        <v>-1.4999999999999999E-2</v>
      </c>
      <c r="DP21">
        <v>-0.97099999999999997</v>
      </c>
      <c r="DQ21">
        <v>-1.2E-2</v>
      </c>
      <c r="DR21">
        <v>403</v>
      </c>
      <c r="DS21">
        <v>20</v>
      </c>
      <c r="DT21">
        <v>0.42</v>
      </c>
      <c r="DU21">
        <v>0.36</v>
      </c>
      <c r="DV21">
        <v>1.3215937261494899</v>
      </c>
      <c r="DW21">
        <v>-0.152624958622055</v>
      </c>
      <c r="DX21">
        <v>3.5009080556896E-2</v>
      </c>
      <c r="DY21">
        <v>1</v>
      </c>
      <c r="DZ21">
        <v>-1.6608480000000001</v>
      </c>
      <c r="EA21">
        <v>3.2308965517242397E-2</v>
      </c>
      <c r="EB21">
        <v>3.8953655147281503E-2</v>
      </c>
      <c r="EC21">
        <v>1</v>
      </c>
      <c r="ED21">
        <v>0.50653433333333298</v>
      </c>
      <c r="EE21">
        <v>-4.1542691879876701E-3</v>
      </c>
      <c r="EF21">
        <v>1.1993471094261601E-3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-1.0840000000000001</v>
      </c>
      <c r="EN21">
        <v>-8.3999999999999995E-3</v>
      </c>
      <c r="EO21">
        <v>-1.1898787199321501</v>
      </c>
      <c r="EP21">
        <v>8.1547674161403102E-4</v>
      </c>
      <c r="EQ21">
        <v>-7.5071724955183801E-7</v>
      </c>
      <c r="ER21">
        <v>1.8443278439785599E-10</v>
      </c>
      <c r="ES21">
        <v>-0.17288682086773099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6</v>
      </c>
      <c r="FB21">
        <v>6.1</v>
      </c>
      <c r="FC21">
        <v>2</v>
      </c>
      <c r="FD21">
        <v>514.25300000000004</v>
      </c>
      <c r="FE21">
        <v>450.935</v>
      </c>
      <c r="FF21">
        <v>22.652000000000001</v>
      </c>
      <c r="FG21">
        <v>33.079700000000003</v>
      </c>
      <c r="FH21">
        <v>30.000800000000002</v>
      </c>
      <c r="FI21">
        <v>33.049799999999998</v>
      </c>
      <c r="FJ21">
        <v>33.019399999999997</v>
      </c>
      <c r="FK21">
        <v>9.5390700000000006</v>
      </c>
      <c r="FL21">
        <v>36.843499999999999</v>
      </c>
      <c r="FM21">
        <v>0</v>
      </c>
      <c r="FN21">
        <v>22.6432</v>
      </c>
      <c r="FO21">
        <v>151.17599999999999</v>
      </c>
      <c r="FP21">
        <v>20.071899999999999</v>
      </c>
      <c r="FQ21">
        <v>100.977</v>
      </c>
      <c r="FR21">
        <v>100.57899999999999</v>
      </c>
    </row>
    <row r="22" spans="1:174" x14ac:dyDescent="0.25">
      <c r="A22">
        <v>6</v>
      </c>
      <c r="B22">
        <v>1608235473.5</v>
      </c>
      <c r="C22">
        <v>453</v>
      </c>
      <c r="D22" t="s">
        <v>314</v>
      </c>
      <c r="E22" t="s">
        <v>315</v>
      </c>
      <c r="F22" t="s">
        <v>289</v>
      </c>
      <c r="G22" t="s">
        <v>290</v>
      </c>
      <c r="H22">
        <v>1608235465.75</v>
      </c>
      <c r="I22">
        <f t="shared" si="0"/>
        <v>5.1676007973757679E-4</v>
      </c>
      <c r="J22">
        <f t="shared" si="1"/>
        <v>2.1011990989130438</v>
      </c>
      <c r="K22">
        <f t="shared" si="2"/>
        <v>198.9734</v>
      </c>
      <c r="L22">
        <f t="shared" si="3"/>
        <v>77.260850562676552</v>
      </c>
      <c r="M22">
        <f t="shared" si="4"/>
        <v>7.8616461339410435</v>
      </c>
      <c r="N22">
        <f t="shared" si="5"/>
        <v>20.246456639745723</v>
      </c>
      <c r="O22">
        <f t="shared" si="6"/>
        <v>2.8691719047205834E-2</v>
      </c>
      <c r="P22">
        <f t="shared" si="7"/>
        <v>2.9592889480780835</v>
      </c>
      <c r="Q22">
        <f t="shared" si="8"/>
        <v>2.8538068226192304E-2</v>
      </c>
      <c r="R22">
        <f t="shared" si="9"/>
        <v>1.7850028823078193E-2</v>
      </c>
      <c r="S22">
        <f t="shared" si="10"/>
        <v>231.29412301006153</v>
      </c>
      <c r="T22">
        <f t="shared" si="11"/>
        <v>29.205483306772116</v>
      </c>
      <c r="U22">
        <f t="shared" si="12"/>
        <v>28.459019999999999</v>
      </c>
      <c r="V22">
        <f t="shared" si="13"/>
        <v>3.8975800681343826</v>
      </c>
      <c r="W22">
        <f t="shared" si="14"/>
        <v>55.624705745689653</v>
      </c>
      <c r="X22">
        <f t="shared" si="15"/>
        <v>2.109420465130261</v>
      </c>
      <c r="Y22">
        <f t="shared" si="16"/>
        <v>3.7922366273258348</v>
      </c>
      <c r="Z22">
        <f t="shared" si="17"/>
        <v>1.7881596030041216</v>
      </c>
      <c r="AA22">
        <f t="shared" si="18"/>
        <v>-22.789119516427135</v>
      </c>
      <c r="AB22">
        <f t="shared" si="19"/>
        <v>-75.110394848086159</v>
      </c>
      <c r="AC22">
        <f t="shared" si="20"/>
        <v>-5.5448683300588151</v>
      </c>
      <c r="AD22">
        <f t="shared" si="21"/>
        <v>127.8497403154894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53601.163608052026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15352.1</v>
      </c>
      <c r="AS22">
        <v>706.26023076923104</v>
      </c>
      <c r="AT22">
        <v>784.76</v>
      </c>
      <c r="AU22">
        <f t="shared" si="27"/>
        <v>0.10003028853505391</v>
      </c>
      <c r="AV22">
        <v>0.5</v>
      </c>
      <c r="AW22">
        <f t="shared" si="28"/>
        <v>1180.2005206277572</v>
      </c>
      <c r="AX22">
        <f t="shared" si="29"/>
        <v>2.1011990989130438</v>
      </c>
      <c r="AY22">
        <f t="shared" si="30"/>
        <v>59.0278993038077</v>
      </c>
      <c r="AZ22">
        <f t="shared" si="31"/>
        <v>0.30662877822518986</v>
      </c>
      <c r="BA22">
        <f t="shared" si="32"/>
        <v>2.2699079791155454E-3</v>
      </c>
      <c r="BB22">
        <f t="shared" si="33"/>
        <v>3.1567867883174472</v>
      </c>
      <c r="BC22" t="s">
        <v>317</v>
      </c>
      <c r="BD22">
        <v>544.13</v>
      </c>
      <c r="BE22">
        <f t="shared" si="34"/>
        <v>240.63</v>
      </c>
      <c r="BF22">
        <f t="shared" si="35"/>
        <v>0.32622602847013649</v>
      </c>
      <c r="BG22">
        <f t="shared" si="36"/>
        <v>0.91146636251586666</v>
      </c>
      <c r="BH22">
        <f t="shared" si="37"/>
        <v>1.1330294888306554</v>
      </c>
      <c r="BI22">
        <f t="shared" si="38"/>
        <v>0.97279392397232622</v>
      </c>
      <c r="BJ22">
        <f t="shared" si="39"/>
        <v>0.25133705840709608</v>
      </c>
      <c r="BK22">
        <f t="shared" si="40"/>
        <v>0.74866294159290392</v>
      </c>
      <c r="BL22">
        <f t="shared" si="41"/>
        <v>1400.01833333333</v>
      </c>
      <c r="BM22">
        <f t="shared" si="42"/>
        <v>1180.2005206277572</v>
      </c>
      <c r="BN22">
        <f t="shared" si="43"/>
        <v>0.84298933273094756</v>
      </c>
      <c r="BO22">
        <f t="shared" si="44"/>
        <v>0.19597866546189499</v>
      </c>
      <c r="BP22">
        <v>6</v>
      </c>
      <c r="BQ22">
        <v>0.5</v>
      </c>
      <c r="BR22" t="s">
        <v>294</v>
      </c>
      <c r="BS22">
        <v>2</v>
      </c>
      <c r="BT22">
        <v>1608235465.75</v>
      </c>
      <c r="BU22">
        <v>198.9734</v>
      </c>
      <c r="BV22">
        <v>201.61703333333301</v>
      </c>
      <c r="BW22">
        <v>20.73047</v>
      </c>
      <c r="BX22">
        <v>20.1234866666667</v>
      </c>
      <c r="BY22">
        <v>200.02869999999999</v>
      </c>
      <c r="BZ22">
        <v>20.736750000000001</v>
      </c>
      <c r="CA22">
        <v>500.22533333333303</v>
      </c>
      <c r="CB22">
        <v>101.654633333333</v>
      </c>
      <c r="CC22">
        <v>9.9956173333333301E-2</v>
      </c>
      <c r="CD22">
        <v>27.988230000000001</v>
      </c>
      <c r="CE22">
        <v>28.459019999999999</v>
      </c>
      <c r="CF22">
        <v>999.9</v>
      </c>
      <c r="CG22">
        <v>0</v>
      </c>
      <c r="CH22">
        <v>0</v>
      </c>
      <c r="CI22">
        <v>10004.973</v>
      </c>
      <c r="CJ22">
        <v>0</v>
      </c>
      <c r="CK22">
        <v>812.20723333333297</v>
      </c>
      <c r="CL22">
        <v>1400.01833333333</v>
      </c>
      <c r="CM22">
        <v>0.89999633333333395</v>
      </c>
      <c r="CN22">
        <v>0.10000355666666701</v>
      </c>
      <c r="CO22">
        <v>0</v>
      </c>
      <c r="CP22">
        <v>706.27146666666704</v>
      </c>
      <c r="CQ22">
        <v>4.99979</v>
      </c>
      <c r="CR22">
        <v>9926.0426666666699</v>
      </c>
      <c r="CS22">
        <v>11904.82</v>
      </c>
      <c r="CT22">
        <v>48.936999999999998</v>
      </c>
      <c r="CU22">
        <v>51.625</v>
      </c>
      <c r="CV22">
        <v>50.125</v>
      </c>
      <c r="CW22">
        <v>50.460099999999997</v>
      </c>
      <c r="CX22">
        <v>50.061999999999998</v>
      </c>
      <c r="CY22">
        <v>1255.5143333333299</v>
      </c>
      <c r="CZ22">
        <v>139.50399999999999</v>
      </c>
      <c r="DA22">
        <v>0</v>
      </c>
      <c r="DB22">
        <v>70.400000095367403</v>
      </c>
      <c r="DC22">
        <v>0</v>
      </c>
      <c r="DD22">
        <v>706.26023076923104</v>
      </c>
      <c r="DE22">
        <v>-1.05538461537435</v>
      </c>
      <c r="DF22">
        <v>-15.189401701512701</v>
      </c>
      <c r="DG22">
        <v>9925.8803846153896</v>
      </c>
      <c r="DH22">
        <v>15</v>
      </c>
      <c r="DI22">
        <v>1608235039.5</v>
      </c>
      <c r="DJ22" t="s">
        <v>295</v>
      </c>
      <c r="DK22">
        <v>1608235039.5</v>
      </c>
      <c r="DL22">
        <v>1608235036.5</v>
      </c>
      <c r="DM22">
        <v>16</v>
      </c>
      <c r="DN22">
        <v>0.27900000000000003</v>
      </c>
      <c r="DO22">
        <v>-1.4999999999999999E-2</v>
      </c>
      <c r="DP22">
        <v>-0.97099999999999997</v>
      </c>
      <c r="DQ22">
        <v>-1.2E-2</v>
      </c>
      <c r="DR22">
        <v>403</v>
      </c>
      <c r="DS22">
        <v>20</v>
      </c>
      <c r="DT22">
        <v>0.42</v>
      </c>
      <c r="DU22">
        <v>0.36</v>
      </c>
      <c r="DV22">
        <v>2.1077779133270802</v>
      </c>
      <c r="DW22">
        <v>-0.15270828251219201</v>
      </c>
      <c r="DX22">
        <v>3.5853113496471502E-2</v>
      </c>
      <c r="DY22">
        <v>1</v>
      </c>
      <c r="DZ22">
        <v>-2.6478259999999998</v>
      </c>
      <c r="EA22">
        <v>8.1764449388199698E-2</v>
      </c>
      <c r="EB22">
        <v>3.66234481901054E-2</v>
      </c>
      <c r="EC22">
        <v>1</v>
      </c>
      <c r="ED22">
        <v>0.60752793333333299</v>
      </c>
      <c r="EE22">
        <v>-5.7929646273636601E-2</v>
      </c>
      <c r="EF22">
        <v>4.4558300381510102E-3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-1.0549999999999999</v>
      </c>
      <c r="EN22">
        <v>-6.6E-3</v>
      </c>
      <c r="EO22">
        <v>-1.1898787199321501</v>
      </c>
      <c r="EP22">
        <v>8.1547674161403102E-4</v>
      </c>
      <c r="EQ22">
        <v>-7.5071724955183801E-7</v>
      </c>
      <c r="ER22">
        <v>1.8443278439785599E-10</v>
      </c>
      <c r="ES22">
        <v>-0.17288682086773099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7.2</v>
      </c>
      <c r="FB22">
        <v>7.3</v>
      </c>
      <c r="FC22">
        <v>2</v>
      </c>
      <c r="FD22">
        <v>513.87599999999998</v>
      </c>
      <c r="FE22">
        <v>450.93400000000003</v>
      </c>
      <c r="FF22">
        <v>22.6342</v>
      </c>
      <c r="FG22">
        <v>33.145299999999999</v>
      </c>
      <c r="FH22">
        <v>30.0001</v>
      </c>
      <c r="FI22">
        <v>33.0792</v>
      </c>
      <c r="FJ22">
        <v>33.043500000000002</v>
      </c>
      <c r="FK22">
        <v>11.7852</v>
      </c>
      <c r="FL22">
        <v>36.564100000000003</v>
      </c>
      <c r="FM22">
        <v>0</v>
      </c>
      <c r="FN22">
        <v>22.6431</v>
      </c>
      <c r="FO22">
        <v>202.077</v>
      </c>
      <c r="FP22">
        <v>20.074300000000001</v>
      </c>
      <c r="FQ22">
        <v>100.962</v>
      </c>
      <c r="FR22">
        <v>100.57299999999999</v>
      </c>
    </row>
    <row r="23" spans="1:174" x14ac:dyDescent="0.25">
      <c r="A23">
        <v>7</v>
      </c>
      <c r="B23">
        <v>1608235542.5</v>
      </c>
      <c r="C23">
        <v>522</v>
      </c>
      <c r="D23" t="s">
        <v>318</v>
      </c>
      <c r="E23" t="s">
        <v>319</v>
      </c>
      <c r="F23" t="s">
        <v>289</v>
      </c>
      <c r="G23" t="s">
        <v>290</v>
      </c>
      <c r="H23">
        <v>1608235534.75</v>
      </c>
      <c r="I23">
        <f t="shared" si="0"/>
        <v>5.6522266645962153E-4</v>
      </c>
      <c r="J23">
        <f t="shared" si="1"/>
        <v>3.117603640717546</v>
      </c>
      <c r="K23">
        <f t="shared" si="2"/>
        <v>248.8467</v>
      </c>
      <c r="L23">
        <f t="shared" si="3"/>
        <v>82.851716165374199</v>
      </c>
      <c r="M23">
        <f t="shared" si="4"/>
        <v>8.4303536409586304</v>
      </c>
      <c r="N23">
        <f t="shared" si="5"/>
        <v>25.32072696234976</v>
      </c>
      <c r="O23">
        <f t="shared" si="6"/>
        <v>3.1108406392805266E-2</v>
      </c>
      <c r="P23">
        <f t="shared" si="7"/>
        <v>2.9588938633427535</v>
      </c>
      <c r="Q23">
        <f t="shared" si="8"/>
        <v>3.0927845578414943E-2</v>
      </c>
      <c r="R23">
        <f t="shared" si="9"/>
        <v>1.934603864620147E-2</v>
      </c>
      <c r="S23">
        <f t="shared" si="10"/>
        <v>231.28838880674101</v>
      </c>
      <c r="T23">
        <f t="shared" si="11"/>
        <v>29.200939559075504</v>
      </c>
      <c r="U23">
        <f t="shared" si="12"/>
        <v>28.460696666666699</v>
      </c>
      <c r="V23">
        <f t="shared" si="13"/>
        <v>3.8979597519980484</v>
      </c>
      <c r="W23">
        <f t="shared" si="14"/>
        <v>55.169905147795774</v>
      </c>
      <c r="X23">
        <f t="shared" si="15"/>
        <v>2.0931278084330494</v>
      </c>
      <c r="Y23">
        <f t="shared" si="16"/>
        <v>3.7939666613994119</v>
      </c>
      <c r="Z23">
        <f t="shared" si="17"/>
        <v>1.8048319435649991</v>
      </c>
      <c r="AA23">
        <f t="shared" si="18"/>
        <v>-24.926319590869308</v>
      </c>
      <c r="AB23">
        <f t="shared" si="19"/>
        <v>-74.119851545666407</v>
      </c>
      <c r="AC23">
        <f t="shared" si="20"/>
        <v>-5.472732951095594</v>
      </c>
      <c r="AD23">
        <f t="shared" si="21"/>
        <v>126.76948471910971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53588.205608949836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15350.9</v>
      </c>
      <c r="AS23">
        <v>707.65815384615405</v>
      </c>
      <c r="AT23">
        <v>794.29</v>
      </c>
      <c r="AU23">
        <f t="shared" si="27"/>
        <v>0.10906828255907275</v>
      </c>
      <c r="AV23">
        <v>0.5</v>
      </c>
      <c r="AW23">
        <f t="shared" si="28"/>
        <v>1180.1738106277155</v>
      </c>
      <c r="AX23">
        <f t="shared" si="29"/>
        <v>3.117603640717546</v>
      </c>
      <c r="AY23">
        <f t="shared" si="30"/>
        <v>64.359765323180639</v>
      </c>
      <c r="AZ23">
        <f t="shared" si="31"/>
        <v>0.31040300142265415</v>
      </c>
      <c r="BA23">
        <f t="shared" si="32"/>
        <v>3.1311922763040058E-3</v>
      </c>
      <c r="BB23">
        <f t="shared" si="33"/>
        <v>3.1069130921955459</v>
      </c>
      <c r="BC23" t="s">
        <v>321</v>
      </c>
      <c r="BD23">
        <v>547.74</v>
      </c>
      <c r="BE23">
        <f t="shared" si="34"/>
        <v>246.54999999999995</v>
      </c>
      <c r="BF23">
        <f t="shared" si="35"/>
        <v>0.35137637864062432</v>
      </c>
      <c r="BG23">
        <f t="shared" si="36"/>
        <v>0.90916760612156167</v>
      </c>
      <c r="BH23">
        <f t="shared" si="37"/>
        <v>1.0992064963838446</v>
      </c>
      <c r="BI23">
        <f t="shared" si="38"/>
        <v>0.96905168393250252</v>
      </c>
      <c r="BJ23">
        <f t="shared" si="39"/>
        <v>0.27197156789697258</v>
      </c>
      <c r="BK23">
        <f t="shared" si="40"/>
        <v>0.72802843210302748</v>
      </c>
      <c r="BL23">
        <f t="shared" si="41"/>
        <v>1399.9870000000001</v>
      </c>
      <c r="BM23">
        <f t="shared" si="42"/>
        <v>1180.1738106277155</v>
      </c>
      <c r="BN23">
        <f t="shared" si="43"/>
        <v>0.84298912106163515</v>
      </c>
      <c r="BO23">
        <f t="shared" si="44"/>
        <v>0.19597824212327034</v>
      </c>
      <c r="BP23">
        <v>6</v>
      </c>
      <c r="BQ23">
        <v>0.5</v>
      </c>
      <c r="BR23" t="s">
        <v>294</v>
      </c>
      <c r="BS23">
        <v>2</v>
      </c>
      <c r="BT23">
        <v>1608235534.75</v>
      </c>
      <c r="BU23">
        <v>248.8467</v>
      </c>
      <c r="BV23">
        <v>252.75493333333301</v>
      </c>
      <c r="BW23">
        <v>20.570813333333302</v>
      </c>
      <c r="BX23">
        <v>19.906783333333301</v>
      </c>
      <c r="BY23">
        <v>249.876833333333</v>
      </c>
      <c r="BZ23">
        <v>20.580500000000001</v>
      </c>
      <c r="CA23">
        <v>500.21436666666699</v>
      </c>
      <c r="CB23">
        <v>101.65236666666701</v>
      </c>
      <c r="CC23">
        <v>9.9944946666666701E-2</v>
      </c>
      <c r="CD23">
        <v>27.9960533333333</v>
      </c>
      <c r="CE23">
        <v>28.460696666666699</v>
      </c>
      <c r="CF23">
        <v>999.9</v>
      </c>
      <c r="CG23">
        <v>0</v>
      </c>
      <c r="CH23">
        <v>0</v>
      </c>
      <c r="CI23">
        <v>10002.954666666699</v>
      </c>
      <c r="CJ23">
        <v>0</v>
      </c>
      <c r="CK23">
        <v>549.10940000000005</v>
      </c>
      <c r="CL23">
        <v>1399.9870000000001</v>
      </c>
      <c r="CM23">
        <v>0.90000500000000005</v>
      </c>
      <c r="CN23">
        <v>9.9994760000000002E-2</v>
      </c>
      <c r="CO23">
        <v>0</v>
      </c>
      <c r="CP23">
        <v>707.65783333333297</v>
      </c>
      <c r="CQ23">
        <v>4.99979</v>
      </c>
      <c r="CR23">
        <v>9947.5390000000007</v>
      </c>
      <c r="CS23">
        <v>11904.573333333299</v>
      </c>
      <c r="CT23">
        <v>49.061999999999998</v>
      </c>
      <c r="CU23">
        <v>51.745800000000003</v>
      </c>
      <c r="CV23">
        <v>50.25</v>
      </c>
      <c r="CW23">
        <v>50.576700000000002</v>
      </c>
      <c r="CX23">
        <v>50.186999999999998</v>
      </c>
      <c r="CY23">
        <v>1255.4960000000001</v>
      </c>
      <c r="CZ23">
        <v>139.49100000000001</v>
      </c>
      <c r="DA23">
        <v>0</v>
      </c>
      <c r="DB23">
        <v>68.400000095367403</v>
      </c>
      <c r="DC23">
        <v>0</v>
      </c>
      <c r="DD23">
        <v>707.65815384615405</v>
      </c>
      <c r="DE23">
        <v>0.468376070989239</v>
      </c>
      <c r="DF23">
        <v>6.9805128475448504</v>
      </c>
      <c r="DG23">
        <v>9947.7423076923096</v>
      </c>
      <c r="DH23">
        <v>15</v>
      </c>
      <c r="DI23">
        <v>1608235039.5</v>
      </c>
      <c r="DJ23" t="s">
        <v>295</v>
      </c>
      <c r="DK23">
        <v>1608235039.5</v>
      </c>
      <c r="DL23">
        <v>1608235036.5</v>
      </c>
      <c r="DM23">
        <v>16</v>
      </c>
      <c r="DN23">
        <v>0.27900000000000003</v>
      </c>
      <c r="DO23">
        <v>-1.4999999999999999E-2</v>
      </c>
      <c r="DP23">
        <v>-0.97099999999999997</v>
      </c>
      <c r="DQ23">
        <v>-1.2E-2</v>
      </c>
      <c r="DR23">
        <v>403</v>
      </c>
      <c r="DS23">
        <v>20</v>
      </c>
      <c r="DT23">
        <v>0.42</v>
      </c>
      <c r="DU23">
        <v>0.36</v>
      </c>
      <c r="DV23">
        <v>3.1236563619101401</v>
      </c>
      <c r="DW23">
        <v>-0.15888805636307601</v>
      </c>
      <c r="DX23">
        <v>4.6918315355184703E-2</v>
      </c>
      <c r="DY23">
        <v>1</v>
      </c>
      <c r="DZ23">
        <v>-3.9109466666666699</v>
      </c>
      <c r="EA23">
        <v>7.2272302558458604E-3</v>
      </c>
      <c r="EB23">
        <v>4.8219760771792401E-2</v>
      </c>
      <c r="EC23">
        <v>1</v>
      </c>
      <c r="ED23">
        <v>0.66302216666666702</v>
      </c>
      <c r="EE23">
        <v>0.11143498998887701</v>
      </c>
      <c r="EF23">
        <v>8.0887301767472893E-3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-1.03</v>
      </c>
      <c r="EN23">
        <v>-9.5999999999999992E-3</v>
      </c>
      <c r="EO23">
        <v>-1.1898787199321501</v>
      </c>
      <c r="EP23">
        <v>8.1547674161403102E-4</v>
      </c>
      <c r="EQ23">
        <v>-7.5071724955183801E-7</v>
      </c>
      <c r="ER23">
        <v>1.8443278439785599E-10</v>
      </c>
      <c r="ES23">
        <v>-0.17288682086773099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8.4</v>
      </c>
      <c r="FB23">
        <v>8.4</v>
      </c>
      <c r="FC23">
        <v>2</v>
      </c>
      <c r="FD23">
        <v>513.88499999999999</v>
      </c>
      <c r="FE23">
        <v>450.58100000000002</v>
      </c>
      <c r="FF23">
        <v>22.626100000000001</v>
      </c>
      <c r="FG23">
        <v>33.189</v>
      </c>
      <c r="FH23">
        <v>30.000499999999999</v>
      </c>
      <c r="FI23">
        <v>33.105899999999998</v>
      </c>
      <c r="FJ23">
        <v>33.066800000000001</v>
      </c>
      <c r="FK23">
        <v>13.9984</v>
      </c>
      <c r="FL23">
        <v>36.9422</v>
      </c>
      <c r="FM23">
        <v>0</v>
      </c>
      <c r="FN23">
        <v>22.628299999999999</v>
      </c>
      <c r="FO23">
        <v>253.40899999999999</v>
      </c>
      <c r="FP23">
        <v>19.9681</v>
      </c>
      <c r="FQ23">
        <v>100.95399999999999</v>
      </c>
      <c r="FR23">
        <v>100.566</v>
      </c>
    </row>
    <row r="24" spans="1:174" x14ac:dyDescent="0.25">
      <c r="A24">
        <v>8</v>
      </c>
      <c r="B24">
        <v>1608235613.5</v>
      </c>
      <c r="C24">
        <v>593</v>
      </c>
      <c r="D24" t="s">
        <v>322</v>
      </c>
      <c r="E24" t="s">
        <v>323</v>
      </c>
      <c r="F24" t="s">
        <v>289</v>
      </c>
      <c r="G24" t="s">
        <v>290</v>
      </c>
      <c r="H24">
        <v>1608235605.75</v>
      </c>
      <c r="I24">
        <f t="shared" si="0"/>
        <v>6.5477495467115268E-4</v>
      </c>
      <c r="J24">
        <f t="shared" si="1"/>
        <v>6.4759462669764138</v>
      </c>
      <c r="K24">
        <f t="shared" si="2"/>
        <v>396.77280000000002</v>
      </c>
      <c r="L24">
        <f t="shared" si="3"/>
        <v>100.42839358557269</v>
      </c>
      <c r="M24">
        <f t="shared" si="4"/>
        <v>10.218291542945488</v>
      </c>
      <c r="N24">
        <f t="shared" si="5"/>
        <v>40.370457018773209</v>
      </c>
      <c r="O24">
        <f t="shared" si="6"/>
        <v>3.6050931865346636E-2</v>
      </c>
      <c r="P24">
        <f t="shared" si="7"/>
        <v>2.9589188617790412</v>
      </c>
      <c r="Q24">
        <f t="shared" si="8"/>
        <v>3.5808681026230582E-2</v>
      </c>
      <c r="R24">
        <f t="shared" si="9"/>
        <v>2.2402055067604714E-2</v>
      </c>
      <c r="S24">
        <f t="shared" si="10"/>
        <v>231.29356399318104</v>
      </c>
      <c r="T24">
        <f t="shared" si="11"/>
        <v>29.172466351359912</v>
      </c>
      <c r="U24">
        <f t="shared" si="12"/>
        <v>28.454223333333299</v>
      </c>
      <c r="V24">
        <f t="shared" si="13"/>
        <v>3.8964940333951068</v>
      </c>
      <c r="W24">
        <f t="shared" si="14"/>
        <v>55.124748021842684</v>
      </c>
      <c r="X24">
        <f t="shared" si="15"/>
        <v>2.0907513771800645</v>
      </c>
      <c r="Y24">
        <f t="shared" si="16"/>
        <v>3.7927635993032083</v>
      </c>
      <c r="Z24">
        <f t="shared" si="17"/>
        <v>1.8057426562150423</v>
      </c>
      <c r="AA24">
        <f t="shared" si="18"/>
        <v>-28.875575500997833</v>
      </c>
      <c r="AB24">
        <f t="shared" si="19"/>
        <v>-73.955639144637644</v>
      </c>
      <c r="AC24">
        <f t="shared" si="20"/>
        <v>-5.4602380379113198</v>
      </c>
      <c r="AD24">
        <f t="shared" si="21"/>
        <v>123.00211130963424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53589.787622796583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15349.9</v>
      </c>
      <c r="AS24">
        <v>718.26612</v>
      </c>
      <c r="AT24">
        <v>824.82</v>
      </c>
      <c r="AU24">
        <f t="shared" si="27"/>
        <v>0.12918440386993535</v>
      </c>
      <c r="AV24">
        <v>0.5</v>
      </c>
      <c r="AW24">
        <f t="shared" si="28"/>
        <v>1180.1954406277987</v>
      </c>
      <c r="AX24">
        <f t="shared" si="29"/>
        <v>6.4759462669764138</v>
      </c>
      <c r="AY24">
        <f t="shared" si="30"/>
        <v>76.231422223758926</v>
      </c>
      <c r="AZ24">
        <f t="shared" si="31"/>
        <v>0.33226643388860605</v>
      </c>
      <c r="BA24">
        <f t="shared" si="32"/>
        <v>5.9767166555400875E-3</v>
      </c>
      <c r="BB24">
        <f t="shared" si="33"/>
        <v>2.9548992507456169</v>
      </c>
      <c r="BC24" t="s">
        <v>325</v>
      </c>
      <c r="BD24">
        <v>550.76</v>
      </c>
      <c r="BE24">
        <f t="shared" si="34"/>
        <v>274.06000000000006</v>
      </c>
      <c r="BF24">
        <f t="shared" si="35"/>
        <v>0.38879763555425828</v>
      </c>
      <c r="BG24">
        <f t="shared" si="36"/>
        <v>0.8989200832067038</v>
      </c>
      <c r="BH24">
        <f t="shared" si="37"/>
        <v>0.97449132581993059</v>
      </c>
      <c r="BI24">
        <f t="shared" si="38"/>
        <v>0.95706316468635133</v>
      </c>
      <c r="BJ24">
        <f t="shared" si="39"/>
        <v>0.29812652970164216</v>
      </c>
      <c r="BK24">
        <f t="shared" si="40"/>
        <v>0.70187347029835778</v>
      </c>
      <c r="BL24">
        <f t="shared" si="41"/>
        <v>1400.0119999999999</v>
      </c>
      <c r="BM24">
        <f t="shared" si="42"/>
        <v>1180.1954406277987</v>
      </c>
      <c r="BN24">
        <f t="shared" si="43"/>
        <v>0.84298951768113328</v>
      </c>
      <c r="BO24">
        <f t="shared" si="44"/>
        <v>0.19597903536226649</v>
      </c>
      <c r="BP24">
        <v>6</v>
      </c>
      <c r="BQ24">
        <v>0.5</v>
      </c>
      <c r="BR24" t="s">
        <v>294</v>
      </c>
      <c r="BS24">
        <v>2</v>
      </c>
      <c r="BT24">
        <v>1608235605.75</v>
      </c>
      <c r="BU24">
        <v>396.77280000000002</v>
      </c>
      <c r="BV24">
        <v>404.8519</v>
      </c>
      <c r="BW24">
        <v>20.5485233333333</v>
      </c>
      <c r="BX24">
        <v>19.779299999999999</v>
      </c>
      <c r="BY24">
        <v>397.74553333333301</v>
      </c>
      <c r="BZ24">
        <v>20.558679999999999</v>
      </c>
      <c r="CA24">
        <v>500.23466666666701</v>
      </c>
      <c r="CB24">
        <v>101.647033333333</v>
      </c>
      <c r="CC24">
        <v>0.100004313333333</v>
      </c>
      <c r="CD24">
        <v>27.9906133333333</v>
      </c>
      <c r="CE24">
        <v>28.454223333333299</v>
      </c>
      <c r="CF24">
        <v>999.9</v>
      </c>
      <c r="CG24">
        <v>0</v>
      </c>
      <c r="CH24">
        <v>0</v>
      </c>
      <c r="CI24">
        <v>10003.6213333333</v>
      </c>
      <c r="CJ24">
        <v>0</v>
      </c>
      <c r="CK24">
        <v>349.5806</v>
      </c>
      <c r="CL24">
        <v>1400.0119999999999</v>
      </c>
      <c r="CM24">
        <v>0.89999433333333301</v>
      </c>
      <c r="CN24">
        <v>0.1000056</v>
      </c>
      <c r="CO24">
        <v>0</v>
      </c>
      <c r="CP24">
        <v>718.23163333333298</v>
      </c>
      <c r="CQ24">
        <v>4.99979</v>
      </c>
      <c r="CR24">
        <v>10098.2266666667</v>
      </c>
      <c r="CS24">
        <v>11904.753333333299</v>
      </c>
      <c r="CT24">
        <v>49.245800000000003</v>
      </c>
      <c r="CU24">
        <v>51.849800000000002</v>
      </c>
      <c r="CV24">
        <v>50.3791333333333</v>
      </c>
      <c r="CW24">
        <v>50.728999999999999</v>
      </c>
      <c r="CX24">
        <v>50.311999999999998</v>
      </c>
      <c r="CY24">
        <v>1255.5</v>
      </c>
      <c r="CZ24">
        <v>139.512</v>
      </c>
      <c r="DA24">
        <v>0</v>
      </c>
      <c r="DB24">
        <v>70.200000047683702</v>
      </c>
      <c r="DC24">
        <v>0</v>
      </c>
      <c r="DD24">
        <v>718.26612</v>
      </c>
      <c r="DE24">
        <v>3.8082307655519201</v>
      </c>
      <c r="DF24">
        <v>56.8846152528563</v>
      </c>
      <c r="DG24">
        <v>10098.744000000001</v>
      </c>
      <c r="DH24">
        <v>15</v>
      </c>
      <c r="DI24">
        <v>1608235039.5</v>
      </c>
      <c r="DJ24" t="s">
        <v>295</v>
      </c>
      <c r="DK24">
        <v>1608235039.5</v>
      </c>
      <c r="DL24">
        <v>1608235036.5</v>
      </c>
      <c r="DM24">
        <v>16</v>
      </c>
      <c r="DN24">
        <v>0.27900000000000003</v>
      </c>
      <c r="DO24">
        <v>-1.4999999999999999E-2</v>
      </c>
      <c r="DP24">
        <v>-0.97099999999999997</v>
      </c>
      <c r="DQ24">
        <v>-1.2E-2</v>
      </c>
      <c r="DR24">
        <v>403</v>
      </c>
      <c r="DS24">
        <v>20</v>
      </c>
      <c r="DT24">
        <v>0.42</v>
      </c>
      <c r="DU24">
        <v>0.36</v>
      </c>
      <c r="DV24">
        <v>6.4891631272877399</v>
      </c>
      <c r="DW24">
        <v>-0.26600870151947398</v>
      </c>
      <c r="DX24">
        <v>4.5814212672629098E-2</v>
      </c>
      <c r="DY24">
        <v>1</v>
      </c>
      <c r="DZ24">
        <v>-8.08643133333333</v>
      </c>
      <c r="EA24">
        <v>0.19365784204670999</v>
      </c>
      <c r="EB24">
        <v>4.3908730698524599E-2</v>
      </c>
      <c r="EC24">
        <v>1</v>
      </c>
      <c r="ED24">
        <v>0.76880216666666701</v>
      </c>
      <c r="EE24">
        <v>5.0164031145713397E-2</v>
      </c>
      <c r="EF24">
        <v>3.6631430683074502E-3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-0.97199999999999998</v>
      </c>
      <c r="EN24">
        <v>-1.0200000000000001E-2</v>
      </c>
      <c r="EO24">
        <v>-1.1898787199321501</v>
      </c>
      <c r="EP24">
        <v>8.1547674161403102E-4</v>
      </c>
      <c r="EQ24">
        <v>-7.5071724955183801E-7</v>
      </c>
      <c r="ER24">
        <v>1.8443278439785599E-10</v>
      </c>
      <c r="ES24">
        <v>-0.17288682086773099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9.6</v>
      </c>
      <c r="FB24">
        <v>9.6</v>
      </c>
      <c r="FC24">
        <v>2</v>
      </c>
      <c r="FD24">
        <v>513.91099999999994</v>
      </c>
      <c r="FE24">
        <v>450.54399999999998</v>
      </c>
      <c r="FF24">
        <v>22.575399999999998</v>
      </c>
      <c r="FG24">
        <v>33.250700000000002</v>
      </c>
      <c r="FH24">
        <v>30.000699999999998</v>
      </c>
      <c r="FI24">
        <v>33.153799999999997</v>
      </c>
      <c r="FJ24">
        <v>33.112900000000003</v>
      </c>
      <c r="FK24">
        <v>20.314699999999998</v>
      </c>
      <c r="FL24">
        <v>37.216299999999997</v>
      </c>
      <c r="FM24">
        <v>0</v>
      </c>
      <c r="FN24">
        <v>22.5761</v>
      </c>
      <c r="FO24">
        <v>406.22300000000001</v>
      </c>
      <c r="FP24">
        <v>19.82</v>
      </c>
      <c r="FQ24">
        <v>100.94199999999999</v>
      </c>
      <c r="FR24">
        <v>100.556</v>
      </c>
    </row>
    <row r="25" spans="1:174" x14ac:dyDescent="0.25">
      <c r="A25">
        <v>9</v>
      </c>
      <c r="B25">
        <v>1608235734</v>
      </c>
      <c r="C25">
        <v>713.5</v>
      </c>
      <c r="D25" t="s">
        <v>326</v>
      </c>
      <c r="E25" t="s">
        <v>327</v>
      </c>
      <c r="F25" t="s">
        <v>289</v>
      </c>
      <c r="G25" t="s">
        <v>290</v>
      </c>
      <c r="H25">
        <v>1608235726.25</v>
      </c>
      <c r="I25">
        <f t="shared" si="0"/>
        <v>8.3963844369948555E-4</v>
      </c>
      <c r="J25">
        <f t="shared" si="1"/>
        <v>8.1330554428628066</v>
      </c>
      <c r="K25">
        <f t="shared" si="2"/>
        <v>499.32986666666699</v>
      </c>
      <c r="L25">
        <f t="shared" si="3"/>
        <v>209.15543235722922</v>
      </c>
      <c r="M25">
        <f t="shared" si="4"/>
        <v>21.281457180799578</v>
      </c>
      <c r="N25">
        <f t="shared" si="5"/>
        <v>50.806555951228887</v>
      </c>
      <c r="O25">
        <f t="shared" si="6"/>
        <v>4.6834948574776492E-2</v>
      </c>
      <c r="P25">
        <f t="shared" si="7"/>
        <v>2.958450713630695</v>
      </c>
      <c r="Q25">
        <f t="shared" si="8"/>
        <v>4.6426911655132651E-2</v>
      </c>
      <c r="R25">
        <f t="shared" si="9"/>
        <v>2.9053183854235921E-2</v>
      </c>
      <c r="S25">
        <f t="shared" si="10"/>
        <v>231.29319009771945</v>
      </c>
      <c r="T25">
        <f t="shared" si="11"/>
        <v>29.054043425351676</v>
      </c>
      <c r="U25">
        <f t="shared" si="12"/>
        <v>28.329689999999999</v>
      </c>
      <c r="V25">
        <f t="shared" si="13"/>
        <v>3.8683901156707758</v>
      </c>
      <c r="W25">
        <f t="shared" si="14"/>
        <v>55.122990529664975</v>
      </c>
      <c r="X25">
        <f t="shared" si="15"/>
        <v>2.0820410021192326</v>
      </c>
      <c r="Y25">
        <f t="shared" si="16"/>
        <v>3.7770828144724153</v>
      </c>
      <c r="Z25">
        <f t="shared" si="17"/>
        <v>1.7863491135515432</v>
      </c>
      <c r="AA25">
        <f t="shared" si="18"/>
        <v>-37.02805536714731</v>
      </c>
      <c r="AB25">
        <f t="shared" si="19"/>
        <v>-65.412497417420454</v>
      </c>
      <c r="AC25">
        <f t="shared" si="20"/>
        <v>-4.8255479941531219</v>
      </c>
      <c r="AD25">
        <f t="shared" si="21"/>
        <v>124.02708931899856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53588.845240441551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328</v>
      </c>
      <c r="AR25">
        <v>15351.4</v>
      </c>
      <c r="AS25">
        <v>738.55476923076901</v>
      </c>
      <c r="AT25">
        <v>870.06</v>
      </c>
      <c r="AU25">
        <f t="shared" si="27"/>
        <v>0.15114501387172252</v>
      </c>
      <c r="AV25">
        <v>0.5</v>
      </c>
      <c r="AW25">
        <f t="shared" si="28"/>
        <v>1180.1965006277496</v>
      </c>
      <c r="AX25">
        <f t="shared" si="29"/>
        <v>8.1330554428628066</v>
      </c>
      <c r="AY25">
        <f t="shared" si="30"/>
        <v>89.190408229369794</v>
      </c>
      <c r="AZ25">
        <f t="shared" si="31"/>
        <v>0.36629657724754611</v>
      </c>
      <c r="BA25">
        <f t="shared" si="32"/>
        <v>7.3808072791655714E-3</v>
      </c>
      <c r="BB25">
        <f t="shared" si="33"/>
        <v>2.749258671815737</v>
      </c>
      <c r="BC25" t="s">
        <v>329</v>
      </c>
      <c r="BD25">
        <v>551.36</v>
      </c>
      <c r="BE25">
        <f t="shared" si="34"/>
        <v>318.69999999999993</v>
      </c>
      <c r="BF25">
        <f t="shared" si="35"/>
        <v>0.41263015616325999</v>
      </c>
      <c r="BG25">
        <f t="shared" si="36"/>
        <v>0.88242976035887155</v>
      </c>
      <c r="BH25">
        <f t="shared" si="37"/>
        <v>0.85070910339473993</v>
      </c>
      <c r="BI25">
        <f t="shared" si="38"/>
        <v>0.93929832319614903</v>
      </c>
      <c r="BJ25">
        <f t="shared" si="39"/>
        <v>0.30804453830706752</v>
      </c>
      <c r="BK25">
        <f t="shared" si="40"/>
        <v>0.69195546169293243</v>
      </c>
      <c r="BL25">
        <f t="shared" si="41"/>
        <v>1400.0136666666699</v>
      </c>
      <c r="BM25">
        <f t="shared" si="42"/>
        <v>1180.1965006277496</v>
      </c>
      <c r="BN25">
        <f t="shared" si="43"/>
        <v>0.84298927126740919</v>
      </c>
      <c r="BO25">
        <f t="shared" si="44"/>
        <v>0.19597854253481856</v>
      </c>
      <c r="BP25">
        <v>6</v>
      </c>
      <c r="BQ25">
        <v>0.5</v>
      </c>
      <c r="BR25" t="s">
        <v>294</v>
      </c>
      <c r="BS25">
        <v>2</v>
      </c>
      <c r="BT25">
        <v>1608235726.25</v>
      </c>
      <c r="BU25">
        <v>499.32986666666699</v>
      </c>
      <c r="BV25">
        <v>509.58780000000002</v>
      </c>
      <c r="BW25">
        <v>20.462423333333302</v>
      </c>
      <c r="BX25">
        <v>19.475940000000001</v>
      </c>
      <c r="BY25">
        <v>500.01613333333302</v>
      </c>
      <c r="BZ25">
        <v>20.46949</v>
      </c>
      <c r="CA25">
        <v>500.23596666666703</v>
      </c>
      <c r="CB25">
        <v>101.6495</v>
      </c>
      <c r="CC25">
        <v>9.9983343333333294E-2</v>
      </c>
      <c r="CD25">
        <v>27.91957</v>
      </c>
      <c r="CE25">
        <v>28.329689999999999</v>
      </c>
      <c r="CF25">
        <v>999.9</v>
      </c>
      <c r="CG25">
        <v>0</v>
      </c>
      <c r="CH25">
        <v>0</v>
      </c>
      <c r="CI25">
        <v>10000.723</v>
      </c>
      <c r="CJ25">
        <v>0</v>
      </c>
      <c r="CK25">
        <v>493.54610000000002</v>
      </c>
      <c r="CL25">
        <v>1400.0136666666699</v>
      </c>
      <c r="CM25">
        <v>0.90000166666666703</v>
      </c>
      <c r="CN25">
        <v>9.9998143333333303E-2</v>
      </c>
      <c r="CO25">
        <v>0</v>
      </c>
      <c r="CP25">
        <v>738.54610000000002</v>
      </c>
      <c r="CQ25">
        <v>4.99979</v>
      </c>
      <c r="CR25">
        <v>10375.99</v>
      </c>
      <c r="CS25">
        <v>11904.7966666667</v>
      </c>
      <c r="CT25">
        <v>49.158066666666699</v>
      </c>
      <c r="CU25">
        <v>51.816200000000002</v>
      </c>
      <c r="CV25">
        <v>50.408066666666699</v>
      </c>
      <c r="CW25">
        <v>50.686999999999998</v>
      </c>
      <c r="CX25">
        <v>50.311999999999998</v>
      </c>
      <c r="CY25">
        <v>1255.5129999999999</v>
      </c>
      <c r="CZ25">
        <v>139.500666666667</v>
      </c>
      <c r="DA25">
        <v>0</v>
      </c>
      <c r="DB25">
        <v>119.60000014305101</v>
      </c>
      <c r="DC25">
        <v>0</v>
      </c>
      <c r="DD25">
        <v>738.55476923076901</v>
      </c>
      <c r="DE25">
        <v>8.4937435984734595</v>
      </c>
      <c r="DF25">
        <v>128.65299149385001</v>
      </c>
      <c r="DG25">
        <v>10376.1423076923</v>
      </c>
      <c r="DH25">
        <v>15</v>
      </c>
      <c r="DI25">
        <v>1608235666</v>
      </c>
      <c r="DJ25" t="s">
        <v>330</v>
      </c>
      <c r="DK25">
        <v>1608235666</v>
      </c>
      <c r="DL25">
        <v>1608235665</v>
      </c>
      <c r="DM25">
        <v>17</v>
      </c>
      <c r="DN25">
        <v>0.26100000000000001</v>
      </c>
      <c r="DO25">
        <v>5.0000000000000001E-3</v>
      </c>
      <c r="DP25">
        <v>-0.68500000000000005</v>
      </c>
      <c r="DQ25">
        <v>-2.3E-2</v>
      </c>
      <c r="DR25">
        <v>506</v>
      </c>
      <c r="DS25">
        <v>20</v>
      </c>
      <c r="DT25">
        <v>0.13</v>
      </c>
      <c r="DU25">
        <v>0.05</v>
      </c>
      <c r="DV25">
        <v>8.1313462016643197</v>
      </c>
      <c r="DW25">
        <v>8.2252996333727499E-2</v>
      </c>
      <c r="DX25">
        <v>3.3841715454129E-2</v>
      </c>
      <c r="DY25">
        <v>1</v>
      </c>
      <c r="DZ25">
        <v>-10.2577866666667</v>
      </c>
      <c r="EA25">
        <v>-0.11892146829813199</v>
      </c>
      <c r="EB25">
        <v>4.3044037398408098E-2</v>
      </c>
      <c r="EC25">
        <v>1</v>
      </c>
      <c r="ED25">
        <v>0.98649023333333297</v>
      </c>
      <c r="EE25">
        <v>-0.19048378197997701</v>
      </c>
      <c r="EF25">
        <v>1.40782060876219E-2</v>
      </c>
      <c r="EG25">
        <v>1</v>
      </c>
      <c r="EH25">
        <v>3</v>
      </c>
      <c r="EI25">
        <v>3</v>
      </c>
      <c r="EJ25" t="s">
        <v>301</v>
      </c>
      <c r="EK25">
        <v>100</v>
      </c>
      <c r="EL25">
        <v>100</v>
      </c>
      <c r="EM25">
        <v>-0.68600000000000005</v>
      </c>
      <c r="EN25">
        <v>-7.7999999999999996E-3</v>
      </c>
      <c r="EO25">
        <v>-0.92933519937890197</v>
      </c>
      <c r="EP25">
        <v>8.1547674161403102E-4</v>
      </c>
      <c r="EQ25">
        <v>-7.5071724955183801E-7</v>
      </c>
      <c r="ER25">
        <v>1.8443278439785599E-10</v>
      </c>
      <c r="ES25">
        <v>-0.16785299020519101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1.1000000000000001</v>
      </c>
      <c r="FB25">
        <v>1.1000000000000001</v>
      </c>
      <c r="FC25">
        <v>2</v>
      </c>
      <c r="FD25">
        <v>513.82899999999995</v>
      </c>
      <c r="FE25">
        <v>451.267</v>
      </c>
      <c r="FF25">
        <v>23.088699999999999</v>
      </c>
      <c r="FG25">
        <v>33.198399999999999</v>
      </c>
      <c r="FH25">
        <v>29.998100000000001</v>
      </c>
      <c r="FI25">
        <v>33.100499999999997</v>
      </c>
      <c r="FJ25">
        <v>33.041699999999999</v>
      </c>
      <c r="FK25">
        <v>24.387</v>
      </c>
      <c r="FL25">
        <v>37.732399999999998</v>
      </c>
      <c r="FM25">
        <v>0</v>
      </c>
      <c r="FN25">
        <v>23.126000000000001</v>
      </c>
      <c r="FO25">
        <v>509.83800000000002</v>
      </c>
      <c r="FP25">
        <v>19.505299999999998</v>
      </c>
      <c r="FQ25">
        <v>100.97</v>
      </c>
      <c r="FR25">
        <v>100.586</v>
      </c>
    </row>
    <row r="26" spans="1:174" x14ac:dyDescent="0.25">
      <c r="A26">
        <v>10</v>
      </c>
      <c r="B26">
        <v>1608235840.5999999</v>
      </c>
      <c r="C26">
        <v>820.09999990463302</v>
      </c>
      <c r="D26" t="s">
        <v>331</v>
      </c>
      <c r="E26" t="s">
        <v>332</v>
      </c>
      <c r="F26" t="s">
        <v>289</v>
      </c>
      <c r="G26" t="s">
        <v>290</v>
      </c>
      <c r="H26">
        <v>1608235832.8499999</v>
      </c>
      <c r="I26">
        <f t="shared" si="0"/>
        <v>7.1223668374314206E-4</v>
      </c>
      <c r="J26">
        <f t="shared" si="1"/>
        <v>10.103707836356582</v>
      </c>
      <c r="K26">
        <f t="shared" si="2"/>
        <v>599.61156666666704</v>
      </c>
      <c r="L26">
        <f t="shared" si="3"/>
        <v>170.67640097244148</v>
      </c>
      <c r="M26">
        <f t="shared" si="4"/>
        <v>17.364226725884318</v>
      </c>
      <c r="N26">
        <f t="shared" si="5"/>
        <v>61.003109578950287</v>
      </c>
      <c r="O26">
        <f t="shared" si="6"/>
        <v>3.8954090233866187E-2</v>
      </c>
      <c r="P26">
        <f t="shared" si="7"/>
        <v>2.9586707531585144</v>
      </c>
      <c r="Q26">
        <f t="shared" si="8"/>
        <v>3.8671393353506611E-2</v>
      </c>
      <c r="R26">
        <f t="shared" si="9"/>
        <v>2.4194848872694224E-2</v>
      </c>
      <c r="S26">
        <f t="shared" si="10"/>
        <v>231.29330781711332</v>
      </c>
      <c r="T26">
        <f t="shared" si="11"/>
        <v>29.160461615403598</v>
      </c>
      <c r="U26">
        <f t="shared" si="12"/>
        <v>28.36956</v>
      </c>
      <c r="V26">
        <f t="shared" si="13"/>
        <v>3.8773684269325357</v>
      </c>
      <c r="W26">
        <f t="shared" si="14"/>
        <v>54.259467821688787</v>
      </c>
      <c r="X26">
        <f t="shared" si="15"/>
        <v>2.0582577097616599</v>
      </c>
      <c r="Y26">
        <f t="shared" si="16"/>
        <v>3.7933614028903646</v>
      </c>
      <c r="Z26">
        <f t="shared" si="17"/>
        <v>1.8191107171708758</v>
      </c>
      <c r="AA26">
        <f t="shared" si="18"/>
        <v>-31.409637753072566</v>
      </c>
      <c r="AB26">
        <f t="shared" si="19"/>
        <v>-60.013768052937984</v>
      </c>
      <c r="AC26">
        <f t="shared" si="20"/>
        <v>-4.429454480392887</v>
      </c>
      <c r="AD26">
        <f t="shared" si="21"/>
        <v>135.44044753070989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53581.873630192211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15353.6</v>
      </c>
      <c r="AS26">
        <v>764.31880000000001</v>
      </c>
      <c r="AT26">
        <v>920.51</v>
      </c>
      <c r="AU26">
        <f t="shared" si="27"/>
        <v>0.16967898230328837</v>
      </c>
      <c r="AV26">
        <v>0.5</v>
      </c>
      <c r="AW26">
        <f t="shared" si="28"/>
        <v>1180.1932906278105</v>
      </c>
      <c r="AX26">
        <f t="shared" si="29"/>
        <v>10.103707836356582</v>
      </c>
      <c r="AY26">
        <f t="shared" si="30"/>
        <v>100.12699823744796</v>
      </c>
      <c r="AZ26">
        <f t="shared" si="31"/>
        <v>0.39430315803196059</v>
      </c>
      <c r="BA26">
        <f t="shared" si="32"/>
        <v>9.050598237591018E-3</v>
      </c>
      <c r="BB26">
        <f t="shared" si="33"/>
        <v>2.5437746466632625</v>
      </c>
      <c r="BC26" t="s">
        <v>334</v>
      </c>
      <c r="BD26">
        <v>557.54999999999995</v>
      </c>
      <c r="BE26">
        <f t="shared" si="34"/>
        <v>362.96000000000004</v>
      </c>
      <c r="BF26">
        <f t="shared" si="35"/>
        <v>0.43032620674454475</v>
      </c>
      <c r="BG26">
        <f t="shared" si="36"/>
        <v>0.86579553563835487</v>
      </c>
      <c r="BH26">
        <f t="shared" si="37"/>
        <v>0.76178537796903267</v>
      </c>
      <c r="BI26">
        <f t="shared" si="38"/>
        <v>0.91948761910285304</v>
      </c>
      <c r="BJ26">
        <f t="shared" si="39"/>
        <v>0.31391138955422909</v>
      </c>
      <c r="BK26">
        <f t="shared" si="40"/>
        <v>0.68608861044577085</v>
      </c>
      <c r="BL26">
        <f t="shared" si="41"/>
        <v>1400.00933333333</v>
      </c>
      <c r="BM26">
        <f t="shared" si="42"/>
        <v>1180.1932906278105</v>
      </c>
      <c r="BN26">
        <f t="shared" si="43"/>
        <v>0.84298958766071075</v>
      </c>
      <c r="BO26">
        <f t="shared" si="44"/>
        <v>0.19597917532142176</v>
      </c>
      <c r="BP26">
        <v>6</v>
      </c>
      <c r="BQ26">
        <v>0.5</v>
      </c>
      <c r="BR26" t="s">
        <v>294</v>
      </c>
      <c r="BS26">
        <v>2</v>
      </c>
      <c r="BT26">
        <v>1608235832.8499999</v>
      </c>
      <c r="BU26">
        <v>599.61156666666704</v>
      </c>
      <c r="BV26">
        <v>612.24276666666697</v>
      </c>
      <c r="BW26">
        <v>20.231020000000001</v>
      </c>
      <c r="BX26">
        <v>19.394006666666701</v>
      </c>
      <c r="BY26">
        <v>600.28193333333297</v>
      </c>
      <c r="BZ26">
        <v>20.242976666666699</v>
      </c>
      <c r="CA26">
        <v>500.22673333333302</v>
      </c>
      <c r="CB26">
        <v>101.6377</v>
      </c>
      <c r="CC26">
        <v>0.100013163333333</v>
      </c>
      <c r="CD26">
        <v>27.993316666666701</v>
      </c>
      <c r="CE26">
        <v>28.36956</v>
      </c>
      <c r="CF26">
        <v>999.9</v>
      </c>
      <c r="CG26">
        <v>0</v>
      </c>
      <c r="CH26">
        <v>0</v>
      </c>
      <c r="CI26">
        <v>10003.1323333333</v>
      </c>
      <c r="CJ26">
        <v>0</v>
      </c>
      <c r="CK26">
        <v>802.47183333333305</v>
      </c>
      <c r="CL26">
        <v>1400.00933333333</v>
      </c>
      <c r="CM26">
        <v>0.89999193333333305</v>
      </c>
      <c r="CN26">
        <v>0.10000801333333301</v>
      </c>
      <c r="CO26">
        <v>0</v>
      </c>
      <c r="CP26">
        <v>764.24443333333295</v>
      </c>
      <c r="CQ26">
        <v>4.99979</v>
      </c>
      <c r="CR26">
        <v>10725.166666666701</v>
      </c>
      <c r="CS26">
        <v>11904.733333333301</v>
      </c>
      <c r="CT26">
        <v>48.951700000000002</v>
      </c>
      <c r="CU26">
        <v>51.660133333333299</v>
      </c>
      <c r="CV26">
        <v>50.245800000000003</v>
      </c>
      <c r="CW26">
        <v>50.375</v>
      </c>
      <c r="CX26">
        <v>50.118699999999997</v>
      </c>
      <c r="CY26">
        <v>1255.4943333333299</v>
      </c>
      <c r="CZ26">
        <v>139.51499999999999</v>
      </c>
      <c r="DA26">
        <v>0</v>
      </c>
      <c r="DB26">
        <v>106</v>
      </c>
      <c r="DC26">
        <v>0</v>
      </c>
      <c r="DD26">
        <v>764.31880000000001</v>
      </c>
      <c r="DE26">
        <v>7.9523846096870896</v>
      </c>
      <c r="DF26">
        <v>115.62307691269299</v>
      </c>
      <c r="DG26">
        <v>10726.084000000001</v>
      </c>
      <c r="DH26">
        <v>15</v>
      </c>
      <c r="DI26">
        <v>1608235666</v>
      </c>
      <c r="DJ26" t="s">
        <v>330</v>
      </c>
      <c r="DK26">
        <v>1608235666</v>
      </c>
      <c r="DL26">
        <v>1608235665</v>
      </c>
      <c r="DM26">
        <v>17</v>
      </c>
      <c r="DN26">
        <v>0.26100000000000001</v>
      </c>
      <c r="DO26">
        <v>5.0000000000000001E-3</v>
      </c>
      <c r="DP26">
        <v>-0.68500000000000005</v>
      </c>
      <c r="DQ26">
        <v>-2.3E-2</v>
      </c>
      <c r="DR26">
        <v>506</v>
      </c>
      <c r="DS26">
        <v>20</v>
      </c>
      <c r="DT26">
        <v>0.13</v>
      </c>
      <c r="DU26">
        <v>0.05</v>
      </c>
      <c r="DV26">
        <v>10.101683080196301</v>
      </c>
      <c r="DW26">
        <v>-1.0413534745726699E-2</v>
      </c>
      <c r="DX26">
        <v>6.3371283461866004E-2</v>
      </c>
      <c r="DY26">
        <v>1</v>
      </c>
      <c r="DZ26">
        <v>-12.631893548387101</v>
      </c>
      <c r="EA26">
        <v>6.7640322580679493E-2</v>
      </c>
      <c r="EB26">
        <v>7.6961045594650099E-2</v>
      </c>
      <c r="EC26">
        <v>1</v>
      </c>
      <c r="ED26">
        <v>0.83797003225806499</v>
      </c>
      <c r="EE26">
        <v>-0.199750741935486</v>
      </c>
      <c r="EF26">
        <v>2.0783374974280299E-2</v>
      </c>
      <c r="EG26">
        <v>1</v>
      </c>
      <c r="EH26">
        <v>3</v>
      </c>
      <c r="EI26">
        <v>3</v>
      </c>
      <c r="EJ26" t="s">
        <v>301</v>
      </c>
      <c r="EK26">
        <v>100</v>
      </c>
      <c r="EL26">
        <v>100</v>
      </c>
      <c r="EM26">
        <v>-0.67</v>
      </c>
      <c r="EN26">
        <v>-1.09E-2</v>
      </c>
      <c r="EO26">
        <v>-0.92933519937890197</v>
      </c>
      <c r="EP26">
        <v>8.1547674161403102E-4</v>
      </c>
      <c r="EQ26">
        <v>-7.5071724955183801E-7</v>
      </c>
      <c r="ER26">
        <v>1.8443278439785599E-10</v>
      </c>
      <c r="ES26">
        <v>-0.16785299020519101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2.9</v>
      </c>
      <c r="FB26">
        <v>2.9</v>
      </c>
      <c r="FC26">
        <v>2</v>
      </c>
      <c r="FD26">
        <v>514.31899999999996</v>
      </c>
      <c r="FE26">
        <v>453.32600000000002</v>
      </c>
      <c r="FF26">
        <v>23.645800000000001</v>
      </c>
      <c r="FG26">
        <v>32.833199999999998</v>
      </c>
      <c r="FH26">
        <v>29.999099999999999</v>
      </c>
      <c r="FI26">
        <v>32.849499999999999</v>
      </c>
      <c r="FJ26">
        <v>32.805700000000002</v>
      </c>
      <c r="FK26">
        <v>28.271799999999999</v>
      </c>
      <c r="FL26">
        <v>37.128700000000002</v>
      </c>
      <c r="FM26">
        <v>0</v>
      </c>
      <c r="FN26">
        <v>23.638999999999999</v>
      </c>
      <c r="FO26">
        <v>612.34299999999996</v>
      </c>
      <c r="FP26">
        <v>19.438600000000001</v>
      </c>
      <c r="FQ26">
        <v>101.042</v>
      </c>
      <c r="FR26">
        <v>100.636</v>
      </c>
    </row>
    <row r="27" spans="1:174" x14ac:dyDescent="0.25">
      <c r="A27">
        <v>11</v>
      </c>
      <c r="B27">
        <v>1608235946.5999999</v>
      </c>
      <c r="C27">
        <v>926.09999990463302</v>
      </c>
      <c r="D27" t="s">
        <v>335</v>
      </c>
      <c r="E27" t="s">
        <v>336</v>
      </c>
      <c r="F27" t="s">
        <v>289</v>
      </c>
      <c r="G27" t="s">
        <v>290</v>
      </c>
      <c r="H27">
        <v>1608235938.8499999</v>
      </c>
      <c r="I27">
        <f t="shared" si="0"/>
        <v>7.2154087258718904E-4</v>
      </c>
      <c r="J27">
        <f t="shared" si="1"/>
        <v>11.565865970270652</v>
      </c>
      <c r="K27">
        <f t="shared" si="2"/>
        <v>699.62746666666703</v>
      </c>
      <c r="L27">
        <f t="shared" si="3"/>
        <v>217.68781437074591</v>
      </c>
      <c r="M27">
        <f t="shared" si="4"/>
        <v>22.146202876368694</v>
      </c>
      <c r="N27">
        <f t="shared" si="5"/>
        <v>71.175742470783263</v>
      </c>
      <c r="O27">
        <f t="shared" si="6"/>
        <v>3.974886388779314E-2</v>
      </c>
      <c r="P27">
        <f t="shared" si="7"/>
        <v>2.9567934858378284</v>
      </c>
      <c r="Q27">
        <f t="shared" si="8"/>
        <v>3.9454375362108614E-2</v>
      </c>
      <c r="R27">
        <f t="shared" si="9"/>
        <v>2.4685261210099417E-2</v>
      </c>
      <c r="S27">
        <f t="shared" si="10"/>
        <v>231.2903185229633</v>
      </c>
      <c r="T27">
        <f t="shared" si="11"/>
        <v>29.158200762812243</v>
      </c>
      <c r="U27">
        <f t="shared" si="12"/>
        <v>28.361740000000001</v>
      </c>
      <c r="V27">
        <f t="shared" si="13"/>
        <v>3.8756060123560983</v>
      </c>
      <c r="W27">
        <f t="shared" si="14"/>
        <v>54.556549006340383</v>
      </c>
      <c r="X27">
        <f t="shared" si="15"/>
        <v>2.0694623235624694</v>
      </c>
      <c r="Y27">
        <f t="shared" si="16"/>
        <v>3.7932427201763868</v>
      </c>
      <c r="Z27">
        <f t="shared" si="17"/>
        <v>1.8061436887936289</v>
      </c>
      <c r="AA27">
        <f t="shared" si="18"/>
        <v>-31.819952481095036</v>
      </c>
      <c r="AB27">
        <f t="shared" si="19"/>
        <v>-58.814677734716312</v>
      </c>
      <c r="AC27">
        <f t="shared" si="20"/>
        <v>-4.3435280801919989</v>
      </c>
      <c r="AD27">
        <f t="shared" si="21"/>
        <v>136.31216022695997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53527.185676451511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337</v>
      </c>
      <c r="AR27">
        <v>15355</v>
      </c>
      <c r="AS27">
        <v>792.94788461538496</v>
      </c>
      <c r="AT27">
        <v>971.99</v>
      </c>
      <c r="AU27">
        <f t="shared" si="27"/>
        <v>0.18420160226403048</v>
      </c>
      <c r="AV27">
        <v>0.5</v>
      </c>
      <c r="AW27">
        <f t="shared" si="28"/>
        <v>1180.1808776384121</v>
      </c>
      <c r="AX27">
        <f t="shared" si="29"/>
        <v>11.565865970270652</v>
      </c>
      <c r="AY27">
        <f t="shared" si="30"/>
        <v>108.69560431118261</v>
      </c>
      <c r="AZ27">
        <f t="shared" si="31"/>
        <v>0.41909896192347657</v>
      </c>
      <c r="BA27">
        <f t="shared" si="32"/>
        <v>1.0289620582894649E-2</v>
      </c>
      <c r="BB27">
        <f t="shared" si="33"/>
        <v>2.3560839103282958</v>
      </c>
      <c r="BC27" t="s">
        <v>338</v>
      </c>
      <c r="BD27">
        <v>564.63</v>
      </c>
      <c r="BE27">
        <f t="shared" si="34"/>
        <v>407.36</v>
      </c>
      <c r="BF27">
        <f t="shared" si="35"/>
        <v>0.43951815442020581</v>
      </c>
      <c r="BG27">
        <f t="shared" si="36"/>
        <v>0.84898329904168768</v>
      </c>
      <c r="BH27">
        <f t="shared" si="37"/>
        <v>0.69798435827233107</v>
      </c>
      <c r="BI27">
        <f t="shared" si="38"/>
        <v>0.89927245464848504</v>
      </c>
      <c r="BJ27">
        <f t="shared" si="39"/>
        <v>0.31296525325955304</v>
      </c>
      <c r="BK27">
        <f t="shared" si="40"/>
        <v>0.68703474674044696</v>
      </c>
      <c r="BL27">
        <f t="shared" si="41"/>
        <v>1399.9949999999999</v>
      </c>
      <c r="BM27">
        <f t="shared" si="42"/>
        <v>1180.1808776384121</v>
      </c>
      <c r="BN27">
        <f t="shared" si="43"/>
        <v>0.84298935184655099</v>
      </c>
      <c r="BO27">
        <f t="shared" si="44"/>
        <v>0.19597870369310189</v>
      </c>
      <c r="BP27">
        <v>6</v>
      </c>
      <c r="BQ27">
        <v>0.5</v>
      </c>
      <c r="BR27" t="s">
        <v>294</v>
      </c>
      <c r="BS27">
        <v>2</v>
      </c>
      <c r="BT27">
        <v>1608235938.8499999</v>
      </c>
      <c r="BU27">
        <v>699.62746666666703</v>
      </c>
      <c r="BV27">
        <v>714.10580000000004</v>
      </c>
      <c r="BW27">
        <v>20.341940000000001</v>
      </c>
      <c r="BX27">
        <v>19.4940833333333</v>
      </c>
      <c r="BY27">
        <v>700.29053333333297</v>
      </c>
      <c r="BZ27">
        <v>20.351559999999999</v>
      </c>
      <c r="CA27">
        <v>500.22370000000001</v>
      </c>
      <c r="CB27">
        <v>101.633766666667</v>
      </c>
      <c r="CC27">
        <v>0.10000718</v>
      </c>
      <c r="CD27">
        <v>27.99278</v>
      </c>
      <c r="CE27">
        <v>28.361740000000001</v>
      </c>
      <c r="CF27">
        <v>999.9</v>
      </c>
      <c r="CG27">
        <v>0</v>
      </c>
      <c r="CH27">
        <v>0</v>
      </c>
      <c r="CI27">
        <v>9992.8729999999996</v>
      </c>
      <c r="CJ27">
        <v>0</v>
      </c>
      <c r="CK27">
        <v>818.35559999999998</v>
      </c>
      <c r="CL27">
        <v>1399.9949999999999</v>
      </c>
      <c r="CM27">
        <v>0.89999966666666598</v>
      </c>
      <c r="CN27">
        <v>0.10000020666666699</v>
      </c>
      <c r="CO27">
        <v>0</v>
      </c>
      <c r="CP27">
        <v>792.89643333333299</v>
      </c>
      <c r="CQ27">
        <v>4.99979</v>
      </c>
      <c r="CR27">
        <v>11118.1266666667</v>
      </c>
      <c r="CS27">
        <v>11904.6333333333</v>
      </c>
      <c r="CT27">
        <v>48.875</v>
      </c>
      <c r="CU27">
        <v>51.578800000000001</v>
      </c>
      <c r="CV27">
        <v>50.125</v>
      </c>
      <c r="CW27">
        <v>50.311999999999998</v>
      </c>
      <c r="CX27">
        <v>50</v>
      </c>
      <c r="CY27">
        <v>1255.4933333333299</v>
      </c>
      <c r="CZ27">
        <v>139.50266666666701</v>
      </c>
      <c r="DA27">
        <v>0</v>
      </c>
      <c r="DB27">
        <v>105.299999952316</v>
      </c>
      <c r="DC27">
        <v>0</v>
      </c>
      <c r="DD27">
        <v>792.94788461538496</v>
      </c>
      <c r="DE27">
        <v>8.4768205035756399</v>
      </c>
      <c r="DF27">
        <v>106.86837605447199</v>
      </c>
      <c r="DG27">
        <v>11118.473076923099</v>
      </c>
      <c r="DH27">
        <v>15</v>
      </c>
      <c r="DI27">
        <v>1608235666</v>
      </c>
      <c r="DJ27" t="s">
        <v>330</v>
      </c>
      <c r="DK27">
        <v>1608235666</v>
      </c>
      <c r="DL27">
        <v>1608235665</v>
      </c>
      <c r="DM27">
        <v>17</v>
      </c>
      <c r="DN27">
        <v>0.26100000000000001</v>
      </c>
      <c r="DO27">
        <v>5.0000000000000001E-3</v>
      </c>
      <c r="DP27">
        <v>-0.68500000000000005</v>
      </c>
      <c r="DQ27">
        <v>-2.3E-2</v>
      </c>
      <c r="DR27">
        <v>506</v>
      </c>
      <c r="DS27">
        <v>20</v>
      </c>
      <c r="DT27">
        <v>0.13</v>
      </c>
      <c r="DU27">
        <v>0.05</v>
      </c>
      <c r="DV27">
        <v>11.5662176621843</v>
      </c>
      <c r="DW27">
        <v>-5.8875016735617403E-2</v>
      </c>
      <c r="DX27">
        <v>4.1210914307754601E-2</v>
      </c>
      <c r="DY27">
        <v>1</v>
      </c>
      <c r="DZ27">
        <v>-14.4804322580645</v>
      </c>
      <c r="EA27">
        <v>-2.9395161290302299E-2</v>
      </c>
      <c r="EB27">
        <v>4.9268614540822299E-2</v>
      </c>
      <c r="EC27">
        <v>1</v>
      </c>
      <c r="ED27">
        <v>0.847102258064516</v>
      </c>
      <c r="EE27">
        <v>5.8366596774190198E-2</v>
      </c>
      <c r="EF27">
        <v>4.5566994278027897E-3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-0.66300000000000003</v>
      </c>
      <c r="EN27">
        <v>-9.7000000000000003E-3</v>
      </c>
      <c r="EO27">
        <v>-0.92933519937890197</v>
      </c>
      <c r="EP27">
        <v>8.1547674161403102E-4</v>
      </c>
      <c r="EQ27">
        <v>-7.5071724955183801E-7</v>
      </c>
      <c r="ER27">
        <v>1.8443278439785599E-10</v>
      </c>
      <c r="ES27">
        <v>-0.16785299020519101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4.7</v>
      </c>
      <c r="FB27">
        <v>4.7</v>
      </c>
      <c r="FC27">
        <v>2</v>
      </c>
      <c r="FD27">
        <v>514.55999999999995</v>
      </c>
      <c r="FE27">
        <v>454.25099999999998</v>
      </c>
      <c r="FF27">
        <v>23.1708</v>
      </c>
      <c r="FG27">
        <v>32.577599999999997</v>
      </c>
      <c r="FH27">
        <v>29.999600000000001</v>
      </c>
      <c r="FI27">
        <v>32.641500000000001</v>
      </c>
      <c r="FJ27">
        <v>32.610599999999998</v>
      </c>
      <c r="FK27">
        <v>32.039900000000003</v>
      </c>
      <c r="FL27">
        <v>36.272500000000001</v>
      </c>
      <c r="FM27">
        <v>0</v>
      </c>
      <c r="FN27">
        <v>23.170999999999999</v>
      </c>
      <c r="FO27">
        <v>714.173</v>
      </c>
      <c r="FP27">
        <v>19.572299999999998</v>
      </c>
      <c r="FQ27">
        <v>101.08499999999999</v>
      </c>
      <c r="FR27">
        <v>100.65300000000001</v>
      </c>
    </row>
    <row r="28" spans="1:174" x14ac:dyDescent="0.25">
      <c r="A28">
        <v>12</v>
      </c>
      <c r="B28">
        <v>1608236052.5999999</v>
      </c>
      <c r="C28">
        <v>1032.0999999046301</v>
      </c>
      <c r="D28" t="s">
        <v>339</v>
      </c>
      <c r="E28" t="s">
        <v>340</v>
      </c>
      <c r="F28" t="s">
        <v>289</v>
      </c>
      <c r="G28" t="s">
        <v>290</v>
      </c>
      <c r="H28">
        <v>1608236044.8499999</v>
      </c>
      <c r="I28">
        <f t="shared" si="0"/>
        <v>6.5518425764977701E-4</v>
      </c>
      <c r="J28">
        <f t="shared" si="1"/>
        <v>12.550097586728866</v>
      </c>
      <c r="K28">
        <f t="shared" si="2"/>
        <v>799.686466666667</v>
      </c>
      <c r="L28">
        <f t="shared" si="3"/>
        <v>223.92789063477068</v>
      </c>
      <c r="M28">
        <f t="shared" si="4"/>
        <v>22.780409657390049</v>
      </c>
      <c r="N28">
        <f t="shared" si="5"/>
        <v>81.352908994484892</v>
      </c>
      <c r="O28">
        <f t="shared" si="6"/>
        <v>3.6015123238404244E-2</v>
      </c>
      <c r="P28">
        <f t="shared" si="7"/>
        <v>2.9584425178163358</v>
      </c>
      <c r="Q28">
        <f t="shared" si="8"/>
        <v>3.5773313017994038E-2</v>
      </c>
      <c r="R28">
        <f t="shared" si="9"/>
        <v>2.2379910833354444E-2</v>
      </c>
      <c r="S28">
        <f t="shared" si="10"/>
        <v>231.29094087884442</v>
      </c>
      <c r="T28">
        <f t="shared" si="11"/>
        <v>29.186514876577068</v>
      </c>
      <c r="U28">
        <f t="shared" si="12"/>
        <v>28.397323333333301</v>
      </c>
      <c r="V28">
        <f t="shared" si="13"/>
        <v>3.8836311726482591</v>
      </c>
      <c r="W28">
        <f t="shared" si="14"/>
        <v>54.664933540034568</v>
      </c>
      <c r="X28">
        <f t="shared" si="15"/>
        <v>2.0750049621855555</v>
      </c>
      <c r="Y28">
        <f t="shared" si="16"/>
        <v>3.7958611267054758</v>
      </c>
      <c r="Z28">
        <f t="shared" si="17"/>
        <v>1.8086262104627036</v>
      </c>
      <c r="AA28">
        <f t="shared" si="18"/>
        <v>-28.893625762355168</v>
      </c>
      <c r="AB28">
        <f t="shared" si="19"/>
        <v>-62.634966974832373</v>
      </c>
      <c r="AC28">
        <f t="shared" si="20"/>
        <v>-4.6241744332682719</v>
      </c>
      <c r="AD28">
        <f t="shared" si="21"/>
        <v>135.13817370838862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53573.067048937104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341</v>
      </c>
      <c r="AR28">
        <v>15355.3</v>
      </c>
      <c r="AS28">
        <v>821.80296153846098</v>
      </c>
      <c r="AT28">
        <v>1019.9</v>
      </c>
      <c r="AU28">
        <f t="shared" si="27"/>
        <v>0.19423182514122861</v>
      </c>
      <c r="AV28">
        <v>0.5</v>
      </c>
      <c r="AW28">
        <f t="shared" si="28"/>
        <v>1180.1847326206184</v>
      </c>
      <c r="AX28">
        <f t="shared" si="29"/>
        <v>12.550097586728866</v>
      </c>
      <c r="AY28">
        <f t="shared" si="30"/>
        <v>114.6147173103578</v>
      </c>
      <c r="AZ28">
        <f t="shared" si="31"/>
        <v>0.43461123639572508</v>
      </c>
      <c r="BA28">
        <f t="shared" si="32"/>
        <v>1.1123551003235321E-2</v>
      </c>
      <c r="BB28">
        <f t="shared" si="33"/>
        <v>2.1984312187469359</v>
      </c>
      <c r="BC28" t="s">
        <v>342</v>
      </c>
      <c r="BD28">
        <v>576.64</v>
      </c>
      <c r="BE28">
        <f t="shared" si="34"/>
        <v>443.26</v>
      </c>
      <c r="BF28">
        <f t="shared" si="35"/>
        <v>0.44690934995609577</v>
      </c>
      <c r="BG28">
        <f t="shared" si="36"/>
        <v>0.83493952573879882</v>
      </c>
      <c r="BH28">
        <f t="shared" si="37"/>
        <v>0.65072937460518165</v>
      </c>
      <c r="BI28">
        <f t="shared" si="38"/>
        <v>0.88045915765919236</v>
      </c>
      <c r="BJ28">
        <f t="shared" si="39"/>
        <v>0.31358588325873565</v>
      </c>
      <c r="BK28">
        <f t="shared" si="40"/>
        <v>0.68641411674126429</v>
      </c>
      <c r="BL28">
        <f t="shared" si="41"/>
        <v>1399.99966666667</v>
      </c>
      <c r="BM28">
        <f t="shared" si="42"/>
        <v>1180.1847326206184</v>
      </c>
      <c r="BN28">
        <f t="shared" si="43"/>
        <v>0.84298929544074819</v>
      </c>
      <c r="BO28">
        <f t="shared" si="44"/>
        <v>0.19597859088149641</v>
      </c>
      <c r="BP28">
        <v>6</v>
      </c>
      <c r="BQ28">
        <v>0.5</v>
      </c>
      <c r="BR28" t="s">
        <v>294</v>
      </c>
      <c r="BS28">
        <v>2</v>
      </c>
      <c r="BT28">
        <v>1608236044.8499999</v>
      </c>
      <c r="BU28">
        <v>799.686466666667</v>
      </c>
      <c r="BV28">
        <v>815.36856666666699</v>
      </c>
      <c r="BW28">
        <v>20.396976666666699</v>
      </c>
      <c r="BX28">
        <v>19.627123333333302</v>
      </c>
      <c r="BY28">
        <v>800.34943333333297</v>
      </c>
      <c r="BZ28">
        <v>20.405429999999999</v>
      </c>
      <c r="CA28">
        <v>500.21513333333297</v>
      </c>
      <c r="CB28">
        <v>101.63103333333299</v>
      </c>
      <c r="CC28">
        <v>9.9972986666666694E-2</v>
      </c>
      <c r="CD28">
        <v>28.004616666666699</v>
      </c>
      <c r="CE28">
        <v>28.397323333333301</v>
      </c>
      <c r="CF28">
        <v>999.9</v>
      </c>
      <c r="CG28">
        <v>0</v>
      </c>
      <c r="CH28">
        <v>0</v>
      </c>
      <c r="CI28">
        <v>10002.4936666667</v>
      </c>
      <c r="CJ28">
        <v>0</v>
      </c>
      <c r="CK28">
        <v>724.55236666666701</v>
      </c>
      <c r="CL28">
        <v>1399.99966666667</v>
      </c>
      <c r="CM28">
        <v>0.90000100000000005</v>
      </c>
      <c r="CN28">
        <v>9.9998859999999995E-2</v>
      </c>
      <c r="CO28">
        <v>0</v>
      </c>
      <c r="CP28">
        <v>821.76983333333305</v>
      </c>
      <c r="CQ28">
        <v>4.99979</v>
      </c>
      <c r="CR28">
        <v>11521.95</v>
      </c>
      <c r="CS28">
        <v>11904.67</v>
      </c>
      <c r="CT28">
        <v>48.875</v>
      </c>
      <c r="CU28">
        <v>51.625</v>
      </c>
      <c r="CV28">
        <v>50.125</v>
      </c>
      <c r="CW28">
        <v>50.375</v>
      </c>
      <c r="CX28">
        <v>50</v>
      </c>
      <c r="CY28">
        <v>1255.49866666667</v>
      </c>
      <c r="CZ28">
        <v>139.500333333333</v>
      </c>
      <c r="DA28">
        <v>0</v>
      </c>
      <c r="DB28">
        <v>105.19999980926499</v>
      </c>
      <c r="DC28">
        <v>0</v>
      </c>
      <c r="DD28">
        <v>821.80296153846098</v>
      </c>
      <c r="DE28">
        <v>6.5780854624639797</v>
      </c>
      <c r="DF28">
        <v>97.302564135228707</v>
      </c>
      <c r="DG28">
        <v>11522.257692307699</v>
      </c>
      <c r="DH28">
        <v>15</v>
      </c>
      <c r="DI28">
        <v>1608235666</v>
      </c>
      <c r="DJ28" t="s">
        <v>330</v>
      </c>
      <c r="DK28">
        <v>1608235666</v>
      </c>
      <c r="DL28">
        <v>1608235665</v>
      </c>
      <c r="DM28">
        <v>17</v>
      </c>
      <c r="DN28">
        <v>0.26100000000000001</v>
      </c>
      <c r="DO28">
        <v>5.0000000000000001E-3</v>
      </c>
      <c r="DP28">
        <v>-0.68500000000000005</v>
      </c>
      <c r="DQ28">
        <v>-2.3E-2</v>
      </c>
      <c r="DR28">
        <v>506</v>
      </c>
      <c r="DS28">
        <v>20</v>
      </c>
      <c r="DT28">
        <v>0.13</v>
      </c>
      <c r="DU28">
        <v>0.05</v>
      </c>
      <c r="DV28">
        <v>12.5557204096151</v>
      </c>
      <c r="DW28">
        <v>-0.115154717788867</v>
      </c>
      <c r="DX28">
        <v>4.0974448745492997E-2</v>
      </c>
      <c r="DY28">
        <v>1</v>
      </c>
      <c r="DZ28">
        <v>-15.687435483871001</v>
      </c>
      <c r="EA28">
        <v>9.9377419354865396E-2</v>
      </c>
      <c r="EB28">
        <v>4.7647404887441597E-2</v>
      </c>
      <c r="EC28">
        <v>1</v>
      </c>
      <c r="ED28">
        <v>0.76914029032258102</v>
      </c>
      <c r="EE28">
        <v>4.9609983870965803E-2</v>
      </c>
      <c r="EF28">
        <v>3.7441767620386402E-3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-0.66300000000000003</v>
      </c>
      <c r="EN28">
        <v>-8.5000000000000006E-3</v>
      </c>
      <c r="EO28">
        <v>-0.92933519937890197</v>
      </c>
      <c r="EP28">
        <v>8.1547674161403102E-4</v>
      </c>
      <c r="EQ28">
        <v>-7.5071724955183801E-7</v>
      </c>
      <c r="ER28">
        <v>1.8443278439785599E-10</v>
      </c>
      <c r="ES28">
        <v>-0.16785299020519101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6.4</v>
      </c>
      <c r="FB28">
        <v>6.5</v>
      </c>
      <c r="FC28">
        <v>2</v>
      </c>
      <c r="FD28">
        <v>514.38300000000004</v>
      </c>
      <c r="FE28">
        <v>454.37599999999998</v>
      </c>
      <c r="FF28">
        <v>22.971900000000002</v>
      </c>
      <c r="FG28">
        <v>32.494399999999999</v>
      </c>
      <c r="FH28">
        <v>30.000399999999999</v>
      </c>
      <c r="FI28">
        <v>32.539400000000001</v>
      </c>
      <c r="FJ28">
        <v>32.513399999999997</v>
      </c>
      <c r="FK28">
        <v>35.708199999999998</v>
      </c>
      <c r="FL28">
        <v>35.752200000000002</v>
      </c>
      <c r="FM28">
        <v>0</v>
      </c>
      <c r="FN28">
        <v>22.968399999999999</v>
      </c>
      <c r="FO28">
        <v>815.327</v>
      </c>
      <c r="FP28">
        <v>19.667200000000001</v>
      </c>
      <c r="FQ28">
        <v>101.093</v>
      </c>
      <c r="FR28">
        <v>100.65</v>
      </c>
    </row>
    <row r="29" spans="1:174" x14ac:dyDescent="0.25">
      <c r="A29">
        <v>13</v>
      </c>
      <c r="B29">
        <v>1608236173.0999999</v>
      </c>
      <c r="C29">
        <v>1152.5999999046301</v>
      </c>
      <c r="D29" t="s">
        <v>343</v>
      </c>
      <c r="E29" t="s">
        <v>344</v>
      </c>
      <c r="F29" t="s">
        <v>289</v>
      </c>
      <c r="G29" t="s">
        <v>290</v>
      </c>
      <c r="H29">
        <v>1608236165.0999999</v>
      </c>
      <c r="I29">
        <f t="shared" si="0"/>
        <v>6.3135485255466541E-4</v>
      </c>
      <c r="J29">
        <f t="shared" si="1"/>
        <v>13.244040055657997</v>
      </c>
      <c r="K29">
        <f t="shared" si="2"/>
        <v>899.90145161290297</v>
      </c>
      <c r="L29">
        <f t="shared" si="3"/>
        <v>279.45776992412544</v>
      </c>
      <c r="M29">
        <f t="shared" si="4"/>
        <v>28.428813775443356</v>
      </c>
      <c r="N29">
        <f t="shared" si="5"/>
        <v>91.545605588638139</v>
      </c>
      <c r="O29">
        <f t="shared" si="6"/>
        <v>3.5313063763662139E-2</v>
      </c>
      <c r="P29">
        <f t="shared" si="7"/>
        <v>2.9589046544190145</v>
      </c>
      <c r="Q29">
        <f t="shared" si="8"/>
        <v>3.5080592307807218E-2</v>
      </c>
      <c r="R29">
        <f t="shared" si="9"/>
        <v>2.1946129102817381E-2</v>
      </c>
      <c r="S29">
        <f t="shared" si="10"/>
        <v>231.29250972338275</v>
      </c>
      <c r="T29">
        <f t="shared" si="11"/>
        <v>29.215049568775001</v>
      </c>
      <c r="U29">
        <f t="shared" si="12"/>
        <v>28.443977419354798</v>
      </c>
      <c r="V29">
        <f t="shared" si="13"/>
        <v>3.8941750942541562</v>
      </c>
      <c r="W29">
        <f t="shared" si="14"/>
        <v>55.709401025286724</v>
      </c>
      <c r="X29">
        <f t="shared" si="15"/>
        <v>2.1174366068026984</v>
      </c>
      <c r="Y29">
        <f t="shared" si="16"/>
        <v>3.8008604792601979</v>
      </c>
      <c r="Z29">
        <f t="shared" si="17"/>
        <v>1.7767384874514578</v>
      </c>
      <c r="AA29">
        <f t="shared" si="18"/>
        <v>-27.842748997660745</v>
      </c>
      <c r="AB29">
        <f t="shared" si="19"/>
        <v>-66.485043456540708</v>
      </c>
      <c r="AC29">
        <f t="shared" si="20"/>
        <v>-4.9093413748459671</v>
      </c>
      <c r="AD29">
        <f t="shared" si="21"/>
        <v>132.05537589433533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53582.458039685895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345</v>
      </c>
      <c r="AR29">
        <v>15355.3</v>
      </c>
      <c r="AS29">
        <v>851.23350000000005</v>
      </c>
      <c r="AT29">
        <v>1068</v>
      </c>
      <c r="AU29">
        <f t="shared" si="27"/>
        <v>0.2029648876404494</v>
      </c>
      <c r="AV29">
        <v>0.5</v>
      </c>
      <c r="AW29">
        <f t="shared" si="28"/>
        <v>1180.1955625490746</v>
      </c>
      <c r="AX29">
        <f t="shared" si="29"/>
        <v>13.244040055657997</v>
      </c>
      <c r="AY29">
        <f t="shared" si="30"/>
        <v>119.76912987326494</v>
      </c>
      <c r="AZ29">
        <f t="shared" si="31"/>
        <v>0.45403558052434456</v>
      </c>
      <c r="BA29">
        <f t="shared" si="32"/>
        <v>1.1711438319273876E-2</v>
      </c>
      <c r="BB29">
        <f t="shared" si="33"/>
        <v>2.05438202247191</v>
      </c>
      <c r="BC29" t="s">
        <v>346</v>
      </c>
      <c r="BD29">
        <v>583.09</v>
      </c>
      <c r="BE29">
        <f t="shared" si="34"/>
        <v>484.90999999999997</v>
      </c>
      <c r="BF29">
        <f t="shared" si="35"/>
        <v>0.44702419005588656</v>
      </c>
      <c r="BG29">
        <f t="shared" si="36"/>
        <v>0.81899521834721301</v>
      </c>
      <c r="BH29">
        <f t="shared" si="37"/>
        <v>0.61490017020162313</v>
      </c>
      <c r="BI29">
        <f t="shared" si="38"/>
        <v>0.86157125147708069</v>
      </c>
      <c r="BJ29">
        <f t="shared" si="39"/>
        <v>0.30620897201494879</v>
      </c>
      <c r="BK29">
        <f t="shared" si="40"/>
        <v>0.69379102798505121</v>
      </c>
      <c r="BL29">
        <f t="shared" si="41"/>
        <v>1400.0129032258101</v>
      </c>
      <c r="BM29">
        <f t="shared" si="42"/>
        <v>1180.1955625490746</v>
      </c>
      <c r="BN29">
        <f t="shared" si="43"/>
        <v>0.8429890609077616</v>
      </c>
      <c r="BO29">
        <f t="shared" si="44"/>
        <v>0.19597812181552343</v>
      </c>
      <c r="BP29">
        <v>6</v>
      </c>
      <c r="BQ29">
        <v>0.5</v>
      </c>
      <c r="BR29" t="s">
        <v>294</v>
      </c>
      <c r="BS29">
        <v>2</v>
      </c>
      <c r="BT29">
        <v>1608236165.0999999</v>
      </c>
      <c r="BU29">
        <v>899.90145161290297</v>
      </c>
      <c r="BV29">
        <v>916.46841935483906</v>
      </c>
      <c r="BW29">
        <v>20.814590322580599</v>
      </c>
      <c r="BX29">
        <v>20.073077419354799</v>
      </c>
      <c r="BY29">
        <v>900.57054838709701</v>
      </c>
      <c r="BZ29">
        <v>20.814151612903199</v>
      </c>
      <c r="CA29">
        <v>500.23145161290302</v>
      </c>
      <c r="CB29">
        <v>101.62838709677401</v>
      </c>
      <c r="CC29">
        <v>0.100091532258065</v>
      </c>
      <c r="CD29">
        <v>28.027196774193499</v>
      </c>
      <c r="CE29">
        <v>28.443977419354798</v>
      </c>
      <c r="CF29">
        <v>999.9</v>
      </c>
      <c r="CG29">
        <v>0</v>
      </c>
      <c r="CH29">
        <v>0</v>
      </c>
      <c r="CI29">
        <v>10005.3761290323</v>
      </c>
      <c r="CJ29">
        <v>0</v>
      </c>
      <c r="CK29">
        <v>514.21532258064497</v>
      </c>
      <c r="CL29">
        <v>1400.0129032258101</v>
      </c>
      <c r="CM29">
        <v>0.90000506451612905</v>
      </c>
      <c r="CN29">
        <v>9.9994754838709607E-2</v>
      </c>
      <c r="CO29">
        <v>0</v>
      </c>
      <c r="CP29">
        <v>851.232387096774</v>
      </c>
      <c r="CQ29">
        <v>4.99979</v>
      </c>
      <c r="CR29">
        <v>11928.961290322601</v>
      </c>
      <c r="CS29">
        <v>11904.796774193501</v>
      </c>
      <c r="CT29">
        <v>48.936999999999998</v>
      </c>
      <c r="CU29">
        <v>51.686999999999998</v>
      </c>
      <c r="CV29">
        <v>50.183</v>
      </c>
      <c r="CW29">
        <v>50.495935483871001</v>
      </c>
      <c r="CX29">
        <v>50.061999999999998</v>
      </c>
      <c r="CY29">
        <v>1255.52096774194</v>
      </c>
      <c r="CZ29">
        <v>139.49064516128999</v>
      </c>
      <c r="DA29">
        <v>0</v>
      </c>
      <c r="DB29">
        <v>119.700000047684</v>
      </c>
      <c r="DC29">
        <v>0</v>
      </c>
      <c r="DD29">
        <v>851.23350000000005</v>
      </c>
      <c r="DE29">
        <v>5.64926495221113</v>
      </c>
      <c r="DF29">
        <v>58.051281969665503</v>
      </c>
      <c r="DG29">
        <v>11929.115384615399</v>
      </c>
      <c r="DH29">
        <v>15</v>
      </c>
      <c r="DI29">
        <v>1608235666</v>
      </c>
      <c r="DJ29" t="s">
        <v>330</v>
      </c>
      <c r="DK29">
        <v>1608235666</v>
      </c>
      <c r="DL29">
        <v>1608235665</v>
      </c>
      <c r="DM29">
        <v>17</v>
      </c>
      <c r="DN29">
        <v>0.26100000000000001</v>
      </c>
      <c r="DO29">
        <v>5.0000000000000001E-3</v>
      </c>
      <c r="DP29">
        <v>-0.68500000000000005</v>
      </c>
      <c r="DQ29">
        <v>-2.3E-2</v>
      </c>
      <c r="DR29">
        <v>506</v>
      </c>
      <c r="DS29">
        <v>20</v>
      </c>
      <c r="DT29">
        <v>0.13</v>
      </c>
      <c r="DU29">
        <v>0.05</v>
      </c>
      <c r="DV29">
        <v>13.246489914405</v>
      </c>
      <c r="DW29">
        <v>-1.5658580211774</v>
      </c>
      <c r="DX29">
        <v>0.14101548063400901</v>
      </c>
      <c r="DY29">
        <v>0</v>
      </c>
      <c r="DZ29">
        <v>-16.566929032258098</v>
      </c>
      <c r="EA29">
        <v>1.2165193548386799</v>
      </c>
      <c r="EB29">
        <v>0.124471266780339</v>
      </c>
      <c r="EC29">
        <v>0</v>
      </c>
      <c r="ED29">
        <v>0.74151206451612905</v>
      </c>
      <c r="EE29">
        <v>0.60362530645161105</v>
      </c>
      <c r="EF29">
        <v>4.9580867898905701E-2</v>
      </c>
      <c r="EG29">
        <v>0</v>
      </c>
      <c r="EH29">
        <v>0</v>
      </c>
      <c r="EI29">
        <v>3</v>
      </c>
      <c r="EJ29" t="s">
        <v>347</v>
      </c>
      <c r="EK29">
        <v>100</v>
      </c>
      <c r="EL29">
        <v>100</v>
      </c>
      <c r="EM29">
        <v>-0.66900000000000004</v>
      </c>
      <c r="EN29">
        <v>-8.0000000000000004E-4</v>
      </c>
      <c r="EO29">
        <v>-0.92933519937890197</v>
      </c>
      <c r="EP29">
        <v>8.1547674161403102E-4</v>
      </c>
      <c r="EQ29">
        <v>-7.5071724955183801E-7</v>
      </c>
      <c r="ER29">
        <v>1.8443278439785599E-10</v>
      </c>
      <c r="ES29">
        <v>-0.16785299020519101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8.5</v>
      </c>
      <c r="FB29">
        <v>8.5</v>
      </c>
      <c r="FC29">
        <v>2</v>
      </c>
      <c r="FD29">
        <v>513.89800000000002</v>
      </c>
      <c r="FE29">
        <v>454.25400000000002</v>
      </c>
      <c r="FF29">
        <v>22.825600000000001</v>
      </c>
      <c r="FG29">
        <v>32.578600000000002</v>
      </c>
      <c r="FH29">
        <v>30.000699999999998</v>
      </c>
      <c r="FI29">
        <v>32.554600000000001</v>
      </c>
      <c r="FJ29">
        <v>32.523400000000002</v>
      </c>
      <c r="FK29">
        <v>39.314500000000002</v>
      </c>
      <c r="FL29">
        <v>34.531700000000001</v>
      </c>
      <c r="FM29">
        <v>0</v>
      </c>
      <c r="FN29">
        <v>22.8078</v>
      </c>
      <c r="FO29">
        <v>916.52800000000002</v>
      </c>
      <c r="FP29">
        <v>19.910299999999999</v>
      </c>
      <c r="FQ29">
        <v>101.06399999999999</v>
      </c>
      <c r="FR29">
        <v>100.629</v>
      </c>
    </row>
    <row r="30" spans="1:174" x14ac:dyDescent="0.25">
      <c r="A30">
        <v>14</v>
      </c>
      <c r="B30">
        <v>1608236293.5999999</v>
      </c>
      <c r="C30">
        <v>1273.0999999046301</v>
      </c>
      <c r="D30" t="s">
        <v>348</v>
      </c>
      <c r="E30" t="s">
        <v>349</v>
      </c>
      <c r="F30" t="s">
        <v>289</v>
      </c>
      <c r="G30" t="s">
        <v>290</v>
      </c>
      <c r="H30">
        <v>1608236285.8499999</v>
      </c>
      <c r="I30">
        <f t="shared" si="0"/>
        <v>5.2490900119762398E-4</v>
      </c>
      <c r="J30">
        <f t="shared" si="1"/>
        <v>16.329090662634005</v>
      </c>
      <c r="K30">
        <f t="shared" si="2"/>
        <v>1199.2736666666699</v>
      </c>
      <c r="L30">
        <f t="shared" si="3"/>
        <v>265.95946692168371</v>
      </c>
      <c r="M30">
        <f t="shared" si="4"/>
        <v>27.056770048766417</v>
      </c>
      <c r="N30">
        <f t="shared" si="5"/>
        <v>122.00532735349493</v>
      </c>
      <c r="O30">
        <f t="shared" si="6"/>
        <v>2.8785080560840344E-2</v>
      </c>
      <c r="P30">
        <f t="shared" si="7"/>
        <v>2.9593652774091321</v>
      </c>
      <c r="Q30">
        <f t="shared" si="8"/>
        <v>2.8630435042207233E-2</v>
      </c>
      <c r="R30">
        <f t="shared" si="9"/>
        <v>1.7907846786792182E-2</v>
      </c>
      <c r="S30">
        <f t="shared" si="10"/>
        <v>231.29119080836333</v>
      </c>
      <c r="T30">
        <f t="shared" si="11"/>
        <v>29.201830262539112</v>
      </c>
      <c r="U30">
        <f t="shared" si="12"/>
        <v>28.413126666666699</v>
      </c>
      <c r="V30">
        <f t="shared" si="13"/>
        <v>3.8871999668386499</v>
      </c>
      <c r="W30">
        <f t="shared" si="14"/>
        <v>54.766934772517459</v>
      </c>
      <c r="X30">
        <f t="shared" si="15"/>
        <v>2.0767089268848173</v>
      </c>
      <c r="Y30">
        <f t="shared" si="16"/>
        <v>3.7919027886273606</v>
      </c>
      <c r="Z30">
        <f t="shared" si="17"/>
        <v>1.8104910399538325</v>
      </c>
      <c r="AA30">
        <f t="shared" si="18"/>
        <v>-23.148486952815219</v>
      </c>
      <c r="AB30">
        <f t="shared" si="19"/>
        <v>-68.031179911678748</v>
      </c>
      <c r="AC30">
        <f t="shared" si="20"/>
        <v>-5.0209445572074687</v>
      </c>
      <c r="AD30">
        <f t="shared" si="21"/>
        <v>135.09057938666189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53603.182973035553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350</v>
      </c>
      <c r="AR30">
        <v>15356</v>
      </c>
      <c r="AS30">
        <v>912.48542307692298</v>
      </c>
      <c r="AT30">
        <v>1162.2</v>
      </c>
      <c r="AU30">
        <f t="shared" si="27"/>
        <v>0.21486368690679492</v>
      </c>
      <c r="AV30">
        <v>0.5</v>
      </c>
      <c r="AW30">
        <f t="shared" si="28"/>
        <v>1180.1856206277616</v>
      </c>
      <c r="AX30">
        <f t="shared" si="29"/>
        <v>16.329090662634005</v>
      </c>
      <c r="AY30">
        <f t="shared" si="30"/>
        <v>126.78951684123241</v>
      </c>
      <c r="AZ30">
        <f t="shared" si="31"/>
        <v>0.49016520392359325</v>
      </c>
      <c r="BA30">
        <f t="shared" si="32"/>
        <v>1.4325575440799883E-2</v>
      </c>
      <c r="BB30">
        <f t="shared" si="33"/>
        <v>1.8068146618482188</v>
      </c>
      <c r="BC30" t="s">
        <v>351</v>
      </c>
      <c r="BD30">
        <v>592.53</v>
      </c>
      <c r="BE30">
        <f t="shared" si="34"/>
        <v>569.67000000000007</v>
      </c>
      <c r="BF30">
        <f t="shared" si="35"/>
        <v>0.43834953029486723</v>
      </c>
      <c r="BG30">
        <f t="shared" si="36"/>
        <v>0.78660448390178117</v>
      </c>
      <c r="BH30">
        <f t="shared" si="37"/>
        <v>0.5589918896580226</v>
      </c>
      <c r="BI30">
        <f t="shared" si="38"/>
        <v>0.82458079903726955</v>
      </c>
      <c r="BJ30">
        <f t="shared" si="39"/>
        <v>0.28464591391474958</v>
      </c>
      <c r="BK30">
        <f t="shared" si="40"/>
        <v>0.71535408608525042</v>
      </c>
      <c r="BL30">
        <f t="shared" si="41"/>
        <v>1400.00066666667</v>
      </c>
      <c r="BM30">
        <f t="shared" si="42"/>
        <v>1180.1856206277616</v>
      </c>
      <c r="BN30">
        <f t="shared" si="43"/>
        <v>0.84298932759633838</v>
      </c>
      <c r="BO30">
        <f t="shared" si="44"/>
        <v>0.19597865519267677</v>
      </c>
      <c r="BP30">
        <v>6</v>
      </c>
      <c r="BQ30">
        <v>0.5</v>
      </c>
      <c r="BR30" t="s">
        <v>294</v>
      </c>
      <c r="BS30">
        <v>2</v>
      </c>
      <c r="BT30">
        <v>1608236285.8499999</v>
      </c>
      <c r="BU30">
        <v>1199.2736666666699</v>
      </c>
      <c r="BV30">
        <v>1219.61466666667</v>
      </c>
      <c r="BW30">
        <v>20.41339</v>
      </c>
      <c r="BX30">
        <v>19.79664</v>
      </c>
      <c r="BY30">
        <v>1200.30666666667</v>
      </c>
      <c r="BZ30">
        <v>20.43139</v>
      </c>
      <c r="CA30">
        <v>500.22910000000002</v>
      </c>
      <c r="CB30">
        <v>101.6327</v>
      </c>
      <c r="CC30">
        <v>9.9982660000000001E-2</v>
      </c>
      <c r="CD30">
        <v>27.986719999999998</v>
      </c>
      <c r="CE30">
        <v>28.413126666666699</v>
      </c>
      <c r="CF30">
        <v>999.9</v>
      </c>
      <c r="CG30">
        <v>0</v>
      </c>
      <c r="CH30">
        <v>0</v>
      </c>
      <c r="CI30">
        <v>10007.565333333299</v>
      </c>
      <c r="CJ30">
        <v>0</v>
      </c>
      <c r="CK30">
        <v>420.00843333333302</v>
      </c>
      <c r="CL30">
        <v>1400.00066666667</v>
      </c>
      <c r="CM30">
        <v>0.89999966666666698</v>
      </c>
      <c r="CN30">
        <v>0.10000020666666699</v>
      </c>
      <c r="CO30">
        <v>0</v>
      </c>
      <c r="CP30">
        <v>912.48796666666703</v>
      </c>
      <c r="CQ30">
        <v>4.99979</v>
      </c>
      <c r="CR30">
        <v>12770.06</v>
      </c>
      <c r="CS30">
        <v>11904.663333333299</v>
      </c>
      <c r="CT30">
        <v>49</v>
      </c>
      <c r="CU30">
        <v>51.686999999999998</v>
      </c>
      <c r="CV30">
        <v>50.224800000000002</v>
      </c>
      <c r="CW30">
        <v>50.561999999999998</v>
      </c>
      <c r="CX30">
        <v>50.125</v>
      </c>
      <c r="CY30">
        <v>1255.49866666667</v>
      </c>
      <c r="CZ30">
        <v>139.50200000000001</v>
      </c>
      <c r="DA30">
        <v>0</v>
      </c>
      <c r="DB30">
        <v>119.799999952316</v>
      </c>
      <c r="DC30">
        <v>0</v>
      </c>
      <c r="DD30">
        <v>912.48542307692298</v>
      </c>
      <c r="DE30">
        <v>-1.81193162054608</v>
      </c>
      <c r="DF30">
        <v>-26.2803418498196</v>
      </c>
      <c r="DG30">
        <v>12769.9115384615</v>
      </c>
      <c r="DH30">
        <v>15</v>
      </c>
      <c r="DI30">
        <v>1608236319.0999999</v>
      </c>
      <c r="DJ30" t="s">
        <v>352</v>
      </c>
      <c r="DK30">
        <v>1608236319.0999999</v>
      </c>
      <c r="DL30">
        <v>1608236311.5999999</v>
      </c>
      <c r="DM30">
        <v>18</v>
      </c>
      <c r="DN30">
        <v>-0.315</v>
      </c>
      <c r="DO30">
        <v>3.0000000000000001E-3</v>
      </c>
      <c r="DP30">
        <v>-1.0329999999999999</v>
      </c>
      <c r="DQ30">
        <v>-1.7999999999999999E-2</v>
      </c>
      <c r="DR30">
        <v>1220</v>
      </c>
      <c r="DS30">
        <v>20</v>
      </c>
      <c r="DT30">
        <v>0.08</v>
      </c>
      <c r="DU30">
        <v>0.14000000000000001</v>
      </c>
      <c r="DV30">
        <v>16.0960467362797</v>
      </c>
      <c r="DW30">
        <v>-1.5973679224714099</v>
      </c>
      <c r="DX30">
        <v>0.132237992667009</v>
      </c>
      <c r="DY30">
        <v>0</v>
      </c>
      <c r="DZ30">
        <v>-20.050232258064501</v>
      </c>
      <c r="EA30">
        <v>1.5190548387097</v>
      </c>
      <c r="EB30">
        <v>0.13135524446987201</v>
      </c>
      <c r="EC30">
        <v>0</v>
      </c>
      <c r="ED30">
        <v>0.62343867741935499</v>
      </c>
      <c r="EE30">
        <v>0.25579059677419203</v>
      </c>
      <c r="EF30">
        <v>1.9398747918336599E-2</v>
      </c>
      <c r="EG30">
        <v>0</v>
      </c>
      <c r="EH30">
        <v>0</v>
      </c>
      <c r="EI30">
        <v>3</v>
      </c>
      <c r="EJ30" t="s">
        <v>347</v>
      </c>
      <c r="EK30">
        <v>100</v>
      </c>
      <c r="EL30">
        <v>100</v>
      </c>
      <c r="EM30">
        <v>-1.0329999999999999</v>
      </c>
      <c r="EN30">
        <v>-1.7999999999999999E-2</v>
      </c>
      <c r="EO30">
        <v>-0.92933519937890197</v>
      </c>
      <c r="EP30">
        <v>8.1547674161403102E-4</v>
      </c>
      <c r="EQ30">
        <v>-7.5071724955183801E-7</v>
      </c>
      <c r="ER30">
        <v>1.8443278439785599E-10</v>
      </c>
      <c r="ES30">
        <v>-0.16785299020519101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10.5</v>
      </c>
      <c r="FB30">
        <v>10.5</v>
      </c>
      <c r="FC30">
        <v>2</v>
      </c>
      <c r="FD30">
        <v>513.93299999999999</v>
      </c>
      <c r="FE30">
        <v>454.29199999999997</v>
      </c>
      <c r="FF30">
        <v>22.916799999999999</v>
      </c>
      <c r="FG30">
        <v>32.667200000000001</v>
      </c>
      <c r="FH30">
        <v>30.000599999999999</v>
      </c>
      <c r="FI30">
        <v>32.596699999999998</v>
      </c>
      <c r="FJ30">
        <v>32.5593</v>
      </c>
      <c r="FK30">
        <v>49.776800000000001</v>
      </c>
      <c r="FL30">
        <v>34.677399999999999</v>
      </c>
      <c r="FM30">
        <v>0</v>
      </c>
      <c r="FN30">
        <v>22.921399999999998</v>
      </c>
      <c r="FO30">
        <v>1219.74</v>
      </c>
      <c r="FP30">
        <v>19.848600000000001</v>
      </c>
      <c r="FQ30">
        <v>101.047</v>
      </c>
      <c r="FR30">
        <v>100.61799999999999</v>
      </c>
    </row>
    <row r="31" spans="1:174" x14ac:dyDescent="0.25">
      <c r="A31">
        <v>15</v>
      </c>
      <c r="B31">
        <v>1608236440.0999999</v>
      </c>
      <c r="C31">
        <v>1419.5999999046301</v>
      </c>
      <c r="D31" t="s">
        <v>353</v>
      </c>
      <c r="E31" t="s">
        <v>354</v>
      </c>
      <c r="F31" t="s">
        <v>289</v>
      </c>
      <c r="G31" t="s">
        <v>290</v>
      </c>
      <c r="H31">
        <v>1608236432.0999999</v>
      </c>
      <c r="I31">
        <f t="shared" si="0"/>
        <v>4.7352192999784931E-4</v>
      </c>
      <c r="J31">
        <f t="shared" si="1"/>
        <v>16.25439646797351</v>
      </c>
      <c r="K31">
        <f t="shared" si="2"/>
        <v>1399.8248387096801</v>
      </c>
      <c r="L31">
        <f t="shared" si="3"/>
        <v>366.76895748346419</v>
      </c>
      <c r="M31">
        <f t="shared" si="4"/>
        <v>37.312860056548942</v>
      </c>
      <c r="N31">
        <f t="shared" si="5"/>
        <v>142.40973028043231</v>
      </c>
      <c r="O31">
        <f t="shared" si="6"/>
        <v>2.5930380099249709E-2</v>
      </c>
      <c r="P31">
        <f t="shared" si="7"/>
        <v>2.9559549258174376</v>
      </c>
      <c r="Q31">
        <f t="shared" si="8"/>
        <v>2.5804670572167215E-2</v>
      </c>
      <c r="R31">
        <f t="shared" si="9"/>
        <v>1.6139162675431664E-2</v>
      </c>
      <c r="S31">
        <f t="shared" si="10"/>
        <v>231.28787978745666</v>
      </c>
      <c r="T31">
        <f t="shared" si="11"/>
        <v>29.230148108828136</v>
      </c>
      <c r="U31">
        <f t="shared" si="12"/>
        <v>28.430825806451601</v>
      </c>
      <c r="V31">
        <f t="shared" si="13"/>
        <v>3.891200277842747</v>
      </c>
      <c r="W31">
        <f t="shared" si="14"/>
        <v>54.786849326879675</v>
      </c>
      <c r="X31">
        <f t="shared" si="15"/>
        <v>2.079136045524995</v>
      </c>
      <c r="Y31">
        <f t="shared" si="16"/>
        <v>3.794954575905725</v>
      </c>
      <c r="Z31">
        <f t="shared" si="17"/>
        <v>1.812064232317752</v>
      </c>
      <c r="AA31">
        <f t="shared" si="18"/>
        <v>-20.882317112905156</v>
      </c>
      <c r="AB31">
        <f t="shared" si="19"/>
        <v>-68.574256614010864</v>
      </c>
      <c r="AC31">
        <f t="shared" si="20"/>
        <v>-5.0676594822730809</v>
      </c>
      <c r="AD31">
        <f t="shared" si="21"/>
        <v>136.76364657826755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53501.387190027628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355</v>
      </c>
      <c r="AR31">
        <v>15355.8</v>
      </c>
      <c r="AS31">
        <v>931.29395999999997</v>
      </c>
      <c r="AT31">
        <v>1190.42</v>
      </c>
      <c r="AU31">
        <f t="shared" si="27"/>
        <v>0.21767614791418166</v>
      </c>
      <c r="AV31">
        <v>0.5</v>
      </c>
      <c r="AW31">
        <f t="shared" si="28"/>
        <v>1180.1709334819232</v>
      </c>
      <c r="AX31">
        <f t="shared" si="29"/>
        <v>16.25439646797351</v>
      </c>
      <c r="AY31">
        <f t="shared" si="30"/>
        <v>128.44753134031447</v>
      </c>
      <c r="AZ31">
        <f t="shared" si="31"/>
        <v>0.49632062633356294</v>
      </c>
      <c r="BA31">
        <f t="shared" si="32"/>
        <v>1.4262462724894381E-2</v>
      </c>
      <c r="BB31">
        <f t="shared" si="33"/>
        <v>1.7402765410527374</v>
      </c>
      <c r="BC31" t="s">
        <v>356</v>
      </c>
      <c r="BD31">
        <v>599.59</v>
      </c>
      <c r="BE31">
        <f t="shared" si="34"/>
        <v>590.83000000000004</v>
      </c>
      <c r="BF31">
        <f t="shared" si="35"/>
        <v>0.43857969297429056</v>
      </c>
      <c r="BG31">
        <f t="shared" si="36"/>
        <v>0.7780911853190059</v>
      </c>
      <c r="BH31">
        <f t="shared" si="37"/>
        <v>0.54559388817445331</v>
      </c>
      <c r="BI31">
        <f t="shared" si="38"/>
        <v>0.81349937050381438</v>
      </c>
      <c r="BJ31">
        <f t="shared" si="39"/>
        <v>0.28236841363220577</v>
      </c>
      <c r="BK31">
        <f t="shared" si="40"/>
        <v>0.71763158636779423</v>
      </c>
      <c r="BL31">
        <f t="shared" si="41"/>
        <v>1399.9835483871</v>
      </c>
      <c r="BM31">
        <f t="shared" si="42"/>
        <v>1180.1709334819232</v>
      </c>
      <c r="BN31">
        <f t="shared" si="43"/>
        <v>0.84298914429500282</v>
      </c>
      <c r="BO31">
        <f t="shared" si="44"/>
        <v>0.19597828859000563</v>
      </c>
      <c r="BP31">
        <v>6</v>
      </c>
      <c r="BQ31">
        <v>0.5</v>
      </c>
      <c r="BR31" t="s">
        <v>294</v>
      </c>
      <c r="BS31">
        <v>2</v>
      </c>
      <c r="BT31">
        <v>1608236432.0999999</v>
      </c>
      <c r="BU31">
        <v>1399.8248387096801</v>
      </c>
      <c r="BV31">
        <v>1420.1164516128999</v>
      </c>
      <c r="BW31">
        <v>20.436990322580598</v>
      </c>
      <c r="BX31">
        <v>19.880625806451601</v>
      </c>
      <c r="BY31">
        <v>1400.89290322581</v>
      </c>
      <c r="BZ31">
        <v>20.4412709677419</v>
      </c>
      <c r="CA31">
        <v>500.22374193548399</v>
      </c>
      <c r="CB31">
        <v>101.63390322580599</v>
      </c>
      <c r="CC31">
        <v>0.10006115483871</v>
      </c>
      <c r="CD31">
        <v>28.000519354838701</v>
      </c>
      <c r="CE31">
        <v>28.430825806451601</v>
      </c>
      <c r="CF31">
        <v>999.9</v>
      </c>
      <c r="CG31">
        <v>0</v>
      </c>
      <c r="CH31">
        <v>0</v>
      </c>
      <c r="CI31">
        <v>9988.1064516129009</v>
      </c>
      <c r="CJ31">
        <v>0</v>
      </c>
      <c r="CK31">
        <v>667.68161290322598</v>
      </c>
      <c r="CL31">
        <v>1399.9835483871</v>
      </c>
      <c r="CM31">
        <v>0.90000248387096704</v>
      </c>
      <c r="CN31">
        <v>9.9997361290322606E-2</v>
      </c>
      <c r="CO31">
        <v>0</v>
      </c>
      <c r="CP31">
        <v>931.40312903225799</v>
      </c>
      <c r="CQ31">
        <v>4.99979</v>
      </c>
      <c r="CR31">
        <v>13035.229032258099</v>
      </c>
      <c r="CS31">
        <v>11904.535483871001</v>
      </c>
      <c r="CT31">
        <v>49.054000000000002</v>
      </c>
      <c r="CU31">
        <v>51.762</v>
      </c>
      <c r="CV31">
        <v>50.302</v>
      </c>
      <c r="CW31">
        <v>50.656999999999996</v>
      </c>
      <c r="CX31">
        <v>50.186999999999998</v>
      </c>
      <c r="CY31">
        <v>1255.48774193548</v>
      </c>
      <c r="CZ31">
        <v>139.49129032258099</v>
      </c>
      <c r="DA31">
        <v>0</v>
      </c>
      <c r="DB31">
        <v>145.799999952316</v>
      </c>
      <c r="DC31">
        <v>0</v>
      </c>
      <c r="DD31">
        <v>931.29395999999997</v>
      </c>
      <c r="DE31">
        <v>-12.940076913711399</v>
      </c>
      <c r="DF31">
        <v>-131.06153851591901</v>
      </c>
      <c r="DG31">
        <v>13033.424000000001</v>
      </c>
      <c r="DH31">
        <v>15</v>
      </c>
      <c r="DI31">
        <v>1608236319.0999999</v>
      </c>
      <c r="DJ31" t="s">
        <v>352</v>
      </c>
      <c r="DK31">
        <v>1608236319.0999999</v>
      </c>
      <c r="DL31">
        <v>1608236311.5999999</v>
      </c>
      <c r="DM31">
        <v>18</v>
      </c>
      <c r="DN31">
        <v>-0.315</v>
      </c>
      <c r="DO31">
        <v>3.0000000000000001E-3</v>
      </c>
      <c r="DP31">
        <v>-1.0329999999999999</v>
      </c>
      <c r="DQ31">
        <v>-1.7999999999999999E-2</v>
      </c>
      <c r="DR31">
        <v>1220</v>
      </c>
      <c r="DS31">
        <v>20</v>
      </c>
      <c r="DT31">
        <v>0.08</v>
      </c>
      <c r="DU31">
        <v>0.14000000000000001</v>
      </c>
      <c r="DV31">
        <v>16.258612416769498</v>
      </c>
      <c r="DW31">
        <v>-0.65789175668460997</v>
      </c>
      <c r="DX31">
        <v>9.1651337294816795E-2</v>
      </c>
      <c r="DY31">
        <v>0</v>
      </c>
      <c r="DZ31">
        <v>-20.291735483871001</v>
      </c>
      <c r="EA31">
        <v>1.3562177419354899</v>
      </c>
      <c r="EB31">
        <v>0.14071670820020399</v>
      </c>
      <c r="EC31">
        <v>0</v>
      </c>
      <c r="ED31">
        <v>0.55635583870967698</v>
      </c>
      <c r="EE31">
        <v>-0.25915824193548498</v>
      </c>
      <c r="EF31">
        <v>2.1203534815011499E-2</v>
      </c>
      <c r="EG31">
        <v>0</v>
      </c>
      <c r="EH31">
        <v>0</v>
      </c>
      <c r="EI31">
        <v>3</v>
      </c>
      <c r="EJ31" t="s">
        <v>347</v>
      </c>
      <c r="EK31">
        <v>100</v>
      </c>
      <c r="EL31">
        <v>100</v>
      </c>
      <c r="EM31">
        <v>-1.06</v>
      </c>
      <c r="EN31">
        <v>-4.1000000000000003E-3</v>
      </c>
      <c r="EO31">
        <v>-1.2455731121114899</v>
      </c>
      <c r="EP31">
        <v>8.1547674161403102E-4</v>
      </c>
      <c r="EQ31">
        <v>-7.5071724955183801E-7</v>
      </c>
      <c r="ER31">
        <v>1.8443278439785599E-10</v>
      </c>
      <c r="ES31">
        <v>-0.16445646274215101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513.33000000000004</v>
      </c>
      <c r="FE31">
        <v>454.79899999999998</v>
      </c>
      <c r="FF31">
        <v>22.7468</v>
      </c>
      <c r="FG31">
        <v>32.789000000000001</v>
      </c>
      <c r="FH31">
        <v>30.0001</v>
      </c>
      <c r="FI31">
        <v>32.682400000000001</v>
      </c>
      <c r="FJ31">
        <v>32.639899999999997</v>
      </c>
      <c r="FK31">
        <v>56.4557</v>
      </c>
      <c r="FL31">
        <v>33.913499999999999</v>
      </c>
      <c r="FM31">
        <v>0</v>
      </c>
      <c r="FN31">
        <v>22.759</v>
      </c>
      <c r="FO31">
        <v>1420.21</v>
      </c>
      <c r="FP31">
        <v>19.959099999999999</v>
      </c>
      <c r="FQ31">
        <v>101.023</v>
      </c>
      <c r="FR31">
        <v>100.6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2020-12-17T12:29:20Z</dcterms:created>
  <dcterms:modified xsi:type="dcterms:W3CDTF">2021-05-04T23:48:48Z</dcterms:modified>
</cp:coreProperties>
</file>