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1AC8068-C3E5-4EF2-B9D3-51F35C8AF00C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X31" i="1"/>
  <c r="W31" i="1" s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N25" i="1"/>
  <c r="I25" i="1"/>
  <c r="AA25" i="1" s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J22" i="1"/>
  <c r="BK22" i="1" s="1"/>
  <c r="BI22" i="1"/>
  <c r="BH22" i="1"/>
  <c r="BG22" i="1"/>
  <c r="BF22" i="1"/>
  <c r="BE22" i="1"/>
  <c r="AZ22" i="1" s="1"/>
  <c r="BB22" i="1"/>
  <c r="AX22" i="1"/>
  <c r="BA22" i="1" s="1"/>
  <c r="AU22" i="1"/>
  <c r="AO22" i="1"/>
  <c r="AN22" i="1"/>
  <c r="AI22" i="1"/>
  <c r="AG22" i="1"/>
  <c r="I22" i="1" s="1"/>
  <c r="Y22" i="1"/>
  <c r="X22" i="1"/>
  <c r="W22" i="1"/>
  <c r="S22" i="1"/>
  <c r="P22" i="1"/>
  <c r="N22" i="1"/>
  <c r="K22" i="1"/>
  <c r="J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H21" i="1"/>
  <c r="AG21" i="1"/>
  <c r="N21" i="1" s="1"/>
  <c r="Y21" i="1"/>
  <c r="X21" i="1"/>
  <c r="W21" i="1" s="1"/>
  <c r="P21" i="1"/>
  <c r="K21" i="1"/>
  <c r="J21" i="1"/>
  <c r="AX21" i="1" s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K17" i="1" s="1"/>
  <c r="Y17" i="1"/>
  <c r="X17" i="1"/>
  <c r="W17" i="1"/>
  <c r="P17" i="1"/>
  <c r="K23" i="1" l="1"/>
  <c r="J23" i="1"/>
  <c r="AX23" i="1" s="1"/>
  <c r="I23" i="1"/>
  <c r="AH23" i="1"/>
  <c r="N23" i="1"/>
  <c r="AY25" i="1"/>
  <c r="AW26" i="1"/>
  <c r="AY26" i="1" s="1"/>
  <c r="S26" i="1"/>
  <c r="AA27" i="1"/>
  <c r="AW19" i="1"/>
  <c r="S19" i="1"/>
  <c r="AH24" i="1"/>
  <c r="I24" i="1"/>
  <c r="N24" i="1"/>
  <c r="K24" i="1"/>
  <c r="J24" i="1"/>
  <c r="AX24" i="1" s="1"/>
  <c r="AW27" i="1"/>
  <c r="S27" i="1"/>
  <c r="J30" i="1"/>
  <c r="AX30" i="1" s="1"/>
  <c r="BA30" i="1" s="1"/>
  <c r="I30" i="1"/>
  <c r="AH30" i="1"/>
  <c r="N30" i="1"/>
  <c r="K30" i="1"/>
  <c r="S17" i="1"/>
  <c r="AW17" i="1"/>
  <c r="AY17" i="1" s="1"/>
  <c r="AW18" i="1"/>
  <c r="AY18" i="1" s="1"/>
  <c r="S18" i="1"/>
  <c r="AY19" i="1"/>
  <c r="BA27" i="1"/>
  <c r="AY27" i="1"/>
  <c r="AW28" i="1"/>
  <c r="AY28" i="1" s="1"/>
  <c r="S28" i="1"/>
  <c r="N31" i="1"/>
  <c r="K31" i="1"/>
  <c r="J31" i="1"/>
  <c r="AX31" i="1" s="1"/>
  <c r="I31" i="1"/>
  <c r="AH31" i="1"/>
  <c r="I19" i="1"/>
  <c r="AH19" i="1"/>
  <c r="J19" i="1"/>
  <c r="AX19" i="1" s="1"/>
  <c r="BA19" i="1" s="1"/>
  <c r="N19" i="1"/>
  <c r="K19" i="1"/>
  <c r="AW21" i="1"/>
  <c r="AY21" i="1" s="1"/>
  <c r="S21" i="1"/>
  <c r="S20" i="1"/>
  <c r="AW20" i="1"/>
  <c r="AY20" i="1" s="1"/>
  <c r="AA22" i="1"/>
  <c r="AW23" i="1"/>
  <c r="AY23" i="1" s="1"/>
  <c r="S23" i="1"/>
  <c r="AW29" i="1"/>
  <c r="AY29" i="1" s="1"/>
  <c r="S29" i="1"/>
  <c r="AW24" i="1"/>
  <c r="AY24" i="1" s="1"/>
  <c r="S24" i="1"/>
  <c r="AW31" i="1"/>
  <c r="AY31" i="1" s="1"/>
  <c r="S31" i="1"/>
  <c r="N29" i="1"/>
  <c r="AH29" i="1"/>
  <c r="K29" i="1"/>
  <c r="J29" i="1"/>
  <c r="AX29" i="1" s="1"/>
  <c r="BA29" i="1" s="1"/>
  <c r="I29" i="1"/>
  <c r="BA21" i="1"/>
  <c r="S25" i="1"/>
  <c r="AW25" i="1"/>
  <c r="AH18" i="1"/>
  <c r="N20" i="1"/>
  <c r="I21" i="1"/>
  <c r="T22" i="1"/>
  <c r="U22" i="1" s="1"/>
  <c r="AB22" i="1" s="1"/>
  <c r="AH26" i="1"/>
  <c r="K27" i="1"/>
  <c r="N28" i="1"/>
  <c r="S30" i="1"/>
  <c r="N17" i="1"/>
  <c r="I18" i="1"/>
  <c r="I26" i="1"/>
  <c r="J18" i="1"/>
  <c r="AX18" i="1" s="1"/>
  <c r="BA18" i="1" s="1"/>
  <c r="AH20" i="1"/>
  <c r="J26" i="1"/>
  <c r="AX26" i="1" s="1"/>
  <c r="BA26" i="1" s="1"/>
  <c r="AH28" i="1"/>
  <c r="AH17" i="1"/>
  <c r="K18" i="1"/>
  <c r="I20" i="1"/>
  <c r="AH25" i="1"/>
  <c r="K26" i="1"/>
  <c r="N27" i="1"/>
  <c r="I28" i="1"/>
  <c r="I17" i="1"/>
  <c r="J20" i="1"/>
  <c r="AX20" i="1" s="1"/>
  <c r="BA20" i="1" s="1"/>
  <c r="AH22" i="1"/>
  <c r="J28" i="1"/>
  <c r="AX28" i="1" s="1"/>
  <c r="BA28" i="1" s="1"/>
  <c r="J17" i="1"/>
  <c r="AX17" i="1" s="1"/>
  <c r="J25" i="1"/>
  <c r="AX25" i="1" s="1"/>
  <c r="BA25" i="1" s="1"/>
  <c r="AH27" i="1"/>
  <c r="T30" i="1" l="1"/>
  <c r="U30" i="1" s="1"/>
  <c r="T28" i="1"/>
  <c r="U28" i="1" s="1"/>
  <c r="T17" i="1"/>
  <c r="U17" i="1" s="1"/>
  <c r="Q17" i="1" s="1"/>
  <c r="O17" i="1" s="1"/>
  <c r="R17" i="1" s="1"/>
  <c r="L17" i="1" s="1"/>
  <c r="M17" i="1" s="1"/>
  <c r="T27" i="1"/>
  <c r="U27" i="1" s="1"/>
  <c r="T19" i="1"/>
  <c r="U19" i="1" s="1"/>
  <c r="T24" i="1"/>
  <c r="U24" i="1" s="1"/>
  <c r="AA17" i="1"/>
  <c r="Q22" i="1"/>
  <c r="O22" i="1" s="1"/>
  <c r="R22" i="1" s="1"/>
  <c r="L22" i="1" s="1"/>
  <c r="M22" i="1" s="1"/>
  <c r="AA28" i="1"/>
  <c r="T25" i="1"/>
  <c r="U25" i="1" s="1"/>
  <c r="Q19" i="1"/>
  <c r="O19" i="1" s="1"/>
  <c r="R19" i="1" s="1"/>
  <c r="L19" i="1" s="1"/>
  <c r="M19" i="1" s="1"/>
  <c r="AA19" i="1"/>
  <c r="BA24" i="1"/>
  <c r="AA23" i="1"/>
  <c r="T31" i="1"/>
  <c r="U31" i="1" s="1"/>
  <c r="T20" i="1"/>
  <c r="U20" i="1" s="1"/>
  <c r="BA23" i="1"/>
  <c r="BA17" i="1"/>
  <c r="V22" i="1"/>
  <c r="Z22" i="1" s="1"/>
  <c r="AC22" i="1"/>
  <c r="AD22" i="1" s="1"/>
  <c r="T29" i="1"/>
  <c r="U29" i="1" s="1"/>
  <c r="T21" i="1"/>
  <c r="U21" i="1" s="1"/>
  <c r="AA31" i="1"/>
  <c r="Q31" i="1"/>
  <c r="O31" i="1" s="1"/>
  <c r="R31" i="1" s="1"/>
  <c r="L31" i="1" s="1"/>
  <c r="M31" i="1" s="1"/>
  <c r="AA26" i="1"/>
  <c r="Q26" i="1"/>
  <c r="O26" i="1" s="1"/>
  <c r="R26" i="1" s="1"/>
  <c r="L26" i="1" s="1"/>
  <c r="M26" i="1" s="1"/>
  <c r="AA21" i="1"/>
  <c r="BA31" i="1"/>
  <c r="T18" i="1"/>
  <c r="U18" i="1" s="1"/>
  <c r="AA24" i="1"/>
  <c r="Q24" i="1"/>
  <c r="O24" i="1" s="1"/>
  <c r="R24" i="1" s="1"/>
  <c r="L24" i="1" s="1"/>
  <c r="M24" i="1" s="1"/>
  <c r="T26" i="1"/>
  <c r="U26" i="1" s="1"/>
  <c r="AA20" i="1"/>
  <c r="Q20" i="1"/>
  <c r="O20" i="1" s="1"/>
  <c r="R20" i="1" s="1"/>
  <c r="L20" i="1" s="1"/>
  <c r="M20" i="1" s="1"/>
  <c r="AA18" i="1"/>
  <c r="Q18" i="1"/>
  <c r="O18" i="1" s="1"/>
  <c r="R18" i="1" s="1"/>
  <c r="L18" i="1" s="1"/>
  <c r="M18" i="1" s="1"/>
  <c r="AA29" i="1"/>
  <c r="Q29" i="1"/>
  <c r="O29" i="1" s="1"/>
  <c r="R29" i="1" s="1"/>
  <c r="L29" i="1" s="1"/>
  <c r="M29" i="1" s="1"/>
  <c r="T23" i="1"/>
  <c r="U23" i="1" s="1"/>
  <c r="Q30" i="1"/>
  <c r="O30" i="1" s="1"/>
  <c r="R30" i="1" s="1"/>
  <c r="L30" i="1" s="1"/>
  <c r="M30" i="1" s="1"/>
  <c r="AA30" i="1"/>
  <c r="V18" i="1" l="1"/>
  <c r="Z18" i="1" s="1"/>
  <c r="AC18" i="1"/>
  <c r="AD18" i="1" s="1"/>
  <c r="AB18" i="1"/>
  <c r="AB17" i="1"/>
  <c r="V17" i="1"/>
  <c r="Z17" i="1" s="1"/>
  <c r="AC17" i="1"/>
  <c r="V27" i="1"/>
  <c r="Z27" i="1" s="1"/>
  <c r="AC27" i="1"/>
  <c r="AD27" i="1" s="1"/>
  <c r="AB27" i="1"/>
  <c r="Q27" i="1"/>
  <c r="O27" i="1" s="1"/>
  <c r="R27" i="1" s="1"/>
  <c r="L27" i="1" s="1"/>
  <c r="M27" i="1" s="1"/>
  <c r="V21" i="1"/>
  <c r="Z21" i="1" s="1"/>
  <c r="AC21" i="1"/>
  <c r="AB21" i="1"/>
  <c r="V24" i="1"/>
  <c r="Z24" i="1" s="1"/>
  <c r="AC24" i="1"/>
  <c r="AB24" i="1"/>
  <c r="AC23" i="1"/>
  <c r="V23" i="1"/>
  <c r="Z23" i="1" s="1"/>
  <c r="AB23" i="1"/>
  <c r="V20" i="1"/>
  <c r="Z20" i="1" s="1"/>
  <c r="AC20" i="1"/>
  <c r="AD20" i="1" s="1"/>
  <c r="AB20" i="1"/>
  <c r="AC28" i="1"/>
  <c r="AD28" i="1" s="1"/>
  <c r="V28" i="1"/>
  <c r="Z28" i="1" s="1"/>
  <c r="AB28" i="1"/>
  <c r="Q21" i="1"/>
  <c r="O21" i="1" s="1"/>
  <c r="R21" i="1" s="1"/>
  <c r="L21" i="1" s="1"/>
  <c r="M21" i="1" s="1"/>
  <c r="V29" i="1"/>
  <c r="Z29" i="1" s="1"/>
  <c r="AC29" i="1"/>
  <c r="AD29" i="1" s="1"/>
  <c r="AB29" i="1"/>
  <c r="V25" i="1"/>
  <c r="Z25" i="1" s="1"/>
  <c r="AC25" i="1"/>
  <c r="AB25" i="1"/>
  <c r="Q25" i="1"/>
  <c r="O25" i="1" s="1"/>
  <c r="R25" i="1" s="1"/>
  <c r="L25" i="1" s="1"/>
  <c r="M25" i="1" s="1"/>
  <c r="V19" i="1"/>
  <c r="Z19" i="1" s="1"/>
  <c r="AC19" i="1"/>
  <c r="AB19" i="1"/>
  <c r="V30" i="1"/>
  <c r="Z30" i="1" s="1"/>
  <c r="AC30" i="1"/>
  <c r="AB30" i="1"/>
  <c r="Q23" i="1"/>
  <c r="O23" i="1" s="1"/>
  <c r="R23" i="1" s="1"/>
  <c r="L23" i="1" s="1"/>
  <c r="M23" i="1" s="1"/>
  <c r="V26" i="1"/>
  <c r="Z26" i="1" s="1"/>
  <c r="AC26" i="1"/>
  <c r="AD26" i="1" s="1"/>
  <c r="AB26" i="1"/>
  <c r="AC31" i="1"/>
  <c r="AD31" i="1" s="1"/>
  <c r="V31" i="1"/>
  <c r="Z31" i="1" s="1"/>
  <c r="AB31" i="1"/>
  <c r="Q28" i="1"/>
  <c r="O28" i="1" s="1"/>
  <c r="R28" i="1" s="1"/>
  <c r="L28" i="1" s="1"/>
  <c r="M28" i="1" s="1"/>
  <c r="AD25" i="1" l="1"/>
  <c r="AD24" i="1"/>
  <c r="AD30" i="1"/>
  <c r="AD17" i="1"/>
  <c r="AD21" i="1"/>
  <c r="AD19" i="1"/>
  <c r="AD23" i="1"/>
</calcChain>
</file>

<file path=xl/sharedStrings.xml><?xml version="1.0" encoding="utf-8"?>
<sst xmlns="http://schemas.openxmlformats.org/spreadsheetml/2006/main" count="701" uniqueCount="359">
  <si>
    <t>File opened</t>
  </si>
  <si>
    <t>2020-12-17 13:38:54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</si>
  <si>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</si>
  <si>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</si>
  <si>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</si>
  <si>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</si>
  <si>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</si>
  <si>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</si>
  <si>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</si>
  <si>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</si>
  <si>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</si>
  <si>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</si>
  <si>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</si>
  <si>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</si>
  <si>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</si>
  <si>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</si>
  <si>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</si>
  <si>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</si>
  <si>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</si>
  <si>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</si>
  <si>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</si>
  <si>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</si>
  <si>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</si>
  <si>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13:38:54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</si>
  <si>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</si>
  <si>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</si>
  <si>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</si>
  <si>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</si>
  <si>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</si>
  <si>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</si>
  <si>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</si>
  <si>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</si>
  <si>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</si>
  <si>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</si>
  <si>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</si>
  <si>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</si>
  <si>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</si>
  <si>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</si>
  <si>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</si>
  <si>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</si>
  <si>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</si>
  <si>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</si>
  <si>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</si>
  <si>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</si>
  <si>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</si>
  <si>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</si>
  <si>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</si>
  <si>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</si>
  <si>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</si>
  <si>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</si>
  <si>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</si>
  <si>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</si>
  <si>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</si>
  <si>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</si>
  <si>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</si>
  <si>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</si>
  <si>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</si>
  <si>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</si>
  <si>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</si>
  <si>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</si>
  <si>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</si>
  <si>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</si>
  <si>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</si>
  <si>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</si>
  <si>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</si>
  <si>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</si>
  <si>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</si>
  <si>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</si>
  <si>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</si>
  <si>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</si>
  <si>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</si>
  <si>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</si>
  <si>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</si>
  <si>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</si>
  <si>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</si>
  <si>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</si>
  <si>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</si>
  <si>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</si>
  <si>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</si>
  <si>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</si>
  <si>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</si>
  <si>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</si>
  <si>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</si>
  <si>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</si>
  <si>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</si>
  <si>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</si>
  <si>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</si>
  <si>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</si>
  <si>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</si>
  <si>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</si>
  <si>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</si>
  <si>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</si>
  <si>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</si>
  <si>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</si>
  <si>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</si>
  <si>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</si>
  <si>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</si>
  <si>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</si>
  <si>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</si>
  <si>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</si>
  <si>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</si>
  <si>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</si>
  <si>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</si>
  <si>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</si>
  <si>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</si>
  <si>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</si>
  <si>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</si>
  <si>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</si>
  <si>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</si>
  <si>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</si>
  <si>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</si>
  <si>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</si>
  <si>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</si>
  <si>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</si>
  <si>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</si>
  <si>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</si>
  <si>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</si>
  <si>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</si>
  <si>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</si>
  <si>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</si>
  <si>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</si>
  <si>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</si>
  <si>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</si>
  <si>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</si>
  <si>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</si>
  <si>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</si>
  <si>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</si>
  <si>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</si>
  <si>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</si>
  <si>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</si>
  <si>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</si>
  <si>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</si>
  <si>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</si>
  <si>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</si>
  <si>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</si>
  <si>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</si>
  <si>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</si>
  <si>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</si>
  <si>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</si>
  <si>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</si>
  <si>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</si>
  <si>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</si>
  <si>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</si>
  <si>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</si>
  <si>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</si>
  <si>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</si>
  <si>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</si>
  <si>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</si>
  <si>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</si>
  <si>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</si>
  <si>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</si>
  <si>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</si>
  <si>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</si>
  <si>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</si>
  <si>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</si>
  <si>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</si>
  <si>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</si>
  <si>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</si>
  <si>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</si>
  <si>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</si>
  <si>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</si>
  <si>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</si>
  <si>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</si>
  <si>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</si>
  <si>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</si>
  <si>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</si>
  <si>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</si>
  <si>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</si>
  <si>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</si>
  <si>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</si>
  <si>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</si>
  <si>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</si>
  <si>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</si>
  <si>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</si>
  <si>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</si>
  <si>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</si>
  <si>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</si>
  <si>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</si>
  <si>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</si>
  <si>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</si>
  <si>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</si>
  <si>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</si>
  <si>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</si>
  <si>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</si>
  <si>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</si>
  <si>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</si>
  <si>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</si>
  <si>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</si>
  <si>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</si>
  <si>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</si>
  <si>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</si>
  <si>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</si>
  <si>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</si>
  <si>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</si>
  <si>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</si>
  <si>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</si>
  <si>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</si>
  <si>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</si>
  <si>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</si>
  <si>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</si>
  <si>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</si>
  <si>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</si>
  <si>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</si>
  <si>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</si>
  <si>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</si>
  <si>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</si>
  <si>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</si>
  <si>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</si>
  <si>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</si>
  <si>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</si>
  <si>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</si>
  <si>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</si>
  <si>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</si>
  <si>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</si>
  <si>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</si>
  <si>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</si>
  <si>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</si>
  <si>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</si>
  <si>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</si>
  <si>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</si>
  <si>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</si>
  <si>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</si>
  <si>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</si>
  <si>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</si>
  <si>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</si>
  <si>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</si>
  <si>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</si>
  <si>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</si>
  <si>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</si>
  <si>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</si>
  <si>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</si>
  <si>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</si>
  <si>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</si>
  <si>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</si>
  <si>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</si>
  <si>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</si>
  <si>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</si>
  <si>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</si>
  <si>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</si>
  <si>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</si>
  <si>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</si>
  <si>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</si>
  <si>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</si>
  <si>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</si>
  <si>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</si>
  <si>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</si>
  <si>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</si>
  <si>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</si>
  <si>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</si>
  <si>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</si>
  <si>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</si>
  <si>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</si>
  <si>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</si>
  <si>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</si>
  <si>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</si>
  <si>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</si>
  <si>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</si>
  <si>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</si>
  <si>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</si>
  <si>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</si>
  <si>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</si>
  <si>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</si>
  <si>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</si>
  <si>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</si>
  <si>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</si>
  <si>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</si>
  <si>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</si>
  <si>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</si>
  <si>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</si>
  <si>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</si>
  <si>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</si>
  <si>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</si>
  <si>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</si>
  <si>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</si>
  <si>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</si>
  <si>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</si>
  <si>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</si>
  <si>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</si>
  <si>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</si>
  <si>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</si>
  <si>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</si>
  <si>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</si>
  <si>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</si>
  <si>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</si>
  <si>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</si>
  <si>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</si>
  <si>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</si>
  <si>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13:44:07</t>
  </si>
  <si>
    <t>13:44:07</t>
  </si>
  <si>
    <t>1149</t>
  </si>
  <si>
    <t>_1</t>
  </si>
  <si>
    <t>RECT-4143-20200907-06_33_50</t>
  </si>
  <si>
    <t>RECT-607-20201217-13_44_04</t>
  </si>
  <si>
    <t>DARK-608-20201217-13_44_06</t>
  </si>
  <si>
    <t>0: Broadleaf</t>
  </si>
  <si>
    <t>13:36:05</t>
  </si>
  <si>
    <t>1/3</t>
  </si>
  <si>
    <t>20201217 13:46:08</t>
  </si>
  <si>
    <t>13:46:08</t>
  </si>
  <si>
    <t>RECT-609-20201217-13_46_05</t>
  </si>
  <si>
    <t>DARK-610-20201217-13_46_07</t>
  </si>
  <si>
    <t>13:46:38</t>
  </si>
  <si>
    <t>2/3</t>
  </si>
  <si>
    <t>20201217 13:47:52</t>
  </si>
  <si>
    <t>13:47:52</t>
  </si>
  <si>
    <t>RECT-611-20201217-13_47_49</t>
  </si>
  <si>
    <t>DARK-612-20201217-13_47_51</t>
  </si>
  <si>
    <t>3/3</t>
  </si>
  <si>
    <t>20201217 13:49:29</t>
  </si>
  <si>
    <t>13:49:29</t>
  </si>
  <si>
    <t>RECT-613-20201217-13_49_26</t>
  </si>
  <si>
    <t>DARK-614-20201217-13_49_28</t>
  </si>
  <si>
    <t>20201217 13:50:52</t>
  </si>
  <si>
    <t>13:50:52</t>
  </si>
  <si>
    <t>RECT-615-20201217-13_50_49</t>
  </si>
  <si>
    <t>DARK-616-20201217-13_50_51</t>
  </si>
  <si>
    <t>20201217 13:52:09</t>
  </si>
  <si>
    <t>13:52:09</t>
  </si>
  <si>
    <t>RECT-617-20201217-13_52_06</t>
  </si>
  <si>
    <t>DARK-618-20201217-13_52_08</t>
  </si>
  <si>
    <t>20201217 13:54:02</t>
  </si>
  <si>
    <t>13:54:02</t>
  </si>
  <si>
    <t>RECT-619-20201217-13_53_59</t>
  </si>
  <si>
    <t>DARK-620-20201217-13_54_01</t>
  </si>
  <si>
    <t>20201217 13:56:03</t>
  </si>
  <si>
    <t>13:56:03</t>
  </si>
  <si>
    <t>RECT-621-20201217-13_55_59</t>
  </si>
  <si>
    <t>DARK-622-20201217-13_56_02</t>
  </si>
  <si>
    <t>20201217 13:58:03</t>
  </si>
  <si>
    <t>13:58:03</t>
  </si>
  <si>
    <t>RECT-623-20201217-13_58_00</t>
  </si>
  <si>
    <t>DARK-624-20201217-13_58_02</t>
  </si>
  <si>
    <t>13:58:27</t>
  </si>
  <si>
    <t>0/3</t>
  </si>
  <si>
    <t>20201217 14:00:28</t>
  </si>
  <si>
    <t>14:00:28</t>
  </si>
  <si>
    <t>RECT-625-20201217-14_00_25</t>
  </si>
  <si>
    <t>DARK-626-20201217-14_00_27</t>
  </si>
  <si>
    <t>20201217 14:02:29</t>
  </si>
  <si>
    <t>14:02:29</t>
  </si>
  <si>
    <t>RECT-627-20201217-14_02_26</t>
  </si>
  <si>
    <t>DARK-628-20201217-14_02_28</t>
  </si>
  <si>
    <t>20201217 14:04:29</t>
  </si>
  <si>
    <t>14:04:29</t>
  </si>
  <si>
    <t>RECT-629-20201217-14_04_26</t>
  </si>
  <si>
    <t>DARK-630-20201217-14_04_28</t>
  </si>
  <si>
    <t>20201217 14:06:30</t>
  </si>
  <si>
    <t>14:06:30</t>
  </si>
  <si>
    <t>RECT-631-20201217-14_06_27</t>
  </si>
  <si>
    <t>DARK-632-20201217-14_06_29</t>
  </si>
  <si>
    <t>20201217 14:08:30</t>
  </si>
  <si>
    <t>14:08:30</t>
  </si>
  <si>
    <t>RECT-633-20201217-14_08_27</t>
  </si>
  <si>
    <t>DARK-634-20201217-14_08_29</t>
  </si>
  <si>
    <t>14:09:03</t>
  </si>
  <si>
    <t>20201217 14:11:04</t>
  </si>
  <si>
    <t>14:11:04</t>
  </si>
  <si>
    <t>RECT-635-20201217-14_11_01</t>
  </si>
  <si>
    <t>DARK-636-20201217-14_11_03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</si>
</sst>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1608241447.5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1608241439.5</v>
      </c>
      <c r="I17">
        <f t="shared" ref="I17:I31" si="0">CA17*AG17*(BW17-BX17)/(100*BP17*(1000-AG17*BW17))</f>
        <v>1.939868988475698E-4</v>
      </c>
      <c r="J17">
        <f t="shared" ref="J17:J31" si="1">CA17*AG17*(BV17-BU17*(1000-AG17*BX17)/(1000-AG17*BW17))/(100*BP17)</f>
        <v>1.0459131736384908</v>
      </c>
      <c r="K17">
        <f t="shared" ref="K17:K31" si="2">BU17 - IF(AG17&gt;1, J17*BP17*100/(AI17*CI17), 0)</f>
        <v>401.59183870967701</v>
      </c>
      <c r="L17">
        <f t="shared" ref="L17:L31" si="3">((R17-I17/2)*K17-J17)/(R17+I17/2)</f>
        <v>233.99526028761309</v>
      </c>
      <c r="M17">
        <f t="shared" ref="M17:M31" si="4">L17*(CB17+CC17)/1000</f>
        <v>23.797052281709263</v>
      </c>
      <c r="N17">
        <f t="shared" ref="N17:N31" si="5">(BU17 - IF(AG17&gt;1, J17*BP17*100/(AI17*CI17), 0))*(CB17+CC17)/1000</f>
        <v>40.841434009968431</v>
      </c>
      <c r="O17">
        <f t="shared" ref="O17:O31" si="6">2/((1/Q17-1/P17)+SIGN(Q17)*SQRT((1/Q17-1/P17)*(1/Q17-1/P17) + 4*BQ17/((BQ17+1)*(BQ17+1))*(2*1/Q17*1/P17-1/P17*1/P17)))</f>
        <v>1.0591597619255509E-2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2.9580173203560731</v>
      </c>
      <c r="Q17">
        <f t="shared" ref="Q17:Q31" si="8">I17*(1000-(1000*0.61365*EXP(17.502*U17/(240.97+U17))/(CB17+CC17)+BW17)/2)/(1000*0.61365*EXP(17.502*U17/(240.97+U17))/(CB17+CC17)-BW17)</f>
        <v>1.0570573500703055E-2</v>
      </c>
      <c r="R17">
        <f t="shared" ref="R17:R31" si="9">1/((BQ17+1)/(O17/1.6)+1/(P17/1.37)) + BQ17/((BQ17+1)/(O17/1.6) + BQ17/(P17/1.37))</f>
        <v>6.6084938559442877E-3</v>
      </c>
      <c r="S17">
        <f t="shared" ref="S17:S31" si="10">(BM17*BO17)</f>
        <v>231.2920739149051</v>
      </c>
      <c r="T17">
        <f t="shared" ref="T17:T31" si="11">(CD17+(S17+2*0.95*0.0000000567*(((CD17+$B$7)+273)^4-(CD17+273)^4)-44100*I17)/(1.84*29.3*P17+8*0.95*0.0000000567*(CD17+273)^3))</f>
        <v>29.305125030730508</v>
      </c>
      <c r="U17">
        <f t="shared" ref="U17:U31" si="12">($C$7*CE17+$D$7*CF17+$E$7*T17)</f>
        <v>28.246616129032301</v>
      </c>
      <c r="V17">
        <f t="shared" ref="V17:V31" si="13">0.61365*EXP(17.502*U17/(240.97+U17))</f>
        <v>3.8497409803497762</v>
      </c>
      <c r="W17">
        <f t="shared" ref="W17:W31" si="14">(X17/Y17*100)</f>
        <v>53.675941333225985</v>
      </c>
      <c r="X17">
        <f t="shared" ref="X17:X31" si="15">BW17*(CB17+CC17)/1000</f>
        <v>2.0374238983579835</v>
      </c>
      <c r="Y17">
        <f t="shared" ref="Y17:Y31" si="16">0.61365*EXP(17.502*CD17/(240.97+CD17))</f>
        <v>3.7957860593621229</v>
      </c>
      <c r="Z17">
        <f t="shared" ref="Z17:Z31" si="17">(V17-BW17*(CB17+CC17)/1000)</f>
        <v>1.8123170819917926</v>
      </c>
      <c r="AA17">
        <f t="shared" ref="AA17:AA31" si="18">(-I17*44100)</f>
        <v>-8.5548222391778275</v>
      </c>
      <c r="AB17">
        <f t="shared" ref="AB17:AB31" si="19">2*29.3*P17*0.92*(CD17-U17)</f>
        <v>-38.646391328560192</v>
      </c>
      <c r="AC17">
        <f t="shared" ref="AC17:AC31" si="20">2*0.95*0.0000000567*(((CD17+$B$7)+273)^4-(U17+273)^4)</f>
        <v>-2.8514245520480914</v>
      </c>
      <c r="AD17">
        <f t="shared" ref="AD17:AD31" si="21">S17+AC17+AA17+AB17</f>
        <v>181.23943579511899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53560.044572998144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15333.4</v>
      </c>
      <c r="AS17">
        <v>855.78734615384599</v>
      </c>
      <c r="AT17">
        <v>948.79</v>
      </c>
      <c r="AU17">
        <f t="shared" ref="AU17:AU31" si="27">1-AS17/AT17</f>
        <v>9.8022379921957392E-2</v>
      </c>
      <c r="AV17">
        <v>0.5</v>
      </c>
      <c r="AW17">
        <f t="shared" ref="AW17:AW31" si="28">BM17</f>
        <v>1180.1904586922662</v>
      </c>
      <c r="AX17">
        <f t="shared" ref="AX17:AX31" si="29">J17</f>
        <v>1.0459131736384908</v>
      </c>
      <c r="AY17">
        <f t="shared" ref="AY17:AY31" si="30">AU17*AV17*AW17</f>
        <v>57.842538761101245</v>
      </c>
      <c r="AZ17">
        <f t="shared" ref="AZ17:AZ31" si="31">BE17/AT17</f>
        <v>0.36531793125981515</v>
      </c>
      <c r="BA17">
        <f t="shared" ref="BA17:BA31" si="32">(AX17-AP17)/AW17</f>
        <v>1.3757615489061346E-3</v>
      </c>
      <c r="BB17">
        <f t="shared" ref="BB17:BB31" si="33">(AM17-AT17)/AT17</f>
        <v>2.4381475352817801</v>
      </c>
      <c r="BC17" t="s">
        <v>293</v>
      </c>
      <c r="BD17">
        <v>602.17999999999995</v>
      </c>
      <c r="BE17">
        <f t="shared" ref="BE17:BE31" si="34">AT17-BD17</f>
        <v>346.61</v>
      </c>
      <c r="BF17">
        <f t="shared" ref="BF17:BF31" si="35">(AT17-AS17)/(AT17-BD17)</f>
        <v>0.26832074621665264</v>
      </c>
      <c r="BG17">
        <f t="shared" ref="BG17:BG31" si="36">(AM17-AT17)/(AM17-BD17)</f>
        <v>0.8696905898717997</v>
      </c>
      <c r="BH17">
        <f t="shared" ref="BH17:BH31" si="37">(AT17-AS17)/(AT17-AL17)</f>
        <v>0.39861740744526214</v>
      </c>
      <c r="BI17">
        <f t="shared" ref="BI17:BI31" si="38">(AM17-AT17)/(AM17-AL17)</f>
        <v>0.90838262977166562</v>
      </c>
      <c r="BJ17">
        <f t="shared" ref="BJ17:BJ31" si="39">(BF17*BD17/AS17)</f>
        <v>0.18880553408848477</v>
      </c>
      <c r="BK17">
        <f t="shared" ref="BK17:BK31" si="40">(1-BJ17)</f>
        <v>0.81119446591151523</v>
      </c>
      <c r="BL17">
        <f t="shared" ref="BL17:BL31" si="41">$B$11*CJ17+$C$11*CK17+$F$11*CL17*(1-CO17)</f>
        <v>1400.0064516129</v>
      </c>
      <c r="BM17">
        <f t="shared" ref="BM17:BM31" si="42">BL17*BN17</f>
        <v>1180.1904586922662</v>
      </c>
      <c r="BN17">
        <f t="shared" ref="BN17:BN31" si="43">($B$11*$D$9+$C$11*$D$9+$F$11*((CY17+CQ17)/MAX(CY17+CQ17+CZ17, 0.1)*$I$9+CZ17/MAX(CY17+CQ17+CZ17, 0.1)*$J$9))/($B$11+$C$11+$F$11)</f>
        <v>0.842989300036874</v>
      </c>
      <c r="BO17">
        <f t="shared" ref="BO17:BO31" si="44">($B$11*$K$9+$C$11*$K$9+$F$11*((CY17+CQ17)/MAX(CY17+CQ17+CZ17, 0.1)*$P$9+CZ17/MAX(CY17+CQ17+CZ17, 0.1)*$Q$9))/($B$11+$C$11+$F$11)</f>
        <v>0.1959786000737482</v>
      </c>
      <c r="BP17">
        <v>6</v>
      </c>
      <c r="BQ17">
        <v>0.5</v>
      </c>
      <c r="BR17" t="s">
        <v>294</v>
      </c>
      <c r="BS17">
        <v>2</v>
      </c>
      <c r="BT17">
        <v>1608241439.5</v>
      </c>
      <c r="BU17">
        <v>401.59183870967701</v>
      </c>
      <c r="BV17">
        <v>402.93983870967702</v>
      </c>
      <c r="BW17">
        <v>20.0338903225806</v>
      </c>
      <c r="BX17">
        <v>19.805867741935501</v>
      </c>
      <c r="BY17">
        <v>402.652193548387</v>
      </c>
      <c r="BZ17">
        <v>20.039300000000001</v>
      </c>
      <c r="CA17">
        <v>500.21516129032301</v>
      </c>
      <c r="CB17">
        <v>101.598903225806</v>
      </c>
      <c r="CC17">
        <v>9.9961325806451604E-2</v>
      </c>
      <c r="CD17">
        <v>28.0042774193548</v>
      </c>
      <c r="CE17">
        <v>28.246616129032301</v>
      </c>
      <c r="CF17">
        <v>999.9</v>
      </c>
      <c r="CG17">
        <v>0</v>
      </c>
      <c r="CH17">
        <v>0</v>
      </c>
      <c r="CI17">
        <v>10003.2441935484</v>
      </c>
      <c r="CJ17">
        <v>0</v>
      </c>
      <c r="CK17">
        <v>198.48390322580599</v>
      </c>
      <c r="CL17">
        <v>1400.0064516129</v>
      </c>
      <c r="CM17">
        <v>0.89999880645161301</v>
      </c>
      <c r="CN17">
        <v>0.1000014</v>
      </c>
      <c r="CO17">
        <v>0</v>
      </c>
      <c r="CP17">
        <v>855.83245161290301</v>
      </c>
      <c r="CQ17">
        <v>4.99979</v>
      </c>
      <c r="CR17">
        <v>12051.3322580645</v>
      </c>
      <c r="CS17">
        <v>11904.7193548387</v>
      </c>
      <c r="CT17">
        <v>48.625</v>
      </c>
      <c r="CU17">
        <v>51.186999999999998</v>
      </c>
      <c r="CV17">
        <v>49.811999999999998</v>
      </c>
      <c r="CW17">
        <v>50.186999999999998</v>
      </c>
      <c r="CX17">
        <v>49.792000000000002</v>
      </c>
      <c r="CY17">
        <v>1255.5051612903201</v>
      </c>
      <c r="CZ17">
        <v>139.50129032258101</v>
      </c>
      <c r="DA17">
        <v>0</v>
      </c>
      <c r="DB17">
        <v>360</v>
      </c>
      <c r="DC17">
        <v>0</v>
      </c>
      <c r="DD17">
        <v>855.78734615384599</v>
      </c>
      <c r="DE17">
        <v>-10.3564786283457</v>
      </c>
      <c r="DF17">
        <v>-139.100854465808</v>
      </c>
      <c r="DG17">
        <v>12050.8038461538</v>
      </c>
      <c r="DH17">
        <v>15</v>
      </c>
      <c r="DI17">
        <v>1608240965.5</v>
      </c>
      <c r="DJ17" t="s">
        <v>295</v>
      </c>
      <c r="DK17">
        <v>1608240965.5</v>
      </c>
      <c r="DL17">
        <v>1608240943</v>
      </c>
      <c r="DM17">
        <v>24</v>
      </c>
      <c r="DN17">
        <v>-0.28100000000000003</v>
      </c>
      <c r="DO17">
        <v>-6.0000000000000001E-3</v>
      </c>
      <c r="DP17">
        <v>-1.0660000000000001</v>
      </c>
      <c r="DQ17">
        <v>-2.7E-2</v>
      </c>
      <c r="DR17">
        <v>1217</v>
      </c>
      <c r="DS17">
        <v>19</v>
      </c>
      <c r="DT17">
        <v>0.15</v>
      </c>
      <c r="DU17">
        <v>0.11</v>
      </c>
      <c r="DV17">
        <v>1.01875877468025</v>
      </c>
      <c r="DW17">
        <v>2.6478193408964801</v>
      </c>
      <c r="DX17">
        <v>0.197457706420131</v>
      </c>
      <c r="DY17">
        <v>0</v>
      </c>
      <c r="DZ17">
        <v>-1.3265851290322599</v>
      </c>
      <c r="EA17">
        <v>-3.1482907258064499</v>
      </c>
      <c r="EB17">
        <v>0.24215997043579901</v>
      </c>
      <c r="EC17">
        <v>0</v>
      </c>
      <c r="ED17">
        <v>0.22768848387096799</v>
      </c>
      <c r="EE17">
        <v>4.0832612903225901E-2</v>
      </c>
      <c r="EF17">
        <v>3.1415931121005899E-3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-1.0609999999999999</v>
      </c>
      <c r="EN17">
        <v>-5.4000000000000003E-3</v>
      </c>
      <c r="EO17">
        <v>-1.2790318588943801</v>
      </c>
      <c r="EP17">
        <v>8.1547674161403102E-4</v>
      </c>
      <c r="EQ17">
        <v>-7.5071724955183801E-7</v>
      </c>
      <c r="ER17">
        <v>1.8443278439785599E-10</v>
      </c>
      <c r="ES17">
        <v>-0.156931672924952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8</v>
      </c>
      <c r="FB17">
        <v>8.4</v>
      </c>
      <c r="FC17">
        <v>2</v>
      </c>
      <c r="FD17">
        <v>506.02199999999999</v>
      </c>
      <c r="FE17">
        <v>459.09500000000003</v>
      </c>
      <c r="FF17">
        <v>22.783000000000001</v>
      </c>
      <c r="FG17">
        <v>32.616900000000001</v>
      </c>
      <c r="FH17">
        <v>30.000599999999999</v>
      </c>
      <c r="FI17">
        <v>32.588500000000003</v>
      </c>
      <c r="FJ17">
        <v>32.556100000000001</v>
      </c>
      <c r="FK17">
        <v>20.201699999999999</v>
      </c>
      <c r="FL17">
        <v>26.320499999999999</v>
      </c>
      <c r="FM17">
        <v>0</v>
      </c>
      <c r="FN17">
        <v>22.7776</v>
      </c>
      <c r="FO17">
        <v>402.452</v>
      </c>
      <c r="FP17">
        <v>19.8309</v>
      </c>
      <c r="FQ17">
        <v>101.045</v>
      </c>
      <c r="FR17">
        <v>100.54</v>
      </c>
    </row>
    <row r="18" spans="1:174" x14ac:dyDescent="0.25">
      <c r="A18">
        <v>2</v>
      </c>
      <c r="B18">
        <v>1608241568</v>
      </c>
      <c r="C18">
        <v>120.5</v>
      </c>
      <c r="D18" t="s">
        <v>297</v>
      </c>
      <c r="E18" t="s">
        <v>298</v>
      </c>
      <c r="F18" t="s">
        <v>289</v>
      </c>
      <c r="G18" t="s">
        <v>290</v>
      </c>
      <c r="H18">
        <v>1608241560.25</v>
      </c>
      <c r="I18">
        <f t="shared" si="0"/>
        <v>3.5003555447956763E-4</v>
      </c>
      <c r="J18">
        <f t="shared" si="1"/>
        <v>-0.39068156347967475</v>
      </c>
      <c r="K18">
        <f t="shared" si="2"/>
        <v>50.046583333333302</v>
      </c>
      <c r="L18">
        <f t="shared" si="3"/>
        <v>80.611331677548179</v>
      </c>
      <c r="M18">
        <f t="shared" si="4"/>
        <v>8.1986982961356638</v>
      </c>
      <c r="N18">
        <f t="shared" si="5"/>
        <v>5.0900640017176704</v>
      </c>
      <c r="O18">
        <f t="shared" si="6"/>
        <v>1.9314099233996747E-2</v>
      </c>
      <c r="P18">
        <f t="shared" si="7"/>
        <v>2.9570848463369281</v>
      </c>
      <c r="Q18">
        <f t="shared" si="8"/>
        <v>1.9244289765468367E-2</v>
      </c>
      <c r="R18">
        <f t="shared" si="9"/>
        <v>1.2033932079970928E-2</v>
      </c>
      <c r="S18">
        <f t="shared" si="10"/>
        <v>231.29300824122441</v>
      </c>
      <c r="T18">
        <f t="shared" si="11"/>
        <v>29.25862443428467</v>
      </c>
      <c r="U18">
        <f t="shared" si="12"/>
        <v>28.25806</v>
      </c>
      <c r="V18">
        <f t="shared" si="13"/>
        <v>3.852305331768191</v>
      </c>
      <c r="W18">
        <f t="shared" si="14"/>
        <v>54.188919196578432</v>
      </c>
      <c r="X18">
        <f t="shared" si="15"/>
        <v>2.0560933148303007</v>
      </c>
      <c r="Y18">
        <f t="shared" si="16"/>
        <v>3.7943058199251287</v>
      </c>
      <c r="Z18">
        <f t="shared" si="17"/>
        <v>1.7962120169378903</v>
      </c>
      <c r="AA18">
        <f t="shared" si="18"/>
        <v>-15.436567952548932</v>
      </c>
      <c r="AB18">
        <f t="shared" si="19"/>
        <v>-41.525273057512798</v>
      </c>
      <c r="AC18">
        <f t="shared" si="20"/>
        <v>-3.0648742119176102</v>
      </c>
      <c r="AD18">
        <f t="shared" si="21"/>
        <v>171.26629301924507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53534.233707198051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15331.7</v>
      </c>
      <c r="AS18">
        <v>843.72367999999994</v>
      </c>
      <c r="AT18">
        <v>916.42</v>
      </c>
      <c r="AU18">
        <f t="shared" si="27"/>
        <v>7.9326422382750339E-2</v>
      </c>
      <c r="AV18">
        <v>0.5</v>
      </c>
      <c r="AW18">
        <f t="shared" si="28"/>
        <v>1180.1901106278394</v>
      </c>
      <c r="AX18">
        <f t="shared" si="29"/>
        <v>-0.39068156347967475</v>
      </c>
      <c r="AY18">
        <f t="shared" si="30"/>
        <v>46.81012960380442</v>
      </c>
      <c r="AZ18">
        <f t="shared" si="31"/>
        <v>0.33305689531001059</v>
      </c>
      <c r="BA18">
        <f t="shared" si="32"/>
        <v>1.5850490073758761E-4</v>
      </c>
      <c r="BB18">
        <f t="shared" si="33"/>
        <v>2.5595905807380896</v>
      </c>
      <c r="BC18" t="s">
        <v>300</v>
      </c>
      <c r="BD18">
        <v>611.20000000000005</v>
      </c>
      <c r="BE18">
        <f t="shared" si="34"/>
        <v>305.21999999999991</v>
      </c>
      <c r="BF18">
        <f t="shared" si="35"/>
        <v>0.23817679051176213</v>
      </c>
      <c r="BG18">
        <f t="shared" si="36"/>
        <v>0.8848608763882182</v>
      </c>
      <c r="BH18">
        <f t="shared" si="37"/>
        <v>0.36177568848430086</v>
      </c>
      <c r="BI18">
        <f t="shared" si="38"/>
        <v>0.92109368014827586</v>
      </c>
      <c r="BJ18">
        <f t="shared" si="39"/>
        <v>0.17253712063739757</v>
      </c>
      <c r="BK18">
        <f t="shared" si="40"/>
        <v>0.82746287936260243</v>
      </c>
      <c r="BL18">
        <f t="shared" si="41"/>
        <v>1400.0053333333301</v>
      </c>
      <c r="BM18">
        <f t="shared" si="42"/>
        <v>1180.1901106278394</v>
      </c>
      <c r="BN18">
        <f t="shared" si="43"/>
        <v>0.84298972477331668</v>
      </c>
      <c r="BO18">
        <f t="shared" si="44"/>
        <v>0.19597944954663346</v>
      </c>
      <c r="BP18">
        <v>6</v>
      </c>
      <c r="BQ18">
        <v>0.5</v>
      </c>
      <c r="BR18" t="s">
        <v>294</v>
      </c>
      <c r="BS18">
        <v>2</v>
      </c>
      <c r="BT18">
        <v>1608241560.25</v>
      </c>
      <c r="BU18">
        <v>50.046583333333302</v>
      </c>
      <c r="BV18">
        <v>49.598973333333298</v>
      </c>
      <c r="BW18">
        <v>20.2159433333333</v>
      </c>
      <c r="BX18">
        <v>19.804563333333299</v>
      </c>
      <c r="BY18">
        <v>50.845583333333302</v>
      </c>
      <c r="BZ18">
        <v>20.2279433333333</v>
      </c>
      <c r="CA18">
        <v>500.20796666666701</v>
      </c>
      <c r="CB18">
        <v>101.606533333333</v>
      </c>
      <c r="CC18">
        <v>9.9990123333333306E-2</v>
      </c>
      <c r="CD18">
        <v>27.997586666666699</v>
      </c>
      <c r="CE18">
        <v>28.25806</v>
      </c>
      <c r="CF18">
        <v>999.9</v>
      </c>
      <c r="CG18">
        <v>0</v>
      </c>
      <c r="CH18">
        <v>0</v>
      </c>
      <c r="CI18">
        <v>9997.20366666667</v>
      </c>
      <c r="CJ18">
        <v>0</v>
      </c>
      <c r="CK18">
        <v>212.1567</v>
      </c>
      <c r="CL18">
        <v>1400.0053333333301</v>
      </c>
      <c r="CM18">
        <v>0.89998429999999996</v>
      </c>
      <c r="CN18">
        <v>0.10001576</v>
      </c>
      <c r="CO18">
        <v>0</v>
      </c>
      <c r="CP18">
        <v>843.75139999999999</v>
      </c>
      <c r="CQ18">
        <v>4.99979</v>
      </c>
      <c r="CR18">
        <v>11887.0233333333</v>
      </c>
      <c r="CS18">
        <v>11904.6566666667</v>
      </c>
      <c r="CT18">
        <v>48.799599999999998</v>
      </c>
      <c r="CU18">
        <v>51.25</v>
      </c>
      <c r="CV18">
        <v>49.936999999999998</v>
      </c>
      <c r="CW18">
        <v>50.311999999999998</v>
      </c>
      <c r="CX18">
        <v>49.936999999999998</v>
      </c>
      <c r="CY18">
        <v>1255.4843333333299</v>
      </c>
      <c r="CZ18">
        <v>139.52099999999999</v>
      </c>
      <c r="DA18">
        <v>0</v>
      </c>
      <c r="DB18">
        <v>119.5</v>
      </c>
      <c r="DC18">
        <v>0</v>
      </c>
      <c r="DD18">
        <v>843.72367999999994</v>
      </c>
      <c r="DE18">
        <v>-2.1336923219462198</v>
      </c>
      <c r="DF18">
        <v>-44.376923151416101</v>
      </c>
      <c r="DG18">
        <v>11886.704</v>
      </c>
      <c r="DH18">
        <v>15</v>
      </c>
      <c r="DI18">
        <v>1608241598.5</v>
      </c>
      <c r="DJ18" t="s">
        <v>301</v>
      </c>
      <c r="DK18">
        <v>1608241598.5</v>
      </c>
      <c r="DL18">
        <v>1608241585</v>
      </c>
      <c r="DM18">
        <v>25</v>
      </c>
      <c r="DN18">
        <v>0.441</v>
      </c>
      <c r="DO18">
        <v>-1E-3</v>
      </c>
      <c r="DP18">
        <v>-0.79900000000000004</v>
      </c>
      <c r="DQ18">
        <v>-1.2E-2</v>
      </c>
      <c r="DR18">
        <v>50</v>
      </c>
      <c r="DS18">
        <v>20</v>
      </c>
      <c r="DT18">
        <v>0.36</v>
      </c>
      <c r="DU18">
        <v>0.09</v>
      </c>
      <c r="DV18">
        <v>-2.12186178071994E-2</v>
      </c>
      <c r="DW18">
        <v>-0.16955411984871799</v>
      </c>
      <c r="DX18">
        <v>1.5933223423264999E-2</v>
      </c>
      <c r="DY18">
        <v>1</v>
      </c>
      <c r="DZ18">
        <v>5.5245444193548401E-3</v>
      </c>
      <c r="EA18">
        <v>0.209104122629032</v>
      </c>
      <c r="EB18">
        <v>1.9908844212094601E-2</v>
      </c>
      <c r="EC18">
        <v>0</v>
      </c>
      <c r="ED18">
        <v>0.42181129032258102</v>
      </c>
      <c r="EE18">
        <v>0.136927258064516</v>
      </c>
      <c r="EF18">
        <v>1.29202928664339E-2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-0.79900000000000004</v>
      </c>
      <c r="EN18">
        <v>-1.2E-2</v>
      </c>
      <c r="EO18">
        <v>-1.2790318588943801</v>
      </c>
      <c r="EP18">
        <v>8.1547674161403102E-4</v>
      </c>
      <c r="EQ18">
        <v>-7.5071724955183801E-7</v>
      </c>
      <c r="ER18">
        <v>1.8443278439785599E-10</v>
      </c>
      <c r="ES18">
        <v>-0.156931672924952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10</v>
      </c>
      <c r="FB18">
        <v>10.4</v>
      </c>
      <c r="FC18">
        <v>2</v>
      </c>
      <c r="FD18">
        <v>505.91199999999998</v>
      </c>
      <c r="FE18">
        <v>457.553</v>
      </c>
      <c r="FF18">
        <v>22.6249</v>
      </c>
      <c r="FG18">
        <v>32.796300000000002</v>
      </c>
      <c r="FH18">
        <v>30.000499999999999</v>
      </c>
      <c r="FI18">
        <v>32.708799999999997</v>
      </c>
      <c r="FJ18">
        <v>32.669800000000002</v>
      </c>
      <c r="FK18">
        <v>5.0992600000000001</v>
      </c>
      <c r="FL18">
        <v>26.368300000000001</v>
      </c>
      <c r="FM18">
        <v>0</v>
      </c>
      <c r="FN18">
        <v>22.6328</v>
      </c>
      <c r="FO18">
        <v>49.683799999999998</v>
      </c>
      <c r="FP18">
        <v>19.700500000000002</v>
      </c>
      <c r="FQ18">
        <v>101.004</v>
      </c>
      <c r="FR18">
        <v>100.51</v>
      </c>
    </row>
    <row r="19" spans="1:174" x14ac:dyDescent="0.25">
      <c r="A19">
        <v>3</v>
      </c>
      <c r="B19">
        <v>1608241672.5</v>
      </c>
      <c r="C19">
        <v>225</v>
      </c>
      <c r="D19" t="s">
        <v>303</v>
      </c>
      <c r="E19" t="s">
        <v>304</v>
      </c>
      <c r="F19" t="s">
        <v>289</v>
      </c>
      <c r="G19" t="s">
        <v>290</v>
      </c>
      <c r="H19">
        <v>1608241664.5</v>
      </c>
      <c r="I19">
        <f t="shared" si="0"/>
        <v>8.5096393226731753E-4</v>
      </c>
      <c r="J19">
        <f t="shared" si="1"/>
        <v>0.23934304812746116</v>
      </c>
      <c r="K19">
        <f t="shared" si="2"/>
        <v>79.417267741935504</v>
      </c>
      <c r="L19">
        <f t="shared" si="3"/>
        <v>69.12110606349367</v>
      </c>
      <c r="M19">
        <f t="shared" si="4"/>
        <v>7.0297353453045597</v>
      </c>
      <c r="N19">
        <f t="shared" si="5"/>
        <v>8.0768726929827963</v>
      </c>
      <c r="O19">
        <f t="shared" si="6"/>
        <v>4.7372542249587445E-2</v>
      </c>
      <c r="P19">
        <f t="shared" si="7"/>
        <v>2.9577608550308141</v>
      </c>
      <c r="Q19">
        <f t="shared" si="8"/>
        <v>4.6955032897308048E-2</v>
      </c>
      <c r="R19">
        <f t="shared" si="9"/>
        <v>2.9384100299625099E-2</v>
      </c>
      <c r="S19">
        <f t="shared" si="10"/>
        <v>231.29258869596256</v>
      </c>
      <c r="T19">
        <f t="shared" si="11"/>
        <v>29.068611461547565</v>
      </c>
      <c r="U19">
        <f t="shared" si="12"/>
        <v>28.169609677419398</v>
      </c>
      <c r="V19">
        <f t="shared" si="13"/>
        <v>3.832524005294955</v>
      </c>
      <c r="W19">
        <f t="shared" si="14"/>
        <v>54.025054229017087</v>
      </c>
      <c r="X19">
        <f t="shared" si="15"/>
        <v>2.0426258902326584</v>
      </c>
      <c r="Y19">
        <f t="shared" si="16"/>
        <v>3.7808863302085407</v>
      </c>
      <c r="Z19">
        <f t="shared" si="17"/>
        <v>1.7898981150622966</v>
      </c>
      <c r="AA19">
        <f t="shared" si="18"/>
        <v>-37.527509412988707</v>
      </c>
      <c r="AB19">
        <f t="shared" si="19"/>
        <v>-37.119437472610727</v>
      </c>
      <c r="AC19">
        <f t="shared" si="20"/>
        <v>-2.7370291462888714</v>
      </c>
      <c r="AD19">
        <f t="shared" si="21"/>
        <v>153.90861266407427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53564.637057049804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15332.3</v>
      </c>
      <c r="AS19">
        <v>836.95184615384596</v>
      </c>
      <c r="AT19">
        <v>904.97</v>
      </c>
      <c r="AU19">
        <f t="shared" si="27"/>
        <v>7.5160672559481556E-2</v>
      </c>
      <c r="AV19">
        <v>0.5</v>
      </c>
      <c r="AW19">
        <f t="shared" si="28"/>
        <v>1180.1931683696914</v>
      </c>
      <c r="AX19">
        <f t="shared" si="29"/>
        <v>0.23934304812746116</v>
      </c>
      <c r="AY19">
        <f t="shared" si="30"/>
        <v>44.352056142385734</v>
      </c>
      <c r="AZ19">
        <f t="shared" si="31"/>
        <v>0.336685193984331</v>
      </c>
      <c r="BA19">
        <f t="shared" si="32"/>
        <v>6.9233626311564396E-4</v>
      </c>
      <c r="BB19">
        <f t="shared" si="33"/>
        <v>2.604627777716388</v>
      </c>
      <c r="BC19" t="s">
        <v>306</v>
      </c>
      <c r="BD19">
        <v>600.28</v>
      </c>
      <c r="BE19">
        <f t="shared" si="34"/>
        <v>304.69000000000005</v>
      </c>
      <c r="BF19">
        <f t="shared" si="35"/>
        <v>0.22323723734337869</v>
      </c>
      <c r="BG19">
        <f t="shared" si="36"/>
        <v>0.88553234653242152</v>
      </c>
      <c r="BH19">
        <f t="shared" si="37"/>
        <v>0.35894796237735582</v>
      </c>
      <c r="BI19">
        <f t="shared" si="38"/>
        <v>0.92558986571553525</v>
      </c>
      <c r="BJ19">
        <f t="shared" si="39"/>
        <v>0.16011058395807756</v>
      </c>
      <c r="BK19">
        <f t="shared" si="40"/>
        <v>0.83988941604192247</v>
      </c>
      <c r="BL19">
        <f t="shared" si="41"/>
        <v>1400.0096774193601</v>
      </c>
      <c r="BM19">
        <f t="shared" si="42"/>
        <v>1180.1931683696914</v>
      </c>
      <c r="BN19">
        <f t="shared" si="43"/>
        <v>0.84298929314913262</v>
      </c>
      <c r="BO19">
        <f t="shared" si="44"/>
        <v>0.19597858629826517</v>
      </c>
      <c r="BP19">
        <v>6</v>
      </c>
      <c r="BQ19">
        <v>0.5</v>
      </c>
      <c r="BR19" t="s">
        <v>294</v>
      </c>
      <c r="BS19">
        <v>2</v>
      </c>
      <c r="BT19">
        <v>1608241664.5</v>
      </c>
      <c r="BU19">
        <v>79.417267741935504</v>
      </c>
      <c r="BV19">
        <v>79.785419354838695</v>
      </c>
      <c r="BW19">
        <v>20.084477419354801</v>
      </c>
      <c r="BX19">
        <v>19.084258064516099</v>
      </c>
      <c r="BY19">
        <v>80.1949677419355</v>
      </c>
      <c r="BZ19">
        <v>20.089712903225799</v>
      </c>
      <c r="CA19">
        <v>500.21393548387101</v>
      </c>
      <c r="CB19">
        <v>101.601741935484</v>
      </c>
      <c r="CC19">
        <v>9.9977635483870994E-2</v>
      </c>
      <c r="CD19">
        <v>27.936825806451601</v>
      </c>
      <c r="CE19">
        <v>28.169609677419398</v>
      </c>
      <c r="CF19">
        <v>999.9</v>
      </c>
      <c r="CG19">
        <v>0</v>
      </c>
      <c r="CH19">
        <v>0</v>
      </c>
      <c r="CI19">
        <v>10001.509677419401</v>
      </c>
      <c r="CJ19">
        <v>0</v>
      </c>
      <c r="CK19">
        <v>189.44032258064499</v>
      </c>
      <c r="CL19">
        <v>1400.0096774193601</v>
      </c>
      <c r="CM19">
        <v>0.90000112903225804</v>
      </c>
      <c r="CN19">
        <v>9.9999154838709706E-2</v>
      </c>
      <c r="CO19">
        <v>0</v>
      </c>
      <c r="CP19">
        <v>837.00480645161304</v>
      </c>
      <c r="CQ19">
        <v>4.99979</v>
      </c>
      <c r="CR19">
        <v>11793.254838709699</v>
      </c>
      <c r="CS19">
        <v>11904.764516129</v>
      </c>
      <c r="CT19">
        <v>48.741870967741903</v>
      </c>
      <c r="CU19">
        <v>51.241870967741903</v>
      </c>
      <c r="CV19">
        <v>49.936999999999998</v>
      </c>
      <c r="CW19">
        <v>50.186999999999998</v>
      </c>
      <c r="CX19">
        <v>49.896999999999998</v>
      </c>
      <c r="CY19">
        <v>1255.5083870967701</v>
      </c>
      <c r="CZ19">
        <v>139.50129032258101</v>
      </c>
      <c r="DA19">
        <v>0</v>
      </c>
      <c r="DB19">
        <v>104.09999990463299</v>
      </c>
      <c r="DC19">
        <v>0</v>
      </c>
      <c r="DD19">
        <v>836.95184615384596</v>
      </c>
      <c r="DE19">
        <v>-3.9654700817625002</v>
      </c>
      <c r="DF19">
        <v>-60.3316239625591</v>
      </c>
      <c r="DG19">
        <v>11792.557692307701</v>
      </c>
      <c r="DH19">
        <v>15</v>
      </c>
      <c r="DI19">
        <v>1608241598.5</v>
      </c>
      <c r="DJ19" t="s">
        <v>301</v>
      </c>
      <c r="DK19">
        <v>1608241598.5</v>
      </c>
      <c r="DL19">
        <v>1608241585</v>
      </c>
      <c r="DM19">
        <v>25</v>
      </c>
      <c r="DN19">
        <v>0.441</v>
      </c>
      <c r="DO19">
        <v>-1E-3</v>
      </c>
      <c r="DP19">
        <v>-0.79900000000000004</v>
      </c>
      <c r="DQ19">
        <v>-1.2E-2</v>
      </c>
      <c r="DR19">
        <v>50</v>
      </c>
      <c r="DS19">
        <v>20</v>
      </c>
      <c r="DT19">
        <v>0.36</v>
      </c>
      <c r="DU19">
        <v>0.09</v>
      </c>
      <c r="DV19">
        <v>0.242546376835101</v>
      </c>
      <c r="DW19">
        <v>-0.13080884297009401</v>
      </c>
      <c r="DX19">
        <v>2.3664424995866198E-2</v>
      </c>
      <c r="DY19">
        <v>1</v>
      </c>
      <c r="DZ19">
        <v>-0.37082396774193499</v>
      </c>
      <c r="EA19">
        <v>0.161785451612904</v>
      </c>
      <c r="EB19">
        <v>2.8294337503127601E-2</v>
      </c>
      <c r="EC19">
        <v>1</v>
      </c>
      <c r="ED19">
        <v>0.99974677419354896</v>
      </c>
      <c r="EE19">
        <v>5.3212548387097103E-2</v>
      </c>
      <c r="EF19">
        <v>5.4904523270367499E-3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-0.77800000000000002</v>
      </c>
      <c r="EN19">
        <v>-5.1000000000000004E-3</v>
      </c>
      <c r="EO19">
        <v>-0.83835568815619299</v>
      </c>
      <c r="EP19">
        <v>8.1547674161403102E-4</v>
      </c>
      <c r="EQ19">
        <v>-7.5071724955183801E-7</v>
      </c>
      <c r="ER19">
        <v>1.8443278439785599E-10</v>
      </c>
      <c r="ES19">
        <v>-0.15782608597077399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1.2</v>
      </c>
      <c r="FB19">
        <v>1.5</v>
      </c>
      <c r="FC19">
        <v>2</v>
      </c>
      <c r="FD19">
        <v>506.28899999999999</v>
      </c>
      <c r="FE19">
        <v>457.767</v>
      </c>
      <c r="FF19">
        <v>23.239799999999999</v>
      </c>
      <c r="FG19">
        <v>32.744199999999999</v>
      </c>
      <c r="FH19">
        <v>29.998899999999999</v>
      </c>
      <c r="FI19">
        <v>32.669499999999999</v>
      </c>
      <c r="FJ19">
        <v>32.616900000000001</v>
      </c>
      <c r="FK19">
        <v>6.4100700000000002</v>
      </c>
      <c r="FL19">
        <v>28.790500000000002</v>
      </c>
      <c r="FM19">
        <v>0</v>
      </c>
      <c r="FN19">
        <v>23.2713</v>
      </c>
      <c r="FO19">
        <v>80.031199999999998</v>
      </c>
      <c r="FP19">
        <v>19.004799999999999</v>
      </c>
      <c r="FQ19">
        <v>101.036</v>
      </c>
      <c r="FR19">
        <v>100.541</v>
      </c>
    </row>
    <row r="20" spans="1:174" x14ac:dyDescent="0.25">
      <c r="A20">
        <v>4</v>
      </c>
      <c r="B20">
        <v>1608241769.5</v>
      </c>
      <c r="C20">
        <v>322</v>
      </c>
      <c r="D20" t="s">
        <v>308</v>
      </c>
      <c r="E20" t="s">
        <v>309</v>
      </c>
      <c r="F20" t="s">
        <v>289</v>
      </c>
      <c r="G20" t="s">
        <v>290</v>
      </c>
      <c r="H20">
        <v>1608241761.5</v>
      </c>
      <c r="I20">
        <f t="shared" si="0"/>
        <v>1.3709885415915388E-3</v>
      </c>
      <c r="J20">
        <f t="shared" si="1"/>
        <v>0.86255021237556184</v>
      </c>
      <c r="K20">
        <f t="shared" si="2"/>
        <v>99.842574193548401</v>
      </c>
      <c r="L20">
        <f t="shared" si="3"/>
        <v>78.92953601367546</v>
      </c>
      <c r="M20">
        <f t="shared" si="4"/>
        <v>8.0268378591664202</v>
      </c>
      <c r="N20">
        <f t="shared" si="5"/>
        <v>10.15361542673393</v>
      </c>
      <c r="O20">
        <f t="shared" si="6"/>
        <v>7.6290849597994023E-2</v>
      </c>
      <c r="P20">
        <f t="shared" si="7"/>
        <v>2.9581931288148802</v>
      </c>
      <c r="Q20">
        <f t="shared" si="8"/>
        <v>7.5214428619565302E-2</v>
      </c>
      <c r="R20">
        <f t="shared" si="9"/>
        <v>4.7104464747200543E-2</v>
      </c>
      <c r="S20">
        <f t="shared" si="10"/>
        <v>231.28963307208218</v>
      </c>
      <c r="T20">
        <f t="shared" si="11"/>
        <v>29.0008282462721</v>
      </c>
      <c r="U20">
        <f t="shared" si="12"/>
        <v>28.2104161290323</v>
      </c>
      <c r="V20">
        <f t="shared" si="13"/>
        <v>3.8416390590373308</v>
      </c>
      <c r="W20">
        <f t="shared" si="14"/>
        <v>53.788454985689945</v>
      </c>
      <c r="X20">
        <f t="shared" si="15"/>
        <v>2.0415656771235273</v>
      </c>
      <c r="Y20">
        <f t="shared" si="16"/>
        <v>3.7955462332328973</v>
      </c>
      <c r="Z20">
        <f t="shared" si="17"/>
        <v>1.8000733819138035</v>
      </c>
      <c r="AA20">
        <f t="shared" si="18"/>
        <v>-60.460594684186866</v>
      </c>
      <c r="AB20">
        <f t="shared" si="19"/>
        <v>-33.048293978346152</v>
      </c>
      <c r="AC20">
        <f t="shared" si="20"/>
        <v>-2.4377855125479537</v>
      </c>
      <c r="AD20">
        <f t="shared" si="21"/>
        <v>135.34295889700121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53565.303325839923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310</v>
      </c>
      <c r="AR20">
        <v>15333</v>
      </c>
      <c r="AS20">
        <v>828.80623076923098</v>
      </c>
      <c r="AT20">
        <v>900.23</v>
      </c>
      <c r="AU20">
        <f t="shared" si="27"/>
        <v>7.933946794793445E-2</v>
      </c>
      <c r="AV20">
        <v>0.5</v>
      </c>
      <c r="AW20">
        <f t="shared" si="28"/>
        <v>1180.177955466467</v>
      </c>
      <c r="AX20">
        <f t="shared" si="29"/>
        <v>0.86255021237556184</v>
      </c>
      <c r="AY20">
        <f t="shared" si="30"/>
        <v>46.817345535295281</v>
      </c>
      <c r="AZ20">
        <f t="shared" si="31"/>
        <v>0.34612265754307237</v>
      </c>
      <c r="BA20">
        <f t="shared" si="32"/>
        <v>1.220407215302124E-3</v>
      </c>
      <c r="BB20">
        <f t="shared" si="33"/>
        <v>2.6236073003565754</v>
      </c>
      <c r="BC20" t="s">
        <v>311</v>
      </c>
      <c r="BD20">
        <v>588.64</v>
      </c>
      <c r="BE20">
        <f t="shared" si="34"/>
        <v>311.59000000000003</v>
      </c>
      <c r="BF20">
        <f t="shared" si="35"/>
        <v>0.22922356054677312</v>
      </c>
      <c r="BG20">
        <f t="shared" si="36"/>
        <v>0.8834497875396492</v>
      </c>
      <c r="BH20">
        <f t="shared" si="37"/>
        <v>0.386590417979922</v>
      </c>
      <c r="BI20">
        <f t="shared" si="38"/>
        <v>0.92745116873639211</v>
      </c>
      <c r="BJ20">
        <f t="shared" si="39"/>
        <v>0.16280060606569194</v>
      </c>
      <c r="BK20">
        <f t="shared" si="40"/>
        <v>0.83719939393430809</v>
      </c>
      <c r="BL20">
        <f t="shared" si="41"/>
        <v>1399.9916129032299</v>
      </c>
      <c r="BM20">
        <f t="shared" si="42"/>
        <v>1180.177955466467</v>
      </c>
      <c r="BN20">
        <f t="shared" si="43"/>
        <v>0.84298930407095451</v>
      </c>
      <c r="BO20">
        <f t="shared" si="44"/>
        <v>0.19597860814190909</v>
      </c>
      <c r="BP20">
        <v>6</v>
      </c>
      <c r="BQ20">
        <v>0.5</v>
      </c>
      <c r="BR20" t="s">
        <v>294</v>
      </c>
      <c r="BS20">
        <v>2</v>
      </c>
      <c r="BT20">
        <v>1608241761.5</v>
      </c>
      <c r="BU20">
        <v>99.842574193548401</v>
      </c>
      <c r="BV20">
        <v>101.041387096774</v>
      </c>
      <c r="BW20">
        <v>20.0751322580645</v>
      </c>
      <c r="BX20">
        <v>18.463654838709701</v>
      </c>
      <c r="BY20">
        <v>100.606290322581</v>
      </c>
      <c r="BZ20">
        <v>20.080558064516101</v>
      </c>
      <c r="CA20">
        <v>500.21145161290298</v>
      </c>
      <c r="CB20">
        <v>101.596290322581</v>
      </c>
      <c r="CC20">
        <v>9.9960087096774203E-2</v>
      </c>
      <c r="CD20">
        <v>28.003193548387099</v>
      </c>
      <c r="CE20">
        <v>28.2104161290323</v>
      </c>
      <c r="CF20">
        <v>999.9</v>
      </c>
      <c r="CG20">
        <v>0</v>
      </c>
      <c r="CH20">
        <v>0</v>
      </c>
      <c r="CI20">
        <v>10004.4990322581</v>
      </c>
      <c r="CJ20">
        <v>0</v>
      </c>
      <c r="CK20">
        <v>198.398161290323</v>
      </c>
      <c r="CL20">
        <v>1399.9916129032299</v>
      </c>
      <c r="CM20">
        <v>0.89999845161290304</v>
      </c>
      <c r="CN20">
        <v>0.100001703225806</v>
      </c>
      <c r="CO20">
        <v>0</v>
      </c>
      <c r="CP20">
        <v>828.83629032258</v>
      </c>
      <c r="CQ20">
        <v>4.99979</v>
      </c>
      <c r="CR20">
        <v>11679.4064516129</v>
      </c>
      <c r="CS20">
        <v>11904.587096774199</v>
      </c>
      <c r="CT20">
        <v>48.677</v>
      </c>
      <c r="CU20">
        <v>51.125</v>
      </c>
      <c r="CV20">
        <v>49.866870967741903</v>
      </c>
      <c r="CW20">
        <v>50.042000000000002</v>
      </c>
      <c r="CX20">
        <v>49.811999999999998</v>
      </c>
      <c r="CY20">
        <v>1255.4916129032299</v>
      </c>
      <c r="CZ20">
        <v>139.5</v>
      </c>
      <c r="DA20">
        <v>0</v>
      </c>
      <c r="DB20">
        <v>96</v>
      </c>
      <c r="DC20">
        <v>0</v>
      </c>
      <c r="DD20">
        <v>828.80623076923098</v>
      </c>
      <c r="DE20">
        <v>-4.4450598286451299</v>
      </c>
      <c r="DF20">
        <v>-60.3589743408074</v>
      </c>
      <c r="DG20">
        <v>11679.0730769231</v>
      </c>
      <c r="DH20">
        <v>15</v>
      </c>
      <c r="DI20">
        <v>1608241598.5</v>
      </c>
      <c r="DJ20" t="s">
        <v>301</v>
      </c>
      <c r="DK20">
        <v>1608241598.5</v>
      </c>
      <c r="DL20">
        <v>1608241585</v>
      </c>
      <c r="DM20">
        <v>25</v>
      </c>
      <c r="DN20">
        <v>0.441</v>
      </c>
      <c r="DO20">
        <v>-1E-3</v>
      </c>
      <c r="DP20">
        <v>-0.79900000000000004</v>
      </c>
      <c r="DQ20">
        <v>-1.2E-2</v>
      </c>
      <c r="DR20">
        <v>50</v>
      </c>
      <c r="DS20">
        <v>20</v>
      </c>
      <c r="DT20">
        <v>0.36</v>
      </c>
      <c r="DU20">
        <v>0.09</v>
      </c>
      <c r="DV20">
        <v>0.86214083379417195</v>
      </c>
      <c r="DW20">
        <v>-0.17488282633469401</v>
      </c>
      <c r="DX20">
        <v>1.85649774473007E-2</v>
      </c>
      <c r="DY20">
        <v>1</v>
      </c>
      <c r="DZ20">
        <v>-1.19857387096774</v>
      </c>
      <c r="EA20">
        <v>0.16232951612903401</v>
      </c>
      <c r="EB20">
        <v>2.0611529137905E-2</v>
      </c>
      <c r="EC20">
        <v>1</v>
      </c>
      <c r="ED20">
        <v>1.60935612903226</v>
      </c>
      <c r="EE20">
        <v>0.152400483870967</v>
      </c>
      <c r="EF20">
        <v>1.88749244266668E-2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-0.76400000000000001</v>
      </c>
      <c r="EN20">
        <v>-5.7999999999999996E-3</v>
      </c>
      <c r="EO20">
        <v>-0.83835568815619299</v>
      </c>
      <c r="EP20">
        <v>8.1547674161403102E-4</v>
      </c>
      <c r="EQ20">
        <v>-7.5071724955183801E-7</v>
      </c>
      <c r="ER20">
        <v>1.8443278439785599E-10</v>
      </c>
      <c r="ES20">
        <v>-0.15782608597077399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2.9</v>
      </c>
      <c r="FB20">
        <v>3.1</v>
      </c>
      <c r="FC20">
        <v>2</v>
      </c>
      <c r="FD20">
        <v>506.87900000000002</v>
      </c>
      <c r="FE20">
        <v>458.142</v>
      </c>
      <c r="FF20">
        <v>23.118600000000001</v>
      </c>
      <c r="FG20">
        <v>32.551400000000001</v>
      </c>
      <c r="FH20">
        <v>30.0001</v>
      </c>
      <c r="FI20">
        <v>32.5426</v>
      </c>
      <c r="FJ20">
        <v>32.500300000000003</v>
      </c>
      <c r="FK20">
        <v>7.3374199999999998</v>
      </c>
      <c r="FL20">
        <v>30.6968</v>
      </c>
      <c r="FM20">
        <v>0</v>
      </c>
      <c r="FN20">
        <v>23.110700000000001</v>
      </c>
      <c r="FO20">
        <v>101.19199999999999</v>
      </c>
      <c r="FP20">
        <v>18.485099999999999</v>
      </c>
      <c r="FQ20">
        <v>101.07</v>
      </c>
      <c r="FR20">
        <v>100.56399999999999</v>
      </c>
    </row>
    <row r="21" spans="1:174" x14ac:dyDescent="0.25">
      <c r="A21">
        <v>5</v>
      </c>
      <c r="B21">
        <v>1608241852.5</v>
      </c>
      <c r="C21">
        <v>405</v>
      </c>
      <c r="D21" t="s">
        <v>312</v>
      </c>
      <c r="E21" t="s">
        <v>313</v>
      </c>
      <c r="F21" t="s">
        <v>289</v>
      </c>
      <c r="G21" t="s">
        <v>290</v>
      </c>
      <c r="H21">
        <v>1608241844.5</v>
      </c>
      <c r="I21">
        <f t="shared" si="0"/>
        <v>1.6783640426048627E-3</v>
      </c>
      <c r="J21">
        <f t="shared" si="1"/>
        <v>2.6154585546313323</v>
      </c>
      <c r="K21">
        <f t="shared" si="2"/>
        <v>149.34296774193501</v>
      </c>
      <c r="L21">
        <f t="shared" si="3"/>
        <v>100.53113922218736</v>
      </c>
      <c r="M21">
        <f t="shared" si="4"/>
        <v>10.223653875003574</v>
      </c>
      <c r="N21">
        <f t="shared" si="5"/>
        <v>15.187640592482154</v>
      </c>
      <c r="O21">
        <f t="shared" si="6"/>
        <v>9.4004172677524048E-2</v>
      </c>
      <c r="P21">
        <f t="shared" si="7"/>
        <v>2.9568929240595532</v>
      </c>
      <c r="Q21">
        <f t="shared" si="8"/>
        <v>9.2374923138689169E-2</v>
      </c>
      <c r="R21">
        <f t="shared" si="9"/>
        <v>5.7878356506183004E-2</v>
      </c>
      <c r="S21">
        <f t="shared" si="10"/>
        <v>231.28500561759154</v>
      </c>
      <c r="T21">
        <f t="shared" si="11"/>
        <v>28.915490255571612</v>
      </c>
      <c r="U21">
        <f t="shared" si="12"/>
        <v>28.183129032258101</v>
      </c>
      <c r="V21">
        <f t="shared" si="13"/>
        <v>3.8355417700657797</v>
      </c>
      <c r="W21">
        <f t="shared" si="14"/>
        <v>53.799373293554794</v>
      </c>
      <c r="X21">
        <f t="shared" si="15"/>
        <v>2.0412030152463316</v>
      </c>
      <c r="Y21">
        <f t="shared" si="16"/>
        <v>3.7941018459612228</v>
      </c>
      <c r="Z21">
        <f t="shared" si="17"/>
        <v>1.794338754819448</v>
      </c>
      <c r="AA21">
        <f t="shared" si="18"/>
        <v>-74.015854278874443</v>
      </c>
      <c r="AB21">
        <f t="shared" si="19"/>
        <v>-29.724683556304345</v>
      </c>
      <c r="AC21">
        <f t="shared" si="20"/>
        <v>-2.1932161726858403</v>
      </c>
      <c r="AD21">
        <f t="shared" si="21"/>
        <v>125.35125160972689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53528.589033512071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314</v>
      </c>
      <c r="AR21">
        <v>15332.7</v>
      </c>
      <c r="AS21">
        <v>820.86015384615405</v>
      </c>
      <c r="AT21">
        <v>900.22</v>
      </c>
      <c r="AU21">
        <f t="shared" si="27"/>
        <v>8.8156057579087288E-2</v>
      </c>
      <c r="AV21">
        <v>0.5</v>
      </c>
      <c r="AW21">
        <f t="shared" si="28"/>
        <v>1180.154545789039</v>
      </c>
      <c r="AX21">
        <f t="shared" si="29"/>
        <v>2.6154585546313323</v>
      </c>
      <c r="AY21">
        <f t="shared" si="30"/>
        <v>52.018886045400066</v>
      </c>
      <c r="AZ21">
        <f t="shared" si="31"/>
        <v>0.35817911177267786</v>
      </c>
      <c r="BA21">
        <f t="shared" si="32"/>
        <v>2.7057524337311353E-3</v>
      </c>
      <c r="BB21">
        <f t="shared" si="33"/>
        <v>2.6236475528204211</v>
      </c>
      <c r="BC21" t="s">
        <v>315</v>
      </c>
      <c r="BD21">
        <v>577.78</v>
      </c>
      <c r="BE21">
        <f t="shared" si="34"/>
        <v>322.44000000000005</v>
      </c>
      <c r="BF21">
        <f t="shared" si="35"/>
        <v>0.24612283263195003</v>
      </c>
      <c r="BG21">
        <f t="shared" si="36"/>
        <v>0.87987929814104215</v>
      </c>
      <c r="BH21">
        <f t="shared" si="37"/>
        <v>0.429568714972143</v>
      </c>
      <c r="BI21">
        <f t="shared" si="38"/>
        <v>0.92745509553601402</v>
      </c>
      <c r="BJ21">
        <f t="shared" si="39"/>
        <v>0.17323882706668714</v>
      </c>
      <c r="BK21">
        <f t="shared" si="40"/>
        <v>0.82676117293331286</v>
      </c>
      <c r="BL21">
        <f t="shared" si="41"/>
        <v>1399.9638709677399</v>
      </c>
      <c r="BM21">
        <f t="shared" si="42"/>
        <v>1180.154545789039</v>
      </c>
      <c r="BN21">
        <f t="shared" si="43"/>
        <v>0.8429892872687097</v>
      </c>
      <c r="BO21">
        <f t="shared" si="44"/>
        <v>0.1959785745374194</v>
      </c>
      <c r="BP21">
        <v>6</v>
      </c>
      <c r="BQ21">
        <v>0.5</v>
      </c>
      <c r="BR21" t="s">
        <v>294</v>
      </c>
      <c r="BS21">
        <v>2</v>
      </c>
      <c r="BT21">
        <v>1608241844.5</v>
      </c>
      <c r="BU21">
        <v>149.34296774193501</v>
      </c>
      <c r="BV21">
        <v>152.78080645161299</v>
      </c>
      <c r="BW21">
        <v>20.071538709677402</v>
      </c>
      <c r="BX21">
        <v>18.098783870967701</v>
      </c>
      <c r="BY21">
        <v>150.07519354838701</v>
      </c>
      <c r="BZ21">
        <v>20.077032258064499</v>
      </c>
      <c r="CA21">
        <v>500.21725806451599</v>
      </c>
      <c r="CB21">
        <v>101.596387096774</v>
      </c>
      <c r="CC21">
        <v>0.100002241935484</v>
      </c>
      <c r="CD21">
        <v>27.996664516129002</v>
      </c>
      <c r="CE21">
        <v>28.183129032258101</v>
      </c>
      <c r="CF21">
        <v>999.9</v>
      </c>
      <c r="CG21">
        <v>0</v>
      </c>
      <c r="CH21">
        <v>0</v>
      </c>
      <c r="CI21">
        <v>9997.1135483870894</v>
      </c>
      <c r="CJ21">
        <v>0</v>
      </c>
      <c r="CK21">
        <v>206.85874193548401</v>
      </c>
      <c r="CL21">
        <v>1399.9638709677399</v>
      </c>
      <c r="CM21">
        <v>0.90000061290322597</v>
      </c>
      <c r="CN21">
        <v>9.9999606451612905E-2</v>
      </c>
      <c r="CO21">
        <v>0</v>
      </c>
      <c r="CP21">
        <v>820.87619354838705</v>
      </c>
      <c r="CQ21">
        <v>4.99979</v>
      </c>
      <c r="CR21">
        <v>11576.935483871001</v>
      </c>
      <c r="CS21">
        <v>11904.364516129001</v>
      </c>
      <c r="CT21">
        <v>48.686999999999998</v>
      </c>
      <c r="CU21">
        <v>51.112806451612897</v>
      </c>
      <c r="CV21">
        <v>49.850612903225802</v>
      </c>
      <c r="CW21">
        <v>50</v>
      </c>
      <c r="CX21">
        <v>49.811999999999998</v>
      </c>
      <c r="CY21">
        <v>1255.4674193548401</v>
      </c>
      <c r="CZ21">
        <v>139.496451612903</v>
      </c>
      <c r="DA21">
        <v>0</v>
      </c>
      <c r="DB21">
        <v>82.5</v>
      </c>
      <c r="DC21">
        <v>0</v>
      </c>
      <c r="DD21">
        <v>820.86015384615405</v>
      </c>
      <c r="DE21">
        <v>-4.4625641061123096</v>
      </c>
      <c r="DF21">
        <v>-60.348717867864202</v>
      </c>
      <c r="DG21">
        <v>11576.0846153846</v>
      </c>
      <c r="DH21">
        <v>15</v>
      </c>
      <c r="DI21">
        <v>1608241598.5</v>
      </c>
      <c r="DJ21" t="s">
        <v>301</v>
      </c>
      <c r="DK21">
        <v>1608241598.5</v>
      </c>
      <c r="DL21">
        <v>1608241585</v>
      </c>
      <c r="DM21">
        <v>25</v>
      </c>
      <c r="DN21">
        <v>0.441</v>
      </c>
      <c r="DO21">
        <v>-1E-3</v>
      </c>
      <c r="DP21">
        <v>-0.79900000000000004</v>
      </c>
      <c r="DQ21">
        <v>-1.2E-2</v>
      </c>
      <c r="DR21">
        <v>50</v>
      </c>
      <c r="DS21">
        <v>20</v>
      </c>
      <c r="DT21">
        <v>0.36</v>
      </c>
      <c r="DU21">
        <v>0.09</v>
      </c>
      <c r="DV21">
        <v>2.61671517768995</v>
      </c>
      <c r="DW21">
        <v>-0.14408094989434</v>
      </c>
      <c r="DX21">
        <v>2.4797265394156599E-2</v>
      </c>
      <c r="DY21">
        <v>1</v>
      </c>
      <c r="DZ21">
        <v>-3.4381390322580598</v>
      </c>
      <c r="EA21">
        <v>0.18549483870968</v>
      </c>
      <c r="EB21">
        <v>3.0419182758723799E-2</v>
      </c>
      <c r="EC21">
        <v>1</v>
      </c>
      <c r="ED21">
        <v>1.9706490322580601</v>
      </c>
      <c r="EE21">
        <v>0.12620854838709999</v>
      </c>
      <c r="EF21">
        <v>1.59248262976983E-2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-0.73199999999999998</v>
      </c>
      <c r="EN21">
        <v>-5.7000000000000002E-3</v>
      </c>
      <c r="EO21">
        <v>-0.83835568815619299</v>
      </c>
      <c r="EP21">
        <v>8.1547674161403102E-4</v>
      </c>
      <c r="EQ21">
        <v>-7.5071724955183801E-7</v>
      </c>
      <c r="ER21">
        <v>1.8443278439785599E-10</v>
      </c>
      <c r="ES21">
        <v>-0.15782608597077399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4.2</v>
      </c>
      <c r="FB21">
        <v>4.5</v>
      </c>
      <c r="FC21">
        <v>2</v>
      </c>
      <c r="FD21">
        <v>507.33499999999998</v>
      </c>
      <c r="FE21">
        <v>458.09399999999999</v>
      </c>
      <c r="FF21">
        <v>22.971299999999999</v>
      </c>
      <c r="FG21">
        <v>32.462699999999998</v>
      </c>
      <c r="FH21">
        <v>30.0002</v>
      </c>
      <c r="FI21">
        <v>32.472099999999998</v>
      </c>
      <c r="FJ21">
        <v>32.437399999999997</v>
      </c>
      <c r="FK21">
        <v>9.6388200000000008</v>
      </c>
      <c r="FL21">
        <v>31.657900000000001</v>
      </c>
      <c r="FM21">
        <v>0</v>
      </c>
      <c r="FN21">
        <v>22.973099999999999</v>
      </c>
      <c r="FO21">
        <v>153.00700000000001</v>
      </c>
      <c r="FP21">
        <v>18.010899999999999</v>
      </c>
      <c r="FQ21">
        <v>101.07899999999999</v>
      </c>
      <c r="FR21">
        <v>100.56</v>
      </c>
    </row>
    <row r="22" spans="1:174" x14ac:dyDescent="0.25">
      <c r="A22">
        <v>6</v>
      </c>
      <c r="B22">
        <v>1608241929.5</v>
      </c>
      <c r="C22">
        <v>482</v>
      </c>
      <c r="D22" t="s">
        <v>316</v>
      </c>
      <c r="E22" t="s">
        <v>317</v>
      </c>
      <c r="F22" t="s">
        <v>289</v>
      </c>
      <c r="G22" t="s">
        <v>290</v>
      </c>
      <c r="H22">
        <v>1608241921.5</v>
      </c>
      <c r="I22">
        <f t="shared" si="0"/>
        <v>1.8318328027238052E-3</v>
      </c>
      <c r="J22">
        <f t="shared" si="1"/>
        <v>4.271078930465527</v>
      </c>
      <c r="K22">
        <f t="shared" si="2"/>
        <v>199.127096774194</v>
      </c>
      <c r="L22">
        <f t="shared" si="3"/>
        <v>126.4460625350613</v>
      </c>
      <c r="M22">
        <f t="shared" si="4"/>
        <v>12.859430064441657</v>
      </c>
      <c r="N22">
        <f t="shared" si="5"/>
        <v>20.251013938793282</v>
      </c>
      <c r="O22">
        <f t="shared" si="6"/>
        <v>0.10223994111481702</v>
      </c>
      <c r="P22">
        <f t="shared" si="7"/>
        <v>2.9576490893180303</v>
      </c>
      <c r="Q22">
        <f t="shared" si="8"/>
        <v>0.10031633797304827</v>
      </c>
      <c r="R22">
        <f t="shared" si="9"/>
        <v>6.2867524860562754E-2</v>
      </c>
      <c r="S22">
        <f t="shared" si="10"/>
        <v>231.28975424078533</v>
      </c>
      <c r="T22">
        <f t="shared" si="11"/>
        <v>28.854538410681517</v>
      </c>
      <c r="U22">
        <f t="shared" si="12"/>
        <v>28.145854838709699</v>
      </c>
      <c r="V22">
        <f t="shared" si="13"/>
        <v>3.8272265121929343</v>
      </c>
      <c r="W22">
        <f t="shared" si="14"/>
        <v>53.40061519750796</v>
      </c>
      <c r="X22">
        <f t="shared" si="15"/>
        <v>2.0235660680016445</v>
      </c>
      <c r="Y22">
        <f t="shared" si="16"/>
        <v>3.7894059094961103</v>
      </c>
      <c r="Z22">
        <f t="shared" si="17"/>
        <v>1.8036604441912898</v>
      </c>
      <c r="AA22">
        <f t="shared" si="18"/>
        <v>-80.783826600119809</v>
      </c>
      <c r="AB22">
        <f t="shared" si="19"/>
        <v>-27.175896958632134</v>
      </c>
      <c r="AC22">
        <f t="shared" si="20"/>
        <v>-2.0040586163772689</v>
      </c>
      <c r="AD22">
        <f t="shared" si="21"/>
        <v>121.32597206565609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53554.451757210474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318</v>
      </c>
      <c r="AR22">
        <v>15332.3</v>
      </c>
      <c r="AS22">
        <v>817.67780000000005</v>
      </c>
      <c r="AT22">
        <v>906.85</v>
      </c>
      <c r="AU22">
        <f t="shared" si="27"/>
        <v>9.8331807906489432E-2</v>
      </c>
      <c r="AV22">
        <v>0.5</v>
      </c>
      <c r="AW22">
        <f t="shared" si="28"/>
        <v>1180.1785070793712</v>
      </c>
      <c r="AX22">
        <f t="shared" si="29"/>
        <v>4.271078930465527</v>
      </c>
      <c r="AY22">
        <f t="shared" si="30"/>
        <v>58.024543126748107</v>
      </c>
      <c r="AZ22">
        <f t="shared" si="31"/>
        <v>0.36191211335943102</v>
      </c>
      <c r="BA22">
        <f t="shared" si="32"/>
        <v>4.1085533935720526E-3</v>
      </c>
      <c r="BB22">
        <f t="shared" si="33"/>
        <v>2.5971549870430612</v>
      </c>
      <c r="BC22" t="s">
        <v>319</v>
      </c>
      <c r="BD22">
        <v>578.65</v>
      </c>
      <c r="BE22">
        <f t="shared" si="34"/>
        <v>328.20000000000005</v>
      </c>
      <c r="BF22">
        <f t="shared" si="35"/>
        <v>0.27170079219987803</v>
      </c>
      <c r="BG22">
        <f t="shared" si="36"/>
        <v>0.87769384705395714</v>
      </c>
      <c r="BH22">
        <f t="shared" si="37"/>
        <v>0.46596000562734846</v>
      </c>
      <c r="BI22">
        <f t="shared" si="38"/>
        <v>0.92485162738658799</v>
      </c>
      <c r="BJ22">
        <f t="shared" si="39"/>
        <v>0.19227581255900478</v>
      </c>
      <c r="BK22">
        <f t="shared" si="40"/>
        <v>0.80772418744099528</v>
      </c>
      <c r="BL22">
        <f t="shared" si="41"/>
        <v>1399.99225806452</v>
      </c>
      <c r="BM22">
        <f t="shared" si="42"/>
        <v>1180.1785070793712</v>
      </c>
      <c r="BN22">
        <f t="shared" si="43"/>
        <v>0.84298930960586893</v>
      </c>
      <c r="BO22">
        <f t="shared" si="44"/>
        <v>0.19597861921173781</v>
      </c>
      <c r="BP22">
        <v>6</v>
      </c>
      <c r="BQ22">
        <v>0.5</v>
      </c>
      <c r="BR22" t="s">
        <v>294</v>
      </c>
      <c r="BS22">
        <v>2</v>
      </c>
      <c r="BT22">
        <v>1608241921.5</v>
      </c>
      <c r="BU22">
        <v>199.127096774194</v>
      </c>
      <c r="BV22">
        <v>204.68777419354799</v>
      </c>
      <c r="BW22">
        <v>19.897612903225799</v>
      </c>
      <c r="BX22">
        <v>17.7440580645161</v>
      </c>
      <c r="BY22">
        <v>199.831032258064</v>
      </c>
      <c r="BZ22">
        <v>19.9067419354839</v>
      </c>
      <c r="CA22">
        <v>500.21025806451598</v>
      </c>
      <c r="CB22">
        <v>101.59896774193599</v>
      </c>
      <c r="CC22">
        <v>9.9968600000000005E-2</v>
      </c>
      <c r="CD22">
        <v>27.975422580645201</v>
      </c>
      <c r="CE22">
        <v>28.145854838709699</v>
      </c>
      <c r="CF22">
        <v>999.9</v>
      </c>
      <c r="CG22">
        <v>0</v>
      </c>
      <c r="CH22">
        <v>0</v>
      </c>
      <c r="CI22">
        <v>10001.1487096774</v>
      </c>
      <c r="CJ22">
        <v>0</v>
      </c>
      <c r="CK22">
        <v>213.84235483871001</v>
      </c>
      <c r="CL22">
        <v>1399.99225806452</v>
      </c>
      <c r="CM22">
        <v>0.89999822580645195</v>
      </c>
      <c r="CN22">
        <v>0.10000205806451599</v>
      </c>
      <c r="CO22">
        <v>0</v>
      </c>
      <c r="CP22">
        <v>817.70732258064504</v>
      </c>
      <c r="CQ22">
        <v>4.99979</v>
      </c>
      <c r="CR22">
        <v>11548.580645161301</v>
      </c>
      <c r="CS22">
        <v>11904.5967741935</v>
      </c>
      <c r="CT22">
        <v>48.745935483871001</v>
      </c>
      <c r="CU22">
        <v>51.120935483871001</v>
      </c>
      <c r="CV22">
        <v>49.875</v>
      </c>
      <c r="CW22">
        <v>50.061999999999998</v>
      </c>
      <c r="CX22">
        <v>49.870935483871001</v>
      </c>
      <c r="CY22">
        <v>1255.4919354838701</v>
      </c>
      <c r="CZ22">
        <v>139.50032258064499</v>
      </c>
      <c r="DA22">
        <v>0</v>
      </c>
      <c r="DB22">
        <v>76.299999952316298</v>
      </c>
      <c r="DC22">
        <v>0</v>
      </c>
      <c r="DD22">
        <v>817.67780000000005</v>
      </c>
      <c r="DE22">
        <v>-3.32830768856754</v>
      </c>
      <c r="DF22">
        <v>-46.0846155212231</v>
      </c>
      <c r="DG22">
        <v>11547.9</v>
      </c>
      <c r="DH22">
        <v>15</v>
      </c>
      <c r="DI22">
        <v>1608241598.5</v>
      </c>
      <c r="DJ22" t="s">
        <v>301</v>
      </c>
      <c r="DK22">
        <v>1608241598.5</v>
      </c>
      <c r="DL22">
        <v>1608241585</v>
      </c>
      <c r="DM22">
        <v>25</v>
      </c>
      <c r="DN22">
        <v>0.441</v>
      </c>
      <c r="DO22">
        <v>-1E-3</v>
      </c>
      <c r="DP22">
        <v>-0.79900000000000004</v>
      </c>
      <c r="DQ22">
        <v>-1.2E-2</v>
      </c>
      <c r="DR22">
        <v>50</v>
      </c>
      <c r="DS22">
        <v>20</v>
      </c>
      <c r="DT22">
        <v>0.36</v>
      </c>
      <c r="DU22">
        <v>0.09</v>
      </c>
      <c r="DV22">
        <v>4.2717887150440603</v>
      </c>
      <c r="DW22">
        <v>-0.22222350363814</v>
      </c>
      <c r="DX22">
        <v>2.84557871525867E-2</v>
      </c>
      <c r="DY22">
        <v>1</v>
      </c>
      <c r="DZ22">
        <v>-5.56171225806452</v>
      </c>
      <c r="EA22">
        <v>0.19316322580645101</v>
      </c>
      <c r="EB22">
        <v>3.25231820755673E-2</v>
      </c>
      <c r="EC22">
        <v>1</v>
      </c>
      <c r="ED22">
        <v>2.15231483870968</v>
      </c>
      <c r="EE22">
        <v>0.14767596774193301</v>
      </c>
      <c r="EF22">
        <v>1.1040704416215699E-2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-0.70299999999999996</v>
      </c>
      <c r="EN22">
        <v>-8.8999999999999999E-3</v>
      </c>
      <c r="EO22">
        <v>-0.83835568815619299</v>
      </c>
      <c r="EP22">
        <v>8.1547674161403102E-4</v>
      </c>
      <c r="EQ22">
        <v>-7.5071724955183801E-7</v>
      </c>
      <c r="ER22">
        <v>1.8443278439785599E-10</v>
      </c>
      <c r="ES22">
        <v>-0.15782608597077399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5.5</v>
      </c>
      <c r="FB22">
        <v>5.7</v>
      </c>
      <c r="FC22">
        <v>2</v>
      </c>
      <c r="FD22">
        <v>507.36799999999999</v>
      </c>
      <c r="FE22">
        <v>457.87099999999998</v>
      </c>
      <c r="FF22">
        <v>22.985299999999999</v>
      </c>
      <c r="FG22">
        <v>32.439799999999998</v>
      </c>
      <c r="FH22">
        <v>30.0001</v>
      </c>
      <c r="FI22">
        <v>32.438499999999998</v>
      </c>
      <c r="FJ22">
        <v>32.403799999999997</v>
      </c>
      <c r="FK22">
        <v>11.930199999999999</v>
      </c>
      <c r="FL22">
        <v>32.742699999999999</v>
      </c>
      <c r="FM22">
        <v>0</v>
      </c>
      <c r="FN22">
        <v>22.988900000000001</v>
      </c>
      <c r="FO22">
        <v>205.042</v>
      </c>
      <c r="FP22">
        <v>17.739899999999999</v>
      </c>
      <c r="FQ22">
        <v>101.07899999999999</v>
      </c>
      <c r="FR22">
        <v>100.565</v>
      </c>
    </row>
    <row r="23" spans="1:174" x14ac:dyDescent="0.25">
      <c r="A23">
        <v>7</v>
      </c>
      <c r="B23">
        <v>1608242042.5</v>
      </c>
      <c r="C23">
        <v>595</v>
      </c>
      <c r="D23" t="s">
        <v>320</v>
      </c>
      <c r="E23" t="s">
        <v>321</v>
      </c>
      <c r="F23" t="s">
        <v>289</v>
      </c>
      <c r="G23" t="s">
        <v>290</v>
      </c>
      <c r="H23">
        <v>1608242034.75</v>
      </c>
      <c r="I23">
        <f t="shared" si="0"/>
        <v>1.7582003164800775E-3</v>
      </c>
      <c r="J23">
        <f t="shared" si="1"/>
        <v>5.6128434612090459</v>
      </c>
      <c r="K23">
        <f t="shared" si="2"/>
        <v>249.87606666666699</v>
      </c>
      <c r="L23">
        <f t="shared" si="3"/>
        <v>150.63896746522263</v>
      </c>
      <c r="M23">
        <f t="shared" si="4"/>
        <v>15.320418240918098</v>
      </c>
      <c r="N23">
        <f t="shared" si="5"/>
        <v>25.41311796107918</v>
      </c>
      <c r="O23">
        <f t="shared" si="6"/>
        <v>9.7681855075347795E-2</v>
      </c>
      <c r="P23">
        <f t="shared" si="7"/>
        <v>2.9574366764003255</v>
      </c>
      <c r="Q23">
        <f t="shared" si="8"/>
        <v>9.5924232941044102E-2</v>
      </c>
      <c r="R23">
        <f t="shared" si="9"/>
        <v>6.0107926764198363E-2</v>
      </c>
      <c r="S23">
        <f t="shared" si="10"/>
        <v>231.29065233857236</v>
      </c>
      <c r="T23">
        <f t="shared" si="11"/>
        <v>28.909322921008769</v>
      </c>
      <c r="U23">
        <f t="shared" si="12"/>
        <v>28.1937033333333</v>
      </c>
      <c r="V23">
        <f t="shared" si="13"/>
        <v>3.83790359006833</v>
      </c>
      <c r="W23">
        <f t="shared" si="14"/>
        <v>53.394009113039722</v>
      </c>
      <c r="X23">
        <f t="shared" si="15"/>
        <v>2.027539987964099</v>
      </c>
      <c r="Y23">
        <f t="shared" si="16"/>
        <v>3.7973173800671569</v>
      </c>
      <c r="Z23">
        <f t="shared" si="17"/>
        <v>1.8103636021042311</v>
      </c>
      <c r="AA23">
        <f t="shared" si="18"/>
        <v>-77.536633956771425</v>
      </c>
      <c r="AB23">
        <f t="shared" si="19"/>
        <v>-29.099104955065755</v>
      </c>
      <c r="AC23">
        <f t="shared" si="20"/>
        <v>-2.1469320140511221</v>
      </c>
      <c r="AD23">
        <f t="shared" si="21"/>
        <v>122.50798141268406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53541.98309478179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322</v>
      </c>
      <c r="AR23">
        <v>15332</v>
      </c>
      <c r="AS23">
        <v>816.42715384615406</v>
      </c>
      <c r="AT23">
        <v>917.37</v>
      </c>
      <c r="AU23">
        <f t="shared" si="27"/>
        <v>0.1100350416449698</v>
      </c>
      <c r="AV23">
        <v>0.5</v>
      </c>
      <c r="AW23">
        <f t="shared" si="28"/>
        <v>1180.1833206277508</v>
      </c>
      <c r="AX23">
        <f t="shared" si="29"/>
        <v>5.6128434612090459</v>
      </c>
      <c r="AY23">
        <f t="shared" si="30"/>
        <v>64.930760416986658</v>
      </c>
      <c r="AZ23">
        <f t="shared" si="31"/>
        <v>0.36770332581183168</v>
      </c>
      <c r="BA23">
        <f t="shared" si="32"/>
        <v>5.2454485949966091E-3</v>
      </c>
      <c r="BB23">
        <f t="shared" si="33"/>
        <v>2.5559043788220674</v>
      </c>
      <c r="BC23" t="s">
        <v>323</v>
      </c>
      <c r="BD23">
        <v>580.04999999999995</v>
      </c>
      <c r="BE23">
        <f t="shared" si="34"/>
        <v>337.32000000000005</v>
      </c>
      <c r="BF23">
        <f t="shared" si="35"/>
        <v>0.29924951427085833</v>
      </c>
      <c r="BG23">
        <f t="shared" si="36"/>
        <v>0.87422959474726247</v>
      </c>
      <c r="BH23">
        <f t="shared" si="37"/>
        <v>0.49998171156857457</v>
      </c>
      <c r="BI23">
        <f t="shared" si="38"/>
        <v>0.92072063418418015</v>
      </c>
      <c r="BJ23">
        <f t="shared" si="39"/>
        <v>0.21260890201297786</v>
      </c>
      <c r="BK23">
        <f t="shared" si="40"/>
        <v>0.78739109798702211</v>
      </c>
      <c r="BL23">
        <f t="shared" si="41"/>
        <v>1399.998</v>
      </c>
      <c r="BM23">
        <f t="shared" si="42"/>
        <v>1180.1833206277508</v>
      </c>
      <c r="BN23">
        <f t="shared" si="43"/>
        <v>0.84298929043309412</v>
      </c>
      <c r="BO23">
        <f t="shared" si="44"/>
        <v>0.19597858086618836</v>
      </c>
      <c r="BP23">
        <v>6</v>
      </c>
      <c r="BQ23">
        <v>0.5</v>
      </c>
      <c r="BR23" t="s">
        <v>294</v>
      </c>
      <c r="BS23">
        <v>2</v>
      </c>
      <c r="BT23">
        <v>1608242034.75</v>
      </c>
      <c r="BU23">
        <v>249.87606666666699</v>
      </c>
      <c r="BV23">
        <v>257.13533333333299</v>
      </c>
      <c r="BW23">
        <v>19.9359133333333</v>
      </c>
      <c r="BX23">
        <v>17.8690866666667</v>
      </c>
      <c r="BY23">
        <v>250.55443333333301</v>
      </c>
      <c r="BZ23">
        <v>19.9442533333333</v>
      </c>
      <c r="CA23">
        <v>500.23033333333302</v>
      </c>
      <c r="CB23">
        <v>101.602866666667</v>
      </c>
      <c r="CC23">
        <v>0.10002269</v>
      </c>
      <c r="CD23">
        <v>28.011196666666699</v>
      </c>
      <c r="CE23">
        <v>28.1937033333333</v>
      </c>
      <c r="CF23">
        <v>999.9</v>
      </c>
      <c r="CG23">
        <v>0</v>
      </c>
      <c r="CH23">
        <v>0</v>
      </c>
      <c r="CI23">
        <v>9999.56</v>
      </c>
      <c r="CJ23">
        <v>0</v>
      </c>
      <c r="CK23">
        <v>199.06876666666699</v>
      </c>
      <c r="CL23">
        <v>1399.998</v>
      </c>
      <c r="CM23">
        <v>0.90000199999999997</v>
      </c>
      <c r="CN23">
        <v>9.9998400000000001E-2</v>
      </c>
      <c r="CO23">
        <v>0</v>
      </c>
      <c r="CP23">
        <v>816.44493333333298</v>
      </c>
      <c r="CQ23">
        <v>4.99979</v>
      </c>
      <c r="CR23">
        <v>11534.186666666699</v>
      </c>
      <c r="CS23">
        <v>11904.666666666701</v>
      </c>
      <c r="CT23">
        <v>48.7541333333333</v>
      </c>
      <c r="CU23">
        <v>51.186999999999998</v>
      </c>
      <c r="CV23">
        <v>49.928733333333298</v>
      </c>
      <c r="CW23">
        <v>50.1332666666667</v>
      </c>
      <c r="CX23">
        <v>49.875</v>
      </c>
      <c r="CY23">
        <v>1255.498</v>
      </c>
      <c r="CZ23">
        <v>139.5</v>
      </c>
      <c r="DA23">
        <v>0</v>
      </c>
      <c r="DB23">
        <v>112.40000009536701</v>
      </c>
      <c r="DC23">
        <v>0</v>
      </c>
      <c r="DD23">
        <v>816.42715384615406</v>
      </c>
      <c r="DE23">
        <v>0.90864957313857697</v>
      </c>
      <c r="DF23">
        <v>51.258119670918198</v>
      </c>
      <c r="DG23">
        <v>11534.473076923099</v>
      </c>
      <c r="DH23">
        <v>15</v>
      </c>
      <c r="DI23">
        <v>1608241598.5</v>
      </c>
      <c r="DJ23" t="s">
        <v>301</v>
      </c>
      <c r="DK23">
        <v>1608241598.5</v>
      </c>
      <c r="DL23">
        <v>1608241585</v>
      </c>
      <c r="DM23">
        <v>25</v>
      </c>
      <c r="DN23">
        <v>0.441</v>
      </c>
      <c r="DO23">
        <v>-1E-3</v>
      </c>
      <c r="DP23">
        <v>-0.79900000000000004</v>
      </c>
      <c r="DQ23">
        <v>-1.2E-2</v>
      </c>
      <c r="DR23">
        <v>50</v>
      </c>
      <c r="DS23">
        <v>20</v>
      </c>
      <c r="DT23">
        <v>0.36</v>
      </c>
      <c r="DU23">
        <v>0.09</v>
      </c>
      <c r="DV23">
        <v>5.6153729420919003</v>
      </c>
      <c r="DW23">
        <v>-0.110667302255042</v>
      </c>
      <c r="DX23">
        <v>2.0709512547293901E-2</v>
      </c>
      <c r="DY23">
        <v>1</v>
      </c>
      <c r="DZ23">
        <v>-7.2630406451612899</v>
      </c>
      <c r="EA23">
        <v>0.14290645161291499</v>
      </c>
      <c r="EB23">
        <v>2.6633055247977599E-2</v>
      </c>
      <c r="EC23">
        <v>1</v>
      </c>
      <c r="ED23">
        <v>2.0691277419354801</v>
      </c>
      <c r="EE23">
        <v>-0.107500161290327</v>
      </c>
      <c r="EF23">
        <v>1.2535082049907701E-2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-0.67800000000000005</v>
      </c>
      <c r="EN23">
        <v>-8.3000000000000001E-3</v>
      </c>
      <c r="EO23">
        <v>-0.83835568815619299</v>
      </c>
      <c r="EP23">
        <v>8.1547674161403102E-4</v>
      </c>
      <c r="EQ23">
        <v>-7.5071724955183801E-7</v>
      </c>
      <c r="ER23">
        <v>1.8443278439785599E-10</v>
      </c>
      <c r="ES23">
        <v>-0.15782608597077399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7.4</v>
      </c>
      <c r="FB23">
        <v>7.6</v>
      </c>
      <c r="FC23">
        <v>2</v>
      </c>
      <c r="FD23">
        <v>507.22500000000002</v>
      </c>
      <c r="FE23">
        <v>457.87</v>
      </c>
      <c r="FF23">
        <v>22.883500000000002</v>
      </c>
      <c r="FG23">
        <v>32.487900000000003</v>
      </c>
      <c r="FH23">
        <v>30.001000000000001</v>
      </c>
      <c r="FI23">
        <v>32.459899999999998</v>
      </c>
      <c r="FJ23">
        <v>32.427700000000002</v>
      </c>
      <c r="FK23">
        <v>14.188000000000001</v>
      </c>
      <c r="FL23">
        <v>31.781300000000002</v>
      </c>
      <c r="FM23">
        <v>0</v>
      </c>
      <c r="FN23">
        <v>22.8703</v>
      </c>
      <c r="FO23">
        <v>257.18200000000002</v>
      </c>
      <c r="FP23">
        <v>17.951799999999999</v>
      </c>
      <c r="FQ23">
        <v>101.069</v>
      </c>
      <c r="FR23">
        <v>100.55</v>
      </c>
    </row>
    <row r="24" spans="1:174" x14ac:dyDescent="0.25">
      <c r="A24">
        <v>8</v>
      </c>
      <c r="B24">
        <v>1608242163</v>
      </c>
      <c r="C24">
        <v>715.5</v>
      </c>
      <c r="D24" t="s">
        <v>324</v>
      </c>
      <c r="E24" t="s">
        <v>325</v>
      </c>
      <c r="F24" t="s">
        <v>289</v>
      </c>
      <c r="G24" t="s">
        <v>290</v>
      </c>
      <c r="H24">
        <v>1608242155</v>
      </c>
      <c r="I24">
        <f t="shared" si="0"/>
        <v>1.3740968759359757E-3</v>
      </c>
      <c r="J24">
        <f t="shared" si="1"/>
        <v>8.9725118076923369</v>
      </c>
      <c r="K24">
        <f t="shared" si="2"/>
        <v>399.914806451613</v>
      </c>
      <c r="L24">
        <f t="shared" si="3"/>
        <v>199.14948160553132</v>
      </c>
      <c r="M24">
        <f t="shared" si="4"/>
        <v>20.255871852965154</v>
      </c>
      <c r="N24">
        <f t="shared" si="5"/>
        <v>40.676094189552956</v>
      </c>
      <c r="O24">
        <f t="shared" si="6"/>
        <v>7.5696157767356984E-2</v>
      </c>
      <c r="P24">
        <f t="shared" si="7"/>
        <v>2.9578634694330566</v>
      </c>
      <c r="Q24">
        <f t="shared" si="8"/>
        <v>7.4636210879702028E-2</v>
      </c>
      <c r="R24">
        <f t="shared" si="9"/>
        <v>4.6741627311582795E-2</v>
      </c>
      <c r="S24">
        <f t="shared" si="10"/>
        <v>231.29179905565209</v>
      </c>
      <c r="T24">
        <f t="shared" si="11"/>
        <v>28.98947370541913</v>
      </c>
      <c r="U24">
        <f t="shared" si="12"/>
        <v>28.181845161290301</v>
      </c>
      <c r="V24">
        <f t="shared" si="13"/>
        <v>3.8352550977681203</v>
      </c>
      <c r="W24">
        <f t="shared" si="14"/>
        <v>53.162360116204177</v>
      </c>
      <c r="X24">
        <f t="shared" si="15"/>
        <v>2.0165463329765121</v>
      </c>
      <c r="Y24">
        <f t="shared" si="16"/>
        <v>3.7931843668502934</v>
      </c>
      <c r="Z24">
        <f t="shared" si="17"/>
        <v>1.8187087647916083</v>
      </c>
      <c r="AA24">
        <f t="shared" si="18"/>
        <v>-60.597672228776524</v>
      </c>
      <c r="AB24">
        <f t="shared" si="19"/>
        <v>-30.191228294145713</v>
      </c>
      <c r="AC24">
        <f t="shared" si="20"/>
        <v>-2.2268486672294152</v>
      </c>
      <c r="AD24">
        <f t="shared" si="21"/>
        <v>138.27604986550045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53557.935222439381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15331.3</v>
      </c>
      <c r="AS24">
        <v>828.11</v>
      </c>
      <c r="AT24">
        <v>953.21</v>
      </c>
      <c r="AU24">
        <f t="shared" si="27"/>
        <v>0.13124075492283971</v>
      </c>
      <c r="AV24">
        <v>0.5</v>
      </c>
      <c r="AW24">
        <f t="shared" si="28"/>
        <v>1180.1876328858452</v>
      </c>
      <c r="AX24">
        <f t="shared" si="29"/>
        <v>8.9725118076923369</v>
      </c>
      <c r="AY24">
        <f t="shared" si="30"/>
        <v>77.444357945268763</v>
      </c>
      <c r="AZ24">
        <f t="shared" si="31"/>
        <v>0.38925315512846076</v>
      </c>
      <c r="BA24">
        <f t="shared" si="32"/>
        <v>8.0921533334117873E-3</v>
      </c>
      <c r="BB24">
        <f t="shared" si="33"/>
        <v>2.4222049705731159</v>
      </c>
      <c r="BC24" t="s">
        <v>327</v>
      </c>
      <c r="BD24">
        <v>582.16999999999996</v>
      </c>
      <c r="BE24">
        <f t="shared" si="34"/>
        <v>371.04000000000008</v>
      </c>
      <c r="BF24">
        <f t="shared" si="35"/>
        <v>0.33716041397153945</v>
      </c>
      <c r="BG24">
        <f t="shared" si="36"/>
        <v>0.86154758928471475</v>
      </c>
      <c r="BH24">
        <f t="shared" si="37"/>
        <v>0.5262204217399602</v>
      </c>
      <c r="BI24">
        <f t="shared" si="38"/>
        <v>0.90664698433871482</v>
      </c>
      <c r="BJ24">
        <f t="shared" si="39"/>
        <v>0.23702730096461957</v>
      </c>
      <c r="BK24">
        <f t="shared" si="40"/>
        <v>0.76297269903538045</v>
      </c>
      <c r="BL24">
        <f t="shared" si="41"/>
        <v>1400.0029032258101</v>
      </c>
      <c r="BM24">
        <f t="shared" si="42"/>
        <v>1180.1876328858452</v>
      </c>
      <c r="BN24">
        <f t="shared" si="43"/>
        <v>0.8429894182122919</v>
      </c>
      <c r="BO24">
        <f t="shared" si="44"/>
        <v>0.19597883642458402</v>
      </c>
      <c r="BP24">
        <v>6</v>
      </c>
      <c r="BQ24">
        <v>0.5</v>
      </c>
      <c r="BR24" t="s">
        <v>294</v>
      </c>
      <c r="BS24">
        <v>2</v>
      </c>
      <c r="BT24">
        <v>1608242155</v>
      </c>
      <c r="BU24">
        <v>399.914806451613</v>
      </c>
      <c r="BV24">
        <v>411.33641935483899</v>
      </c>
      <c r="BW24">
        <v>19.826061290322599</v>
      </c>
      <c r="BX24">
        <v>18.210519354838699</v>
      </c>
      <c r="BY24">
        <v>400.53506451612901</v>
      </c>
      <c r="BZ24">
        <v>19.836706451612901</v>
      </c>
      <c r="CA24">
        <v>500.211322580645</v>
      </c>
      <c r="CB24">
        <v>101.611903225806</v>
      </c>
      <c r="CC24">
        <v>9.9995241935483897E-2</v>
      </c>
      <c r="CD24">
        <v>27.9925161290323</v>
      </c>
      <c r="CE24">
        <v>28.181845161290301</v>
      </c>
      <c r="CF24">
        <v>999.9</v>
      </c>
      <c r="CG24">
        <v>0</v>
      </c>
      <c r="CH24">
        <v>0</v>
      </c>
      <c r="CI24">
        <v>10001.091612903199</v>
      </c>
      <c r="CJ24">
        <v>0</v>
      </c>
      <c r="CK24">
        <v>152.771935483871</v>
      </c>
      <c r="CL24">
        <v>1400.0029032258101</v>
      </c>
      <c r="CM24">
        <v>0.89999748387096801</v>
      </c>
      <c r="CN24">
        <v>0.10000273870967701</v>
      </c>
      <c r="CO24">
        <v>0</v>
      </c>
      <c r="CP24">
        <v>828.13012903225797</v>
      </c>
      <c r="CQ24">
        <v>4.99979</v>
      </c>
      <c r="CR24">
        <v>11608.087096774199</v>
      </c>
      <c r="CS24">
        <v>11904.677419354801</v>
      </c>
      <c r="CT24">
        <v>48.875</v>
      </c>
      <c r="CU24">
        <v>51.3</v>
      </c>
      <c r="CV24">
        <v>50</v>
      </c>
      <c r="CW24">
        <v>50.271999999999998</v>
      </c>
      <c r="CX24">
        <v>50</v>
      </c>
      <c r="CY24">
        <v>1255.4964516129</v>
      </c>
      <c r="CZ24">
        <v>139.50645161290299</v>
      </c>
      <c r="DA24">
        <v>0</v>
      </c>
      <c r="DB24">
        <v>120.09999990463299</v>
      </c>
      <c r="DC24">
        <v>0</v>
      </c>
      <c r="DD24">
        <v>828.11</v>
      </c>
      <c r="DE24">
        <v>-1.58140171558492</v>
      </c>
      <c r="DF24">
        <v>-19.097435831375702</v>
      </c>
      <c r="DG24">
        <v>11607.9692307692</v>
      </c>
      <c r="DH24">
        <v>15</v>
      </c>
      <c r="DI24">
        <v>1608241598.5</v>
      </c>
      <c r="DJ24" t="s">
        <v>301</v>
      </c>
      <c r="DK24">
        <v>1608241598.5</v>
      </c>
      <c r="DL24">
        <v>1608241585</v>
      </c>
      <c r="DM24">
        <v>25</v>
      </c>
      <c r="DN24">
        <v>0.441</v>
      </c>
      <c r="DO24">
        <v>-1E-3</v>
      </c>
      <c r="DP24">
        <v>-0.79900000000000004</v>
      </c>
      <c r="DQ24">
        <v>-1.2E-2</v>
      </c>
      <c r="DR24">
        <v>50</v>
      </c>
      <c r="DS24">
        <v>20</v>
      </c>
      <c r="DT24">
        <v>0.36</v>
      </c>
      <c r="DU24">
        <v>0.09</v>
      </c>
      <c r="DV24">
        <v>8.9766221624300506</v>
      </c>
      <c r="DW24">
        <v>-0.74609533986873</v>
      </c>
      <c r="DX24">
        <v>5.8388892015583303E-2</v>
      </c>
      <c r="DY24">
        <v>0</v>
      </c>
      <c r="DZ24">
        <v>-11.421651612903201</v>
      </c>
      <c r="EA24">
        <v>0.89618225806454499</v>
      </c>
      <c r="EB24">
        <v>7.1867143872330896E-2</v>
      </c>
      <c r="EC24">
        <v>0</v>
      </c>
      <c r="ED24">
        <v>1.6155387096774201</v>
      </c>
      <c r="EE24">
        <v>6.1645161290319397E-2</v>
      </c>
      <c r="EF24">
        <v>6.3664593603258296E-3</v>
      </c>
      <c r="EG24">
        <v>1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-0.62</v>
      </c>
      <c r="EN24">
        <v>-1.06E-2</v>
      </c>
      <c r="EO24">
        <v>-0.83835568815619299</v>
      </c>
      <c r="EP24">
        <v>8.1547674161403102E-4</v>
      </c>
      <c r="EQ24">
        <v>-7.5071724955183801E-7</v>
      </c>
      <c r="ER24">
        <v>1.8443278439785599E-10</v>
      </c>
      <c r="ES24">
        <v>-0.15782608597077399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9.4</v>
      </c>
      <c r="FB24">
        <v>9.6</v>
      </c>
      <c r="FC24">
        <v>2</v>
      </c>
      <c r="FD24">
        <v>506.52</v>
      </c>
      <c r="FE24">
        <v>457.77800000000002</v>
      </c>
      <c r="FF24">
        <v>22.777000000000001</v>
      </c>
      <c r="FG24">
        <v>32.673400000000001</v>
      </c>
      <c r="FH24">
        <v>30.000699999999998</v>
      </c>
      <c r="FI24">
        <v>32.586300000000001</v>
      </c>
      <c r="FJ24">
        <v>32.550800000000002</v>
      </c>
      <c r="FK24">
        <v>20.5627</v>
      </c>
      <c r="FL24">
        <v>30.3796</v>
      </c>
      <c r="FM24">
        <v>0</v>
      </c>
      <c r="FN24">
        <v>22.779699999999998</v>
      </c>
      <c r="FO24">
        <v>411.19799999999998</v>
      </c>
      <c r="FP24">
        <v>18.291499999999999</v>
      </c>
      <c r="FQ24">
        <v>101.027</v>
      </c>
      <c r="FR24">
        <v>100.521</v>
      </c>
    </row>
    <row r="25" spans="1:174" x14ac:dyDescent="0.25">
      <c r="A25">
        <v>9</v>
      </c>
      <c r="B25">
        <v>1608242283.5</v>
      </c>
      <c r="C25">
        <v>836</v>
      </c>
      <c r="D25" t="s">
        <v>328</v>
      </c>
      <c r="E25" t="s">
        <v>329</v>
      </c>
      <c r="F25" t="s">
        <v>289</v>
      </c>
      <c r="G25" t="s">
        <v>290</v>
      </c>
      <c r="H25">
        <v>1608242275.5</v>
      </c>
      <c r="I25">
        <f t="shared" si="0"/>
        <v>9.5644387479093594E-4</v>
      </c>
      <c r="J25">
        <f t="shared" si="1"/>
        <v>9.794267797569514</v>
      </c>
      <c r="K25">
        <f t="shared" si="2"/>
        <v>499.963129032258</v>
      </c>
      <c r="L25">
        <f t="shared" si="3"/>
        <v>189.20022315534953</v>
      </c>
      <c r="M25">
        <f t="shared" si="4"/>
        <v>19.245928809605573</v>
      </c>
      <c r="N25">
        <f t="shared" si="5"/>
        <v>50.857523465401989</v>
      </c>
      <c r="O25">
        <f t="shared" si="6"/>
        <v>5.2564214954783479E-2</v>
      </c>
      <c r="P25">
        <f t="shared" si="7"/>
        <v>2.957372826887116</v>
      </c>
      <c r="Q25">
        <f t="shared" si="8"/>
        <v>5.2050647822723117E-2</v>
      </c>
      <c r="R25">
        <f t="shared" si="9"/>
        <v>3.2577378572475522E-2</v>
      </c>
      <c r="S25">
        <f t="shared" si="10"/>
        <v>231.2887404755694</v>
      </c>
      <c r="T25">
        <f t="shared" si="11"/>
        <v>29.108947695111162</v>
      </c>
      <c r="U25">
        <f t="shared" si="12"/>
        <v>28.226916129032301</v>
      </c>
      <c r="V25">
        <f t="shared" si="13"/>
        <v>3.8453300770882959</v>
      </c>
      <c r="W25">
        <f t="shared" si="14"/>
        <v>53.48390876232925</v>
      </c>
      <c r="X25">
        <f t="shared" si="15"/>
        <v>2.0301339892792218</v>
      </c>
      <c r="Y25">
        <f t="shared" si="16"/>
        <v>3.7957846317865278</v>
      </c>
      <c r="Z25">
        <f t="shared" si="17"/>
        <v>1.815196087809074</v>
      </c>
      <c r="AA25">
        <f t="shared" si="18"/>
        <v>-42.179174878280278</v>
      </c>
      <c r="AB25">
        <f t="shared" si="19"/>
        <v>-35.498073364055799</v>
      </c>
      <c r="AC25">
        <f t="shared" si="20"/>
        <v>-2.6194475747222095</v>
      </c>
      <c r="AD25">
        <f t="shared" si="21"/>
        <v>150.99204465851108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53541.779123512046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15330.4</v>
      </c>
      <c r="AS25">
        <v>834.70480769230801</v>
      </c>
      <c r="AT25">
        <v>970.78</v>
      </c>
      <c r="AU25">
        <f t="shared" si="27"/>
        <v>0.1401709885944209</v>
      </c>
      <c r="AV25">
        <v>0.5</v>
      </c>
      <c r="AW25">
        <f t="shared" si="28"/>
        <v>1180.1718780471379</v>
      </c>
      <c r="AX25">
        <f t="shared" si="29"/>
        <v>9.794267797569514</v>
      </c>
      <c r="AY25">
        <f t="shared" si="30"/>
        <v>82.71292942860083</v>
      </c>
      <c r="AZ25">
        <f t="shared" si="31"/>
        <v>0.39375553678485342</v>
      </c>
      <c r="BA25">
        <f t="shared" si="32"/>
        <v>8.7885633188858805E-3</v>
      </c>
      <c r="BB25">
        <f t="shared" si="33"/>
        <v>2.3602670017923733</v>
      </c>
      <c r="BC25" t="s">
        <v>331</v>
      </c>
      <c r="BD25">
        <v>588.53</v>
      </c>
      <c r="BE25">
        <f t="shared" si="34"/>
        <v>382.25</v>
      </c>
      <c r="BF25">
        <f t="shared" si="35"/>
        <v>0.3559848065603452</v>
      </c>
      <c r="BG25">
        <f t="shared" si="36"/>
        <v>0.85702530343550709</v>
      </c>
      <c r="BH25">
        <f t="shared" si="37"/>
        <v>0.53299472120616664</v>
      </c>
      <c r="BI25">
        <f t="shared" si="38"/>
        <v>0.89974759740275434</v>
      </c>
      <c r="BJ25">
        <f t="shared" si="39"/>
        <v>0.25099620401634187</v>
      </c>
      <c r="BK25">
        <f t="shared" si="40"/>
        <v>0.74900379598365818</v>
      </c>
      <c r="BL25">
        <f t="shared" si="41"/>
        <v>1399.9841935483901</v>
      </c>
      <c r="BM25">
        <f t="shared" si="42"/>
        <v>1180.1718780471379</v>
      </c>
      <c r="BN25">
        <f t="shared" si="43"/>
        <v>0.84298943051341346</v>
      </c>
      <c r="BO25">
        <f t="shared" si="44"/>
        <v>0.19597886102682696</v>
      </c>
      <c r="BP25">
        <v>6</v>
      </c>
      <c r="BQ25">
        <v>0.5</v>
      </c>
      <c r="BR25" t="s">
        <v>294</v>
      </c>
      <c r="BS25">
        <v>2</v>
      </c>
      <c r="BT25">
        <v>1608242275.5</v>
      </c>
      <c r="BU25">
        <v>499.963129032258</v>
      </c>
      <c r="BV25">
        <v>512.28490322580706</v>
      </c>
      <c r="BW25">
        <v>19.957561290322602</v>
      </c>
      <c r="BX25">
        <v>18.833206451612899</v>
      </c>
      <c r="BY25">
        <v>500.67312903225798</v>
      </c>
      <c r="BZ25">
        <v>19.9855612903226</v>
      </c>
      <c r="CA25">
        <v>500.209838709677</v>
      </c>
      <c r="CB25">
        <v>101.62258064516099</v>
      </c>
      <c r="CC25">
        <v>9.9967503225806401E-2</v>
      </c>
      <c r="CD25">
        <v>28.004270967741899</v>
      </c>
      <c r="CE25">
        <v>28.226916129032301</v>
      </c>
      <c r="CF25">
        <v>999.9</v>
      </c>
      <c r="CG25">
        <v>0</v>
      </c>
      <c r="CH25">
        <v>0</v>
      </c>
      <c r="CI25">
        <v>9997.2580645161306</v>
      </c>
      <c r="CJ25">
        <v>0</v>
      </c>
      <c r="CK25">
        <v>198.44241935483899</v>
      </c>
      <c r="CL25">
        <v>1399.9841935483901</v>
      </c>
      <c r="CM25">
        <v>0.89999667741935496</v>
      </c>
      <c r="CN25">
        <v>0.100003509677419</v>
      </c>
      <c r="CO25">
        <v>0</v>
      </c>
      <c r="CP25">
        <v>834.747677419355</v>
      </c>
      <c r="CQ25">
        <v>4.99979</v>
      </c>
      <c r="CR25">
        <v>11833.2193548387</v>
      </c>
      <c r="CS25">
        <v>11904.532258064501</v>
      </c>
      <c r="CT25">
        <v>48.995935483871001</v>
      </c>
      <c r="CU25">
        <v>51.417000000000002</v>
      </c>
      <c r="CV25">
        <v>50.125</v>
      </c>
      <c r="CW25">
        <v>50.436999999999998</v>
      </c>
      <c r="CX25">
        <v>50.120935483871001</v>
      </c>
      <c r="CY25">
        <v>1255.47903225806</v>
      </c>
      <c r="CZ25">
        <v>139.505161290323</v>
      </c>
      <c r="DA25">
        <v>0</v>
      </c>
      <c r="DB25">
        <v>120.09999990463299</v>
      </c>
      <c r="DC25">
        <v>0</v>
      </c>
      <c r="DD25">
        <v>834.70480769230801</v>
      </c>
      <c r="DE25">
        <v>-5.6127521109150003</v>
      </c>
      <c r="DF25">
        <v>-72.437606679876694</v>
      </c>
      <c r="DG25">
        <v>11832.6846153846</v>
      </c>
      <c r="DH25">
        <v>15</v>
      </c>
      <c r="DI25">
        <v>1608242307.5</v>
      </c>
      <c r="DJ25" t="s">
        <v>332</v>
      </c>
      <c r="DK25">
        <v>1608242307.5</v>
      </c>
      <c r="DL25">
        <v>1608242302.5</v>
      </c>
      <c r="DM25">
        <v>26</v>
      </c>
      <c r="DN25">
        <v>-0.11700000000000001</v>
      </c>
      <c r="DO25">
        <v>3.0000000000000001E-3</v>
      </c>
      <c r="DP25">
        <v>-0.71</v>
      </c>
      <c r="DQ25">
        <v>-2.8000000000000001E-2</v>
      </c>
      <c r="DR25">
        <v>512</v>
      </c>
      <c r="DS25">
        <v>19</v>
      </c>
      <c r="DT25">
        <v>0.21</v>
      </c>
      <c r="DU25">
        <v>0.06</v>
      </c>
      <c r="DV25">
        <v>9.7028852814170605</v>
      </c>
      <c r="DW25">
        <v>-0.69275122765829</v>
      </c>
      <c r="DX25">
        <v>7.3723306297076394E-2</v>
      </c>
      <c r="DY25">
        <v>0</v>
      </c>
      <c r="DZ25">
        <v>-12.2157419354839</v>
      </c>
      <c r="EA25">
        <v>0.87040161290324902</v>
      </c>
      <c r="EB25">
        <v>9.0096012493459596E-2</v>
      </c>
      <c r="EC25">
        <v>0</v>
      </c>
      <c r="ED25">
        <v>1.1458225806451601</v>
      </c>
      <c r="EE25">
        <v>-0.23935064516129301</v>
      </c>
      <c r="EF25">
        <v>2.1222285147661599E-2</v>
      </c>
      <c r="EG25">
        <v>0</v>
      </c>
      <c r="EH25">
        <v>0</v>
      </c>
      <c r="EI25">
        <v>3</v>
      </c>
      <c r="EJ25" t="s">
        <v>333</v>
      </c>
      <c r="EK25">
        <v>100</v>
      </c>
      <c r="EL25">
        <v>100</v>
      </c>
      <c r="EM25">
        <v>-0.71</v>
      </c>
      <c r="EN25">
        <v>-2.8000000000000001E-2</v>
      </c>
      <c r="EO25">
        <v>-0.83835568815619299</v>
      </c>
      <c r="EP25">
        <v>8.1547674161403102E-4</v>
      </c>
      <c r="EQ25">
        <v>-7.5071724955183801E-7</v>
      </c>
      <c r="ER25">
        <v>1.8443278439785599E-10</v>
      </c>
      <c r="ES25">
        <v>-0.15782608597077399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11.4</v>
      </c>
      <c r="FB25">
        <v>11.6</v>
      </c>
      <c r="FC25">
        <v>2</v>
      </c>
      <c r="FD25">
        <v>506.33800000000002</v>
      </c>
      <c r="FE25">
        <v>458.03100000000001</v>
      </c>
      <c r="FF25">
        <v>22.585999999999999</v>
      </c>
      <c r="FG25">
        <v>32.901499999999999</v>
      </c>
      <c r="FH25">
        <v>30.000800000000002</v>
      </c>
      <c r="FI25">
        <v>32.762700000000002</v>
      </c>
      <c r="FJ25">
        <v>32.720100000000002</v>
      </c>
      <c r="FK25">
        <v>24.540099999999999</v>
      </c>
      <c r="FL25">
        <v>27.465399999999999</v>
      </c>
      <c r="FM25">
        <v>0</v>
      </c>
      <c r="FN25">
        <v>22.581700000000001</v>
      </c>
      <c r="FO25">
        <v>512.024</v>
      </c>
      <c r="FP25">
        <v>18.899999999999999</v>
      </c>
      <c r="FQ25">
        <v>100.989</v>
      </c>
      <c r="FR25">
        <v>100.491</v>
      </c>
    </row>
    <row r="26" spans="1:174" x14ac:dyDescent="0.25">
      <c r="A26">
        <v>10</v>
      </c>
      <c r="B26">
        <v>1608242428.5999999</v>
      </c>
      <c r="C26">
        <v>981.09999990463302</v>
      </c>
      <c r="D26" t="s">
        <v>334</v>
      </c>
      <c r="E26" t="s">
        <v>335</v>
      </c>
      <c r="F26" t="s">
        <v>289</v>
      </c>
      <c r="G26" t="s">
        <v>290</v>
      </c>
      <c r="H26">
        <v>1608242420.8499999</v>
      </c>
      <c r="I26">
        <f t="shared" si="0"/>
        <v>7.1843208445301356E-4</v>
      </c>
      <c r="J26">
        <f t="shared" si="1"/>
        <v>8.8222174495957617</v>
      </c>
      <c r="K26">
        <f t="shared" si="2"/>
        <v>600.09443333333297</v>
      </c>
      <c r="L26">
        <f t="shared" si="3"/>
        <v>230.52773173312042</v>
      </c>
      <c r="M26">
        <f t="shared" si="4"/>
        <v>23.449684928606452</v>
      </c>
      <c r="N26">
        <f t="shared" si="5"/>
        <v>61.042657572184538</v>
      </c>
      <c r="O26">
        <f t="shared" si="6"/>
        <v>3.9738837004188475E-2</v>
      </c>
      <c r="P26">
        <f t="shared" si="7"/>
        <v>2.9581417276593713</v>
      </c>
      <c r="Q26">
        <f t="shared" si="8"/>
        <v>3.9444629519784863E-2</v>
      </c>
      <c r="R26">
        <f t="shared" si="9"/>
        <v>2.4679145109190483E-2</v>
      </c>
      <c r="S26">
        <f t="shared" si="10"/>
        <v>231.28946651474629</v>
      </c>
      <c r="T26">
        <f t="shared" si="11"/>
        <v>29.122603710340577</v>
      </c>
      <c r="U26">
        <f t="shared" si="12"/>
        <v>28.1619733333333</v>
      </c>
      <c r="V26">
        <f t="shared" si="13"/>
        <v>3.8308203506149248</v>
      </c>
      <c r="W26">
        <f t="shared" si="14"/>
        <v>53.667521438307439</v>
      </c>
      <c r="X26">
        <f t="shared" si="15"/>
        <v>2.0314793598710272</v>
      </c>
      <c r="Y26">
        <f t="shared" si="16"/>
        <v>3.7853049766911235</v>
      </c>
      <c r="Z26">
        <f t="shared" si="17"/>
        <v>1.7993409907438975</v>
      </c>
      <c r="AA26">
        <f t="shared" si="18"/>
        <v>-31.682854924377899</v>
      </c>
      <c r="AB26">
        <f t="shared" si="19"/>
        <v>-32.712401568840995</v>
      </c>
      <c r="AC26">
        <f t="shared" si="20"/>
        <v>-2.4119113565219092</v>
      </c>
      <c r="AD26">
        <f t="shared" si="21"/>
        <v>164.48229866500552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53572.603213853174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336</v>
      </c>
      <c r="AR26">
        <v>15331.6</v>
      </c>
      <c r="AS26">
        <v>829.814769230769</v>
      </c>
      <c r="AT26">
        <v>966.6</v>
      </c>
      <c r="AU26">
        <f t="shared" si="27"/>
        <v>0.14151172229384545</v>
      </c>
      <c r="AV26">
        <v>0.5</v>
      </c>
      <c r="AW26">
        <f t="shared" si="28"/>
        <v>1180.1769006277545</v>
      </c>
      <c r="AX26">
        <f t="shared" si="29"/>
        <v>8.8222174495957617</v>
      </c>
      <c r="AY26">
        <f t="shared" si="30"/>
        <v>83.50443290962302</v>
      </c>
      <c r="AZ26">
        <f t="shared" si="31"/>
        <v>0.38985102420856615</v>
      </c>
      <c r="BA26">
        <f t="shared" si="32"/>
        <v>7.9648779131433565E-3</v>
      </c>
      <c r="BB26">
        <f t="shared" si="33"/>
        <v>2.3747982619490999</v>
      </c>
      <c r="BC26" t="s">
        <v>337</v>
      </c>
      <c r="BD26">
        <v>589.77</v>
      </c>
      <c r="BE26">
        <f t="shared" si="34"/>
        <v>376.83000000000004</v>
      </c>
      <c r="BF26">
        <f t="shared" si="35"/>
        <v>0.36298922795220923</v>
      </c>
      <c r="BG26">
        <f t="shared" si="36"/>
        <v>0.85898716840486322</v>
      </c>
      <c r="BH26">
        <f t="shared" si="37"/>
        <v>0.54469399007535446</v>
      </c>
      <c r="BI26">
        <f t="shared" si="38"/>
        <v>0.9013889996447757</v>
      </c>
      <c r="BJ26">
        <f t="shared" si="39"/>
        <v>0.25798547447862957</v>
      </c>
      <c r="BK26">
        <f t="shared" si="40"/>
        <v>0.74201452552137037</v>
      </c>
      <c r="BL26">
        <f t="shared" si="41"/>
        <v>1399.99033333333</v>
      </c>
      <c r="BM26">
        <f t="shared" si="42"/>
        <v>1180.1769006277545</v>
      </c>
      <c r="BN26">
        <f t="shared" si="43"/>
        <v>0.84298932108894842</v>
      </c>
      <c r="BO26">
        <f t="shared" si="44"/>
        <v>0.19597864217789707</v>
      </c>
      <c r="BP26">
        <v>6</v>
      </c>
      <c r="BQ26">
        <v>0.5</v>
      </c>
      <c r="BR26" t="s">
        <v>294</v>
      </c>
      <c r="BS26">
        <v>2</v>
      </c>
      <c r="BT26">
        <v>1608242420.8499999</v>
      </c>
      <c r="BU26">
        <v>600.09443333333297</v>
      </c>
      <c r="BV26">
        <v>611.19370000000004</v>
      </c>
      <c r="BW26">
        <v>19.970943333333299</v>
      </c>
      <c r="BX26">
        <v>19.1264033333333</v>
      </c>
      <c r="BY26">
        <v>600.79073333333304</v>
      </c>
      <c r="BZ26">
        <v>19.975829999999998</v>
      </c>
      <c r="CA26">
        <v>500.21383333333301</v>
      </c>
      <c r="CB26">
        <v>101.621766666667</v>
      </c>
      <c r="CC26">
        <v>9.9986080000000005E-2</v>
      </c>
      <c r="CD26">
        <v>27.956853333333299</v>
      </c>
      <c r="CE26">
        <v>28.1619733333333</v>
      </c>
      <c r="CF26">
        <v>999.9</v>
      </c>
      <c r="CG26">
        <v>0</v>
      </c>
      <c r="CH26">
        <v>0</v>
      </c>
      <c r="CI26">
        <v>10001.699333333299</v>
      </c>
      <c r="CJ26">
        <v>0</v>
      </c>
      <c r="CK26">
        <v>207.19370000000001</v>
      </c>
      <c r="CL26">
        <v>1399.99033333333</v>
      </c>
      <c r="CM26">
        <v>0.90000073333333297</v>
      </c>
      <c r="CN26">
        <v>9.9999640000000001E-2</v>
      </c>
      <c r="CO26">
        <v>0</v>
      </c>
      <c r="CP26">
        <v>829.88056666666705</v>
      </c>
      <c r="CQ26">
        <v>4.99979</v>
      </c>
      <c r="CR26">
        <v>11766.596666666699</v>
      </c>
      <c r="CS26">
        <v>11904.583333333299</v>
      </c>
      <c r="CT26">
        <v>48.8874</v>
      </c>
      <c r="CU26">
        <v>51.436999999999998</v>
      </c>
      <c r="CV26">
        <v>50.125</v>
      </c>
      <c r="CW26">
        <v>50.3791333333333</v>
      </c>
      <c r="CX26">
        <v>50.061999999999998</v>
      </c>
      <c r="CY26">
        <v>1255.48966666667</v>
      </c>
      <c r="CZ26">
        <v>139.500666666667</v>
      </c>
      <c r="DA26">
        <v>0</v>
      </c>
      <c r="DB26">
        <v>144.69999980926499</v>
      </c>
      <c r="DC26">
        <v>0</v>
      </c>
      <c r="DD26">
        <v>829.814769230769</v>
      </c>
      <c r="DE26">
        <v>-7.2772649555467899</v>
      </c>
      <c r="DF26">
        <v>-105.364102563863</v>
      </c>
      <c r="DG26">
        <v>11765.7269230769</v>
      </c>
      <c r="DH26">
        <v>15</v>
      </c>
      <c r="DI26">
        <v>1608242307.5</v>
      </c>
      <c r="DJ26" t="s">
        <v>332</v>
      </c>
      <c r="DK26">
        <v>1608242307.5</v>
      </c>
      <c r="DL26">
        <v>1608242302.5</v>
      </c>
      <c r="DM26">
        <v>26</v>
      </c>
      <c r="DN26">
        <v>-0.11700000000000001</v>
      </c>
      <c r="DO26">
        <v>3.0000000000000001E-3</v>
      </c>
      <c r="DP26">
        <v>-0.71</v>
      </c>
      <c r="DQ26">
        <v>-2.8000000000000001E-2</v>
      </c>
      <c r="DR26">
        <v>512</v>
      </c>
      <c r="DS26">
        <v>19</v>
      </c>
      <c r="DT26">
        <v>0.21</v>
      </c>
      <c r="DU26">
        <v>0.06</v>
      </c>
      <c r="DV26">
        <v>8.8420791837902204</v>
      </c>
      <c r="DW26">
        <v>-1.37081529886108</v>
      </c>
      <c r="DX26">
        <v>0.103773311251921</v>
      </c>
      <c r="DY26">
        <v>0</v>
      </c>
      <c r="DZ26">
        <v>-11.116987096774199</v>
      </c>
      <c r="EA26">
        <v>1.63464677419357</v>
      </c>
      <c r="EB26">
        <v>0.12723163722489</v>
      </c>
      <c r="EC26">
        <v>0</v>
      </c>
      <c r="ED26">
        <v>0.844605580645161</v>
      </c>
      <c r="EE26">
        <v>-1.24455000000011E-2</v>
      </c>
      <c r="EF26">
        <v>1.47464884336519E-3</v>
      </c>
      <c r="EG26">
        <v>1</v>
      </c>
      <c r="EH26">
        <v>1</v>
      </c>
      <c r="EI26">
        <v>3</v>
      </c>
      <c r="EJ26" t="s">
        <v>296</v>
      </c>
      <c r="EK26">
        <v>100</v>
      </c>
      <c r="EL26">
        <v>100</v>
      </c>
      <c r="EM26">
        <v>-0.69599999999999995</v>
      </c>
      <c r="EN26">
        <v>-5.1999999999999998E-3</v>
      </c>
      <c r="EO26">
        <v>-0.95544205304718899</v>
      </c>
      <c r="EP26">
        <v>8.1547674161403102E-4</v>
      </c>
      <c r="EQ26">
        <v>-7.5071724955183801E-7</v>
      </c>
      <c r="ER26">
        <v>1.8443278439785599E-10</v>
      </c>
      <c r="ES26">
        <v>-0.15504389269267799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2</v>
      </c>
      <c r="FB26">
        <v>2.1</v>
      </c>
      <c r="FC26">
        <v>2</v>
      </c>
      <c r="FD26">
        <v>506.08699999999999</v>
      </c>
      <c r="FE26">
        <v>459.642</v>
      </c>
      <c r="FF26">
        <v>23.032699999999998</v>
      </c>
      <c r="FG26">
        <v>32.9514</v>
      </c>
      <c r="FH26">
        <v>29.998999999999999</v>
      </c>
      <c r="FI26">
        <v>32.820300000000003</v>
      </c>
      <c r="FJ26">
        <v>32.761400000000002</v>
      </c>
      <c r="FK26">
        <v>28.3125</v>
      </c>
      <c r="FL26">
        <v>25.926400000000001</v>
      </c>
      <c r="FM26">
        <v>0</v>
      </c>
      <c r="FN26">
        <v>23.0535</v>
      </c>
      <c r="FO26">
        <v>611.04100000000005</v>
      </c>
      <c r="FP26">
        <v>19.164200000000001</v>
      </c>
      <c r="FQ26">
        <v>100.999</v>
      </c>
      <c r="FR26">
        <v>100.505</v>
      </c>
    </row>
    <row r="27" spans="1:174" x14ac:dyDescent="0.25">
      <c r="A27">
        <v>11</v>
      </c>
      <c r="B27">
        <v>1608242549.0999999</v>
      </c>
      <c r="C27">
        <v>1101.5999999046301</v>
      </c>
      <c r="D27" t="s">
        <v>338</v>
      </c>
      <c r="E27" t="s">
        <v>339</v>
      </c>
      <c r="F27" t="s">
        <v>289</v>
      </c>
      <c r="G27" t="s">
        <v>290</v>
      </c>
      <c r="H27">
        <v>1608242541.0999999</v>
      </c>
      <c r="I27">
        <f t="shared" si="0"/>
        <v>4.6330475535988694E-4</v>
      </c>
      <c r="J27">
        <f t="shared" si="1"/>
        <v>8.8745115534981647</v>
      </c>
      <c r="K27">
        <f t="shared" si="2"/>
        <v>699.95825806451603</v>
      </c>
      <c r="L27">
        <f t="shared" si="3"/>
        <v>123.84902993668042</v>
      </c>
      <c r="M27">
        <f t="shared" si="4"/>
        <v>12.597500948030381</v>
      </c>
      <c r="N27">
        <f t="shared" si="5"/>
        <v>71.197366859131819</v>
      </c>
      <c r="O27">
        <f t="shared" si="6"/>
        <v>2.5279051082280124E-2</v>
      </c>
      <c r="P27">
        <f t="shared" si="7"/>
        <v>2.9584492448785151</v>
      </c>
      <c r="Q27">
        <f t="shared" si="8"/>
        <v>2.5159662002366287E-2</v>
      </c>
      <c r="R27">
        <f t="shared" si="9"/>
        <v>1.573546825481878E-2</v>
      </c>
      <c r="S27">
        <f t="shared" si="10"/>
        <v>231.29248258038277</v>
      </c>
      <c r="T27">
        <f t="shared" si="11"/>
        <v>29.23357135516417</v>
      </c>
      <c r="U27">
        <f t="shared" si="12"/>
        <v>28.2154903225806</v>
      </c>
      <c r="V27">
        <f t="shared" si="13"/>
        <v>3.8427738170844479</v>
      </c>
      <c r="W27">
        <f t="shared" si="14"/>
        <v>53.321194691356219</v>
      </c>
      <c r="X27">
        <f t="shared" si="15"/>
        <v>2.0237194701393384</v>
      </c>
      <c r="Y27">
        <f t="shared" si="16"/>
        <v>3.7953378236429485</v>
      </c>
      <c r="Z27">
        <f t="shared" si="17"/>
        <v>1.8190543469451095</v>
      </c>
      <c r="AA27">
        <f t="shared" si="18"/>
        <v>-20.431739711371016</v>
      </c>
      <c r="AB27">
        <f t="shared" si="19"/>
        <v>-34.01070326052735</v>
      </c>
      <c r="AC27">
        <f t="shared" si="20"/>
        <v>-2.5086114656521481</v>
      </c>
      <c r="AD27">
        <f t="shared" si="21"/>
        <v>174.34142814283226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53573.372708677161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340</v>
      </c>
      <c r="AR27">
        <v>15332.5</v>
      </c>
      <c r="AS27">
        <v>825.763884615385</v>
      </c>
      <c r="AT27">
        <v>964.24</v>
      </c>
      <c r="AU27">
        <f t="shared" si="27"/>
        <v>0.14361166865574448</v>
      </c>
      <c r="AV27">
        <v>0.5</v>
      </c>
      <c r="AW27">
        <f t="shared" si="28"/>
        <v>1180.1928683696831</v>
      </c>
      <c r="AX27">
        <f t="shared" si="29"/>
        <v>8.8745115534981647</v>
      </c>
      <c r="AY27">
        <f t="shared" si="30"/>
        <v>84.74473358108979</v>
      </c>
      <c r="AZ27">
        <f t="shared" si="31"/>
        <v>0.39249564423794908</v>
      </c>
      <c r="BA27">
        <f t="shared" si="32"/>
        <v>8.009079945019263E-3</v>
      </c>
      <c r="BB27">
        <f t="shared" si="33"/>
        <v>2.3830581597942424</v>
      </c>
      <c r="BC27" t="s">
        <v>341</v>
      </c>
      <c r="BD27">
        <v>585.78</v>
      </c>
      <c r="BE27">
        <f t="shared" si="34"/>
        <v>378.46000000000004</v>
      </c>
      <c r="BF27">
        <f t="shared" si="35"/>
        <v>0.36589366216935737</v>
      </c>
      <c r="BG27">
        <f t="shared" si="36"/>
        <v>0.85858834958711649</v>
      </c>
      <c r="BH27">
        <f t="shared" si="37"/>
        <v>0.5566586371957235</v>
      </c>
      <c r="BI27">
        <f t="shared" si="38"/>
        <v>0.90231572435558205</v>
      </c>
      <c r="BJ27">
        <f t="shared" si="39"/>
        <v>0.25955747571280119</v>
      </c>
      <c r="BK27">
        <f t="shared" si="40"/>
        <v>0.74044252428719881</v>
      </c>
      <c r="BL27">
        <f t="shared" si="41"/>
        <v>1400.0093548387099</v>
      </c>
      <c r="BM27">
        <f t="shared" si="42"/>
        <v>1180.1928683696831</v>
      </c>
      <c r="BN27">
        <f t="shared" si="43"/>
        <v>0.84298927310071359</v>
      </c>
      <c r="BO27">
        <f t="shared" si="44"/>
        <v>0.19597854620142716</v>
      </c>
      <c r="BP27">
        <v>6</v>
      </c>
      <c r="BQ27">
        <v>0.5</v>
      </c>
      <c r="BR27" t="s">
        <v>294</v>
      </c>
      <c r="BS27">
        <v>2</v>
      </c>
      <c r="BT27">
        <v>1608242541.0999999</v>
      </c>
      <c r="BU27">
        <v>699.95825806451603</v>
      </c>
      <c r="BV27">
        <v>710.992161290323</v>
      </c>
      <c r="BW27">
        <v>19.895667741935501</v>
      </c>
      <c r="BX27">
        <v>19.350993548387098</v>
      </c>
      <c r="BY27">
        <v>700.64745161290296</v>
      </c>
      <c r="BZ27">
        <v>19.902129032258099</v>
      </c>
      <c r="CA27">
        <v>500.211322580645</v>
      </c>
      <c r="CB27">
        <v>101.616612903226</v>
      </c>
      <c r="CC27">
        <v>9.9976677419354801E-2</v>
      </c>
      <c r="CD27">
        <v>28.002251612903201</v>
      </c>
      <c r="CE27">
        <v>28.2154903225806</v>
      </c>
      <c r="CF27">
        <v>999.9</v>
      </c>
      <c r="CG27">
        <v>0</v>
      </c>
      <c r="CH27">
        <v>0</v>
      </c>
      <c r="CI27">
        <v>10003.9512903226</v>
      </c>
      <c r="CJ27">
        <v>0</v>
      </c>
      <c r="CK27">
        <v>203.19006451612901</v>
      </c>
      <c r="CL27">
        <v>1400.0093548387099</v>
      </c>
      <c r="CM27">
        <v>0.89999906451612899</v>
      </c>
      <c r="CN27">
        <v>0.10000124516129</v>
      </c>
      <c r="CO27">
        <v>0</v>
      </c>
      <c r="CP27">
        <v>825.822</v>
      </c>
      <c r="CQ27">
        <v>4.99979</v>
      </c>
      <c r="CR27">
        <v>11685.5</v>
      </c>
      <c r="CS27">
        <v>11904.748387096801</v>
      </c>
      <c r="CT27">
        <v>48.811999999999998</v>
      </c>
      <c r="CU27">
        <v>51.311999999999998</v>
      </c>
      <c r="CV27">
        <v>50</v>
      </c>
      <c r="CW27">
        <v>50.262</v>
      </c>
      <c r="CX27">
        <v>49.951225806451603</v>
      </c>
      <c r="CY27">
        <v>1255.50903225806</v>
      </c>
      <c r="CZ27">
        <v>139.50032258064499</v>
      </c>
      <c r="DA27">
        <v>0</v>
      </c>
      <c r="DB27">
        <v>119.700000047684</v>
      </c>
      <c r="DC27">
        <v>0</v>
      </c>
      <c r="DD27">
        <v>825.763884615385</v>
      </c>
      <c r="DE27">
        <v>-7.8256068458675498</v>
      </c>
      <c r="DF27">
        <v>-90.936752237104798</v>
      </c>
      <c r="DG27">
        <v>11684.234615384599</v>
      </c>
      <c r="DH27">
        <v>15</v>
      </c>
      <c r="DI27">
        <v>1608242307.5</v>
      </c>
      <c r="DJ27" t="s">
        <v>332</v>
      </c>
      <c r="DK27">
        <v>1608242307.5</v>
      </c>
      <c r="DL27">
        <v>1608242302.5</v>
      </c>
      <c r="DM27">
        <v>26</v>
      </c>
      <c r="DN27">
        <v>-0.11700000000000001</v>
      </c>
      <c r="DO27">
        <v>3.0000000000000001E-3</v>
      </c>
      <c r="DP27">
        <v>-0.71</v>
      </c>
      <c r="DQ27">
        <v>-2.8000000000000001E-2</v>
      </c>
      <c r="DR27">
        <v>512</v>
      </c>
      <c r="DS27">
        <v>19</v>
      </c>
      <c r="DT27">
        <v>0.21</v>
      </c>
      <c r="DU27">
        <v>0.06</v>
      </c>
      <c r="DV27">
        <v>8.8789303595830606</v>
      </c>
      <c r="DW27">
        <v>-0.69174891077005096</v>
      </c>
      <c r="DX27">
        <v>7.4012877982820899E-2</v>
      </c>
      <c r="DY27">
        <v>0</v>
      </c>
      <c r="DZ27">
        <v>-11.0338774193548</v>
      </c>
      <c r="EA27">
        <v>0.87889838709680101</v>
      </c>
      <c r="EB27">
        <v>8.6342564951317799E-2</v>
      </c>
      <c r="EC27">
        <v>0</v>
      </c>
      <c r="ED27">
        <v>0.54466729032257999</v>
      </c>
      <c r="EE27">
        <v>-1.8373790322582802E-2</v>
      </c>
      <c r="EF27">
        <v>1.38720847217935E-2</v>
      </c>
      <c r="EG27">
        <v>1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-0.68899999999999995</v>
      </c>
      <c r="EN27">
        <v>-5.5999999999999999E-3</v>
      </c>
      <c r="EO27">
        <v>-0.95544205304718899</v>
      </c>
      <c r="EP27">
        <v>8.1547674161403102E-4</v>
      </c>
      <c r="EQ27">
        <v>-7.5071724955183801E-7</v>
      </c>
      <c r="ER27">
        <v>1.8443278439785599E-10</v>
      </c>
      <c r="ES27">
        <v>-0.15504389269267799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4</v>
      </c>
      <c r="FB27">
        <v>4.0999999999999996</v>
      </c>
      <c r="FC27">
        <v>2</v>
      </c>
      <c r="FD27">
        <v>506.392</v>
      </c>
      <c r="FE27">
        <v>461.38099999999997</v>
      </c>
      <c r="FF27">
        <v>22.9053</v>
      </c>
      <c r="FG27">
        <v>32.729599999999998</v>
      </c>
      <c r="FH27">
        <v>30.000800000000002</v>
      </c>
      <c r="FI27">
        <v>32.691299999999998</v>
      </c>
      <c r="FJ27">
        <v>32.646500000000003</v>
      </c>
      <c r="FK27">
        <v>32.029899999999998</v>
      </c>
      <c r="FL27">
        <v>23.648199999999999</v>
      </c>
      <c r="FM27">
        <v>0</v>
      </c>
      <c r="FN27">
        <v>22.890499999999999</v>
      </c>
      <c r="FO27">
        <v>710.73</v>
      </c>
      <c r="FP27">
        <v>19.474699999999999</v>
      </c>
      <c r="FQ27">
        <v>101.041</v>
      </c>
      <c r="FR27">
        <v>100.535</v>
      </c>
    </row>
    <row r="28" spans="1:174" x14ac:dyDescent="0.25">
      <c r="A28">
        <v>12</v>
      </c>
      <c r="B28">
        <v>1608242669.5999999</v>
      </c>
      <c r="C28">
        <v>1222.0999999046301</v>
      </c>
      <c r="D28" t="s">
        <v>342</v>
      </c>
      <c r="E28" t="s">
        <v>343</v>
      </c>
      <c r="F28" t="s">
        <v>289</v>
      </c>
      <c r="G28" t="s">
        <v>290</v>
      </c>
      <c r="H28">
        <v>1608242661.5999999</v>
      </c>
      <c r="I28">
        <f t="shared" si="0"/>
        <v>4.7611162990557153E-4</v>
      </c>
      <c r="J28">
        <f t="shared" si="1"/>
        <v>8.7550451836697825</v>
      </c>
      <c r="K28">
        <f t="shared" si="2"/>
        <v>799.96819354838703</v>
      </c>
      <c r="L28">
        <f t="shared" si="3"/>
        <v>245.58183676102018</v>
      </c>
      <c r="M28">
        <f t="shared" si="4"/>
        <v>24.97983827136127</v>
      </c>
      <c r="N28">
        <f t="shared" si="5"/>
        <v>81.370334063091178</v>
      </c>
      <c r="O28">
        <f t="shared" si="6"/>
        <v>2.6095024272884265E-2</v>
      </c>
      <c r="P28">
        <f t="shared" si="7"/>
        <v>2.9590574553030753</v>
      </c>
      <c r="Q28">
        <f t="shared" si="8"/>
        <v>2.5967850307129902E-2</v>
      </c>
      <c r="R28">
        <f t="shared" si="9"/>
        <v>1.6241280720518225E-2</v>
      </c>
      <c r="S28">
        <f t="shared" si="10"/>
        <v>231.29147996515431</v>
      </c>
      <c r="T28">
        <f t="shared" si="11"/>
        <v>29.224382271701533</v>
      </c>
      <c r="U28">
        <f t="shared" si="12"/>
        <v>28.227783870967698</v>
      </c>
      <c r="V28">
        <f t="shared" si="13"/>
        <v>3.8455242748740126</v>
      </c>
      <c r="W28">
        <f t="shared" si="14"/>
        <v>53.622457654242673</v>
      </c>
      <c r="X28">
        <f t="shared" si="15"/>
        <v>2.0344826210717573</v>
      </c>
      <c r="Y28">
        <f t="shared" si="16"/>
        <v>3.794086862243597</v>
      </c>
      <c r="Z28">
        <f t="shared" si="17"/>
        <v>1.8110416538022553</v>
      </c>
      <c r="AA28">
        <f t="shared" si="18"/>
        <v>-20.996522878835705</v>
      </c>
      <c r="AB28">
        <f t="shared" si="19"/>
        <v>-36.880978283696116</v>
      </c>
      <c r="AC28">
        <f t="shared" si="20"/>
        <v>-2.7198522984504794</v>
      </c>
      <c r="AD28">
        <f t="shared" si="21"/>
        <v>170.69412650417198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53592.112995099385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344</v>
      </c>
      <c r="AR28">
        <v>15332.6</v>
      </c>
      <c r="AS28">
        <v>821.39042307692296</v>
      </c>
      <c r="AT28">
        <v>961.04</v>
      </c>
      <c r="AU28">
        <f t="shared" si="27"/>
        <v>0.14531088916494317</v>
      </c>
      <c r="AV28">
        <v>0.5</v>
      </c>
      <c r="AW28">
        <f t="shared" si="28"/>
        <v>1180.1881941761251</v>
      </c>
      <c r="AX28">
        <f t="shared" si="29"/>
        <v>8.7550451836697825</v>
      </c>
      <c r="AY28">
        <f t="shared" si="30"/>
        <v>85.747097938850672</v>
      </c>
      <c r="AZ28">
        <f t="shared" si="31"/>
        <v>0.389192957629235</v>
      </c>
      <c r="BA28">
        <f t="shared" si="32"/>
        <v>7.9078851233562071E-3</v>
      </c>
      <c r="BB28">
        <f t="shared" si="33"/>
        <v>2.3943228169483062</v>
      </c>
      <c r="BC28" t="s">
        <v>345</v>
      </c>
      <c r="BD28">
        <v>587.01</v>
      </c>
      <c r="BE28">
        <f t="shared" si="34"/>
        <v>374.03</v>
      </c>
      <c r="BF28">
        <f t="shared" si="35"/>
        <v>0.37336464166798655</v>
      </c>
      <c r="BG28">
        <f t="shared" si="36"/>
        <v>0.86017935979245408</v>
      </c>
      <c r="BH28">
        <f t="shared" si="37"/>
        <v>0.56869126528668823</v>
      </c>
      <c r="BI28">
        <f t="shared" si="38"/>
        <v>0.9035723002346413</v>
      </c>
      <c r="BJ28">
        <f t="shared" si="39"/>
        <v>0.26682655671163052</v>
      </c>
      <c r="BK28">
        <f t="shared" si="40"/>
        <v>0.73317344328836942</v>
      </c>
      <c r="BL28">
        <f t="shared" si="41"/>
        <v>1400.0038709677401</v>
      </c>
      <c r="BM28">
        <f t="shared" si="42"/>
        <v>1180.1881941761251</v>
      </c>
      <c r="BN28">
        <f t="shared" si="43"/>
        <v>0.84298923642284695</v>
      </c>
      <c r="BO28">
        <f t="shared" si="44"/>
        <v>0.19597847284569395</v>
      </c>
      <c r="BP28">
        <v>6</v>
      </c>
      <c r="BQ28">
        <v>0.5</v>
      </c>
      <c r="BR28" t="s">
        <v>294</v>
      </c>
      <c r="BS28">
        <v>2</v>
      </c>
      <c r="BT28">
        <v>1608242661.5999999</v>
      </c>
      <c r="BU28">
        <v>799.96819354838703</v>
      </c>
      <c r="BV28">
        <v>810.92706451612901</v>
      </c>
      <c r="BW28">
        <v>20.001409677419399</v>
      </c>
      <c r="BX28">
        <v>19.4417193548387</v>
      </c>
      <c r="BY28">
        <v>800.65722580645195</v>
      </c>
      <c r="BZ28">
        <v>20.005648387096802</v>
      </c>
      <c r="CA28">
        <v>500.19309677419398</v>
      </c>
      <c r="CB28">
        <v>101.617032258065</v>
      </c>
      <c r="CC28">
        <v>9.9929390322580705E-2</v>
      </c>
      <c r="CD28">
        <v>27.996596774193499</v>
      </c>
      <c r="CE28">
        <v>28.227783870967698</v>
      </c>
      <c r="CF28">
        <v>999.9</v>
      </c>
      <c r="CG28">
        <v>0</v>
      </c>
      <c r="CH28">
        <v>0</v>
      </c>
      <c r="CI28">
        <v>10007.3612903226</v>
      </c>
      <c r="CJ28">
        <v>0</v>
      </c>
      <c r="CK28">
        <v>208.602451612903</v>
      </c>
      <c r="CL28">
        <v>1400.0038709677401</v>
      </c>
      <c r="CM28">
        <v>0.90000035483870999</v>
      </c>
      <c r="CN28">
        <v>9.9999980645161302E-2</v>
      </c>
      <c r="CO28">
        <v>0</v>
      </c>
      <c r="CP28">
        <v>821.41351612903202</v>
      </c>
      <c r="CQ28">
        <v>4.99979</v>
      </c>
      <c r="CR28">
        <v>11649.677419354801</v>
      </c>
      <c r="CS28">
        <v>11904.7</v>
      </c>
      <c r="CT28">
        <v>48.811999999999998</v>
      </c>
      <c r="CU28">
        <v>51.25</v>
      </c>
      <c r="CV28">
        <v>49.995935483871001</v>
      </c>
      <c r="CW28">
        <v>50.311999999999998</v>
      </c>
      <c r="CX28">
        <v>49.936999999999998</v>
      </c>
      <c r="CY28">
        <v>1255.5058064516099</v>
      </c>
      <c r="CZ28">
        <v>139.49806451612901</v>
      </c>
      <c r="DA28">
        <v>0</v>
      </c>
      <c r="DB28">
        <v>119.59999990463299</v>
      </c>
      <c r="DC28">
        <v>0</v>
      </c>
      <c r="DD28">
        <v>821.39042307692296</v>
      </c>
      <c r="DE28">
        <v>-9.6649914554104903</v>
      </c>
      <c r="DF28">
        <v>-131.859829059346</v>
      </c>
      <c r="DG28">
        <v>11649.1961538462</v>
      </c>
      <c r="DH28">
        <v>15</v>
      </c>
      <c r="DI28">
        <v>1608242307.5</v>
      </c>
      <c r="DJ28" t="s">
        <v>332</v>
      </c>
      <c r="DK28">
        <v>1608242307.5</v>
      </c>
      <c r="DL28">
        <v>1608242302.5</v>
      </c>
      <c r="DM28">
        <v>26</v>
      </c>
      <c r="DN28">
        <v>-0.11700000000000001</v>
      </c>
      <c r="DO28">
        <v>3.0000000000000001E-3</v>
      </c>
      <c r="DP28">
        <v>-0.71</v>
      </c>
      <c r="DQ28">
        <v>-2.8000000000000001E-2</v>
      </c>
      <c r="DR28">
        <v>512</v>
      </c>
      <c r="DS28">
        <v>19</v>
      </c>
      <c r="DT28">
        <v>0.21</v>
      </c>
      <c r="DU28">
        <v>0.06</v>
      </c>
      <c r="DV28">
        <v>8.7702650496421004</v>
      </c>
      <c r="DW28">
        <v>-0.27407985012327402</v>
      </c>
      <c r="DX28">
        <v>6.8631686994080301E-2</v>
      </c>
      <c r="DY28">
        <v>1</v>
      </c>
      <c r="DZ28">
        <v>-10.968287096774199</v>
      </c>
      <c r="EA28">
        <v>0.25320967741936301</v>
      </c>
      <c r="EB28">
        <v>7.7873726332195095E-2</v>
      </c>
      <c r="EC28">
        <v>0</v>
      </c>
      <c r="ED28">
        <v>0.55953512903225799</v>
      </c>
      <c r="EE28">
        <v>1.4268532258064201E-2</v>
      </c>
      <c r="EF28">
        <v>1.2463775832888099E-3</v>
      </c>
      <c r="EG28">
        <v>1</v>
      </c>
      <c r="EH28">
        <v>2</v>
      </c>
      <c r="EI28">
        <v>3</v>
      </c>
      <c r="EJ28" t="s">
        <v>302</v>
      </c>
      <c r="EK28">
        <v>100</v>
      </c>
      <c r="EL28">
        <v>100</v>
      </c>
      <c r="EM28">
        <v>-0.68899999999999995</v>
      </c>
      <c r="EN28">
        <v>-4.4999999999999997E-3</v>
      </c>
      <c r="EO28">
        <v>-0.95544205304718899</v>
      </c>
      <c r="EP28">
        <v>8.1547674161403102E-4</v>
      </c>
      <c r="EQ28">
        <v>-7.5071724955183801E-7</v>
      </c>
      <c r="ER28">
        <v>1.8443278439785599E-10</v>
      </c>
      <c r="ES28">
        <v>-0.15504389269267799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</v>
      </c>
      <c r="FB28">
        <v>6.1</v>
      </c>
      <c r="FC28">
        <v>2</v>
      </c>
      <c r="FD28">
        <v>506.62</v>
      </c>
      <c r="FE28">
        <v>462.02</v>
      </c>
      <c r="FF28">
        <v>22.7668</v>
      </c>
      <c r="FG28">
        <v>32.664900000000003</v>
      </c>
      <c r="FH28">
        <v>30.0002</v>
      </c>
      <c r="FI28">
        <v>32.639099999999999</v>
      </c>
      <c r="FJ28">
        <v>32.6036</v>
      </c>
      <c r="FK28">
        <v>35.669199999999996</v>
      </c>
      <c r="FL28">
        <v>23.013200000000001</v>
      </c>
      <c r="FM28">
        <v>0</v>
      </c>
      <c r="FN28">
        <v>22.764500000000002</v>
      </c>
      <c r="FO28">
        <v>810.77700000000004</v>
      </c>
      <c r="FP28">
        <v>19.483899999999998</v>
      </c>
      <c r="FQ28">
        <v>101.045</v>
      </c>
      <c r="FR28">
        <v>100.533</v>
      </c>
    </row>
    <row r="29" spans="1:174" x14ac:dyDescent="0.25">
      <c r="A29">
        <v>13</v>
      </c>
      <c r="B29">
        <v>1608242790.0999999</v>
      </c>
      <c r="C29">
        <v>1342.5999999046301</v>
      </c>
      <c r="D29" t="s">
        <v>346</v>
      </c>
      <c r="E29" t="s">
        <v>347</v>
      </c>
      <c r="F29" t="s">
        <v>289</v>
      </c>
      <c r="G29" t="s">
        <v>290</v>
      </c>
      <c r="H29">
        <v>1608242782.0999999</v>
      </c>
      <c r="I29">
        <f t="shared" si="0"/>
        <v>4.3521978743313826E-4</v>
      </c>
      <c r="J29">
        <f t="shared" si="1"/>
        <v>9.0178694205160532</v>
      </c>
      <c r="K29">
        <f t="shared" si="2"/>
        <v>899.92332258064505</v>
      </c>
      <c r="L29">
        <f t="shared" si="3"/>
        <v>274.12186568151975</v>
      </c>
      <c r="M29">
        <f t="shared" si="4"/>
        <v>27.883962874109525</v>
      </c>
      <c r="N29">
        <f t="shared" si="5"/>
        <v>91.541141579482911</v>
      </c>
      <c r="O29">
        <f t="shared" si="6"/>
        <v>2.3800121122455376E-2</v>
      </c>
      <c r="P29">
        <f t="shared" si="7"/>
        <v>2.9573037034824363</v>
      </c>
      <c r="Q29">
        <f t="shared" si="8"/>
        <v>2.3694220540452129E-2</v>
      </c>
      <c r="R29">
        <f t="shared" si="9"/>
        <v>1.4818363183591995E-2</v>
      </c>
      <c r="S29">
        <f t="shared" si="10"/>
        <v>231.28973677206315</v>
      </c>
      <c r="T29">
        <f t="shared" si="11"/>
        <v>29.231981192260179</v>
      </c>
      <c r="U29">
        <f t="shared" si="12"/>
        <v>28.254203225806499</v>
      </c>
      <c r="V29">
        <f t="shared" si="13"/>
        <v>3.8514409364211493</v>
      </c>
      <c r="W29">
        <f t="shared" si="14"/>
        <v>53.702494225455986</v>
      </c>
      <c r="X29">
        <f t="shared" si="15"/>
        <v>2.0370909308718779</v>
      </c>
      <c r="Y29">
        <f t="shared" si="16"/>
        <v>3.7932892321903711</v>
      </c>
      <c r="Z29">
        <f t="shared" si="17"/>
        <v>1.8143500055492714</v>
      </c>
      <c r="AA29">
        <f t="shared" si="18"/>
        <v>-19.193192625801398</v>
      </c>
      <c r="AB29">
        <f t="shared" si="19"/>
        <v>-41.646259091819616</v>
      </c>
      <c r="AC29">
        <f t="shared" si="20"/>
        <v>-3.0734469880173716</v>
      </c>
      <c r="AD29">
        <f t="shared" si="21"/>
        <v>167.37683806642477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53541.738661402698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348</v>
      </c>
      <c r="AR29">
        <v>15331.9</v>
      </c>
      <c r="AS29">
        <v>818.83830769230804</v>
      </c>
      <c r="AT29">
        <v>962.05</v>
      </c>
      <c r="AU29">
        <f t="shared" si="27"/>
        <v>0.14886096596610565</v>
      </c>
      <c r="AV29">
        <v>0.5</v>
      </c>
      <c r="AW29">
        <f t="shared" si="28"/>
        <v>1180.1770361116539</v>
      </c>
      <c r="AX29">
        <f t="shared" si="29"/>
        <v>9.0178694205160532</v>
      </c>
      <c r="AY29">
        <f t="shared" si="30"/>
        <v>87.841146803298173</v>
      </c>
      <c r="AZ29">
        <f t="shared" si="31"/>
        <v>0.39365937321345035</v>
      </c>
      <c r="BA29">
        <f t="shared" si="32"/>
        <v>8.1306588814395939E-3</v>
      </c>
      <c r="BB29">
        <f t="shared" si="33"/>
        <v>2.3907593160438645</v>
      </c>
      <c r="BC29" t="s">
        <v>349</v>
      </c>
      <c r="BD29">
        <v>583.33000000000004</v>
      </c>
      <c r="BE29">
        <f t="shared" si="34"/>
        <v>378.71999999999991</v>
      </c>
      <c r="BF29">
        <f t="shared" si="35"/>
        <v>0.37814663156868389</v>
      </c>
      <c r="BG29">
        <f t="shared" si="36"/>
        <v>0.85862062529164718</v>
      </c>
      <c r="BH29">
        <f t="shared" si="37"/>
        <v>0.58080831084558937</v>
      </c>
      <c r="BI29">
        <f t="shared" si="38"/>
        <v>0.90317569347281312</v>
      </c>
      <c r="BJ29">
        <f t="shared" si="39"/>
        <v>0.2693868527165299</v>
      </c>
      <c r="BK29">
        <f t="shared" si="40"/>
        <v>0.73061314728347004</v>
      </c>
      <c r="BL29">
        <f t="shared" si="41"/>
        <v>1399.9903225806499</v>
      </c>
      <c r="BM29">
        <f t="shared" si="42"/>
        <v>1180.1770361116539</v>
      </c>
      <c r="BN29">
        <f t="shared" si="43"/>
        <v>0.84298942433844359</v>
      </c>
      <c r="BO29">
        <f t="shared" si="44"/>
        <v>0.19597884867688728</v>
      </c>
      <c r="BP29">
        <v>6</v>
      </c>
      <c r="BQ29">
        <v>0.5</v>
      </c>
      <c r="BR29" t="s">
        <v>294</v>
      </c>
      <c r="BS29">
        <v>2</v>
      </c>
      <c r="BT29">
        <v>1608242782.0999999</v>
      </c>
      <c r="BU29">
        <v>899.92332258064505</v>
      </c>
      <c r="BV29">
        <v>911.21003225806396</v>
      </c>
      <c r="BW29">
        <v>20.0262483870968</v>
      </c>
      <c r="BX29">
        <v>19.514658064516102</v>
      </c>
      <c r="BY29">
        <v>900.61845161290296</v>
      </c>
      <c r="BZ29">
        <v>20.029974193548401</v>
      </c>
      <c r="CA29">
        <v>500.209580645161</v>
      </c>
      <c r="CB29">
        <v>101.621032258065</v>
      </c>
      <c r="CC29">
        <v>0.10001361612903201</v>
      </c>
      <c r="CD29">
        <v>27.992990322580599</v>
      </c>
      <c r="CE29">
        <v>28.254203225806499</v>
      </c>
      <c r="CF29">
        <v>999.9</v>
      </c>
      <c r="CG29">
        <v>0</v>
      </c>
      <c r="CH29">
        <v>0</v>
      </c>
      <c r="CI29">
        <v>9997.0183870967703</v>
      </c>
      <c r="CJ29">
        <v>0</v>
      </c>
      <c r="CK29">
        <v>201.43170967741901</v>
      </c>
      <c r="CL29">
        <v>1399.9903225806499</v>
      </c>
      <c r="CM29">
        <v>0.89999419354838694</v>
      </c>
      <c r="CN29">
        <v>0.100006009677419</v>
      </c>
      <c r="CO29">
        <v>0</v>
      </c>
      <c r="CP29">
        <v>818.84693548387099</v>
      </c>
      <c r="CQ29">
        <v>4.99979</v>
      </c>
      <c r="CR29">
        <v>11618.0451612903</v>
      </c>
      <c r="CS29">
        <v>11904.5709677419</v>
      </c>
      <c r="CT29">
        <v>48.875</v>
      </c>
      <c r="CU29">
        <v>51.311999999999998</v>
      </c>
      <c r="CV29">
        <v>50.026000000000003</v>
      </c>
      <c r="CW29">
        <v>50.396999999999998</v>
      </c>
      <c r="CX29">
        <v>50</v>
      </c>
      <c r="CY29">
        <v>1255.4848387096799</v>
      </c>
      <c r="CZ29">
        <v>139.50548387096799</v>
      </c>
      <c r="DA29">
        <v>0</v>
      </c>
      <c r="DB29">
        <v>119.60000014305101</v>
      </c>
      <c r="DC29">
        <v>0</v>
      </c>
      <c r="DD29">
        <v>818.83830769230804</v>
      </c>
      <c r="DE29">
        <v>-6.4395213599479497</v>
      </c>
      <c r="DF29">
        <v>-82.858119704707903</v>
      </c>
      <c r="DG29">
        <v>11617.561538461499</v>
      </c>
      <c r="DH29">
        <v>15</v>
      </c>
      <c r="DI29">
        <v>1608242307.5</v>
      </c>
      <c r="DJ29" t="s">
        <v>332</v>
      </c>
      <c r="DK29">
        <v>1608242307.5</v>
      </c>
      <c r="DL29">
        <v>1608242302.5</v>
      </c>
      <c r="DM29">
        <v>26</v>
      </c>
      <c r="DN29">
        <v>-0.11700000000000001</v>
      </c>
      <c r="DO29">
        <v>3.0000000000000001E-3</v>
      </c>
      <c r="DP29">
        <v>-0.71</v>
      </c>
      <c r="DQ29">
        <v>-2.8000000000000001E-2</v>
      </c>
      <c r="DR29">
        <v>512</v>
      </c>
      <c r="DS29">
        <v>19</v>
      </c>
      <c r="DT29">
        <v>0.21</v>
      </c>
      <c r="DU29">
        <v>0.06</v>
      </c>
      <c r="DV29">
        <v>9.0174258952151707</v>
      </c>
      <c r="DW29">
        <v>-0.46209831056609901</v>
      </c>
      <c r="DX29">
        <v>4.38692941304865E-2</v>
      </c>
      <c r="DY29">
        <v>1</v>
      </c>
      <c r="DZ29">
        <v>-11.2866161290323</v>
      </c>
      <c r="EA29">
        <v>0.49326290322587601</v>
      </c>
      <c r="EB29">
        <v>5.1942046469764899E-2</v>
      </c>
      <c r="EC29">
        <v>0</v>
      </c>
      <c r="ED29">
        <v>0.51158999999999999</v>
      </c>
      <c r="EE29">
        <v>-2.4452903225823199E-3</v>
      </c>
      <c r="EF29">
        <v>5.7088036145655702E-4</v>
      </c>
      <c r="EG29">
        <v>1</v>
      </c>
      <c r="EH29">
        <v>2</v>
      </c>
      <c r="EI29">
        <v>3</v>
      </c>
      <c r="EJ29" t="s">
        <v>302</v>
      </c>
      <c r="EK29">
        <v>100</v>
      </c>
      <c r="EL29">
        <v>100</v>
      </c>
      <c r="EM29">
        <v>-0.69499999999999995</v>
      </c>
      <c r="EN29">
        <v>-3.8999999999999998E-3</v>
      </c>
      <c r="EO29">
        <v>-0.95544205304718899</v>
      </c>
      <c r="EP29">
        <v>8.1547674161403102E-4</v>
      </c>
      <c r="EQ29">
        <v>-7.5071724955183801E-7</v>
      </c>
      <c r="ER29">
        <v>1.8443278439785599E-10</v>
      </c>
      <c r="ES29">
        <v>-0.15504389269267799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</v>
      </c>
      <c r="FB29">
        <v>8.1</v>
      </c>
      <c r="FC29">
        <v>2</v>
      </c>
      <c r="FD29">
        <v>506.45699999999999</v>
      </c>
      <c r="FE29">
        <v>461.90499999999997</v>
      </c>
      <c r="FF29">
        <v>22.656300000000002</v>
      </c>
      <c r="FG29">
        <v>32.740600000000001</v>
      </c>
      <c r="FH29">
        <v>30.0002</v>
      </c>
      <c r="FI29">
        <v>32.679099999999998</v>
      </c>
      <c r="FJ29">
        <v>32.640900000000002</v>
      </c>
      <c r="FK29">
        <v>39.261800000000001</v>
      </c>
      <c r="FL29">
        <v>21.9574</v>
      </c>
      <c r="FM29">
        <v>0</v>
      </c>
      <c r="FN29">
        <v>22.658300000000001</v>
      </c>
      <c r="FO29">
        <v>911.18200000000002</v>
      </c>
      <c r="FP29">
        <v>19.5839</v>
      </c>
      <c r="FQ29">
        <v>101.029</v>
      </c>
      <c r="FR29">
        <v>100.517</v>
      </c>
    </row>
    <row r="30" spans="1:174" x14ac:dyDescent="0.25">
      <c r="A30">
        <v>14</v>
      </c>
      <c r="B30">
        <v>1608242910.5999999</v>
      </c>
      <c r="C30">
        <v>1463.0999999046301</v>
      </c>
      <c r="D30" t="s">
        <v>350</v>
      </c>
      <c r="E30" t="s">
        <v>351</v>
      </c>
      <c r="F30" t="s">
        <v>289</v>
      </c>
      <c r="G30" t="s">
        <v>290</v>
      </c>
      <c r="H30">
        <v>1608242902.5999999</v>
      </c>
      <c r="I30">
        <f t="shared" si="0"/>
        <v>3.6064596944275176E-4</v>
      </c>
      <c r="J30">
        <f t="shared" si="1"/>
        <v>10.93690010972508</v>
      </c>
      <c r="K30">
        <f t="shared" si="2"/>
        <v>1199.39541935484</v>
      </c>
      <c r="L30">
        <f t="shared" si="3"/>
        <v>287.2036282370691</v>
      </c>
      <c r="M30">
        <f t="shared" si="4"/>
        <v>29.214759075705675</v>
      </c>
      <c r="N30">
        <f t="shared" si="5"/>
        <v>122.00419760725724</v>
      </c>
      <c r="O30">
        <f t="shared" si="6"/>
        <v>1.9715994519609609E-2</v>
      </c>
      <c r="P30">
        <f t="shared" si="7"/>
        <v>2.9584943120265823</v>
      </c>
      <c r="Q30">
        <f t="shared" si="8"/>
        <v>1.9643290001195763E-2</v>
      </c>
      <c r="R30">
        <f t="shared" si="9"/>
        <v>1.2283566017778559E-2</v>
      </c>
      <c r="S30">
        <f t="shared" si="10"/>
        <v>231.28968845334251</v>
      </c>
      <c r="T30">
        <f t="shared" si="11"/>
        <v>29.254784970616623</v>
      </c>
      <c r="U30">
        <f t="shared" si="12"/>
        <v>28.2677451612903</v>
      </c>
      <c r="V30">
        <f t="shared" si="13"/>
        <v>3.8544767542015164</v>
      </c>
      <c r="W30">
        <f t="shared" si="14"/>
        <v>53.793224218390002</v>
      </c>
      <c r="X30">
        <f t="shared" si="15"/>
        <v>2.0410165396893061</v>
      </c>
      <c r="Y30">
        <f t="shared" si="16"/>
        <v>3.7941888952466893</v>
      </c>
      <c r="Z30">
        <f t="shared" si="17"/>
        <v>1.8134602145122103</v>
      </c>
      <c r="AA30">
        <f t="shared" si="18"/>
        <v>-15.904487252425353</v>
      </c>
      <c r="AB30">
        <f t="shared" si="19"/>
        <v>-43.174144043074008</v>
      </c>
      <c r="AC30">
        <f t="shared" si="20"/>
        <v>-3.1852003616558329</v>
      </c>
      <c r="AD30">
        <f t="shared" si="21"/>
        <v>169.02585679618733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53575.714880273998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15331.7</v>
      </c>
      <c r="AS30">
        <v>835.04923076923103</v>
      </c>
      <c r="AT30">
        <v>992.22</v>
      </c>
      <c r="AU30">
        <f t="shared" si="27"/>
        <v>0.15840314570434888</v>
      </c>
      <c r="AV30">
        <v>0.5</v>
      </c>
      <c r="AW30">
        <f t="shared" si="28"/>
        <v>1180.1765232084249</v>
      </c>
      <c r="AX30">
        <f t="shared" si="29"/>
        <v>10.93690010972508</v>
      </c>
      <c r="AY30">
        <f t="shared" si="30"/>
        <v>93.471836881317998</v>
      </c>
      <c r="AZ30">
        <f t="shared" si="31"/>
        <v>0.40328757735179693</v>
      </c>
      <c r="BA30">
        <f t="shared" si="32"/>
        <v>9.7567163581915792E-3</v>
      </c>
      <c r="BB30">
        <f t="shared" si="33"/>
        <v>2.2876579790772205</v>
      </c>
      <c r="BC30" t="s">
        <v>353</v>
      </c>
      <c r="BD30">
        <v>592.07000000000005</v>
      </c>
      <c r="BE30">
        <f t="shared" si="34"/>
        <v>400.15</v>
      </c>
      <c r="BF30">
        <f t="shared" si="35"/>
        <v>0.39277963071540423</v>
      </c>
      <c r="BG30">
        <f t="shared" si="36"/>
        <v>0.85013164744701331</v>
      </c>
      <c r="BH30">
        <f t="shared" si="37"/>
        <v>0.56793026578386951</v>
      </c>
      <c r="BI30">
        <f t="shared" si="38"/>
        <v>0.8913285390130562</v>
      </c>
      <c r="BJ30">
        <f t="shared" si="39"/>
        <v>0.27849021038369931</v>
      </c>
      <c r="BK30">
        <f t="shared" si="40"/>
        <v>0.72150978961630075</v>
      </c>
      <c r="BL30">
        <f t="shared" si="41"/>
        <v>1399.9896774193501</v>
      </c>
      <c r="BM30">
        <f t="shared" si="42"/>
        <v>1180.1765232084249</v>
      </c>
      <c r="BN30">
        <f t="shared" si="43"/>
        <v>0.84298944645355212</v>
      </c>
      <c r="BO30">
        <f t="shared" si="44"/>
        <v>0.19597889290710421</v>
      </c>
      <c r="BP30">
        <v>6</v>
      </c>
      <c r="BQ30">
        <v>0.5</v>
      </c>
      <c r="BR30" t="s">
        <v>294</v>
      </c>
      <c r="BS30">
        <v>2</v>
      </c>
      <c r="BT30">
        <v>1608242902.5999999</v>
      </c>
      <c r="BU30">
        <v>1199.39541935484</v>
      </c>
      <c r="BV30">
        <v>1213.03322580645</v>
      </c>
      <c r="BW30">
        <v>20.064767741935501</v>
      </c>
      <c r="BX30">
        <v>19.640848387096799</v>
      </c>
      <c r="BY30">
        <v>1200.4974193548401</v>
      </c>
      <c r="BZ30">
        <v>20.085767741935499</v>
      </c>
      <c r="CA30">
        <v>500.20319354838699</v>
      </c>
      <c r="CB30">
        <v>101.621451612903</v>
      </c>
      <c r="CC30">
        <v>9.9962058064516093E-2</v>
      </c>
      <c r="CD30">
        <v>27.9970580645161</v>
      </c>
      <c r="CE30">
        <v>28.2677451612903</v>
      </c>
      <c r="CF30">
        <v>999.9</v>
      </c>
      <c r="CG30">
        <v>0</v>
      </c>
      <c r="CH30">
        <v>0</v>
      </c>
      <c r="CI30">
        <v>10003.7306451613</v>
      </c>
      <c r="CJ30">
        <v>0</v>
      </c>
      <c r="CK30">
        <v>175.215967741936</v>
      </c>
      <c r="CL30">
        <v>1399.9896774193501</v>
      </c>
      <c r="CM30">
        <v>0.89999561290322605</v>
      </c>
      <c r="CN30">
        <v>0.10000461935483899</v>
      </c>
      <c r="CO30">
        <v>0</v>
      </c>
      <c r="CP30">
        <v>835.07980645161297</v>
      </c>
      <c r="CQ30">
        <v>4.99979</v>
      </c>
      <c r="CR30">
        <v>11763.8838709677</v>
      </c>
      <c r="CS30">
        <v>11904.5741935484</v>
      </c>
      <c r="CT30">
        <v>48.936999999999998</v>
      </c>
      <c r="CU30">
        <v>51.370935483871001</v>
      </c>
      <c r="CV30">
        <v>50.061999999999998</v>
      </c>
      <c r="CW30">
        <v>50.457322580645098</v>
      </c>
      <c r="CX30">
        <v>50.061999999999998</v>
      </c>
      <c r="CY30">
        <v>1255.48322580645</v>
      </c>
      <c r="CZ30">
        <v>139.50645161290299</v>
      </c>
      <c r="DA30">
        <v>0</v>
      </c>
      <c r="DB30">
        <v>119.59999990463299</v>
      </c>
      <c r="DC30">
        <v>0</v>
      </c>
      <c r="DD30">
        <v>835.04923076923103</v>
      </c>
      <c r="DE30">
        <v>-11.724991445143401</v>
      </c>
      <c r="DF30">
        <v>-263.18632475579602</v>
      </c>
      <c r="DG30">
        <v>11762.7615384615</v>
      </c>
      <c r="DH30">
        <v>15</v>
      </c>
      <c r="DI30">
        <v>1608242943.5999999</v>
      </c>
      <c r="DJ30" t="s">
        <v>354</v>
      </c>
      <c r="DK30">
        <v>1608242943.5999999</v>
      </c>
      <c r="DL30">
        <v>1608242931.5999999</v>
      </c>
      <c r="DM30">
        <v>27</v>
      </c>
      <c r="DN30">
        <v>-0.36</v>
      </c>
      <c r="DO30">
        <v>-8.9999999999999993E-3</v>
      </c>
      <c r="DP30">
        <v>-1.1020000000000001</v>
      </c>
      <c r="DQ30">
        <v>-2.1000000000000001E-2</v>
      </c>
      <c r="DR30">
        <v>1213</v>
      </c>
      <c r="DS30">
        <v>20</v>
      </c>
      <c r="DT30">
        <v>0.15</v>
      </c>
      <c r="DU30">
        <v>0.16</v>
      </c>
      <c r="DV30">
        <v>10.649656715038001</v>
      </c>
      <c r="DW30">
        <v>-2.1643837597653999</v>
      </c>
      <c r="DX30">
        <v>0.170204427918346</v>
      </c>
      <c r="DY30">
        <v>0</v>
      </c>
      <c r="DZ30">
        <v>-13.2969387096774</v>
      </c>
      <c r="EA30">
        <v>2.6990467741935702</v>
      </c>
      <c r="EB30">
        <v>0.21098787715888401</v>
      </c>
      <c r="EC30">
        <v>0</v>
      </c>
      <c r="ED30">
        <v>0.44283087096774199</v>
      </c>
      <c r="EE30">
        <v>-5.2690258064517798E-2</v>
      </c>
      <c r="EF30">
        <v>4.1128460026379696E-3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-1.1020000000000001</v>
      </c>
      <c r="EN30">
        <v>-2.1000000000000001E-2</v>
      </c>
      <c r="EO30">
        <v>-0.95544205304718899</v>
      </c>
      <c r="EP30">
        <v>8.1547674161403102E-4</v>
      </c>
      <c r="EQ30">
        <v>-7.5071724955183801E-7</v>
      </c>
      <c r="ER30">
        <v>1.8443278439785599E-10</v>
      </c>
      <c r="ES30">
        <v>-0.15504389269267799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506.15</v>
      </c>
      <c r="FE30">
        <v>462.685</v>
      </c>
      <c r="FF30">
        <v>22.629200000000001</v>
      </c>
      <c r="FG30">
        <v>32.814500000000002</v>
      </c>
      <c r="FH30">
        <v>30.0001</v>
      </c>
      <c r="FI30">
        <v>32.7273</v>
      </c>
      <c r="FJ30">
        <v>32.683999999999997</v>
      </c>
      <c r="FK30">
        <v>49.7121</v>
      </c>
      <c r="FL30">
        <v>20.828199999999999</v>
      </c>
      <c r="FM30">
        <v>0</v>
      </c>
      <c r="FN30">
        <v>22.634899999999998</v>
      </c>
      <c r="FO30">
        <v>1212.8800000000001</v>
      </c>
      <c r="FP30">
        <v>19.698699999999999</v>
      </c>
      <c r="FQ30">
        <v>101.01300000000001</v>
      </c>
      <c r="FR30">
        <v>100.50700000000001</v>
      </c>
    </row>
    <row r="31" spans="1:174" x14ac:dyDescent="0.25">
      <c r="A31">
        <v>15</v>
      </c>
      <c r="B31">
        <v>1608243064.5999999</v>
      </c>
      <c r="C31">
        <v>1617.0999999046301</v>
      </c>
      <c r="D31" t="s">
        <v>355</v>
      </c>
      <c r="E31" t="s">
        <v>356</v>
      </c>
      <c r="F31" t="s">
        <v>289</v>
      </c>
      <c r="G31" t="s">
        <v>290</v>
      </c>
      <c r="H31">
        <v>1608243056.5999999</v>
      </c>
      <c r="I31">
        <f t="shared" si="0"/>
        <v>2.3785225646507982E-4</v>
      </c>
      <c r="J31">
        <f t="shared" si="1"/>
        <v>9.2247903115497589</v>
      </c>
      <c r="K31">
        <f t="shared" si="2"/>
        <v>1399.7906451612901</v>
      </c>
      <c r="L31">
        <f t="shared" si="3"/>
        <v>246.22931367103453</v>
      </c>
      <c r="M31">
        <f t="shared" si="4"/>
        <v>25.047040050740378</v>
      </c>
      <c r="N31">
        <f t="shared" si="5"/>
        <v>142.3900827618273</v>
      </c>
      <c r="O31">
        <f t="shared" si="6"/>
        <v>1.3093893919373519E-2</v>
      </c>
      <c r="P31">
        <f t="shared" si="7"/>
        <v>2.9576472462215566</v>
      </c>
      <c r="Q31">
        <f t="shared" si="8"/>
        <v>1.3061774563386778E-2</v>
      </c>
      <c r="R31">
        <f t="shared" si="9"/>
        <v>8.166488278587682E-3</v>
      </c>
      <c r="S31">
        <f t="shared" si="10"/>
        <v>231.29685970687905</v>
      </c>
      <c r="T31">
        <f t="shared" si="11"/>
        <v>29.288052656607263</v>
      </c>
      <c r="U31">
        <f t="shared" si="12"/>
        <v>28.2483258064516</v>
      </c>
      <c r="V31">
        <f t="shared" si="13"/>
        <v>3.8501239915427607</v>
      </c>
      <c r="W31">
        <f t="shared" si="14"/>
        <v>54.065903585155752</v>
      </c>
      <c r="X31">
        <f t="shared" si="15"/>
        <v>2.0515133524977394</v>
      </c>
      <c r="Y31">
        <f t="shared" si="16"/>
        <v>3.7944678928125777</v>
      </c>
      <c r="Z31">
        <f t="shared" si="17"/>
        <v>1.7986106390450214</v>
      </c>
      <c r="AA31">
        <f t="shared" si="18"/>
        <v>-10.48928451011002</v>
      </c>
      <c r="AB31">
        <f t="shared" si="19"/>
        <v>-39.864198311530778</v>
      </c>
      <c r="AC31">
        <f t="shared" si="20"/>
        <v>-2.9415831112452659</v>
      </c>
      <c r="AD31">
        <f t="shared" si="21"/>
        <v>178.00179377399297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53550.830056384679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357</v>
      </c>
      <c r="AR31">
        <v>15331.3</v>
      </c>
      <c r="AS31">
        <v>816.54719230769194</v>
      </c>
      <c r="AT31">
        <v>963.56</v>
      </c>
      <c r="AU31">
        <f t="shared" si="27"/>
        <v>0.15257255146779447</v>
      </c>
      <c r="AV31">
        <v>0.5</v>
      </c>
      <c r="AW31">
        <f t="shared" si="28"/>
        <v>1180.2129780471441</v>
      </c>
      <c r="AX31">
        <f t="shared" si="29"/>
        <v>9.2247903115497589</v>
      </c>
      <c r="AY31">
        <f t="shared" si="30"/>
        <v>90.034052668028437</v>
      </c>
      <c r="AZ31">
        <f t="shared" si="31"/>
        <v>0.39488978371870981</v>
      </c>
      <c r="BA31">
        <f t="shared" si="32"/>
        <v>8.3057363151402448E-3</v>
      </c>
      <c r="BB31">
        <f t="shared" si="33"/>
        <v>2.3854456390883807</v>
      </c>
      <c r="BC31" t="s">
        <v>358</v>
      </c>
      <c r="BD31">
        <v>583.05999999999995</v>
      </c>
      <c r="BE31">
        <f t="shared" si="34"/>
        <v>380.5</v>
      </c>
      <c r="BF31">
        <f t="shared" si="35"/>
        <v>0.38636743151723524</v>
      </c>
      <c r="BG31">
        <f t="shared" si="36"/>
        <v>0.85797045188165821</v>
      </c>
      <c r="BH31">
        <f t="shared" si="37"/>
        <v>0.59259506740918166</v>
      </c>
      <c r="BI31">
        <f t="shared" si="38"/>
        <v>0.90258274672988204</v>
      </c>
      <c r="BJ31">
        <f t="shared" si="39"/>
        <v>0.27588778302424277</v>
      </c>
      <c r="BK31">
        <f t="shared" si="40"/>
        <v>0.72411221697575723</v>
      </c>
      <c r="BL31">
        <f t="shared" si="41"/>
        <v>1400.0329032258101</v>
      </c>
      <c r="BM31">
        <f t="shared" si="42"/>
        <v>1180.2129780471441</v>
      </c>
      <c r="BN31">
        <f t="shared" si="43"/>
        <v>0.84298945783904089</v>
      </c>
      <c r="BO31">
        <f t="shared" si="44"/>
        <v>0.19597891567808179</v>
      </c>
      <c r="BP31">
        <v>6</v>
      </c>
      <c r="BQ31">
        <v>0.5</v>
      </c>
      <c r="BR31" t="s">
        <v>294</v>
      </c>
      <c r="BS31">
        <v>2</v>
      </c>
      <c r="BT31">
        <v>1608243056.5999999</v>
      </c>
      <c r="BU31">
        <v>1399.7906451612901</v>
      </c>
      <c r="BV31">
        <v>1411.25548387097</v>
      </c>
      <c r="BW31">
        <v>20.167761290322598</v>
      </c>
      <c r="BX31">
        <v>19.8882032258064</v>
      </c>
      <c r="BY31">
        <v>1400.93032258065</v>
      </c>
      <c r="BZ31">
        <v>20.177548387096799</v>
      </c>
      <c r="CA31">
        <v>500.19370967741901</v>
      </c>
      <c r="CB31">
        <v>101.62245161290301</v>
      </c>
      <c r="CC31">
        <v>9.9961845161290294E-2</v>
      </c>
      <c r="CD31">
        <v>27.998319354838699</v>
      </c>
      <c r="CE31">
        <v>28.2483258064516</v>
      </c>
      <c r="CF31">
        <v>999.9</v>
      </c>
      <c r="CG31">
        <v>0</v>
      </c>
      <c r="CH31">
        <v>0</v>
      </c>
      <c r="CI31">
        <v>9998.8270967741901</v>
      </c>
      <c r="CJ31">
        <v>0</v>
      </c>
      <c r="CK31">
        <v>174.66145161290299</v>
      </c>
      <c r="CL31">
        <v>1400.0329032258101</v>
      </c>
      <c r="CM31">
        <v>0.89999638709677399</v>
      </c>
      <c r="CN31">
        <v>0.100003803225806</v>
      </c>
      <c r="CO31">
        <v>0</v>
      </c>
      <c r="CP31">
        <v>816.61596774193504</v>
      </c>
      <c r="CQ31">
        <v>4.99979</v>
      </c>
      <c r="CR31">
        <v>11517.3612903226</v>
      </c>
      <c r="CS31">
        <v>11904.9516129032</v>
      </c>
      <c r="CT31">
        <v>48.929000000000002</v>
      </c>
      <c r="CU31">
        <v>51.366870967741903</v>
      </c>
      <c r="CV31">
        <v>50.070129032258002</v>
      </c>
      <c r="CW31">
        <v>50.436999999999998</v>
      </c>
      <c r="CX31">
        <v>50.061999999999998</v>
      </c>
      <c r="CY31">
        <v>1255.5216129032301</v>
      </c>
      <c r="CZ31">
        <v>139.511290322581</v>
      </c>
      <c r="DA31">
        <v>0</v>
      </c>
      <c r="DB31">
        <v>153.299999952316</v>
      </c>
      <c r="DC31">
        <v>0</v>
      </c>
      <c r="DD31">
        <v>816.54719230769194</v>
      </c>
      <c r="DE31">
        <v>-8.1380170959073599</v>
      </c>
      <c r="DF31">
        <v>-147.0837606915</v>
      </c>
      <c r="DG31">
        <v>11516.5538461538</v>
      </c>
      <c r="DH31">
        <v>15</v>
      </c>
      <c r="DI31">
        <v>1608242943.5999999</v>
      </c>
      <c r="DJ31" t="s">
        <v>354</v>
      </c>
      <c r="DK31">
        <v>1608242943.5999999</v>
      </c>
      <c r="DL31">
        <v>1608242931.5999999</v>
      </c>
      <c r="DM31">
        <v>27</v>
      </c>
      <c r="DN31">
        <v>-0.36</v>
      </c>
      <c r="DO31">
        <v>-8.9999999999999993E-3</v>
      </c>
      <c r="DP31">
        <v>-1.1020000000000001</v>
      </c>
      <c r="DQ31">
        <v>-2.1000000000000001E-2</v>
      </c>
      <c r="DR31">
        <v>1213</v>
      </c>
      <c r="DS31">
        <v>20</v>
      </c>
      <c r="DT31">
        <v>0.15</v>
      </c>
      <c r="DU31">
        <v>0.16</v>
      </c>
      <c r="DV31">
        <v>9.2313116633422503</v>
      </c>
      <c r="DW31">
        <v>-0.71151926032928903</v>
      </c>
      <c r="DX31">
        <v>8.4602252130676694E-2</v>
      </c>
      <c r="DY31">
        <v>0</v>
      </c>
      <c r="DZ31">
        <v>-11.467893548387099</v>
      </c>
      <c r="EA31">
        <v>0.67764193548390095</v>
      </c>
      <c r="EB31">
        <v>9.5023178617144405E-2</v>
      </c>
      <c r="EC31">
        <v>0</v>
      </c>
      <c r="ED31">
        <v>0.27880783870967701</v>
      </c>
      <c r="EE31">
        <v>8.7873145161289898E-2</v>
      </c>
      <c r="EF31">
        <v>6.6525459016819697E-3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-1.1399999999999999</v>
      </c>
      <c r="EN31">
        <v>-9.5999999999999992E-3</v>
      </c>
      <c r="EO31">
        <v>-1.31553629454697</v>
      </c>
      <c r="EP31">
        <v>8.1547674161403102E-4</v>
      </c>
      <c r="EQ31">
        <v>-7.5071724955183801E-7</v>
      </c>
      <c r="ER31">
        <v>1.8443278439785599E-10</v>
      </c>
      <c r="ES31">
        <v>-0.16426067974824299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2.2000000000000002</v>
      </c>
      <c r="FC31">
        <v>2</v>
      </c>
      <c r="FD31">
        <v>506.17099999999999</v>
      </c>
      <c r="FE31">
        <v>463.62700000000001</v>
      </c>
      <c r="FF31">
        <v>22.672799999999999</v>
      </c>
      <c r="FG31">
        <v>32.8658</v>
      </c>
      <c r="FH31">
        <v>30</v>
      </c>
      <c r="FI31">
        <v>32.772300000000001</v>
      </c>
      <c r="FJ31">
        <v>32.726300000000002</v>
      </c>
      <c r="FK31">
        <v>56.360399999999998</v>
      </c>
      <c r="FL31">
        <v>18.864699999999999</v>
      </c>
      <c r="FM31">
        <v>0</v>
      </c>
      <c r="FN31">
        <v>22.6769</v>
      </c>
      <c r="FO31">
        <v>1411.27</v>
      </c>
      <c r="FP31">
        <v>19.925599999999999</v>
      </c>
      <c r="FQ31">
        <v>101.008</v>
      </c>
      <c r="FR31">
        <v>100.50700000000001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2020-12-17T14:11:25Z</dcterms:created>
  <dcterms:modified xsi:type="dcterms:W3CDTF">2021-05-04T23:50:00Z</dcterms:modified>
</cp:coreProperties>
</file>