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5FF533C0-22A9-46FB-A017-76DC5F842E0C}" xr6:coauthVersionLast="46" xr6:coauthVersionMax="46" xr10:uidLastSave="{00000000-0000-0000-0000-000000000000}"/>
  <bookViews>
    <workbookView xWindow="4185" yWindow="418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B31" i="1"/>
  <c r="AZ31" i="1"/>
  <c r="AU31" i="1"/>
  <c r="AN31" i="1"/>
  <c r="AO31" i="1" s="1"/>
  <c r="AI31" i="1"/>
  <c r="AG31" i="1" s="1"/>
  <c r="Y31" i="1"/>
  <c r="W31" i="1" s="1"/>
  <c r="X31" i="1"/>
  <c r="P31" i="1"/>
  <c r="BO30" i="1"/>
  <c r="BN30" i="1"/>
  <c r="BM30" i="1"/>
  <c r="AW30" i="1" s="1"/>
  <c r="BL30" i="1"/>
  <c r="BI30" i="1"/>
  <c r="BH30" i="1"/>
  <c r="BG30" i="1"/>
  <c r="BF30" i="1"/>
  <c r="BJ30" i="1" s="1"/>
  <c r="BK30" i="1" s="1"/>
  <c r="BE30" i="1"/>
  <c r="AZ30" i="1" s="1"/>
  <c r="BB30" i="1"/>
  <c r="AU30" i="1"/>
  <c r="AY30" i="1" s="1"/>
  <c r="AO30" i="1"/>
  <c r="AN30" i="1"/>
  <c r="AI30" i="1"/>
  <c r="AG30" i="1" s="1"/>
  <c r="Y30" i="1"/>
  <c r="W30" i="1" s="1"/>
  <c r="X30" i="1"/>
  <c r="S30" i="1"/>
  <c r="P30" i="1"/>
  <c r="BO29" i="1"/>
  <c r="BN29" i="1"/>
  <c r="BM29" i="1"/>
  <c r="AW29" i="1" s="1"/>
  <c r="BL29" i="1"/>
  <c r="BJ29" i="1"/>
  <c r="BK29" i="1" s="1"/>
  <c r="BI29" i="1"/>
  <c r="BH29" i="1"/>
  <c r="BG29" i="1"/>
  <c r="BF29" i="1"/>
  <c r="BE29" i="1"/>
  <c r="BB29" i="1"/>
  <c r="AZ29" i="1"/>
  <c r="AU29" i="1"/>
  <c r="AO29" i="1"/>
  <c r="AN29" i="1"/>
  <c r="AI29" i="1"/>
  <c r="AG29" i="1" s="1"/>
  <c r="Y29" i="1"/>
  <c r="X29" i="1"/>
  <c r="W29" i="1" s="1"/>
  <c r="S29" i="1"/>
  <c r="P29" i="1"/>
  <c r="BO28" i="1"/>
  <c r="BN28" i="1"/>
  <c r="BL28" i="1"/>
  <c r="BM28" i="1" s="1"/>
  <c r="BJ28" i="1"/>
  <c r="BK28" i="1" s="1"/>
  <c r="BI28" i="1"/>
  <c r="BH28" i="1"/>
  <c r="BG28" i="1"/>
  <c r="BF28" i="1"/>
  <c r="BE28" i="1"/>
  <c r="BB28" i="1"/>
  <c r="AZ28" i="1"/>
  <c r="AU28" i="1"/>
  <c r="AN28" i="1"/>
  <c r="AO28" i="1" s="1"/>
  <c r="AI28" i="1"/>
  <c r="AH28" i="1"/>
  <c r="AG28" i="1"/>
  <c r="K28" i="1" s="1"/>
  <c r="Y28" i="1"/>
  <c r="X28" i="1"/>
  <c r="W28" i="1" s="1"/>
  <c r="P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AZ27" i="1" s="1"/>
  <c r="BB27" i="1"/>
  <c r="AU27" i="1"/>
  <c r="AN27" i="1"/>
  <c r="AO27" i="1" s="1"/>
  <c r="AI27" i="1"/>
  <c r="AG27" i="1"/>
  <c r="I27" i="1" s="1"/>
  <c r="Y27" i="1"/>
  <c r="X27" i="1"/>
  <c r="W27" i="1"/>
  <c r="P27" i="1"/>
  <c r="J27" i="1"/>
  <c r="AX27" i="1" s="1"/>
  <c r="BO26" i="1"/>
  <c r="BN26" i="1"/>
  <c r="BL26" i="1"/>
  <c r="BM26" i="1" s="1"/>
  <c r="BI26" i="1"/>
  <c r="BH26" i="1"/>
  <c r="BG26" i="1"/>
  <c r="BF26" i="1"/>
  <c r="BJ26" i="1" s="1"/>
  <c r="BK26" i="1" s="1"/>
  <c r="BE26" i="1"/>
  <c r="AZ26" i="1" s="1"/>
  <c r="BB26" i="1"/>
  <c r="AU26" i="1"/>
  <c r="AN26" i="1"/>
  <c r="AO26" i="1" s="1"/>
  <c r="AI26" i="1"/>
  <c r="AG26" i="1"/>
  <c r="N26" i="1" s="1"/>
  <c r="Y26" i="1"/>
  <c r="X26" i="1"/>
  <c r="W26" i="1"/>
  <c r="P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AZ25" i="1" s="1"/>
  <c r="BB25" i="1"/>
  <c r="AU25" i="1"/>
  <c r="AN25" i="1"/>
  <c r="AO25" i="1" s="1"/>
  <c r="AI25" i="1"/>
  <c r="AG25" i="1"/>
  <c r="K25" i="1" s="1"/>
  <c r="Y25" i="1"/>
  <c r="X25" i="1"/>
  <c r="W25" i="1"/>
  <c r="P25" i="1"/>
  <c r="BO24" i="1"/>
  <c r="BN24" i="1"/>
  <c r="BM24" i="1" s="1"/>
  <c r="BL24" i="1"/>
  <c r="BI24" i="1"/>
  <c r="BH24" i="1"/>
  <c r="BG24" i="1"/>
  <c r="BF24" i="1"/>
  <c r="BJ24" i="1" s="1"/>
  <c r="BK24" i="1" s="1"/>
  <c r="BE24" i="1"/>
  <c r="AZ24" i="1" s="1"/>
  <c r="BB24" i="1"/>
  <c r="AU24" i="1"/>
  <c r="AO24" i="1"/>
  <c r="AN24" i="1"/>
  <c r="AI24" i="1"/>
  <c r="AG24" i="1" s="1"/>
  <c r="Y24" i="1"/>
  <c r="W24" i="1" s="1"/>
  <c r="X24" i="1"/>
  <c r="P24" i="1"/>
  <c r="BO23" i="1"/>
  <c r="BN23" i="1"/>
  <c r="BL23" i="1"/>
  <c r="BM23" i="1" s="1"/>
  <c r="BI23" i="1"/>
  <c r="BH23" i="1"/>
  <c r="BG23" i="1"/>
  <c r="BF23" i="1"/>
  <c r="BJ23" i="1" s="1"/>
  <c r="BK23" i="1" s="1"/>
  <c r="BE23" i="1"/>
  <c r="BB23" i="1"/>
  <c r="AZ23" i="1"/>
  <c r="AU23" i="1"/>
  <c r="AN23" i="1"/>
  <c r="AO23" i="1" s="1"/>
  <c r="AI23" i="1"/>
  <c r="AG23" i="1" s="1"/>
  <c r="Y23" i="1"/>
  <c r="X23" i="1"/>
  <c r="W23" i="1" s="1"/>
  <c r="P23" i="1"/>
  <c r="BO22" i="1"/>
  <c r="BN22" i="1"/>
  <c r="BM22" i="1"/>
  <c r="AW22" i="1" s="1"/>
  <c r="AY22" i="1" s="1"/>
  <c r="BL22" i="1"/>
  <c r="BI22" i="1"/>
  <c r="BH22" i="1"/>
  <c r="BG22" i="1"/>
  <c r="BF22" i="1"/>
  <c r="BJ22" i="1" s="1"/>
  <c r="BK22" i="1" s="1"/>
  <c r="BE22" i="1"/>
  <c r="AZ22" i="1" s="1"/>
  <c r="BB22" i="1"/>
  <c r="AU22" i="1"/>
  <c r="AO22" i="1"/>
  <c r="AN22" i="1"/>
  <c r="AI22" i="1"/>
  <c r="AG22" i="1" s="1"/>
  <c r="Y22" i="1"/>
  <c r="W22" i="1" s="1"/>
  <c r="X22" i="1"/>
  <c r="S22" i="1"/>
  <c r="P22" i="1"/>
  <c r="BO21" i="1"/>
  <c r="BN21" i="1"/>
  <c r="BM21" i="1"/>
  <c r="AW21" i="1" s="1"/>
  <c r="BL21" i="1"/>
  <c r="BJ21" i="1"/>
  <c r="BK21" i="1" s="1"/>
  <c r="BI21" i="1"/>
  <c r="BH21" i="1"/>
  <c r="BG21" i="1"/>
  <c r="BF21" i="1"/>
  <c r="BE21" i="1"/>
  <c r="BB21" i="1"/>
  <c r="AZ21" i="1"/>
  <c r="AU21" i="1"/>
  <c r="AY21" i="1" s="1"/>
  <c r="AO21" i="1"/>
  <c r="AN21" i="1"/>
  <c r="AI21" i="1"/>
  <c r="AH21" i="1"/>
  <c r="AG21" i="1"/>
  <c r="I21" i="1" s="1"/>
  <c r="Y21" i="1"/>
  <c r="X21" i="1"/>
  <c r="W21" i="1" s="1"/>
  <c r="S21" i="1"/>
  <c r="P21" i="1"/>
  <c r="N21" i="1"/>
  <c r="K21" i="1"/>
  <c r="J21" i="1"/>
  <c r="AX21" i="1" s="1"/>
  <c r="BA21" i="1" s="1"/>
  <c r="BO20" i="1"/>
  <c r="BN20" i="1"/>
  <c r="BL20" i="1"/>
  <c r="BM20" i="1" s="1"/>
  <c r="BJ20" i="1"/>
  <c r="BK20" i="1" s="1"/>
  <c r="BI20" i="1"/>
  <c r="BH20" i="1"/>
  <c r="BG20" i="1"/>
  <c r="BF20" i="1"/>
  <c r="BE20" i="1"/>
  <c r="BB20" i="1"/>
  <c r="AZ20" i="1"/>
  <c r="AU20" i="1"/>
  <c r="AN20" i="1"/>
  <c r="AO20" i="1" s="1"/>
  <c r="AI20" i="1"/>
  <c r="AH20" i="1"/>
  <c r="AG20" i="1"/>
  <c r="K20" i="1" s="1"/>
  <c r="Y20" i="1"/>
  <c r="X20" i="1"/>
  <c r="W20" i="1" s="1"/>
  <c r="P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BB19" i="1"/>
  <c r="AZ19" i="1"/>
  <c r="AU19" i="1"/>
  <c r="AN19" i="1"/>
  <c r="AO19" i="1" s="1"/>
  <c r="AI19" i="1"/>
  <c r="AG19" i="1"/>
  <c r="AH19" i="1" s="1"/>
  <c r="Y19" i="1"/>
  <c r="X19" i="1"/>
  <c r="W19" i="1"/>
  <c r="P19" i="1"/>
  <c r="N19" i="1"/>
  <c r="J19" i="1"/>
  <c r="AX19" i="1" s="1"/>
  <c r="I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AZ18" i="1" s="1"/>
  <c r="BB18" i="1"/>
  <c r="AU18" i="1"/>
  <c r="AN18" i="1"/>
  <c r="AO18" i="1" s="1"/>
  <c r="AI18" i="1"/>
  <c r="AG18" i="1"/>
  <c r="N18" i="1" s="1"/>
  <c r="Y18" i="1"/>
  <c r="X18" i="1"/>
  <c r="W18" i="1"/>
  <c r="P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AZ17" i="1" s="1"/>
  <c r="BB17" i="1"/>
  <c r="AU17" i="1"/>
  <c r="AN17" i="1"/>
  <c r="AO17" i="1" s="1"/>
  <c r="AI17" i="1"/>
  <c r="AG17" i="1"/>
  <c r="K17" i="1" s="1"/>
  <c r="Y17" i="1"/>
  <c r="X17" i="1"/>
  <c r="W17" i="1"/>
  <c r="P17" i="1"/>
  <c r="AW24" i="1" l="1"/>
  <c r="AY24" i="1" s="1"/>
  <c r="S24" i="1"/>
  <c r="S25" i="1"/>
  <c r="AW25" i="1"/>
  <c r="AY25" i="1" s="1"/>
  <c r="AY29" i="1"/>
  <c r="AW23" i="1"/>
  <c r="AY23" i="1" s="1"/>
  <c r="S23" i="1"/>
  <c r="AW19" i="1"/>
  <c r="BA19" i="1" s="1"/>
  <c r="S19" i="1"/>
  <c r="AW26" i="1"/>
  <c r="AY26" i="1" s="1"/>
  <c r="S26" i="1"/>
  <c r="AA27" i="1"/>
  <c r="J30" i="1"/>
  <c r="AX30" i="1" s="1"/>
  <c r="BA30" i="1" s="1"/>
  <c r="I30" i="1"/>
  <c r="AH30" i="1"/>
  <c r="N30" i="1"/>
  <c r="K30" i="1"/>
  <c r="AB21" i="1"/>
  <c r="S17" i="1"/>
  <c r="AW17" i="1"/>
  <c r="AW27" i="1"/>
  <c r="S27" i="1"/>
  <c r="K31" i="1"/>
  <c r="I31" i="1"/>
  <c r="J31" i="1"/>
  <c r="AX31" i="1" s="1"/>
  <c r="AH31" i="1"/>
  <c r="N31" i="1"/>
  <c r="AY17" i="1"/>
  <c r="AW18" i="1"/>
  <c r="AY18" i="1" s="1"/>
  <c r="S18" i="1"/>
  <c r="S20" i="1"/>
  <c r="AW20" i="1"/>
  <c r="AY20" i="1" s="1"/>
  <c r="J22" i="1"/>
  <c r="AX22" i="1" s="1"/>
  <c r="BA22" i="1" s="1"/>
  <c r="I22" i="1"/>
  <c r="N22" i="1"/>
  <c r="AH22" i="1"/>
  <c r="K22" i="1"/>
  <c r="BA27" i="1"/>
  <c r="AY27" i="1"/>
  <c r="AW31" i="1"/>
  <c r="AY31" i="1" s="1"/>
  <c r="S31" i="1"/>
  <c r="I23" i="1"/>
  <c r="K23" i="1"/>
  <c r="J23" i="1"/>
  <c r="AX23" i="1" s="1"/>
  <c r="BA23" i="1" s="1"/>
  <c r="AH23" i="1"/>
  <c r="N23" i="1"/>
  <c r="AH24" i="1"/>
  <c r="N24" i="1"/>
  <c r="K24" i="1"/>
  <c r="I24" i="1"/>
  <c r="J24" i="1"/>
  <c r="AX24" i="1" s="1"/>
  <c r="BA24" i="1" s="1"/>
  <c r="N29" i="1"/>
  <c r="K29" i="1"/>
  <c r="J29" i="1"/>
  <c r="AX29" i="1" s="1"/>
  <c r="BA29" i="1" s="1"/>
  <c r="AH29" i="1"/>
  <c r="I29" i="1"/>
  <c r="T29" i="1" s="1"/>
  <c r="U29" i="1" s="1"/>
  <c r="AA21" i="1"/>
  <c r="S28" i="1"/>
  <c r="AW28" i="1"/>
  <c r="AY28" i="1" s="1"/>
  <c r="AH18" i="1"/>
  <c r="K19" i="1"/>
  <c r="AA19" i="1"/>
  <c r="N20" i="1"/>
  <c r="T22" i="1"/>
  <c r="U22" i="1" s="1"/>
  <c r="AH26" i="1"/>
  <c r="K27" i="1"/>
  <c r="N28" i="1"/>
  <c r="T30" i="1"/>
  <c r="U30" i="1" s="1"/>
  <c r="N17" i="1"/>
  <c r="I18" i="1"/>
  <c r="N25" i="1"/>
  <c r="I26" i="1"/>
  <c r="AH17" i="1"/>
  <c r="K18" i="1"/>
  <c r="I20" i="1"/>
  <c r="T21" i="1"/>
  <c r="U21" i="1" s="1"/>
  <c r="AH25" i="1"/>
  <c r="K26" i="1"/>
  <c r="N27" i="1"/>
  <c r="I28" i="1"/>
  <c r="J18" i="1"/>
  <c r="AX18" i="1" s="1"/>
  <c r="BA18" i="1" s="1"/>
  <c r="I17" i="1"/>
  <c r="J20" i="1"/>
  <c r="AX20" i="1" s="1"/>
  <c r="I25" i="1"/>
  <c r="J28" i="1"/>
  <c r="AX28" i="1" s="1"/>
  <c r="J26" i="1"/>
  <c r="AX26" i="1" s="1"/>
  <c r="BA26" i="1" s="1"/>
  <c r="J17" i="1"/>
  <c r="AX17" i="1" s="1"/>
  <c r="BA17" i="1" s="1"/>
  <c r="J25" i="1"/>
  <c r="AX25" i="1" s="1"/>
  <c r="BA25" i="1" s="1"/>
  <c r="AH27" i="1"/>
  <c r="V29" i="1" l="1"/>
  <c r="Z29" i="1" s="1"/>
  <c r="AC29" i="1"/>
  <c r="AB29" i="1"/>
  <c r="T19" i="1"/>
  <c r="U19" i="1" s="1"/>
  <c r="BA20" i="1"/>
  <c r="V21" i="1"/>
  <c r="Z21" i="1" s="1"/>
  <c r="AC21" i="1"/>
  <c r="AD21" i="1" s="1"/>
  <c r="V30" i="1"/>
  <c r="Z30" i="1" s="1"/>
  <c r="AC30" i="1"/>
  <c r="AA24" i="1"/>
  <c r="Q23" i="1"/>
  <c r="O23" i="1" s="1"/>
  <c r="R23" i="1" s="1"/>
  <c r="L23" i="1" s="1"/>
  <c r="M23" i="1" s="1"/>
  <c r="AA23" i="1"/>
  <c r="Q22" i="1"/>
  <c r="O22" i="1" s="1"/>
  <c r="R22" i="1" s="1"/>
  <c r="L22" i="1" s="1"/>
  <c r="M22" i="1" s="1"/>
  <c r="AA22" i="1"/>
  <c r="AA25" i="1"/>
  <c r="AA17" i="1"/>
  <c r="AA20" i="1"/>
  <c r="AB30" i="1"/>
  <c r="T31" i="1"/>
  <c r="U31" i="1" s="1"/>
  <c r="T17" i="1"/>
  <c r="U17" i="1" s="1"/>
  <c r="Q17" i="1" s="1"/>
  <c r="O17" i="1" s="1"/>
  <c r="R17" i="1" s="1"/>
  <c r="L17" i="1" s="1"/>
  <c r="M17" i="1" s="1"/>
  <c r="AY19" i="1"/>
  <c r="T25" i="1"/>
  <c r="U25" i="1" s="1"/>
  <c r="T24" i="1"/>
  <c r="U24" i="1" s="1"/>
  <c r="T28" i="1"/>
  <c r="U28" i="1" s="1"/>
  <c r="T20" i="1"/>
  <c r="U20" i="1" s="1"/>
  <c r="Q20" i="1" s="1"/>
  <c r="O20" i="1" s="1"/>
  <c r="R20" i="1" s="1"/>
  <c r="L20" i="1" s="1"/>
  <c r="M20" i="1" s="1"/>
  <c r="AA31" i="1"/>
  <c r="T26" i="1"/>
  <c r="U26" i="1" s="1"/>
  <c r="T23" i="1"/>
  <c r="U23" i="1" s="1"/>
  <c r="AA28" i="1"/>
  <c r="Q28" i="1"/>
  <c r="O28" i="1" s="1"/>
  <c r="R28" i="1" s="1"/>
  <c r="L28" i="1" s="1"/>
  <c r="M28" i="1" s="1"/>
  <c r="AA26" i="1"/>
  <c r="V22" i="1"/>
  <c r="Z22" i="1" s="1"/>
  <c r="AC22" i="1"/>
  <c r="AD22" i="1" s="1"/>
  <c r="AA29" i="1"/>
  <c r="Q29" i="1"/>
  <c r="O29" i="1" s="1"/>
  <c r="R29" i="1" s="1"/>
  <c r="L29" i="1" s="1"/>
  <c r="M29" i="1" s="1"/>
  <c r="BA31" i="1"/>
  <c r="Q21" i="1"/>
  <c r="O21" i="1" s="1"/>
  <c r="R21" i="1" s="1"/>
  <c r="L21" i="1" s="1"/>
  <c r="M21" i="1" s="1"/>
  <c r="T18" i="1"/>
  <c r="U18" i="1" s="1"/>
  <c r="T27" i="1"/>
  <c r="U27" i="1" s="1"/>
  <c r="AB22" i="1"/>
  <c r="BA28" i="1"/>
  <c r="AA18" i="1"/>
  <c r="Q18" i="1"/>
  <c r="O18" i="1" s="1"/>
  <c r="R18" i="1" s="1"/>
  <c r="L18" i="1" s="1"/>
  <c r="M18" i="1" s="1"/>
  <c r="Q30" i="1"/>
  <c r="O30" i="1" s="1"/>
  <c r="R30" i="1" s="1"/>
  <c r="L30" i="1" s="1"/>
  <c r="M30" i="1" s="1"/>
  <c r="AA30" i="1"/>
  <c r="V24" i="1" l="1"/>
  <c r="Z24" i="1" s="1"/>
  <c r="AB24" i="1"/>
  <c r="AC24" i="1"/>
  <c r="AC27" i="1"/>
  <c r="AD27" i="1" s="1"/>
  <c r="V27" i="1"/>
  <c r="Z27" i="1" s="1"/>
  <c r="AB27" i="1"/>
  <c r="Q27" i="1"/>
  <c r="O27" i="1" s="1"/>
  <c r="R27" i="1" s="1"/>
  <c r="L27" i="1" s="1"/>
  <c r="M27" i="1" s="1"/>
  <c r="V26" i="1"/>
  <c r="Z26" i="1" s="1"/>
  <c r="AC26" i="1"/>
  <c r="AB26" i="1"/>
  <c r="AC31" i="1"/>
  <c r="V31" i="1"/>
  <c r="Z31" i="1" s="1"/>
  <c r="AB31" i="1"/>
  <c r="V18" i="1"/>
  <c r="Z18" i="1" s="1"/>
  <c r="AC18" i="1"/>
  <c r="AB18" i="1"/>
  <c r="Q26" i="1"/>
  <c r="O26" i="1" s="1"/>
  <c r="R26" i="1" s="1"/>
  <c r="L26" i="1" s="1"/>
  <c r="M26" i="1" s="1"/>
  <c r="Q31" i="1"/>
  <c r="O31" i="1" s="1"/>
  <c r="R31" i="1" s="1"/>
  <c r="L31" i="1" s="1"/>
  <c r="M31" i="1" s="1"/>
  <c r="V25" i="1"/>
  <c r="Z25" i="1" s="1"/>
  <c r="AB25" i="1"/>
  <c r="AC25" i="1"/>
  <c r="AD25" i="1" s="1"/>
  <c r="Q24" i="1"/>
  <c r="O24" i="1" s="1"/>
  <c r="R24" i="1" s="1"/>
  <c r="L24" i="1" s="1"/>
  <c r="M24" i="1" s="1"/>
  <c r="AC19" i="1"/>
  <c r="AD19" i="1" s="1"/>
  <c r="V19" i="1"/>
  <c r="Z19" i="1" s="1"/>
  <c r="AB19" i="1"/>
  <c r="Q19" i="1"/>
  <c r="O19" i="1" s="1"/>
  <c r="R19" i="1" s="1"/>
  <c r="L19" i="1" s="1"/>
  <c r="M19" i="1" s="1"/>
  <c r="V20" i="1"/>
  <c r="Z20" i="1" s="1"/>
  <c r="AC20" i="1"/>
  <c r="AB20" i="1"/>
  <c r="V17" i="1"/>
  <c r="Z17" i="1" s="1"/>
  <c r="AB17" i="1"/>
  <c r="AC17" i="1"/>
  <c r="AD17" i="1" s="1"/>
  <c r="Q25" i="1"/>
  <c r="O25" i="1" s="1"/>
  <c r="R25" i="1" s="1"/>
  <c r="L25" i="1" s="1"/>
  <c r="M25" i="1" s="1"/>
  <c r="AD30" i="1"/>
  <c r="AD29" i="1"/>
  <c r="AC23" i="1"/>
  <c r="AD23" i="1" s="1"/>
  <c r="V23" i="1"/>
  <c r="Z23" i="1" s="1"/>
  <c r="AB23" i="1"/>
  <c r="V28" i="1"/>
  <c r="Z28" i="1" s="1"/>
  <c r="AC28" i="1"/>
  <c r="AD28" i="1" s="1"/>
  <c r="AB28" i="1"/>
  <c r="AD18" i="1" l="1"/>
  <c r="AD31" i="1"/>
  <c r="AD24" i="1"/>
  <c r="AD20" i="1"/>
  <c r="AD26" i="1"/>
</calcChain>
</file>

<file path=xl/sharedStrings.xml><?xml version="1.0" encoding="utf-8"?>
<sst xmlns="http://schemas.openxmlformats.org/spreadsheetml/2006/main" count="701" uniqueCount="357">
  <si>
    <t>File opened</t>
  </si>
  <si>
    <t>2020-12-17 14:41:25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</si>
  <si>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</si>
  <si>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</si>
  <si>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</si>
  <si>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</si>
  <si>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</si>
  <si>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</si>
  <si>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</si>
  <si>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</si>
  <si>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</si>
  <si>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</si>
  <si>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</si>
  <si>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</si>
  <si>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</si>
  <si>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</si>
  <si>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</si>
  <si>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</si>
  <si>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</si>
  <si>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</si>
  <si>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</si>
  <si>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</si>
  <si>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</si>
  <si>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14:41:25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</si>
  <si>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</si>
  <si>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</si>
  <si>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</si>
  <si>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</si>
  <si>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</si>
  <si>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</si>
  <si>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</si>
  <si>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</si>
  <si>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</si>
  <si>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</si>
  <si>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</si>
  <si>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</si>
  <si>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</si>
  <si>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</si>
  <si>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</si>
  <si>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</si>
  <si>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</si>
  <si>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</si>
  <si>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</si>
  <si>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</si>
  <si>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</si>
  <si>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</si>
  <si>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</si>
  <si>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</si>
  <si>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</si>
  <si>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</si>
  <si>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</si>
  <si>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</si>
  <si>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</si>
  <si>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</si>
  <si>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</si>
  <si>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</si>
  <si>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</si>
  <si>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</si>
  <si>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</si>
  <si>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</si>
  <si>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</si>
  <si>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</si>
  <si>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</si>
  <si>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</si>
  <si>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</si>
  <si>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</si>
  <si>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</si>
  <si>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</si>
  <si>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</si>
  <si>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</si>
  <si>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</si>
  <si>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</si>
  <si>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</si>
  <si>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</si>
  <si>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</si>
  <si>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</si>
  <si>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</si>
  <si>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</si>
  <si>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</si>
  <si>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</si>
  <si>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</si>
  <si>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</si>
  <si>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</si>
  <si>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</si>
  <si>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</si>
  <si>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</si>
  <si>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</si>
  <si>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</si>
  <si>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</si>
  <si>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</si>
  <si>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</si>
  <si>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</si>
  <si>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</si>
  <si>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</si>
  <si>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</si>
  <si>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</si>
  <si>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</si>
  <si>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</si>
  <si>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</si>
  <si>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</si>
  <si>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</si>
  <si>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</si>
  <si>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</si>
  <si>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</si>
  <si>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</si>
  <si>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</si>
  <si>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</si>
  <si>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</si>
  <si>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</si>
  <si>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</si>
  <si>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</si>
  <si>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</si>
  <si>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</si>
  <si>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</si>
  <si>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</si>
  <si>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</si>
  <si>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</si>
  <si>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</si>
  <si>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</si>
  <si>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</si>
  <si>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</si>
  <si>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</si>
  <si>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</si>
  <si>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</si>
  <si>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</si>
  <si>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</si>
  <si>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</si>
  <si>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</si>
  <si>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</si>
  <si>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</si>
  <si>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</si>
  <si>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</si>
  <si>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</si>
  <si>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</si>
  <si>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</si>
  <si>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</si>
  <si>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</si>
  <si>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</si>
  <si>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</si>
  <si>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</si>
  <si>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</si>
  <si>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</si>
  <si>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</si>
  <si>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</si>
  <si>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</si>
  <si>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</si>
  <si>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</si>
  <si>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</si>
  <si>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</si>
  <si>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</si>
  <si>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</si>
  <si>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</si>
  <si>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</si>
  <si>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</si>
  <si>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</si>
  <si>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</si>
  <si>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</si>
  <si>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</si>
  <si>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</si>
  <si>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</si>
  <si>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</si>
  <si>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</si>
  <si>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</si>
  <si>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</si>
  <si>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</si>
  <si>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</si>
  <si>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</si>
  <si>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</si>
  <si>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</si>
  <si>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</si>
  <si>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</si>
  <si>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</si>
  <si>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</si>
  <si>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</si>
  <si>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</si>
  <si>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</si>
  <si>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</si>
  <si>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</si>
  <si>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</si>
  <si>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</si>
  <si>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</si>
  <si>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</si>
  <si>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</si>
  <si>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</si>
  <si>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</si>
  <si>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</si>
  <si>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</si>
  <si>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</si>
  <si>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</si>
  <si>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</si>
  <si>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</si>
  <si>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</si>
  <si>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</si>
  <si>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</si>
  <si>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</si>
  <si>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</si>
  <si>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</si>
  <si>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</si>
  <si>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</si>
  <si>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</si>
  <si>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</si>
  <si>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</si>
  <si>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</si>
  <si>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</si>
  <si>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</si>
  <si>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</si>
  <si>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</si>
  <si>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</si>
  <si>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</si>
  <si>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</si>
  <si>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</si>
  <si>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</si>
  <si>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</si>
  <si>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</si>
  <si>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</si>
  <si>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</si>
  <si>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</si>
  <si>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</si>
  <si>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</si>
  <si>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</si>
  <si>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</si>
  <si>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</si>
  <si>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</si>
  <si>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</si>
  <si>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</si>
  <si>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</si>
  <si>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</si>
  <si>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</si>
  <si>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</si>
  <si>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</si>
  <si>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</si>
  <si>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</si>
  <si>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</si>
  <si>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</si>
  <si>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</si>
  <si>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</si>
  <si>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</si>
  <si>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</si>
  <si>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</si>
  <si>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</si>
  <si>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</si>
  <si>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</si>
  <si>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</si>
  <si>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</si>
  <si>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</si>
  <si>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</si>
  <si>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</si>
  <si>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</si>
  <si>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</si>
  <si>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</si>
  <si>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</si>
  <si>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</si>
  <si>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</si>
  <si>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</si>
  <si>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</si>
  <si>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</si>
  <si>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</si>
  <si>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</si>
  <si>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</si>
  <si>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</si>
  <si>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</si>
  <si>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</si>
  <si>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</si>
  <si>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</si>
  <si>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</si>
  <si>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</si>
  <si>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</si>
  <si>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</si>
  <si>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</si>
  <si>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</si>
  <si>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</si>
  <si>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</si>
  <si>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</si>
  <si>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</si>
  <si>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</si>
  <si>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</si>
  <si>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</si>
  <si>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</si>
  <si>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</si>
  <si>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</si>
  <si>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</si>
  <si>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</si>
  <si>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</si>
  <si>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</si>
  <si>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</si>
  <si>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</si>
  <si>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</si>
  <si>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14:47:05</t>
  </si>
  <si>
    <t>14:47:05</t>
  </si>
  <si>
    <t>1149</t>
  </si>
  <si>
    <t>_1</t>
  </si>
  <si>
    <t>RECT-4143-20200907-06_33_50</t>
  </si>
  <si>
    <t>RECT-667-20201217-14_47_02</t>
  </si>
  <si>
    <t>DARK-668-20201217-14_47_04</t>
  </si>
  <si>
    <t>0: Broadleaf</t>
  </si>
  <si>
    <t>14:47:24</t>
  </si>
  <si>
    <t>1/3</t>
  </si>
  <si>
    <t>20201217 14:49:25</t>
  </si>
  <si>
    <t>14:49:25</t>
  </si>
  <si>
    <t>RECT-669-20201217-14_49_22</t>
  </si>
  <si>
    <t>DARK-670-20201217-14_49_24</t>
  </si>
  <si>
    <t>20201217 14:50:38</t>
  </si>
  <si>
    <t>14:50:38</t>
  </si>
  <si>
    <t>RECT-671-20201217-14_50_35</t>
  </si>
  <si>
    <t>DARK-672-20201217-14_50_37</t>
  </si>
  <si>
    <t>3/3</t>
  </si>
  <si>
    <t>20201217 14:51:52</t>
  </si>
  <si>
    <t>14:51:52</t>
  </si>
  <si>
    <t>RECT-673-20201217-14_51_49</t>
  </si>
  <si>
    <t>DARK-674-20201217-14_51_51</t>
  </si>
  <si>
    <t>20201217 14:53:08</t>
  </si>
  <si>
    <t>14:53:08</t>
  </si>
  <si>
    <t>RECT-675-20201217-14_53_05</t>
  </si>
  <si>
    <t>DARK-676-20201217-14_53_07</t>
  </si>
  <si>
    <t>20201217 14:54:37</t>
  </si>
  <si>
    <t>14:54:37</t>
  </si>
  <si>
    <t>RECT-677-20201217-14_54_34</t>
  </si>
  <si>
    <t>DARK-678-20201217-14_54_36</t>
  </si>
  <si>
    <t>20201217 14:55:49</t>
  </si>
  <si>
    <t>14:55:49</t>
  </si>
  <si>
    <t>RECT-679-20201217-14_55_46</t>
  </si>
  <si>
    <t>DARK-680-20201217-14_55_48</t>
  </si>
  <si>
    <t>20201217 14:57:45</t>
  </si>
  <si>
    <t>14:57:45</t>
  </si>
  <si>
    <t>RECT-681-20201217-14_57_42</t>
  </si>
  <si>
    <t>DARK-682-20201217-14_57_44</t>
  </si>
  <si>
    <t>14:58:05</t>
  </si>
  <si>
    <t>20201217 14:59:51</t>
  </si>
  <si>
    <t>14:59:51</t>
  </si>
  <si>
    <t>RECT-683-20201217-14_59_48</t>
  </si>
  <si>
    <t>DARK-684-20201217-14_59_50</t>
  </si>
  <si>
    <t>20201217 15:01:29</t>
  </si>
  <si>
    <t>15:01:29</t>
  </si>
  <si>
    <t>RECT-685-20201217-15_01_26</t>
  </si>
  <si>
    <t>DARK-686-20201217-15_01_28</t>
  </si>
  <si>
    <t>20201217 15:03:17</t>
  </si>
  <si>
    <t>15:03:17</t>
  </si>
  <si>
    <t>RECT-687-20201217-15_03_14</t>
  </si>
  <si>
    <t>DARK-688-20201217-15_03_16</t>
  </si>
  <si>
    <t>20201217 15:05:17</t>
  </si>
  <si>
    <t>15:05:17</t>
  </si>
  <si>
    <t>RECT-689-20201217-15_05_14</t>
  </si>
  <si>
    <t>DARK-690-20201217-15_05_16</t>
  </si>
  <si>
    <t>2/3</t>
  </si>
  <si>
    <t>20201217 15:07:18</t>
  </si>
  <si>
    <t>15:07:18</t>
  </si>
  <si>
    <t>RECT-691-20201217-15_07_15</t>
  </si>
  <si>
    <t>DARK-692-20201217-15_07_17</t>
  </si>
  <si>
    <t>20201217 15:09:18</t>
  </si>
  <si>
    <t>15:09:18</t>
  </si>
  <si>
    <t>RECT-693-20201217-15_09_15</t>
  </si>
  <si>
    <t>DARK-694-20201217-15_09_17</t>
  </si>
  <si>
    <t>15:09:43</t>
  </si>
  <si>
    <t>20201217 15:11:42</t>
  </si>
  <si>
    <t>15:11:42</t>
  </si>
  <si>
    <t>RECT-695-20201217-15_11_39</t>
  </si>
  <si>
    <t>DARK-696-20201217-15_11_41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</si>
</sst>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>
        <v>21</v>
      </c>
    </row>
    <row r="4" spans="1:174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 x14ac:dyDescent="0.25">
      <c r="A17">
        <v>1</v>
      </c>
      <c r="B17">
        <v>1608245225.5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1608245217.75</v>
      </c>
      <c r="I17">
        <f t="shared" ref="I17:I31" si="0">CA17*AG17*(BW17-BX17)/(100*BP17*(1000-AG17*BW17))</f>
        <v>1.5734070596911187E-4</v>
      </c>
      <c r="J17">
        <f t="shared" ref="J17:J31" si="1">CA17*AG17*(BV17-BU17*(1000-AG17*BX17)/(1000-AG17*BW17))/(100*BP17)</f>
        <v>0.61674379783669542</v>
      </c>
      <c r="K17">
        <f t="shared" ref="K17:K31" si="2">BU17 - IF(AG17&gt;1, J17*BP17*100/(AI17*CI17), 0)</f>
        <v>401.60366666666698</v>
      </c>
      <c r="L17">
        <f t="shared" ref="L17:L31" si="3">((R17-I17/2)*K17-J17)/(R17+I17/2)</f>
        <v>276.77318705358039</v>
      </c>
      <c r="M17">
        <f t="shared" ref="M17:M31" si="4">L17*(CB17+CC17)/1000</f>
        <v>28.154415556398895</v>
      </c>
      <c r="N17">
        <f t="shared" ref="N17:N31" si="5">(BU17 - IF(AG17&gt;1, J17*BP17*100/(AI17*CI17), 0))*(CB17+CC17)/1000</f>
        <v>40.852644147635388</v>
      </c>
      <c r="O17">
        <f t="shared" ref="O17:O31" si="6">2/((1/Q17-1/P17)+SIGN(Q17)*SQRT((1/Q17-1/P17)*(1/Q17-1/P17) + 4*BQ17/((BQ17+1)*(BQ17+1))*(2*1/Q17*1/P17-1/P17*1/P17)))</f>
        <v>8.6009600422443881E-3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2.9579804949095476</v>
      </c>
      <c r="Q17">
        <f t="shared" ref="Q17:Q31" si="8">I17*(1000-(1000*0.61365*EXP(17.502*U17/(240.97+U17))/(CB17+CC17)+BW17)/2)/(1000*0.61365*EXP(17.502*U17/(240.97+U17))/(CB17+CC17)-BW17)</f>
        <v>8.5870902775880605E-3</v>
      </c>
      <c r="R17">
        <f t="shared" ref="R17:R31" si="9">1/((BQ17+1)/(O17/1.6)+1/(P17/1.37)) + BQ17/((BQ17+1)/(O17/1.6) + BQ17/(P17/1.37))</f>
        <v>5.3681756767452867E-3</v>
      </c>
      <c r="S17">
        <f t="shared" ref="S17:S31" si="10">(BM17*BO17)</f>
        <v>231.28747701949308</v>
      </c>
      <c r="T17">
        <f t="shared" ref="T17:T31" si="11">(CD17+(S17+2*0.95*0.0000000567*(((CD17+$B$7)+273)^4-(CD17+273)^4)-44100*I17)/(1.84*29.3*P17+8*0.95*0.0000000567*(CD17+273)^3))</f>
        <v>29.301779205727044</v>
      </c>
      <c r="U17">
        <f t="shared" ref="U17:U31" si="12">($C$7*CE17+$D$7*CF17+$E$7*T17)</f>
        <v>28.237670000000001</v>
      </c>
      <c r="V17">
        <f t="shared" ref="V17:V31" si="13">0.61365*EXP(17.502*U17/(240.97+U17))</f>
        <v>3.8477373620261495</v>
      </c>
      <c r="W17">
        <f t="shared" ref="W17:W31" si="14">(X17/Y17*100)</f>
        <v>53.725321075994849</v>
      </c>
      <c r="X17">
        <f t="shared" ref="X17:X31" si="15">BW17*(CB17+CC17)/1000</f>
        <v>2.0377789657058076</v>
      </c>
      <c r="Y17">
        <f t="shared" ref="Y17:Y31" si="16">0.61365*EXP(17.502*CD17/(240.97+CD17))</f>
        <v>3.7929581897209226</v>
      </c>
      <c r="Z17">
        <f t="shared" ref="Z17:Z31" si="17">(V17-BW17*(CB17+CC17)/1000)</f>
        <v>1.8099583963203418</v>
      </c>
      <c r="AA17">
        <f t="shared" ref="AA17:AA31" si="18">(-I17*44100)</f>
        <v>-6.9387251332378339</v>
      </c>
      <c r="AB17">
        <f t="shared" ref="AB17:AB31" si="19">2*29.3*P17*0.92*(CD17-U17)</f>
        <v>-39.257951679815015</v>
      </c>
      <c r="AC17">
        <f t="shared" ref="AC17:AC31" si="20">2*0.95*0.0000000567*(((CD17+$B$7)+273)^4-(U17+273)^4)</f>
        <v>-2.8962695054321754</v>
      </c>
      <c r="AD17">
        <f t="shared" ref="AD17:AD31" si="21">S17+AC17+AA17+AB17</f>
        <v>182.19453070100806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53561.784171555635</v>
      </c>
      <c r="AJ17" t="s">
        <v>291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292</v>
      </c>
      <c r="AR17">
        <v>15446.1</v>
      </c>
      <c r="AS17">
        <v>741.73216000000002</v>
      </c>
      <c r="AT17">
        <v>782.67</v>
      </c>
      <c r="AU17">
        <f t="shared" ref="AU17:AU31" si="27">1-AS17/AT17</f>
        <v>5.2305364968632917E-2</v>
      </c>
      <c r="AV17">
        <v>0.5</v>
      </c>
      <c r="AW17">
        <f t="shared" ref="AW17:AW31" si="28">BM17</f>
        <v>1180.1652706277803</v>
      </c>
      <c r="AX17">
        <f t="shared" ref="AX17:AX31" si="29">J17</f>
        <v>0.61674379783669542</v>
      </c>
      <c r="AY17">
        <f t="shared" ref="AY17:AY31" si="30">AU17*AV17*AW17</f>
        <v>30.864487601745743</v>
      </c>
      <c r="AZ17">
        <f t="shared" ref="AZ17:AZ31" si="31">BE17/AT17</f>
        <v>0.24990097997879046</v>
      </c>
      <c r="BA17">
        <f t="shared" ref="BA17:BA31" si="32">(AX17-AP17)/AW17</f>
        <v>1.0121389837353183E-3</v>
      </c>
      <c r="BB17">
        <f t="shared" ref="BB17:BB31" si="33">(AM17-AT17)/AT17</f>
        <v>3.1678868488635055</v>
      </c>
      <c r="BC17" t="s">
        <v>293</v>
      </c>
      <c r="BD17">
        <v>587.08000000000004</v>
      </c>
      <c r="BE17">
        <f t="shared" ref="BE17:BE31" si="34">AT17-BD17</f>
        <v>195.58999999999992</v>
      </c>
      <c r="BF17">
        <f t="shared" ref="BF17:BF31" si="35">(AT17-AS17)/(AT17-BD17)</f>
        <v>0.20930436116365844</v>
      </c>
      <c r="BG17">
        <f t="shared" ref="BG17:BG31" si="36">(AM17-AT17)/(AM17-BD17)</f>
        <v>0.92688224299065414</v>
      </c>
      <c r="BH17">
        <f t="shared" ref="BH17:BH31" si="37">(AT17-AS17)/(AT17-AL17)</f>
        <v>0.60925681446119517</v>
      </c>
      <c r="BI17">
        <f t="shared" ref="BI17:BI31" si="38">(AM17-AT17)/(AM17-AL17)</f>
        <v>0.97361462509333696</v>
      </c>
      <c r="BJ17">
        <f t="shared" ref="BJ17:BJ31" si="39">(BF17*BD17/AS17)</f>
        <v>0.16566411836849654</v>
      </c>
      <c r="BK17">
        <f t="shared" ref="BK17:BK31" si="40">(1-BJ17)</f>
        <v>0.83433588163150341</v>
      </c>
      <c r="BL17">
        <f t="shared" ref="BL17:BL31" si="41">$B$11*CJ17+$C$11*CK17+$F$11*CL17*(1-CO17)</f>
        <v>1399.9763333333301</v>
      </c>
      <c r="BM17">
        <f t="shared" ref="BM17:BM31" si="42">BL17*BN17</f>
        <v>1180.1652706277803</v>
      </c>
      <c r="BN17">
        <f t="shared" ref="BN17:BN31" si="43">($B$11*$D$9+$C$11*$D$9+$F$11*((CY17+CQ17)/MAX(CY17+CQ17+CZ17, 0.1)*$I$9+CZ17/MAX(CY17+CQ17+CZ17, 0.1)*$J$9))/($B$11+$C$11+$F$11)</f>
        <v>0.84298944384139562</v>
      </c>
      <c r="BO17">
        <f t="shared" ref="BO17:BO31" si="44">($B$11*$K$9+$C$11*$K$9+$F$11*((CY17+CQ17)/MAX(CY17+CQ17+CZ17, 0.1)*$P$9+CZ17/MAX(CY17+CQ17+CZ17, 0.1)*$Q$9))/($B$11+$C$11+$F$11)</f>
        <v>0.19597888768279159</v>
      </c>
      <c r="BP17">
        <v>6</v>
      </c>
      <c r="BQ17">
        <v>0.5</v>
      </c>
      <c r="BR17" t="s">
        <v>294</v>
      </c>
      <c r="BS17">
        <v>2</v>
      </c>
      <c r="BT17">
        <v>1608245217.75</v>
      </c>
      <c r="BU17">
        <v>401.60366666666698</v>
      </c>
      <c r="BV17">
        <v>402.41923333333301</v>
      </c>
      <c r="BW17">
        <v>20.0324733333333</v>
      </c>
      <c r="BX17">
        <v>19.847526666666699</v>
      </c>
      <c r="BY17">
        <v>402.52966666666703</v>
      </c>
      <c r="BZ17">
        <v>20.044473333333301</v>
      </c>
      <c r="CA17">
        <v>500.215933333333</v>
      </c>
      <c r="CB17">
        <v>101.623833333333</v>
      </c>
      <c r="CC17">
        <v>9.9949436666666697E-2</v>
      </c>
      <c r="CD17">
        <v>27.991493333333299</v>
      </c>
      <c r="CE17">
        <v>28.237670000000001</v>
      </c>
      <c r="CF17">
        <v>999.9</v>
      </c>
      <c r="CG17">
        <v>0</v>
      </c>
      <c r="CH17">
        <v>0</v>
      </c>
      <c r="CI17">
        <v>10000.581333333301</v>
      </c>
      <c r="CJ17">
        <v>0</v>
      </c>
      <c r="CK17">
        <v>396.95553333333299</v>
      </c>
      <c r="CL17">
        <v>1399.9763333333301</v>
      </c>
      <c r="CM17">
        <v>0.899994566666667</v>
      </c>
      <c r="CN17">
        <v>0.10000547</v>
      </c>
      <c r="CO17">
        <v>0</v>
      </c>
      <c r="CP17">
        <v>742.24683333333303</v>
      </c>
      <c r="CQ17">
        <v>4.99979</v>
      </c>
      <c r="CR17">
        <v>10610.403333333301</v>
      </c>
      <c r="CS17">
        <v>11904.4533333333</v>
      </c>
      <c r="CT17">
        <v>48.875</v>
      </c>
      <c r="CU17">
        <v>51.686999999999998</v>
      </c>
      <c r="CV17">
        <v>50.160133333333299</v>
      </c>
      <c r="CW17">
        <v>50.625</v>
      </c>
      <c r="CX17">
        <v>50.061999999999998</v>
      </c>
      <c r="CY17">
        <v>1255.47133333333</v>
      </c>
      <c r="CZ17">
        <v>139.505</v>
      </c>
      <c r="DA17">
        <v>0</v>
      </c>
      <c r="DB17">
        <v>397.90000009536698</v>
      </c>
      <c r="DC17">
        <v>0</v>
      </c>
      <c r="DD17">
        <v>741.73216000000002</v>
      </c>
      <c r="DE17">
        <v>-50.136307618849202</v>
      </c>
      <c r="DF17">
        <v>-743.46153735846701</v>
      </c>
      <c r="DG17">
        <v>10603.028</v>
      </c>
      <c r="DH17">
        <v>15</v>
      </c>
      <c r="DI17">
        <v>1608245244.5</v>
      </c>
      <c r="DJ17" t="s">
        <v>295</v>
      </c>
      <c r="DK17">
        <v>1608245244</v>
      </c>
      <c r="DL17">
        <v>1608245244.5</v>
      </c>
      <c r="DM17">
        <v>31</v>
      </c>
      <c r="DN17">
        <v>-0.13100000000000001</v>
      </c>
      <c r="DO17">
        <v>-2E-3</v>
      </c>
      <c r="DP17">
        <v>-0.92600000000000005</v>
      </c>
      <c r="DQ17">
        <v>-1.2E-2</v>
      </c>
      <c r="DR17">
        <v>402</v>
      </c>
      <c r="DS17">
        <v>20</v>
      </c>
      <c r="DT17">
        <v>0.56999999999999995</v>
      </c>
      <c r="DU17">
        <v>0.17</v>
      </c>
      <c r="DV17">
        <v>0.49142683964821499</v>
      </c>
      <c r="DW17">
        <v>1.8068476172522501</v>
      </c>
      <c r="DX17">
        <v>0.13091513243657299</v>
      </c>
      <c r="DY17">
        <v>0</v>
      </c>
      <c r="DZ17">
        <v>-0.675772419354839</v>
      </c>
      <c r="EA17">
        <v>-2.1525836612903202</v>
      </c>
      <c r="EB17">
        <v>0.16127768084525601</v>
      </c>
      <c r="EC17">
        <v>0</v>
      </c>
      <c r="ED17">
        <v>0.19024758064516101</v>
      </c>
      <c r="EE17">
        <v>5.0084999999995099E-3</v>
      </c>
      <c r="EF17">
        <v>8.8066801616331503E-3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-0.92600000000000005</v>
      </c>
      <c r="EN17">
        <v>-1.2E-2</v>
      </c>
      <c r="EO17">
        <v>-1.0130960089243599</v>
      </c>
      <c r="EP17">
        <v>8.1547674161403102E-4</v>
      </c>
      <c r="EQ17">
        <v>-7.5071724955183801E-7</v>
      </c>
      <c r="ER17">
        <v>1.8443278439785599E-10</v>
      </c>
      <c r="ES17">
        <v>-0.158669988392379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14.4</v>
      </c>
      <c r="FB17">
        <v>14.7</v>
      </c>
      <c r="FC17">
        <v>2</v>
      </c>
      <c r="FD17">
        <v>512.11800000000005</v>
      </c>
      <c r="FE17">
        <v>466.32299999999998</v>
      </c>
      <c r="FF17">
        <v>22.86</v>
      </c>
      <c r="FG17">
        <v>32.577300000000001</v>
      </c>
      <c r="FH17">
        <v>29.999300000000002</v>
      </c>
      <c r="FI17">
        <v>32.551200000000001</v>
      </c>
      <c r="FJ17">
        <v>32.510100000000001</v>
      </c>
      <c r="FK17">
        <v>20.253</v>
      </c>
      <c r="FL17">
        <v>11.1313</v>
      </c>
      <c r="FM17">
        <v>8.3504299999999994</v>
      </c>
      <c r="FN17">
        <v>22.866700000000002</v>
      </c>
      <c r="FO17">
        <v>401.84500000000003</v>
      </c>
      <c r="FP17">
        <v>19.895600000000002</v>
      </c>
      <c r="FQ17">
        <v>101.07</v>
      </c>
      <c r="FR17">
        <v>100.526</v>
      </c>
    </row>
    <row r="18" spans="1:174" x14ac:dyDescent="0.25">
      <c r="A18">
        <v>2</v>
      </c>
      <c r="B18">
        <v>1608245365.5</v>
      </c>
      <c r="C18">
        <v>140</v>
      </c>
      <c r="D18" t="s">
        <v>297</v>
      </c>
      <c r="E18" t="s">
        <v>298</v>
      </c>
      <c r="F18" t="s">
        <v>289</v>
      </c>
      <c r="G18" t="s">
        <v>290</v>
      </c>
      <c r="H18">
        <v>1608245357.5</v>
      </c>
      <c r="I18">
        <f t="shared" si="0"/>
        <v>8.5232084507809184E-5</v>
      </c>
      <c r="J18">
        <f t="shared" si="1"/>
        <v>-0.1111726809355091</v>
      </c>
      <c r="K18">
        <f t="shared" si="2"/>
        <v>49.549138709677401</v>
      </c>
      <c r="L18">
        <f t="shared" si="3"/>
        <v>85.865756162741519</v>
      </c>
      <c r="M18">
        <f t="shared" si="4"/>
        <v>8.7350287916433249</v>
      </c>
      <c r="N18">
        <f t="shared" si="5"/>
        <v>5.0405793016001557</v>
      </c>
      <c r="O18">
        <f t="shared" si="6"/>
        <v>4.6471562972329556E-3</v>
      </c>
      <c r="P18">
        <f t="shared" si="7"/>
        <v>2.9571264477576746</v>
      </c>
      <c r="Q18">
        <f t="shared" si="8"/>
        <v>4.6431028654276892E-3</v>
      </c>
      <c r="R18">
        <f t="shared" si="9"/>
        <v>2.9023031726465223E-3</v>
      </c>
      <c r="S18">
        <f t="shared" si="10"/>
        <v>231.29314622074622</v>
      </c>
      <c r="T18">
        <f t="shared" si="11"/>
        <v>29.335287211920651</v>
      </c>
      <c r="U18">
        <f t="shared" si="12"/>
        <v>28.277664516129001</v>
      </c>
      <c r="V18">
        <f t="shared" si="13"/>
        <v>3.8567017897042093</v>
      </c>
      <c r="W18">
        <f t="shared" si="14"/>
        <v>53.829072018880723</v>
      </c>
      <c r="X18">
        <f t="shared" si="15"/>
        <v>2.0434477450871906</v>
      </c>
      <c r="Y18">
        <f t="shared" si="16"/>
        <v>3.7961786604280396</v>
      </c>
      <c r="Z18">
        <f t="shared" si="17"/>
        <v>1.8132540446170187</v>
      </c>
      <c r="AA18">
        <f t="shared" si="18"/>
        <v>-3.7587349267943848</v>
      </c>
      <c r="AB18">
        <f t="shared" si="19"/>
        <v>-43.301778737216196</v>
      </c>
      <c r="AC18">
        <f t="shared" si="20"/>
        <v>-3.1963955270867634</v>
      </c>
      <c r="AD18">
        <f t="shared" si="21"/>
        <v>181.03623702964887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53534.420680168078</v>
      </c>
      <c r="AJ18" t="s">
        <v>291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299</v>
      </c>
      <c r="AR18">
        <v>15445.1</v>
      </c>
      <c r="AS18">
        <v>621.27228000000002</v>
      </c>
      <c r="AT18">
        <v>641.75</v>
      </c>
      <c r="AU18">
        <f t="shared" si="27"/>
        <v>3.1909185820023334E-2</v>
      </c>
      <c r="AV18">
        <v>0.5</v>
      </c>
      <c r="AW18">
        <f t="shared" si="28"/>
        <v>1180.1954135309911</v>
      </c>
      <c r="AX18">
        <f t="shared" si="29"/>
        <v>-0.1111726809355091</v>
      </c>
      <c r="AY18">
        <f t="shared" si="30"/>
        <v>18.829537377149837</v>
      </c>
      <c r="AZ18">
        <f t="shared" si="31"/>
        <v>0.18214257888585897</v>
      </c>
      <c r="BA18">
        <f t="shared" si="32"/>
        <v>3.9533690228873438E-4</v>
      </c>
      <c r="BB18">
        <f t="shared" si="33"/>
        <v>4.0831008959875339</v>
      </c>
      <c r="BC18" t="s">
        <v>300</v>
      </c>
      <c r="BD18">
        <v>524.86</v>
      </c>
      <c r="BE18">
        <f t="shared" si="34"/>
        <v>116.88999999999999</v>
      </c>
      <c r="BF18">
        <f t="shared" si="35"/>
        <v>0.17518795448712446</v>
      </c>
      <c r="BG18">
        <f t="shared" si="36"/>
        <v>0.95729608873236349</v>
      </c>
      <c r="BH18">
        <f t="shared" si="37"/>
        <v>-0.27775091032396071</v>
      </c>
      <c r="BI18">
        <f t="shared" si="38"/>
        <v>1.0289510853674155</v>
      </c>
      <c r="BJ18">
        <f t="shared" si="39"/>
        <v>0.14800137194614921</v>
      </c>
      <c r="BK18">
        <f t="shared" si="40"/>
        <v>0.85199862805385074</v>
      </c>
      <c r="BL18">
        <f t="shared" si="41"/>
        <v>1400.01225806452</v>
      </c>
      <c r="BM18">
        <f t="shared" si="42"/>
        <v>1180.1954135309911</v>
      </c>
      <c r="BN18">
        <f t="shared" si="43"/>
        <v>0.84298934293802552</v>
      </c>
      <c r="BO18">
        <f t="shared" si="44"/>
        <v>0.195978685876051</v>
      </c>
      <c r="BP18">
        <v>6</v>
      </c>
      <c r="BQ18">
        <v>0.5</v>
      </c>
      <c r="BR18" t="s">
        <v>294</v>
      </c>
      <c r="BS18">
        <v>2</v>
      </c>
      <c r="BT18">
        <v>1608245357.5</v>
      </c>
      <c r="BU18">
        <v>49.549138709677401</v>
      </c>
      <c r="BV18">
        <v>49.420854838709701</v>
      </c>
      <c r="BW18">
        <v>20.0871903225806</v>
      </c>
      <c r="BX18">
        <v>19.987009677419401</v>
      </c>
      <c r="BY18">
        <v>50.654116129032303</v>
      </c>
      <c r="BZ18">
        <v>20.095061290322601</v>
      </c>
      <c r="CA18">
        <v>500.21645161290297</v>
      </c>
      <c r="CB18">
        <v>101.628903225806</v>
      </c>
      <c r="CC18">
        <v>9.9995254838709705E-2</v>
      </c>
      <c r="CD18">
        <v>28.0060516129032</v>
      </c>
      <c r="CE18">
        <v>28.277664516129001</v>
      </c>
      <c r="CF18">
        <v>999.9</v>
      </c>
      <c r="CG18">
        <v>0</v>
      </c>
      <c r="CH18">
        <v>0</v>
      </c>
      <c r="CI18">
        <v>9995.2390322580595</v>
      </c>
      <c r="CJ18">
        <v>0</v>
      </c>
      <c r="CK18">
        <v>239.47519354838701</v>
      </c>
      <c r="CL18">
        <v>1400.01225806452</v>
      </c>
      <c r="CM18">
        <v>0.89999612903225801</v>
      </c>
      <c r="CN18">
        <v>0.100003909677419</v>
      </c>
      <c r="CO18">
        <v>0</v>
      </c>
      <c r="CP18">
        <v>621.74987096774203</v>
      </c>
      <c r="CQ18">
        <v>4.99979</v>
      </c>
      <c r="CR18">
        <v>8900.2077419354791</v>
      </c>
      <c r="CS18">
        <v>11904.7677419355</v>
      </c>
      <c r="CT18">
        <v>48.822161290322597</v>
      </c>
      <c r="CU18">
        <v>51.558</v>
      </c>
      <c r="CV18">
        <v>50.1046774193548</v>
      </c>
      <c r="CW18">
        <v>50.465451612903202</v>
      </c>
      <c r="CX18">
        <v>50</v>
      </c>
      <c r="CY18">
        <v>1255.5083870967701</v>
      </c>
      <c r="CZ18">
        <v>139.50387096774199</v>
      </c>
      <c r="DA18">
        <v>0</v>
      </c>
      <c r="DB18">
        <v>139.5</v>
      </c>
      <c r="DC18">
        <v>0</v>
      </c>
      <c r="DD18">
        <v>621.27228000000002</v>
      </c>
      <c r="DE18">
        <v>-30.6309231315599</v>
      </c>
      <c r="DF18">
        <v>-381.26153896969998</v>
      </c>
      <c r="DG18">
        <v>8893.9992000000002</v>
      </c>
      <c r="DH18">
        <v>15</v>
      </c>
      <c r="DI18">
        <v>1608245244.5</v>
      </c>
      <c r="DJ18" t="s">
        <v>295</v>
      </c>
      <c r="DK18">
        <v>1608245244</v>
      </c>
      <c r="DL18">
        <v>1608245244.5</v>
      </c>
      <c r="DM18">
        <v>31</v>
      </c>
      <c r="DN18">
        <v>-0.13100000000000001</v>
      </c>
      <c r="DO18">
        <v>-2E-3</v>
      </c>
      <c r="DP18">
        <v>-0.92600000000000005</v>
      </c>
      <c r="DQ18">
        <v>-1.2E-2</v>
      </c>
      <c r="DR18">
        <v>402</v>
      </c>
      <c r="DS18">
        <v>20</v>
      </c>
      <c r="DT18">
        <v>0.56999999999999995</v>
      </c>
      <c r="DU18">
        <v>0.17</v>
      </c>
      <c r="DV18">
        <v>-0.11038676285782401</v>
      </c>
      <c r="DW18">
        <v>-0.168848471711462</v>
      </c>
      <c r="DX18">
        <v>1.8058503444603601E-2</v>
      </c>
      <c r="DY18">
        <v>1</v>
      </c>
      <c r="DZ18">
        <v>0.12826309999999999</v>
      </c>
      <c r="EA18">
        <v>0.21819692903225801</v>
      </c>
      <c r="EB18">
        <v>2.26463383544705E-2</v>
      </c>
      <c r="EC18">
        <v>0</v>
      </c>
      <c r="ED18">
        <v>0.100176696774194</v>
      </c>
      <c r="EE18">
        <v>-0.27149815645161401</v>
      </c>
      <c r="EF18">
        <v>2.1229337370898101E-2</v>
      </c>
      <c r="EG18">
        <v>0</v>
      </c>
      <c r="EH18">
        <v>1</v>
      </c>
      <c r="EI18">
        <v>3</v>
      </c>
      <c r="EJ18" t="s">
        <v>296</v>
      </c>
      <c r="EK18">
        <v>100</v>
      </c>
      <c r="EL18">
        <v>100</v>
      </c>
      <c r="EM18">
        <v>-1.105</v>
      </c>
      <c r="EN18">
        <v>-7.4000000000000003E-3</v>
      </c>
      <c r="EO18">
        <v>-1.1443955955427001</v>
      </c>
      <c r="EP18">
        <v>8.1547674161403102E-4</v>
      </c>
      <c r="EQ18">
        <v>-7.5071724955183801E-7</v>
      </c>
      <c r="ER18">
        <v>1.8443278439785599E-10</v>
      </c>
      <c r="ES18">
        <v>-0.16058601750486901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512.00900000000001</v>
      </c>
      <c r="FE18">
        <v>466.38900000000001</v>
      </c>
      <c r="FF18">
        <v>22.903199999999998</v>
      </c>
      <c r="FG18">
        <v>32.4405</v>
      </c>
      <c r="FH18">
        <v>30</v>
      </c>
      <c r="FI18">
        <v>32.430700000000002</v>
      </c>
      <c r="FJ18">
        <v>32.395200000000003</v>
      </c>
      <c r="FK18">
        <v>5.1144699999999998</v>
      </c>
      <c r="FL18">
        <v>10.4787</v>
      </c>
      <c r="FM18">
        <v>9.8464899999999993</v>
      </c>
      <c r="FN18">
        <v>22.9115</v>
      </c>
      <c r="FO18">
        <v>49.589799999999997</v>
      </c>
      <c r="FP18">
        <v>20.0932</v>
      </c>
      <c r="FQ18">
        <v>101.089</v>
      </c>
      <c r="FR18">
        <v>100.53400000000001</v>
      </c>
    </row>
    <row r="19" spans="1:174" x14ac:dyDescent="0.25">
      <c r="A19">
        <v>3</v>
      </c>
      <c r="B19">
        <v>1608245438</v>
      </c>
      <c r="C19">
        <v>212.5</v>
      </c>
      <c r="D19" t="s">
        <v>301</v>
      </c>
      <c r="E19" t="s">
        <v>302</v>
      </c>
      <c r="F19" t="s">
        <v>289</v>
      </c>
      <c r="G19" t="s">
        <v>290</v>
      </c>
      <c r="H19">
        <v>1608245430</v>
      </c>
      <c r="I19">
        <f t="shared" si="0"/>
        <v>7.9937675497022308E-5</v>
      </c>
      <c r="J19">
        <f t="shared" si="1"/>
        <v>0.15816257676247869</v>
      </c>
      <c r="K19">
        <f t="shared" si="2"/>
        <v>79.443664516129004</v>
      </c>
      <c r="L19">
        <f t="shared" si="3"/>
        <v>19.983706425977182</v>
      </c>
      <c r="M19">
        <f t="shared" si="4"/>
        <v>2.032952539911125</v>
      </c>
      <c r="N19">
        <f t="shared" si="5"/>
        <v>8.0818440841368773</v>
      </c>
      <c r="O19">
        <f t="shared" si="6"/>
        <v>4.3659743947589182E-3</v>
      </c>
      <c r="P19">
        <f t="shared" si="7"/>
        <v>2.9579222895411847</v>
      </c>
      <c r="Q19">
        <f t="shared" si="8"/>
        <v>4.3623973969653812E-3</v>
      </c>
      <c r="R19">
        <f t="shared" si="9"/>
        <v>2.7268195005048109E-3</v>
      </c>
      <c r="S19">
        <f t="shared" si="10"/>
        <v>231.28773154155178</v>
      </c>
      <c r="T19">
        <f t="shared" si="11"/>
        <v>29.314389959888842</v>
      </c>
      <c r="U19">
        <f t="shared" si="12"/>
        <v>28.274787096774201</v>
      </c>
      <c r="V19">
        <f t="shared" si="13"/>
        <v>3.8560562331738435</v>
      </c>
      <c r="W19">
        <f t="shared" si="14"/>
        <v>53.965105956373193</v>
      </c>
      <c r="X19">
        <f t="shared" si="15"/>
        <v>2.0459960340324734</v>
      </c>
      <c r="Y19">
        <f t="shared" si="16"/>
        <v>3.7913314497825876</v>
      </c>
      <c r="Z19">
        <f t="shared" si="17"/>
        <v>1.8100601991413701</v>
      </c>
      <c r="AA19">
        <f t="shared" si="18"/>
        <v>-3.5252514894186837</v>
      </c>
      <c r="AB19">
        <f t="shared" si="19"/>
        <v>-46.349487962245391</v>
      </c>
      <c r="AC19">
        <f t="shared" si="20"/>
        <v>-3.420024610623619</v>
      </c>
      <c r="AD19">
        <f t="shared" si="21"/>
        <v>177.99296747926411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53561.540761964745</v>
      </c>
      <c r="AJ19" t="s">
        <v>291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303</v>
      </c>
      <c r="AR19">
        <v>15444.5</v>
      </c>
      <c r="AS19">
        <v>592.12403846153802</v>
      </c>
      <c r="AT19">
        <v>610.03</v>
      </c>
      <c r="AU19">
        <f t="shared" si="27"/>
        <v>2.9352591738868505E-2</v>
      </c>
      <c r="AV19">
        <v>0.5</v>
      </c>
      <c r="AW19">
        <f t="shared" si="28"/>
        <v>1180.1676877245382</v>
      </c>
      <c r="AX19">
        <f t="shared" si="29"/>
        <v>0.15816257676247869</v>
      </c>
      <c r="AY19">
        <f t="shared" si="30"/>
        <v>17.320490160591412</v>
      </c>
      <c r="AZ19">
        <f t="shared" si="31"/>
        <v>0.17454879268232704</v>
      </c>
      <c r="BA19">
        <f t="shared" si="32"/>
        <v>6.2356397674096441E-4</v>
      </c>
      <c r="BB19">
        <f t="shared" si="33"/>
        <v>4.3474091438125999</v>
      </c>
      <c r="BC19" t="s">
        <v>304</v>
      </c>
      <c r="BD19">
        <v>503.55</v>
      </c>
      <c r="BE19">
        <f t="shared" si="34"/>
        <v>106.47999999999996</v>
      </c>
      <c r="BF19">
        <f t="shared" si="35"/>
        <v>0.1681626741027607</v>
      </c>
      <c r="BG19">
        <f t="shared" si="36"/>
        <v>0.96139973101615728</v>
      </c>
      <c r="BH19">
        <f t="shared" si="37"/>
        <v>-0.16981018521896221</v>
      </c>
      <c r="BI19">
        <f t="shared" si="38"/>
        <v>1.0414068937685919</v>
      </c>
      <c r="BJ19">
        <f t="shared" si="39"/>
        <v>0.1430077298743978</v>
      </c>
      <c r="BK19">
        <f t="shared" si="40"/>
        <v>0.8569922701256022</v>
      </c>
      <c r="BL19">
        <f t="shared" si="41"/>
        <v>1399.9793548387099</v>
      </c>
      <c r="BM19">
        <f t="shared" si="42"/>
        <v>1180.1676877245382</v>
      </c>
      <c r="BN19">
        <f t="shared" si="43"/>
        <v>0.84298935098261074</v>
      </c>
      <c r="BO19">
        <f t="shared" si="44"/>
        <v>0.19597870196522144</v>
      </c>
      <c r="BP19">
        <v>6</v>
      </c>
      <c r="BQ19">
        <v>0.5</v>
      </c>
      <c r="BR19" t="s">
        <v>294</v>
      </c>
      <c r="BS19">
        <v>2</v>
      </c>
      <c r="BT19">
        <v>1608245430</v>
      </c>
      <c r="BU19">
        <v>79.443664516129004</v>
      </c>
      <c r="BV19">
        <v>79.640987096774197</v>
      </c>
      <c r="BW19">
        <v>20.111922580645199</v>
      </c>
      <c r="BX19">
        <v>20.017970967741899</v>
      </c>
      <c r="BY19">
        <v>80.527164516129005</v>
      </c>
      <c r="BZ19">
        <v>20.119270967741901</v>
      </c>
      <c r="CA19">
        <v>500.23606451612898</v>
      </c>
      <c r="CB19">
        <v>101.63048387096801</v>
      </c>
      <c r="CC19">
        <v>0.10002080000000001</v>
      </c>
      <c r="CD19">
        <v>27.984135483871</v>
      </c>
      <c r="CE19">
        <v>28.274787096774201</v>
      </c>
      <c r="CF19">
        <v>999.9</v>
      </c>
      <c r="CG19">
        <v>0</v>
      </c>
      <c r="CH19">
        <v>0</v>
      </c>
      <c r="CI19">
        <v>9999.5967741935492</v>
      </c>
      <c r="CJ19">
        <v>0</v>
      </c>
      <c r="CK19">
        <v>237.32696774193499</v>
      </c>
      <c r="CL19">
        <v>1399.9793548387099</v>
      </c>
      <c r="CM19">
        <v>0.89999883870967801</v>
      </c>
      <c r="CN19">
        <v>0.100001212903226</v>
      </c>
      <c r="CO19">
        <v>0</v>
      </c>
      <c r="CP19">
        <v>592.37603225806504</v>
      </c>
      <c r="CQ19">
        <v>4.99979</v>
      </c>
      <c r="CR19">
        <v>8516.0603225806408</v>
      </c>
      <c r="CS19">
        <v>11904.490322580599</v>
      </c>
      <c r="CT19">
        <v>48.875</v>
      </c>
      <c r="CU19">
        <v>51.455290322580602</v>
      </c>
      <c r="CV19">
        <v>50.080290322580602</v>
      </c>
      <c r="CW19">
        <v>50.375</v>
      </c>
      <c r="CX19">
        <v>50.061999999999998</v>
      </c>
      <c r="CY19">
        <v>1255.4783870967699</v>
      </c>
      <c r="CZ19">
        <v>139.50096774193599</v>
      </c>
      <c r="DA19">
        <v>0</v>
      </c>
      <c r="DB19">
        <v>72.099999904632597</v>
      </c>
      <c r="DC19">
        <v>0</v>
      </c>
      <c r="DD19">
        <v>592.12403846153802</v>
      </c>
      <c r="DE19">
        <v>-18.3073162474839</v>
      </c>
      <c r="DF19">
        <v>-256.45606834200601</v>
      </c>
      <c r="DG19">
        <v>8512.7853846153794</v>
      </c>
      <c r="DH19">
        <v>15</v>
      </c>
      <c r="DI19">
        <v>1608245244.5</v>
      </c>
      <c r="DJ19" t="s">
        <v>295</v>
      </c>
      <c r="DK19">
        <v>1608245244</v>
      </c>
      <c r="DL19">
        <v>1608245244.5</v>
      </c>
      <c r="DM19">
        <v>31</v>
      </c>
      <c r="DN19">
        <v>-0.13100000000000001</v>
      </c>
      <c r="DO19">
        <v>-2E-3</v>
      </c>
      <c r="DP19">
        <v>-0.92600000000000005</v>
      </c>
      <c r="DQ19">
        <v>-1.2E-2</v>
      </c>
      <c r="DR19">
        <v>402</v>
      </c>
      <c r="DS19">
        <v>20</v>
      </c>
      <c r="DT19">
        <v>0.56999999999999995</v>
      </c>
      <c r="DU19">
        <v>0.17</v>
      </c>
      <c r="DV19">
        <v>0.162355071713676</v>
      </c>
      <c r="DW19">
        <v>-0.206400695214113</v>
      </c>
      <c r="DX19">
        <v>3.2881756195050002E-2</v>
      </c>
      <c r="DY19">
        <v>1</v>
      </c>
      <c r="DZ19">
        <v>-0.19994270967741901</v>
      </c>
      <c r="EA19">
        <v>0.18070959677419399</v>
      </c>
      <c r="EB19">
        <v>3.7363823075954102E-2</v>
      </c>
      <c r="EC19">
        <v>1</v>
      </c>
      <c r="ED19">
        <v>9.3914251612903205E-2</v>
      </c>
      <c r="EE19">
        <v>7.3097046774193306E-2</v>
      </c>
      <c r="EF19">
        <v>1.35928710984097E-2</v>
      </c>
      <c r="EG19">
        <v>1</v>
      </c>
      <c r="EH19">
        <v>3</v>
      </c>
      <c r="EI19">
        <v>3</v>
      </c>
      <c r="EJ19" t="s">
        <v>305</v>
      </c>
      <c r="EK19">
        <v>100</v>
      </c>
      <c r="EL19">
        <v>100</v>
      </c>
      <c r="EM19">
        <v>-1.083</v>
      </c>
      <c r="EN19">
        <v>-6.7000000000000002E-3</v>
      </c>
      <c r="EO19">
        <v>-1.1443955955427001</v>
      </c>
      <c r="EP19">
        <v>8.1547674161403102E-4</v>
      </c>
      <c r="EQ19">
        <v>-7.5071724955183801E-7</v>
      </c>
      <c r="ER19">
        <v>1.8443278439785599E-10</v>
      </c>
      <c r="ES19">
        <v>-0.16058601750486901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3.2</v>
      </c>
      <c r="FB19">
        <v>3.2</v>
      </c>
      <c r="FC19">
        <v>2</v>
      </c>
      <c r="FD19">
        <v>512.13499999999999</v>
      </c>
      <c r="FE19">
        <v>466.30399999999997</v>
      </c>
      <c r="FF19">
        <v>22.802800000000001</v>
      </c>
      <c r="FG19">
        <v>32.413899999999998</v>
      </c>
      <c r="FH19">
        <v>30</v>
      </c>
      <c r="FI19">
        <v>32.394799999999996</v>
      </c>
      <c r="FJ19">
        <v>32.3583</v>
      </c>
      <c r="FK19">
        <v>6.4300100000000002</v>
      </c>
      <c r="FL19">
        <v>11.3095</v>
      </c>
      <c r="FM19">
        <v>10.5535</v>
      </c>
      <c r="FN19">
        <v>22.813600000000001</v>
      </c>
      <c r="FO19">
        <v>79.878</v>
      </c>
      <c r="FP19">
        <v>20.018799999999999</v>
      </c>
      <c r="FQ19">
        <v>101.09399999999999</v>
      </c>
      <c r="FR19">
        <v>100.536</v>
      </c>
    </row>
    <row r="20" spans="1:174" x14ac:dyDescent="0.25">
      <c r="A20">
        <v>4</v>
      </c>
      <c r="B20">
        <v>1608245512</v>
      </c>
      <c r="C20">
        <v>286.5</v>
      </c>
      <c r="D20" t="s">
        <v>306</v>
      </c>
      <c r="E20" t="s">
        <v>307</v>
      </c>
      <c r="F20" t="s">
        <v>289</v>
      </c>
      <c r="G20" t="s">
        <v>290</v>
      </c>
      <c r="H20">
        <v>1608245504.25</v>
      </c>
      <c r="I20">
        <f t="shared" si="0"/>
        <v>1.114461070328956E-4</v>
      </c>
      <c r="J20">
        <f t="shared" si="1"/>
        <v>0.2210345727046332</v>
      </c>
      <c r="K20">
        <f t="shared" si="2"/>
        <v>99.671970000000002</v>
      </c>
      <c r="L20">
        <f t="shared" si="3"/>
        <v>39.378681809325805</v>
      </c>
      <c r="M20">
        <f t="shared" si="4"/>
        <v>4.0060653948221212</v>
      </c>
      <c r="N20">
        <f t="shared" si="5"/>
        <v>10.13981198721047</v>
      </c>
      <c r="O20">
        <f t="shared" si="6"/>
        <v>6.0771346992610862E-3</v>
      </c>
      <c r="P20">
        <f t="shared" si="7"/>
        <v>2.9573518488734849</v>
      </c>
      <c r="Q20">
        <f t="shared" si="8"/>
        <v>6.0702054350771622E-3</v>
      </c>
      <c r="R20">
        <f t="shared" si="9"/>
        <v>3.7945002915314215E-3</v>
      </c>
      <c r="S20">
        <f t="shared" si="10"/>
        <v>231.29215809518968</v>
      </c>
      <c r="T20">
        <f t="shared" si="11"/>
        <v>29.296551349220984</v>
      </c>
      <c r="U20">
        <f t="shared" si="12"/>
        <v>28.26962</v>
      </c>
      <c r="V20">
        <f t="shared" si="13"/>
        <v>3.8548972181578742</v>
      </c>
      <c r="W20">
        <f t="shared" si="14"/>
        <v>53.871952175336013</v>
      </c>
      <c r="X20">
        <f t="shared" si="15"/>
        <v>2.0412742787867231</v>
      </c>
      <c r="Y20">
        <f t="shared" si="16"/>
        <v>3.789122532896203</v>
      </c>
      <c r="Z20">
        <f t="shared" si="17"/>
        <v>1.8136229393711512</v>
      </c>
      <c r="AA20">
        <f t="shared" si="18"/>
        <v>-4.9147733201506956</v>
      </c>
      <c r="AB20">
        <f t="shared" si="19"/>
        <v>-47.11037173993877</v>
      </c>
      <c r="AC20">
        <f t="shared" si="20"/>
        <v>-3.4765764634256251</v>
      </c>
      <c r="AD20">
        <f t="shared" si="21"/>
        <v>175.7904365716746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53546.727649608962</v>
      </c>
      <c r="AJ20" t="s">
        <v>291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308</v>
      </c>
      <c r="AR20">
        <v>15444.3</v>
      </c>
      <c r="AS20">
        <v>573.28584615384602</v>
      </c>
      <c r="AT20">
        <v>589.79999999999995</v>
      </c>
      <c r="AU20">
        <f t="shared" si="27"/>
        <v>2.799958264861635E-2</v>
      </c>
      <c r="AV20">
        <v>0.5</v>
      </c>
      <c r="AW20">
        <f t="shared" si="28"/>
        <v>1180.1899106277729</v>
      </c>
      <c r="AX20">
        <f t="shared" si="29"/>
        <v>0.2210345727046332</v>
      </c>
      <c r="AY20">
        <f t="shared" si="30"/>
        <v>16.522412471842735</v>
      </c>
      <c r="AZ20">
        <f t="shared" si="31"/>
        <v>0.174821973550356</v>
      </c>
      <c r="BA20">
        <f t="shared" si="32"/>
        <v>6.7682501377762481E-4</v>
      </c>
      <c r="BB20">
        <f t="shared" si="33"/>
        <v>4.5308240081383522</v>
      </c>
      <c r="BC20" t="s">
        <v>309</v>
      </c>
      <c r="BD20">
        <v>486.69</v>
      </c>
      <c r="BE20">
        <f t="shared" si="34"/>
        <v>103.10999999999996</v>
      </c>
      <c r="BF20">
        <f t="shared" si="35"/>
        <v>0.16016054549659528</v>
      </c>
      <c r="BG20">
        <f t="shared" si="36"/>
        <v>0.96284846454011863</v>
      </c>
      <c r="BH20">
        <f t="shared" si="37"/>
        <v>-0.13140164034765653</v>
      </c>
      <c r="BI20">
        <f t="shared" si="38"/>
        <v>1.0493508094040205</v>
      </c>
      <c r="BJ20">
        <f t="shared" si="39"/>
        <v>0.13596801039253256</v>
      </c>
      <c r="BK20">
        <f t="shared" si="40"/>
        <v>0.86403198960746741</v>
      </c>
      <c r="BL20">
        <f t="shared" si="41"/>
        <v>1400.0056666666701</v>
      </c>
      <c r="BM20">
        <f t="shared" si="42"/>
        <v>1180.1899106277729</v>
      </c>
      <c r="BN20">
        <f t="shared" si="43"/>
        <v>0.84298938120567368</v>
      </c>
      <c r="BO20">
        <f t="shared" si="44"/>
        <v>0.19597876241134746</v>
      </c>
      <c r="BP20">
        <v>6</v>
      </c>
      <c r="BQ20">
        <v>0.5</v>
      </c>
      <c r="BR20" t="s">
        <v>294</v>
      </c>
      <c r="BS20">
        <v>2</v>
      </c>
      <c r="BT20">
        <v>1608245504.25</v>
      </c>
      <c r="BU20">
        <v>99.671970000000002</v>
      </c>
      <c r="BV20">
        <v>99.950416666666598</v>
      </c>
      <c r="BW20">
        <v>20.065246666666699</v>
      </c>
      <c r="BX20">
        <v>19.934253333333299</v>
      </c>
      <c r="BY20">
        <v>100.741666666667</v>
      </c>
      <c r="BZ20">
        <v>20.073589999999999</v>
      </c>
      <c r="CA20">
        <v>500.22353333333302</v>
      </c>
      <c r="CB20">
        <v>101.63186666666699</v>
      </c>
      <c r="CC20">
        <v>9.9964129999999998E-2</v>
      </c>
      <c r="CD20">
        <v>27.974139999999998</v>
      </c>
      <c r="CE20">
        <v>28.26962</v>
      </c>
      <c r="CF20">
        <v>999.9</v>
      </c>
      <c r="CG20">
        <v>0</v>
      </c>
      <c r="CH20">
        <v>0</v>
      </c>
      <c r="CI20">
        <v>9996.2256666666708</v>
      </c>
      <c r="CJ20">
        <v>0</v>
      </c>
      <c r="CK20">
        <v>239.04400000000001</v>
      </c>
      <c r="CL20">
        <v>1400.0056666666701</v>
      </c>
      <c r="CM20">
        <v>0.8999992</v>
      </c>
      <c r="CN20">
        <v>0.100000853333333</v>
      </c>
      <c r="CO20">
        <v>0</v>
      </c>
      <c r="CP20">
        <v>573.34029999999996</v>
      </c>
      <c r="CQ20">
        <v>4.99979</v>
      </c>
      <c r="CR20">
        <v>8236.11466666667</v>
      </c>
      <c r="CS20">
        <v>11904.7166666667</v>
      </c>
      <c r="CT20">
        <v>48.897733333333299</v>
      </c>
      <c r="CU20">
        <v>51.422533333333298</v>
      </c>
      <c r="CV20">
        <v>50.074599999999997</v>
      </c>
      <c r="CW20">
        <v>50.343499999999999</v>
      </c>
      <c r="CX20">
        <v>50.061999999999998</v>
      </c>
      <c r="CY20">
        <v>1255.50066666667</v>
      </c>
      <c r="CZ20">
        <v>139.505</v>
      </c>
      <c r="DA20">
        <v>0</v>
      </c>
      <c r="DB20">
        <v>73.200000047683702</v>
      </c>
      <c r="DC20">
        <v>0</v>
      </c>
      <c r="DD20">
        <v>573.28584615384602</v>
      </c>
      <c r="DE20">
        <v>-10.512273522615599</v>
      </c>
      <c r="DF20">
        <v>-168.51760698339299</v>
      </c>
      <c r="DG20">
        <v>8235.6953846153792</v>
      </c>
      <c r="DH20">
        <v>15</v>
      </c>
      <c r="DI20">
        <v>1608245244.5</v>
      </c>
      <c r="DJ20" t="s">
        <v>295</v>
      </c>
      <c r="DK20">
        <v>1608245244</v>
      </c>
      <c r="DL20">
        <v>1608245244.5</v>
      </c>
      <c r="DM20">
        <v>31</v>
      </c>
      <c r="DN20">
        <v>-0.13100000000000001</v>
      </c>
      <c r="DO20">
        <v>-2E-3</v>
      </c>
      <c r="DP20">
        <v>-0.92600000000000005</v>
      </c>
      <c r="DQ20">
        <v>-1.2E-2</v>
      </c>
      <c r="DR20">
        <v>402</v>
      </c>
      <c r="DS20">
        <v>20</v>
      </c>
      <c r="DT20">
        <v>0.56999999999999995</v>
      </c>
      <c r="DU20">
        <v>0.17</v>
      </c>
      <c r="DV20">
        <v>0.222432505990102</v>
      </c>
      <c r="DW20">
        <v>2.43744729682946E-3</v>
      </c>
      <c r="DX20">
        <v>2.09254757204595E-2</v>
      </c>
      <c r="DY20">
        <v>1</v>
      </c>
      <c r="DZ20">
        <v>-0.280348516129032</v>
      </c>
      <c r="EA20">
        <v>-3.31038870967739E-2</v>
      </c>
      <c r="EB20">
        <v>2.4772888717528099E-2</v>
      </c>
      <c r="EC20">
        <v>1</v>
      </c>
      <c r="ED20">
        <v>0.12843483225806501</v>
      </c>
      <c r="EE20">
        <v>0.18884124193548399</v>
      </c>
      <c r="EF20">
        <v>1.4295349366667799E-2</v>
      </c>
      <c r="EG20">
        <v>1</v>
      </c>
      <c r="EH20">
        <v>3</v>
      </c>
      <c r="EI20">
        <v>3</v>
      </c>
      <c r="EJ20" t="s">
        <v>305</v>
      </c>
      <c r="EK20">
        <v>100</v>
      </c>
      <c r="EL20">
        <v>100</v>
      </c>
      <c r="EM20">
        <v>-1.07</v>
      </c>
      <c r="EN20">
        <v>-7.9000000000000008E-3</v>
      </c>
      <c r="EO20">
        <v>-1.1443955955427001</v>
      </c>
      <c r="EP20">
        <v>8.1547674161403102E-4</v>
      </c>
      <c r="EQ20">
        <v>-7.5071724955183801E-7</v>
      </c>
      <c r="ER20">
        <v>1.8443278439785599E-10</v>
      </c>
      <c r="ES20">
        <v>-0.16058601750486901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4.5</v>
      </c>
      <c r="FB20">
        <v>4.5</v>
      </c>
      <c r="FC20">
        <v>2</v>
      </c>
      <c r="FD20">
        <v>511.87599999999998</v>
      </c>
      <c r="FE20">
        <v>466.10599999999999</v>
      </c>
      <c r="FF20">
        <v>22.8568</v>
      </c>
      <c r="FG20">
        <v>32.405299999999997</v>
      </c>
      <c r="FH20">
        <v>30.0001</v>
      </c>
      <c r="FI20">
        <v>32.372</v>
      </c>
      <c r="FJ20">
        <v>32.334699999999998</v>
      </c>
      <c r="FK20">
        <v>7.3224900000000002</v>
      </c>
      <c r="FL20">
        <v>12.1157</v>
      </c>
      <c r="FM20">
        <v>10.9252</v>
      </c>
      <c r="FN20">
        <v>22.872900000000001</v>
      </c>
      <c r="FO20">
        <v>100.117</v>
      </c>
      <c r="FP20">
        <v>19.937799999999999</v>
      </c>
      <c r="FQ20">
        <v>101.09699999999999</v>
      </c>
      <c r="FR20">
        <v>100.536</v>
      </c>
    </row>
    <row r="21" spans="1:174" x14ac:dyDescent="0.25">
      <c r="A21">
        <v>5</v>
      </c>
      <c r="B21">
        <v>1608245588</v>
      </c>
      <c r="C21">
        <v>362.5</v>
      </c>
      <c r="D21" t="s">
        <v>310</v>
      </c>
      <c r="E21" t="s">
        <v>311</v>
      </c>
      <c r="F21" t="s">
        <v>289</v>
      </c>
      <c r="G21" t="s">
        <v>290</v>
      </c>
      <c r="H21">
        <v>1608245580.25</v>
      </c>
      <c r="I21">
        <f t="shared" si="0"/>
        <v>1.3089667733459694E-4</v>
      </c>
      <c r="J21">
        <f t="shared" si="1"/>
        <v>0.54343152881165224</v>
      </c>
      <c r="K21">
        <f t="shared" si="2"/>
        <v>149.27760000000001</v>
      </c>
      <c r="L21">
        <f t="shared" si="3"/>
        <v>25.150239957554632</v>
      </c>
      <c r="M21">
        <f t="shared" si="4"/>
        <v>2.5585892015887262</v>
      </c>
      <c r="N21">
        <f t="shared" si="5"/>
        <v>15.1863384223638</v>
      </c>
      <c r="O21">
        <f t="shared" si="6"/>
        <v>7.1602117660166135E-3</v>
      </c>
      <c r="P21">
        <f t="shared" si="7"/>
        <v>2.9580572953168072</v>
      </c>
      <c r="Q21">
        <f t="shared" si="8"/>
        <v>7.1505969184516198E-3</v>
      </c>
      <c r="R21">
        <f t="shared" si="9"/>
        <v>4.4699858352297943E-3</v>
      </c>
      <c r="S21">
        <f t="shared" si="10"/>
        <v>231.29419175899494</v>
      </c>
      <c r="T21">
        <f t="shared" si="11"/>
        <v>29.298460010959491</v>
      </c>
      <c r="U21">
        <f t="shared" si="12"/>
        <v>28.282386666666699</v>
      </c>
      <c r="V21">
        <f t="shared" si="13"/>
        <v>3.857761420794827</v>
      </c>
      <c r="W21">
        <f t="shared" si="14"/>
        <v>54.06766557777096</v>
      </c>
      <c r="X21">
        <f t="shared" si="15"/>
        <v>2.0495511264746518</v>
      </c>
      <c r="Y21">
        <f t="shared" si="16"/>
        <v>3.7907150319382223</v>
      </c>
      <c r="Z21">
        <f t="shared" si="17"/>
        <v>1.8082102943201752</v>
      </c>
      <c r="AA21">
        <f t="shared" si="18"/>
        <v>-5.7725434704557248</v>
      </c>
      <c r="AB21">
        <f t="shared" si="19"/>
        <v>-48.008289247837304</v>
      </c>
      <c r="AC21">
        <f t="shared" si="20"/>
        <v>-3.5423471012104177</v>
      </c>
      <c r="AD21">
        <f t="shared" si="21"/>
        <v>173.97101193949149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53566.008080671338</v>
      </c>
      <c r="AJ21" t="s">
        <v>291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312</v>
      </c>
      <c r="AR21">
        <v>15444.2</v>
      </c>
      <c r="AS21">
        <v>562.10238461538495</v>
      </c>
      <c r="AT21">
        <v>580.04999999999995</v>
      </c>
      <c r="AU21">
        <f t="shared" si="27"/>
        <v>3.0941497085794301E-2</v>
      </c>
      <c r="AV21">
        <v>0.5</v>
      </c>
      <c r="AW21">
        <f t="shared" si="28"/>
        <v>1180.2010606277563</v>
      </c>
      <c r="AX21">
        <f t="shared" si="29"/>
        <v>0.54343152881165224</v>
      </c>
      <c r="AY21">
        <f t="shared" si="30"/>
        <v>18.258593839032532</v>
      </c>
      <c r="AZ21">
        <f t="shared" si="31"/>
        <v>0.18157055426256347</v>
      </c>
      <c r="BA21">
        <f t="shared" si="32"/>
        <v>9.4998983311497202E-4</v>
      </c>
      <c r="BB21">
        <f t="shared" si="33"/>
        <v>4.6237910524954744</v>
      </c>
      <c r="BC21" t="s">
        <v>313</v>
      </c>
      <c r="BD21">
        <v>474.73</v>
      </c>
      <c r="BE21">
        <f t="shared" si="34"/>
        <v>105.31999999999994</v>
      </c>
      <c r="BF21">
        <f t="shared" si="35"/>
        <v>0.17041032457857022</v>
      </c>
      <c r="BG21">
        <f t="shared" si="36"/>
        <v>0.96221500708558305</v>
      </c>
      <c r="BH21">
        <f t="shared" si="37"/>
        <v>-0.13252619919911118</v>
      </c>
      <c r="BI21">
        <f t="shared" si="38"/>
        <v>1.0531794390355296</v>
      </c>
      <c r="BJ21">
        <f t="shared" si="39"/>
        <v>0.14392198930545225</v>
      </c>
      <c r="BK21">
        <f t="shared" si="40"/>
        <v>0.85607801069454781</v>
      </c>
      <c r="BL21">
        <f t="shared" si="41"/>
        <v>1400.019</v>
      </c>
      <c r="BM21">
        <f t="shared" si="42"/>
        <v>1180.2010606277563</v>
      </c>
      <c r="BN21">
        <f t="shared" si="43"/>
        <v>0.84298931702195212</v>
      </c>
      <c r="BO21">
        <f t="shared" si="44"/>
        <v>0.19597863404390445</v>
      </c>
      <c r="BP21">
        <v>6</v>
      </c>
      <c r="BQ21">
        <v>0.5</v>
      </c>
      <c r="BR21" t="s">
        <v>294</v>
      </c>
      <c r="BS21">
        <v>2</v>
      </c>
      <c r="BT21">
        <v>1608245580.25</v>
      </c>
      <c r="BU21">
        <v>149.27760000000001</v>
      </c>
      <c r="BV21">
        <v>149.95286666666701</v>
      </c>
      <c r="BW21">
        <v>20.146533333333299</v>
      </c>
      <c r="BX21">
        <v>19.99269</v>
      </c>
      <c r="BY21">
        <v>150.315766666667</v>
      </c>
      <c r="BZ21">
        <v>20.15316</v>
      </c>
      <c r="CA21">
        <v>500.22146666666703</v>
      </c>
      <c r="CB21">
        <v>101.6322</v>
      </c>
      <c r="CC21">
        <v>9.9998416666666701E-2</v>
      </c>
      <c r="CD21">
        <v>27.981346666666699</v>
      </c>
      <c r="CE21">
        <v>28.282386666666699</v>
      </c>
      <c r="CF21">
        <v>999.9</v>
      </c>
      <c r="CG21">
        <v>0</v>
      </c>
      <c r="CH21">
        <v>0</v>
      </c>
      <c r="CI21">
        <v>10000.193666666701</v>
      </c>
      <c r="CJ21">
        <v>0</v>
      </c>
      <c r="CK21">
        <v>242.08146666666701</v>
      </c>
      <c r="CL21">
        <v>1400.019</v>
      </c>
      <c r="CM21">
        <v>0.9000013</v>
      </c>
      <c r="CN21">
        <v>9.9998763333333296E-2</v>
      </c>
      <c r="CO21">
        <v>0</v>
      </c>
      <c r="CP21">
        <v>562.12913333333302</v>
      </c>
      <c r="CQ21">
        <v>4.99979</v>
      </c>
      <c r="CR21">
        <v>8070.4633333333304</v>
      </c>
      <c r="CS21">
        <v>11904.846666666699</v>
      </c>
      <c r="CT21">
        <v>48.918399999999998</v>
      </c>
      <c r="CU21">
        <v>51.375</v>
      </c>
      <c r="CV21">
        <v>50.070399999999999</v>
      </c>
      <c r="CW21">
        <v>50.311999999999998</v>
      </c>
      <c r="CX21">
        <v>50.061999999999998</v>
      </c>
      <c r="CY21">
        <v>1255.5156666666701</v>
      </c>
      <c r="CZ21">
        <v>139.50333333333299</v>
      </c>
      <c r="DA21">
        <v>0</v>
      </c>
      <c r="DB21">
        <v>75.200000047683702</v>
      </c>
      <c r="DC21">
        <v>0</v>
      </c>
      <c r="DD21">
        <v>562.10238461538495</v>
      </c>
      <c r="DE21">
        <v>-4.3974017111692998</v>
      </c>
      <c r="DF21">
        <v>-69.478974392311201</v>
      </c>
      <c r="DG21">
        <v>8070.2407692307697</v>
      </c>
      <c r="DH21">
        <v>15</v>
      </c>
      <c r="DI21">
        <v>1608245244.5</v>
      </c>
      <c r="DJ21" t="s">
        <v>295</v>
      </c>
      <c r="DK21">
        <v>1608245244</v>
      </c>
      <c r="DL21">
        <v>1608245244.5</v>
      </c>
      <c r="DM21">
        <v>31</v>
      </c>
      <c r="DN21">
        <v>-0.13100000000000001</v>
      </c>
      <c r="DO21">
        <v>-2E-3</v>
      </c>
      <c r="DP21">
        <v>-0.92600000000000005</v>
      </c>
      <c r="DQ21">
        <v>-1.2E-2</v>
      </c>
      <c r="DR21">
        <v>402</v>
      </c>
      <c r="DS21">
        <v>20</v>
      </c>
      <c r="DT21">
        <v>0.56999999999999995</v>
      </c>
      <c r="DU21">
        <v>0.17</v>
      </c>
      <c r="DV21">
        <v>0.54474315094580605</v>
      </c>
      <c r="DW21">
        <v>-0.15675724468017299</v>
      </c>
      <c r="DX21">
        <v>2.3418440140058099E-2</v>
      </c>
      <c r="DY21">
        <v>1</v>
      </c>
      <c r="DZ21">
        <v>-0.67757935483871001</v>
      </c>
      <c r="EA21">
        <v>0.16935319354838699</v>
      </c>
      <c r="EB21">
        <v>2.69485398725272E-2</v>
      </c>
      <c r="EC21">
        <v>1</v>
      </c>
      <c r="ED21">
        <v>0.154892709677419</v>
      </c>
      <c r="EE21">
        <v>-8.4916790322580996E-2</v>
      </c>
      <c r="EF21">
        <v>1.26226721755418E-2</v>
      </c>
      <c r="EG21">
        <v>1</v>
      </c>
      <c r="EH21">
        <v>3</v>
      </c>
      <c r="EI21">
        <v>3</v>
      </c>
      <c r="EJ21" t="s">
        <v>305</v>
      </c>
      <c r="EK21">
        <v>100</v>
      </c>
      <c r="EL21">
        <v>100</v>
      </c>
      <c r="EM21">
        <v>-1.038</v>
      </c>
      <c r="EN21">
        <v>-6.4000000000000003E-3</v>
      </c>
      <c r="EO21">
        <v>-1.1443955955427001</v>
      </c>
      <c r="EP21">
        <v>8.1547674161403102E-4</v>
      </c>
      <c r="EQ21">
        <v>-7.5071724955183801E-7</v>
      </c>
      <c r="ER21">
        <v>1.8443278439785599E-10</v>
      </c>
      <c r="ES21">
        <v>-0.16058601750486901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5.7</v>
      </c>
      <c r="FB21">
        <v>5.7</v>
      </c>
      <c r="FC21">
        <v>2</v>
      </c>
      <c r="FD21">
        <v>511.87200000000001</v>
      </c>
      <c r="FE21">
        <v>466.5</v>
      </c>
      <c r="FF21">
        <v>22.902000000000001</v>
      </c>
      <c r="FG21">
        <v>32.3996</v>
      </c>
      <c r="FH21">
        <v>30.0002</v>
      </c>
      <c r="FI21">
        <v>32.354799999999997</v>
      </c>
      <c r="FJ21">
        <v>32.316299999999998</v>
      </c>
      <c r="FK21">
        <v>9.5606899999999992</v>
      </c>
      <c r="FL21">
        <v>11.8583</v>
      </c>
      <c r="FM21">
        <v>11.668699999999999</v>
      </c>
      <c r="FN21">
        <v>22.9084</v>
      </c>
      <c r="FO21">
        <v>150.24100000000001</v>
      </c>
      <c r="FP21">
        <v>20.0413</v>
      </c>
      <c r="FQ21">
        <v>101.098</v>
      </c>
      <c r="FR21">
        <v>100.533</v>
      </c>
    </row>
    <row r="22" spans="1:174" x14ac:dyDescent="0.25">
      <c r="A22">
        <v>6</v>
      </c>
      <c r="B22">
        <v>1608245677</v>
      </c>
      <c r="C22">
        <v>451.5</v>
      </c>
      <c r="D22" t="s">
        <v>314</v>
      </c>
      <c r="E22" t="s">
        <v>315</v>
      </c>
      <c r="F22" t="s">
        <v>289</v>
      </c>
      <c r="G22" t="s">
        <v>290</v>
      </c>
      <c r="H22">
        <v>1608245669.25</v>
      </c>
      <c r="I22">
        <f t="shared" si="0"/>
        <v>1.8480912179084458E-4</v>
      </c>
      <c r="J22">
        <f t="shared" si="1"/>
        <v>0.64850849986362991</v>
      </c>
      <c r="K22">
        <f t="shared" si="2"/>
        <v>199.621833333333</v>
      </c>
      <c r="L22">
        <f t="shared" si="3"/>
        <v>94.316982113386061</v>
      </c>
      <c r="M22">
        <f t="shared" si="4"/>
        <v>9.5953781804820419</v>
      </c>
      <c r="N22">
        <f t="shared" si="5"/>
        <v>20.308611885097985</v>
      </c>
      <c r="O22">
        <f t="shared" si="6"/>
        <v>1.0283089606181907E-2</v>
      </c>
      <c r="P22">
        <f t="shared" si="7"/>
        <v>2.9579289052195605</v>
      </c>
      <c r="Q22">
        <f t="shared" si="8"/>
        <v>1.0263270586962712E-2</v>
      </c>
      <c r="R22">
        <f t="shared" si="9"/>
        <v>6.4163215579105112E-3</v>
      </c>
      <c r="S22">
        <f t="shared" si="10"/>
        <v>231.29097150282735</v>
      </c>
      <c r="T22">
        <f t="shared" si="11"/>
        <v>29.292924269817789</v>
      </c>
      <c r="U22">
        <f t="shared" si="12"/>
        <v>28.2914733333333</v>
      </c>
      <c r="V22">
        <f t="shared" si="13"/>
        <v>3.8598011458365451</v>
      </c>
      <c r="W22">
        <f t="shared" si="14"/>
        <v>54.880097922249007</v>
      </c>
      <c r="X22">
        <f t="shared" si="15"/>
        <v>2.0813579054080469</v>
      </c>
      <c r="Y22">
        <f t="shared" si="16"/>
        <v>3.792555013944757</v>
      </c>
      <c r="Z22">
        <f t="shared" si="17"/>
        <v>1.7784432404284982</v>
      </c>
      <c r="AA22">
        <f t="shared" si="18"/>
        <v>-8.1500822709762453</v>
      </c>
      <c r="AB22">
        <f t="shared" si="19"/>
        <v>-48.127932654646337</v>
      </c>
      <c r="AC22">
        <f t="shared" si="20"/>
        <v>-3.5516372630241411</v>
      </c>
      <c r="AD22">
        <f t="shared" si="21"/>
        <v>171.46131931418063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53560.855232207519</v>
      </c>
      <c r="AJ22" t="s">
        <v>291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316</v>
      </c>
      <c r="AR22">
        <v>15444.4</v>
      </c>
      <c r="AS22">
        <v>557.65056000000004</v>
      </c>
      <c r="AT22">
        <v>576.80999999999995</v>
      </c>
      <c r="AU22">
        <f t="shared" si="27"/>
        <v>3.321620637644962E-2</v>
      </c>
      <c r="AV22">
        <v>0.5</v>
      </c>
      <c r="AW22">
        <f t="shared" si="28"/>
        <v>1180.18500062775</v>
      </c>
      <c r="AX22">
        <f t="shared" si="29"/>
        <v>0.64850849986362991</v>
      </c>
      <c r="AY22">
        <f t="shared" si="30"/>
        <v>19.600634271620834</v>
      </c>
      <c r="AZ22">
        <f t="shared" si="31"/>
        <v>0.17853365926388234</v>
      </c>
      <c r="BA22">
        <f t="shared" si="32"/>
        <v>1.0390370823452233E-3</v>
      </c>
      <c r="BB22">
        <f t="shared" si="33"/>
        <v>4.6553804545690962</v>
      </c>
      <c r="BC22" t="s">
        <v>317</v>
      </c>
      <c r="BD22">
        <v>473.83</v>
      </c>
      <c r="BE22">
        <f t="shared" si="34"/>
        <v>102.97999999999996</v>
      </c>
      <c r="BF22">
        <f t="shared" si="35"/>
        <v>0.18605010681685677</v>
      </c>
      <c r="BG22">
        <f t="shared" si="36"/>
        <v>0.96306643952299831</v>
      </c>
      <c r="BH22">
        <f t="shared" si="37"/>
        <v>-0.13816878297192436</v>
      </c>
      <c r="BI22">
        <f t="shared" si="38"/>
        <v>1.0544517221130774</v>
      </c>
      <c r="BJ22">
        <f t="shared" si="39"/>
        <v>0.15808488045458297</v>
      </c>
      <c r="BK22">
        <f t="shared" si="40"/>
        <v>0.84191511954541709</v>
      </c>
      <c r="BL22">
        <f t="shared" si="41"/>
        <v>1400</v>
      </c>
      <c r="BM22">
        <f t="shared" si="42"/>
        <v>1180.18500062775</v>
      </c>
      <c r="BN22">
        <f t="shared" si="43"/>
        <v>0.84298928616267865</v>
      </c>
      <c r="BO22">
        <f t="shared" si="44"/>
        <v>0.19597857232535729</v>
      </c>
      <c r="BP22">
        <v>6</v>
      </c>
      <c r="BQ22">
        <v>0.5</v>
      </c>
      <c r="BR22" t="s">
        <v>294</v>
      </c>
      <c r="BS22">
        <v>2</v>
      </c>
      <c r="BT22">
        <v>1608245669.25</v>
      </c>
      <c r="BU22">
        <v>199.621833333333</v>
      </c>
      <c r="BV22">
        <v>200.44393333333301</v>
      </c>
      <c r="BW22">
        <v>20.458536666666699</v>
      </c>
      <c r="BX22">
        <v>20.241403333333299</v>
      </c>
      <c r="BY22">
        <v>200.631233333333</v>
      </c>
      <c r="BZ22">
        <v>20.458563333333299</v>
      </c>
      <c r="CA22">
        <v>500.23143333333297</v>
      </c>
      <c r="CB22">
        <v>101.635433333333</v>
      </c>
      <c r="CC22">
        <v>9.9990823333333298E-2</v>
      </c>
      <c r="CD22">
        <v>27.98967</v>
      </c>
      <c r="CE22">
        <v>28.2914733333333</v>
      </c>
      <c r="CF22">
        <v>999.9</v>
      </c>
      <c r="CG22">
        <v>0</v>
      </c>
      <c r="CH22">
        <v>0</v>
      </c>
      <c r="CI22">
        <v>9999.1473333333306</v>
      </c>
      <c r="CJ22">
        <v>0</v>
      </c>
      <c r="CK22">
        <v>253.89083333333301</v>
      </c>
      <c r="CL22">
        <v>1400</v>
      </c>
      <c r="CM22">
        <v>0.9000013</v>
      </c>
      <c r="CN22">
        <v>9.9998763333333296E-2</v>
      </c>
      <c r="CO22">
        <v>0</v>
      </c>
      <c r="CP22">
        <v>557.63480000000004</v>
      </c>
      <c r="CQ22">
        <v>4.99979</v>
      </c>
      <c r="CR22">
        <v>7977.7190000000001</v>
      </c>
      <c r="CS22">
        <v>11904.666666666701</v>
      </c>
      <c r="CT22">
        <v>48.928733333333298</v>
      </c>
      <c r="CU22">
        <v>51.375</v>
      </c>
      <c r="CV22">
        <v>50.087200000000003</v>
      </c>
      <c r="CW22">
        <v>50.2624</v>
      </c>
      <c r="CX22">
        <v>50.061999999999998</v>
      </c>
      <c r="CY22">
        <v>1255.5</v>
      </c>
      <c r="CZ22">
        <v>139.5</v>
      </c>
      <c r="DA22">
        <v>0</v>
      </c>
      <c r="DB22">
        <v>88.200000047683702</v>
      </c>
      <c r="DC22">
        <v>0</v>
      </c>
      <c r="DD22">
        <v>557.65056000000004</v>
      </c>
      <c r="DE22">
        <v>2.2185384503697301</v>
      </c>
      <c r="DF22">
        <v>-11.716153837462899</v>
      </c>
      <c r="DG22">
        <v>7977.6895999999997</v>
      </c>
      <c r="DH22">
        <v>15</v>
      </c>
      <c r="DI22">
        <v>1608245244.5</v>
      </c>
      <c r="DJ22" t="s">
        <v>295</v>
      </c>
      <c r="DK22">
        <v>1608245244</v>
      </c>
      <c r="DL22">
        <v>1608245244.5</v>
      </c>
      <c r="DM22">
        <v>31</v>
      </c>
      <c r="DN22">
        <v>-0.13100000000000001</v>
      </c>
      <c r="DO22">
        <v>-2E-3</v>
      </c>
      <c r="DP22">
        <v>-0.92600000000000005</v>
      </c>
      <c r="DQ22">
        <v>-1.2E-2</v>
      </c>
      <c r="DR22">
        <v>402</v>
      </c>
      <c r="DS22">
        <v>20</v>
      </c>
      <c r="DT22">
        <v>0.56999999999999995</v>
      </c>
      <c r="DU22">
        <v>0.17</v>
      </c>
      <c r="DV22">
        <v>0.65353317113315901</v>
      </c>
      <c r="DW22">
        <v>-0.18642234947654099</v>
      </c>
      <c r="DX22">
        <v>2.2042478002558201E-2</v>
      </c>
      <c r="DY22">
        <v>1</v>
      </c>
      <c r="DZ22">
        <v>-0.82751422580645195</v>
      </c>
      <c r="EA22">
        <v>0.19272488709677699</v>
      </c>
      <c r="EB22">
        <v>2.4878988491664301E-2</v>
      </c>
      <c r="EC22">
        <v>1</v>
      </c>
      <c r="ED22">
        <v>0.21602648387096801</v>
      </c>
      <c r="EE22">
        <v>9.6757838709676705E-2</v>
      </c>
      <c r="EF22">
        <v>1.0964176746733501E-2</v>
      </c>
      <c r="EG22">
        <v>1</v>
      </c>
      <c r="EH22">
        <v>3</v>
      </c>
      <c r="EI22">
        <v>3</v>
      </c>
      <c r="EJ22" t="s">
        <v>305</v>
      </c>
      <c r="EK22">
        <v>100</v>
      </c>
      <c r="EL22">
        <v>100</v>
      </c>
      <c r="EM22">
        <v>-1.0089999999999999</v>
      </c>
      <c r="EN22">
        <v>-6.9999999999999999E-4</v>
      </c>
      <c r="EO22">
        <v>-1.1443955955427001</v>
      </c>
      <c r="EP22">
        <v>8.1547674161403102E-4</v>
      </c>
      <c r="EQ22">
        <v>-7.5071724955183801E-7</v>
      </c>
      <c r="ER22">
        <v>1.8443278439785599E-10</v>
      </c>
      <c r="ES22">
        <v>-0.16058601750486901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7.2</v>
      </c>
      <c r="FB22">
        <v>7.2</v>
      </c>
      <c r="FC22">
        <v>2</v>
      </c>
      <c r="FD22">
        <v>511.678</v>
      </c>
      <c r="FE22">
        <v>466.702</v>
      </c>
      <c r="FF22">
        <v>22.8034</v>
      </c>
      <c r="FG22">
        <v>32.416800000000002</v>
      </c>
      <c r="FH22">
        <v>29.9999</v>
      </c>
      <c r="FI22">
        <v>32.354799999999997</v>
      </c>
      <c r="FJ22">
        <v>32.3142</v>
      </c>
      <c r="FK22">
        <v>11.8004</v>
      </c>
      <c r="FL22">
        <v>11.276899999999999</v>
      </c>
      <c r="FM22">
        <v>12.5633</v>
      </c>
      <c r="FN22">
        <v>22.818000000000001</v>
      </c>
      <c r="FO22">
        <v>200.65100000000001</v>
      </c>
      <c r="FP22">
        <v>20.159800000000001</v>
      </c>
      <c r="FQ22">
        <v>101.09099999999999</v>
      </c>
      <c r="FR22">
        <v>100.53</v>
      </c>
    </row>
    <row r="23" spans="1:174" x14ac:dyDescent="0.25">
      <c r="A23">
        <v>7</v>
      </c>
      <c r="B23">
        <v>1608245749.0999999</v>
      </c>
      <c r="C23">
        <v>523.59999990463302</v>
      </c>
      <c r="D23" t="s">
        <v>318</v>
      </c>
      <c r="E23" t="s">
        <v>319</v>
      </c>
      <c r="F23" t="s">
        <v>289</v>
      </c>
      <c r="G23" t="s">
        <v>290</v>
      </c>
      <c r="H23">
        <v>1608245741.31935</v>
      </c>
      <c r="I23">
        <f t="shared" si="0"/>
        <v>1.777166055596597E-4</v>
      </c>
      <c r="J23">
        <f t="shared" si="1"/>
        <v>1.0786189093858813</v>
      </c>
      <c r="K23">
        <f t="shared" si="2"/>
        <v>249.11258064516099</v>
      </c>
      <c r="L23">
        <f t="shared" si="3"/>
        <v>65.976896784144344</v>
      </c>
      <c r="M23">
        <f t="shared" si="4"/>
        <v>6.7124534228704267</v>
      </c>
      <c r="N23">
        <f t="shared" si="5"/>
        <v>25.3445778164206</v>
      </c>
      <c r="O23">
        <f t="shared" si="6"/>
        <v>9.6832207554770431E-3</v>
      </c>
      <c r="P23">
        <f t="shared" si="7"/>
        <v>2.95924073044988</v>
      </c>
      <c r="Q23">
        <f t="shared" si="8"/>
        <v>9.6656522376094203E-3</v>
      </c>
      <c r="R23">
        <f t="shared" si="9"/>
        <v>6.0426084214906736E-3</v>
      </c>
      <c r="S23">
        <f t="shared" si="10"/>
        <v>231.2892275659832</v>
      </c>
      <c r="T23">
        <f t="shared" si="11"/>
        <v>29.274085469895358</v>
      </c>
      <c r="U23">
        <f t="shared" si="12"/>
        <v>28.260912903225801</v>
      </c>
      <c r="V23">
        <f t="shared" si="13"/>
        <v>3.8529448445058541</v>
      </c>
      <c r="W23">
        <f t="shared" si="14"/>
        <v>53.759447007279917</v>
      </c>
      <c r="X23">
        <f t="shared" si="15"/>
        <v>2.0364644891940404</v>
      </c>
      <c r="Y23">
        <f t="shared" si="16"/>
        <v>3.7881053518245262</v>
      </c>
      <c r="Z23">
        <f t="shared" si="17"/>
        <v>1.8164803553118136</v>
      </c>
      <c r="AA23">
        <f t="shared" si="18"/>
        <v>-7.8373023051809927</v>
      </c>
      <c r="AB23">
        <f t="shared" si="19"/>
        <v>-46.485941551956373</v>
      </c>
      <c r="AC23">
        <f t="shared" si="20"/>
        <v>-3.4280787228396727</v>
      </c>
      <c r="AD23">
        <f t="shared" si="21"/>
        <v>173.53790498600614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53602.759804853333</v>
      </c>
      <c r="AJ23" t="s">
        <v>291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320</v>
      </c>
      <c r="AR23">
        <v>15444.8</v>
      </c>
      <c r="AS23">
        <v>558.64703999999995</v>
      </c>
      <c r="AT23">
        <v>580.5</v>
      </c>
      <c r="AU23">
        <f t="shared" si="27"/>
        <v>3.7645064599483247E-2</v>
      </c>
      <c r="AV23">
        <v>0.5</v>
      </c>
      <c r="AW23">
        <f t="shared" si="28"/>
        <v>1180.1753038535669</v>
      </c>
      <c r="AX23">
        <f t="shared" si="29"/>
        <v>1.0786189093858813</v>
      </c>
      <c r="AY23">
        <f t="shared" si="30"/>
        <v>22.213887776141149</v>
      </c>
      <c r="AZ23">
        <f t="shared" si="31"/>
        <v>0.19167958656330747</v>
      </c>
      <c r="BA23">
        <f t="shared" si="32"/>
        <v>1.4034918234550873E-3</v>
      </c>
      <c r="BB23">
        <f t="shared" si="33"/>
        <v>4.6194315245478039</v>
      </c>
      <c r="BC23" t="s">
        <v>321</v>
      </c>
      <c r="BD23">
        <v>469.23</v>
      </c>
      <c r="BE23">
        <f t="shared" si="34"/>
        <v>111.26999999999998</v>
      </c>
      <c r="BF23">
        <f t="shared" si="35"/>
        <v>0.1963957940145597</v>
      </c>
      <c r="BG23">
        <f t="shared" si="36"/>
        <v>0.96015897738868894</v>
      </c>
      <c r="BH23">
        <f t="shared" si="37"/>
        <v>-0.1619014532398706</v>
      </c>
      <c r="BI23">
        <f t="shared" si="38"/>
        <v>1.0530027330525369</v>
      </c>
      <c r="BJ23">
        <f t="shared" si="39"/>
        <v>0.16496068506055606</v>
      </c>
      <c r="BK23">
        <f t="shared" si="40"/>
        <v>0.83503931493944394</v>
      </c>
      <c r="BL23">
        <f t="shared" si="41"/>
        <v>1399.9883870967701</v>
      </c>
      <c r="BM23">
        <f t="shared" si="42"/>
        <v>1180.1753038535669</v>
      </c>
      <c r="BN23">
        <f t="shared" si="43"/>
        <v>0.84298935243381468</v>
      </c>
      <c r="BO23">
        <f t="shared" si="44"/>
        <v>0.19597870486762953</v>
      </c>
      <c r="BP23">
        <v>6</v>
      </c>
      <c r="BQ23">
        <v>0.5</v>
      </c>
      <c r="BR23" t="s">
        <v>294</v>
      </c>
      <c r="BS23">
        <v>2</v>
      </c>
      <c r="BT23">
        <v>1608245741.31935</v>
      </c>
      <c r="BU23">
        <v>249.11258064516099</v>
      </c>
      <c r="BV23">
        <v>250.45941935483901</v>
      </c>
      <c r="BW23">
        <v>20.0164677419355</v>
      </c>
      <c r="BX23">
        <v>19.807574193548401</v>
      </c>
      <c r="BY23">
        <v>250.09703225806501</v>
      </c>
      <c r="BZ23">
        <v>20.025822580645201</v>
      </c>
      <c r="CA23">
        <v>500.23377419354802</v>
      </c>
      <c r="CB23">
        <v>101.63948387096799</v>
      </c>
      <c r="CC23">
        <v>9.9969635483871E-2</v>
      </c>
      <c r="CD23">
        <v>27.969535483870999</v>
      </c>
      <c r="CE23">
        <v>28.260912903225801</v>
      </c>
      <c r="CF23">
        <v>999.9</v>
      </c>
      <c r="CG23">
        <v>0</v>
      </c>
      <c r="CH23">
        <v>0</v>
      </c>
      <c r="CI23">
        <v>10006.190645161299</v>
      </c>
      <c r="CJ23">
        <v>0</v>
      </c>
      <c r="CK23">
        <v>254.96199999999999</v>
      </c>
      <c r="CL23">
        <v>1399.9883870967701</v>
      </c>
      <c r="CM23">
        <v>0.89999612903225801</v>
      </c>
      <c r="CN23">
        <v>0.100003909677419</v>
      </c>
      <c r="CO23">
        <v>0</v>
      </c>
      <c r="CP23">
        <v>558.61845161290296</v>
      </c>
      <c r="CQ23">
        <v>4.99979</v>
      </c>
      <c r="CR23">
        <v>7969.18129032258</v>
      </c>
      <c r="CS23">
        <v>11904.554838709701</v>
      </c>
      <c r="CT23">
        <v>48.890999999999998</v>
      </c>
      <c r="CU23">
        <v>51.311999999999998</v>
      </c>
      <c r="CV23">
        <v>50.061999999999998</v>
      </c>
      <c r="CW23">
        <v>50.241870967741903</v>
      </c>
      <c r="CX23">
        <v>50.042000000000002</v>
      </c>
      <c r="CY23">
        <v>1255.4864516129001</v>
      </c>
      <c r="CZ23">
        <v>139.50193548387099</v>
      </c>
      <c r="DA23">
        <v>0</v>
      </c>
      <c r="DB23">
        <v>71.100000143051105</v>
      </c>
      <c r="DC23">
        <v>0</v>
      </c>
      <c r="DD23">
        <v>558.64703999999995</v>
      </c>
      <c r="DE23">
        <v>4.6082307763586199</v>
      </c>
      <c r="DF23">
        <v>51.206923105786302</v>
      </c>
      <c r="DG23">
        <v>7969.384</v>
      </c>
      <c r="DH23">
        <v>15</v>
      </c>
      <c r="DI23">
        <v>1608245244.5</v>
      </c>
      <c r="DJ23" t="s">
        <v>295</v>
      </c>
      <c r="DK23">
        <v>1608245244</v>
      </c>
      <c r="DL23">
        <v>1608245244.5</v>
      </c>
      <c r="DM23">
        <v>31</v>
      </c>
      <c r="DN23">
        <v>-0.13100000000000001</v>
      </c>
      <c r="DO23">
        <v>-2E-3</v>
      </c>
      <c r="DP23">
        <v>-0.92600000000000005</v>
      </c>
      <c r="DQ23">
        <v>-1.2E-2</v>
      </c>
      <c r="DR23">
        <v>402</v>
      </c>
      <c r="DS23">
        <v>20</v>
      </c>
      <c r="DT23">
        <v>0.56999999999999995</v>
      </c>
      <c r="DU23">
        <v>0.17</v>
      </c>
      <c r="DV23">
        <v>1.08553264901186</v>
      </c>
      <c r="DW23">
        <v>-0.168515528972007</v>
      </c>
      <c r="DX23">
        <v>3.5088306380211001E-2</v>
      </c>
      <c r="DY23">
        <v>1</v>
      </c>
      <c r="DZ23">
        <v>-1.3514687096774201</v>
      </c>
      <c r="EA23">
        <v>0.13821830301785701</v>
      </c>
      <c r="EB23">
        <v>3.5407643492470699E-2</v>
      </c>
      <c r="EC23">
        <v>1</v>
      </c>
      <c r="ED23">
        <v>0.20961893548387101</v>
      </c>
      <c r="EE23">
        <v>-0.13035867249570399</v>
      </c>
      <c r="EF23">
        <v>1.1006211562730401E-2</v>
      </c>
      <c r="EG23">
        <v>1</v>
      </c>
      <c r="EH23">
        <v>3</v>
      </c>
      <c r="EI23">
        <v>3</v>
      </c>
      <c r="EJ23" t="s">
        <v>305</v>
      </c>
      <c r="EK23">
        <v>100</v>
      </c>
      <c r="EL23">
        <v>100</v>
      </c>
      <c r="EM23">
        <v>-0.98499999999999999</v>
      </c>
      <c r="EN23">
        <v>-8.8000000000000005E-3</v>
      </c>
      <c r="EO23">
        <v>-1.1443955955427001</v>
      </c>
      <c r="EP23">
        <v>8.1547674161403102E-4</v>
      </c>
      <c r="EQ23">
        <v>-7.5071724955183801E-7</v>
      </c>
      <c r="ER23">
        <v>1.8443278439785599E-10</v>
      </c>
      <c r="ES23">
        <v>-0.16058601750486901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8.4</v>
      </c>
      <c r="FB23">
        <v>8.4</v>
      </c>
      <c r="FC23">
        <v>2</v>
      </c>
      <c r="FD23">
        <v>511.726</v>
      </c>
      <c r="FE23">
        <v>466.63299999999998</v>
      </c>
      <c r="FF23">
        <v>22.963799999999999</v>
      </c>
      <c r="FG23">
        <v>32.4024</v>
      </c>
      <c r="FH23">
        <v>29.9998</v>
      </c>
      <c r="FI23">
        <v>32.333799999999997</v>
      </c>
      <c r="FJ23">
        <v>32.290300000000002</v>
      </c>
      <c r="FK23">
        <v>13.9771</v>
      </c>
      <c r="FL23">
        <v>13.666600000000001</v>
      </c>
      <c r="FM23">
        <v>12.944900000000001</v>
      </c>
      <c r="FN23">
        <v>22.9742</v>
      </c>
      <c r="FO23">
        <v>250.85</v>
      </c>
      <c r="FP23">
        <v>19.893000000000001</v>
      </c>
      <c r="FQ23">
        <v>101.1</v>
      </c>
      <c r="FR23">
        <v>100.53400000000001</v>
      </c>
    </row>
    <row r="24" spans="1:174" x14ac:dyDescent="0.25">
      <c r="A24">
        <v>8</v>
      </c>
      <c r="B24">
        <v>1608245865.0999999</v>
      </c>
      <c r="C24">
        <v>639.59999990463302</v>
      </c>
      <c r="D24" t="s">
        <v>322</v>
      </c>
      <c r="E24" t="s">
        <v>323</v>
      </c>
      <c r="F24" t="s">
        <v>289</v>
      </c>
      <c r="G24" t="s">
        <v>290</v>
      </c>
      <c r="H24">
        <v>1608245857.3499999</v>
      </c>
      <c r="I24">
        <f t="shared" si="0"/>
        <v>1.4517143516365376E-4</v>
      </c>
      <c r="J24">
        <f t="shared" si="1"/>
        <v>1.800358292883371</v>
      </c>
      <c r="K24">
        <f t="shared" si="2"/>
        <v>399.82943333333299</v>
      </c>
      <c r="L24">
        <f t="shared" si="3"/>
        <v>29.59226440157023</v>
      </c>
      <c r="M24">
        <f t="shared" si="4"/>
        <v>3.0107414494673437</v>
      </c>
      <c r="N24">
        <f t="shared" si="5"/>
        <v>40.678977158295133</v>
      </c>
      <c r="O24">
        <f t="shared" si="6"/>
        <v>7.9251353138921881E-3</v>
      </c>
      <c r="P24">
        <f t="shared" si="7"/>
        <v>2.957890575991251</v>
      </c>
      <c r="Q24">
        <f t="shared" si="8"/>
        <v>7.913357594282102E-3</v>
      </c>
      <c r="R24">
        <f t="shared" si="9"/>
        <v>4.9469051965882679E-3</v>
      </c>
      <c r="S24">
        <f t="shared" si="10"/>
        <v>231.29435537439556</v>
      </c>
      <c r="T24">
        <f t="shared" si="11"/>
        <v>29.314632231885575</v>
      </c>
      <c r="U24">
        <f t="shared" si="12"/>
        <v>28.305260000000001</v>
      </c>
      <c r="V24">
        <f t="shared" si="13"/>
        <v>3.8628976975778198</v>
      </c>
      <c r="W24">
        <f t="shared" si="14"/>
        <v>54.03540142438932</v>
      </c>
      <c r="X24">
        <f t="shared" si="15"/>
        <v>2.0506935327707101</v>
      </c>
      <c r="Y24">
        <f t="shared" si="16"/>
        <v>3.7950926220844416</v>
      </c>
      <c r="Z24">
        <f t="shared" si="17"/>
        <v>1.8122041648071097</v>
      </c>
      <c r="AA24">
        <f t="shared" si="18"/>
        <v>-6.4020602907171309</v>
      </c>
      <c r="AB24">
        <f t="shared" si="19"/>
        <v>-48.496206549741103</v>
      </c>
      <c r="AC24">
        <f t="shared" si="20"/>
        <v>-3.5793110202985132</v>
      </c>
      <c r="AD24">
        <f t="shared" si="21"/>
        <v>172.81677751363884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53557.812303188795</v>
      </c>
      <c r="AJ24" t="s">
        <v>291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324</v>
      </c>
      <c r="AR24">
        <v>15446.4</v>
      </c>
      <c r="AS24">
        <v>576.09936000000005</v>
      </c>
      <c r="AT24">
        <v>604.85</v>
      </c>
      <c r="AU24">
        <f t="shared" si="27"/>
        <v>4.7533504174588681E-2</v>
      </c>
      <c r="AV24">
        <v>0.5</v>
      </c>
      <c r="AW24">
        <f t="shared" si="28"/>
        <v>1180.2001406277898</v>
      </c>
      <c r="AX24">
        <f t="shared" si="29"/>
        <v>1.800358292883371</v>
      </c>
      <c r="AY24">
        <f t="shared" si="30"/>
        <v>28.049524155690598</v>
      </c>
      <c r="AZ24">
        <f t="shared" si="31"/>
        <v>0.20601802099694141</v>
      </c>
      <c r="BA24">
        <f t="shared" si="32"/>
        <v>2.0150021092478401E-3</v>
      </c>
      <c r="BB24">
        <f t="shared" si="33"/>
        <v>4.3932049268413653</v>
      </c>
      <c r="BC24" t="s">
        <v>325</v>
      </c>
      <c r="BD24">
        <v>480.24</v>
      </c>
      <c r="BE24">
        <f t="shared" si="34"/>
        <v>124.61000000000001</v>
      </c>
      <c r="BF24">
        <f t="shared" si="35"/>
        <v>0.230724981943664</v>
      </c>
      <c r="BG24">
        <f t="shared" si="36"/>
        <v>0.95520590688177609</v>
      </c>
      <c r="BH24">
        <f t="shared" si="37"/>
        <v>-0.25988827312867235</v>
      </c>
      <c r="BI24">
        <f t="shared" si="38"/>
        <v>1.0434409759728194</v>
      </c>
      <c r="BJ24">
        <f t="shared" si="39"/>
        <v>0.19233377611914931</v>
      </c>
      <c r="BK24">
        <f t="shared" si="40"/>
        <v>0.80766622388085074</v>
      </c>
      <c r="BL24">
        <f t="shared" si="41"/>
        <v>1400.01766666667</v>
      </c>
      <c r="BM24">
        <f t="shared" si="42"/>
        <v>1180.2001406277898</v>
      </c>
      <c r="BN24">
        <f t="shared" si="43"/>
        <v>0.8429894627242468</v>
      </c>
      <c r="BO24">
        <f t="shared" si="44"/>
        <v>0.19597892544849385</v>
      </c>
      <c r="BP24">
        <v>6</v>
      </c>
      <c r="BQ24">
        <v>0.5</v>
      </c>
      <c r="BR24" t="s">
        <v>294</v>
      </c>
      <c r="BS24">
        <v>2</v>
      </c>
      <c r="BT24">
        <v>1608245857.3499999</v>
      </c>
      <c r="BU24">
        <v>399.82943333333299</v>
      </c>
      <c r="BV24">
        <v>402.05849999999998</v>
      </c>
      <c r="BW24">
        <v>20.156053333333301</v>
      </c>
      <c r="BX24">
        <v>19.9854366666667</v>
      </c>
      <c r="BY24">
        <v>400.624433333333</v>
      </c>
      <c r="BZ24">
        <v>20.165053333333301</v>
      </c>
      <c r="CA24">
        <v>500.22786666666701</v>
      </c>
      <c r="CB24">
        <v>101.6408</v>
      </c>
      <c r="CC24">
        <v>0.10002688</v>
      </c>
      <c r="CD24">
        <v>28.0011433333333</v>
      </c>
      <c r="CE24">
        <v>28.305260000000001</v>
      </c>
      <c r="CF24">
        <v>999.9</v>
      </c>
      <c r="CG24">
        <v>0</v>
      </c>
      <c r="CH24">
        <v>0</v>
      </c>
      <c r="CI24">
        <v>9998.402</v>
      </c>
      <c r="CJ24">
        <v>0</v>
      </c>
      <c r="CK24">
        <v>249.644033333333</v>
      </c>
      <c r="CL24">
        <v>1400.01766666667</v>
      </c>
      <c r="CM24">
        <v>0.899992666666667</v>
      </c>
      <c r="CN24">
        <v>0.100007356666667</v>
      </c>
      <c r="CO24">
        <v>0</v>
      </c>
      <c r="CP24">
        <v>576.01213333333305</v>
      </c>
      <c r="CQ24">
        <v>4.99979</v>
      </c>
      <c r="CR24">
        <v>8217.2703333333302</v>
      </c>
      <c r="CS24">
        <v>11904.8</v>
      </c>
      <c r="CT24">
        <v>48.7603333333333</v>
      </c>
      <c r="CU24">
        <v>51.199599999999997</v>
      </c>
      <c r="CV24">
        <v>49.993699999999997</v>
      </c>
      <c r="CW24">
        <v>50.125</v>
      </c>
      <c r="CX24">
        <v>49.936999999999998</v>
      </c>
      <c r="CY24">
        <v>1255.50766666667</v>
      </c>
      <c r="CZ24">
        <v>139.51</v>
      </c>
      <c r="DA24">
        <v>0</v>
      </c>
      <c r="DB24">
        <v>115.39999985694899</v>
      </c>
      <c r="DC24">
        <v>0</v>
      </c>
      <c r="DD24">
        <v>576.09936000000005</v>
      </c>
      <c r="DE24">
        <v>8.4973077054918793</v>
      </c>
      <c r="DF24">
        <v>107.89076939104601</v>
      </c>
      <c r="DG24">
        <v>8218.4815999999992</v>
      </c>
      <c r="DH24">
        <v>15</v>
      </c>
      <c r="DI24">
        <v>1608245885.0999999</v>
      </c>
      <c r="DJ24" t="s">
        <v>326</v>
      </c>
      <c r="DK24">
        <v>1608245885.0999999</v>
      </c>
      <c r="DL24">
        <v>1608245881.0999999</v>
      </c>
      <c r="DM24">
        <v>32</v>
      </c>
      <c r="DN24">
        <v>0.13100000000000001</v>
      </c>
      <c r="DO24">
        <v>1E-3</v>
      </c>
      <c r="DP24">
        <v>-0.79500000000000004</v>
      </c>
      <c r="DQ24">
        <v>-8.9999999999999993E-3</v>
      </c>
      <c r="DR24">
        <v>402</v>
      </c>
      <c r="DS24">
        <v>20</v>
      </c>
      <c r="DT24">
        <v>0.24</v>
      </c>
      <c r="DU24">
        <v>0.22</v>
      </c>
      <c r="DV24">
        <v>1.9055884497525799</v>
      </c>
      <c r="DW24">
        <v>-0.21572801118023899</v>
      </c>
      <c r="DX24">
        <v>2.77882859716592E-2</v>
      </c>
      <c r="DY24">
        <v>1</v>
      </c>
      <c r="DZ24">
        <v>-2.3582206666666701</v>
      </c>
      <c r="EA24">
        <v>0.16726798665183401</v>
      </c>
      <c r="EB24">
        <v>3.3126960815759901E-2</v>
      </c>
      <c r="EC24">
        <v>1</v>
      </c>
      <c r="ED24">
        <v>0.1728634</v>
      </c>
      <c r="EE24">
        <v>0.10628428031145699</v>
      </c>
      <c r="EF24">
        <v>9.3086814375972007E-3</v>
      </c>
      <c r="EG24">
        <v>1</v>
      </c>
      <c r="EH24">
        <v>3</v>
      </c>
      <c r="EI24">
        <v>3</v>
      </c>
      <c r="EJ24" t="s">
        <v>305</v>
      </c>
      <c r="EK24">
        <v>100</v>
      </c>
      <c r="EL24">
        <v>100</v>
      </c>
      <c r="EM24">
        <v>-0.79500000000000004</v>
      </c>
      <c r="EN24">
        <v>-8.9999999999999993E-3</v>
      </c>
      <c r="EO24">
        <v>-1.1443955955427001</v>
      </c>
      <c r="EP24">
        <v>8.1547674161403102E-4</v>
      </c>
      <c r="EQ24">
        <v>-7.5071724955183801E-7</v>
      </c>
      <c r="ER24">
        <v>1.8443278439785599E-10</v>
      </c>
      <c r="ES24">
        <v>-0.16058601750486901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10.4</v>
      </c>
      <c r="FB24">
        <v>10.3</v>
      </c>
      <c r="FC24">
        <v>2</v>
      </c>
      <c r="FD24">
        <v>511.81900000000002</v>
      </c>
      <c r="FE24">
        <v>467.52600000000001</v>
      </c>
      <c r="FF24">
        <v>22.934100000000001</v>
      </c>
      <c r="FG24">
        <v>32.365200000000002</v>
      </c>
      <c r="FH24">
        <v>30.0002</v>
      </c>
      <c r="FI24">
        <v>32.306399999999996</v>
      </c>
      <c r="FJ24">
        <v>32.264800000000001</v>
      </c>
      <c r="FK24">
        <v>20.289000000000001</v>
      </c>
      <c r="FL24">
        <v>11.3508</v>
      </c>
      <c r="FM24">
        <v>12.944900000000001</v>
      </c>
      <c r="FN24">
        <v>22.936199999999999</v>
      </c>
      <c r="FO24">
        <v>402.15499999999997</v>
      </c>
      <c r="FP24">
        <v>20.072500000000002</v>
      </c>
      <c r="FQ24">
        <v>101.101</v>
      </c>
      <c r="FR24">
        <v>100.535</v>
      </c>
    </row>
    <row r="25" spans="1:174" x14ac:dyDescent="0.25">
      <c r="A25">
        <v>9</v>
      </c>
      <c r="B25">
        <v>1608245991.0999999</v>
      </c>
      <c r="C25">
        <v>765.59999990463302</v>
      </c>
      <c r="D25" t="s">
        <v>327</v>
      </c>
      <c r="E25" t="s">
        <v>328</v>
      </c>
      <c r="F25" t="s">
        <v>289</v>
      </c>
      <c r="G25" t="s">
        <v>290</v>
      </c>
      <c r="H25">
        <v>1608245983.0999999</v>
      </c>
      <c r="I25">
        <f t="shared" si="0"/>
        <v>2.2866103114685388E-4</v>
      </c>
      <c r="J25">
        <f t="shared" si="1"/>
        <v>2.4244227752893499</v>
      </c>
      <c r="K25">
        <f t="shared" si="2"/>
        <v>499.64058064516098</v>
      </c>
      <c r="L25">
        <f t="shared" si="3"/>
        <v>179.4187942301603</v>
      </c>
      <c r="M25">
        <f t="shared" si="4"/>
        <v>18.253180073133812</v>
      </c>
      <c r="N25">
        <f t="shared" si="5"/>
        <v>50.830959652208961</v>
      </c>
      <c r="O25">
        <f t="shared" si="6"/>
        <v>1.252680998893467E-2</v>
      </c>
      <c r="P25">
        <f t="shared" si="7"/>
        <v>2.9586977986947902</v>
      </c>
      <c r="Q25">
        <f t="shared" si="8"/>
        <v>1.2497419544790497E-2</v>
      </c>
      <c r="R25">
        <f t="shared" si="9"/>
        <v>7.8135220333859397E-3</v>
      </c>
      <c r="S25">
        <f t="shared" si="10"/>
        <v>231.2900980470892</v>
      </c>
      <c r="T25">
        <f t="shared" si="11"/>
        <v>29.288438619677585</v>
      </c>
      <c r="U25">
        <f t="shared" si="12"/>
        <v>28.318245161290299</v>
      </c>
      <c r="V25">
        <f t="shared" si="13"/>
        <v>3.865816208819536</v>
      </c>
      <c r="W25">
        <f t="shared" si="14"/>
        <v>54.257545066584953</v>
      </c>
      <c r="X25">
        <f t="shared" si="15"/>
        <v>2.0586031657598305</v>
      </c>
      <c r="Y25">
        <f t="shared" si="16"/>
        <v>3.7941325270679114</v>
      </c>
      <c r="Z25">
        <f t="shared" si="17"/>
        <v>1.8072130430597055</v>
      </c>
      <c r="AA25">
        <f t="shared" si="18"/>
        <v>-10.083951473576256</v>
      </c>
      <c r="AB25">
        <f t="shared" si="19"/>
        <v>-51.27298317378871</v>
      </c>
      <c r="AC25">
        <f t="shared" si="20"/>
        <v>-3.7833843562096359</v>
      </c>
      <c r="AD25">
        <f t="shared" si="21"/>
        <v>166.1497790435146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53581.984274933624</v>
      </c>
      <c r="AJ25" t="s">
        <v>291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329</v>
      </c>
      <c r="AR25">
        <v>15447.2</v>
      </c>
      <c r="AS25">
        <v>590.74757692307696</v>
      </c>
      <c r="AT25">
        <v>625.37</v>
      </c>
      <c r="AU25">
        <f t="shared" si="27"/>
        <v>5.5363101966712569E-2</v>
      </c>
      <c r="AV25">
        <v>0.5</v>
      </c>
      <c r="AW25">
        <f t="shared" si="28"/>
        <v>1180.1830748212551</v>
      </c>
      <c r="AX25">
        <f t="shared" si="29"/>
        <v>2.4244227752893499</v>
      </c>
      <c r="AY25">
        <f t="shared" si="30"/>
        <v>32.669297955358758</v>
      </c>
      <c r="AZ25">
        <f t="shared" si="31"/>
        <v>0.21772710555351235</v>
      </c>
      <c r="BA25">
        <f t="shared" si="32"/>
        <v>2.5438174120233567E-3</v>
      </c>
      <c r="BB25">
        <f t="shared" si="33"/>
        <v>4.2162399859283308</v>
      </c>
      <c r="BC25" t="s">
        <v>330</v>
      </c>
      <c r="BD25">
        <v>489.21</v>
      </c>
      <c r="BE25">
        <f t="shared" si="34"/>
        <v>136.16000000000003</v>
      </c>
      <c r="BF25">
        <f t="shared" si="35"/>
        <v>0.25427749028292473</v>
      </c>
      <c r="BG25">
        <f t="shared" si="36"/>
        <v>0.95089564242102953</v>
      </c>
      <c r="BH25">
        <f t="shared" si="37"/>
        <v>-0.38423710292899904</v>
      </c>
      <c r="BI25">
        <f t="shared" si="38"/>
        <v>1.0353831831483509</v>
      </c>
      <c r="BJ25">
        <f t="shared" si="39"/>
        <v>0.21057232544096829</v>
      </c>
      <c r="BK25">
        <f t="shared" si="40"/>
        <v>0.78942767455903173</v>
      </c>
      <c r="BL25">
        <f t="shared" si="41"/>
        <v>1399.9980645161299</v>
      </c>
      <c r="BM25">
        <f t="shared" si="42"/>
        <v>1180.1830748212551</v>
      </c>
      <c r="BN25">
        <f t="shared" si="43"/>
        <v>0.84298907600929596</v>
      </c>
      <c r="BO25">
        <f t="shared" si="44"/>
        <v>0.19597815201859195</v>
      </c>
      <c r="BP25">
        <v>6</v>
      </c>
      <c r="BQ25">
        <v>0.5</v>
      </c>
      <c r="BR25" t="s">
        <v>294</v>
      </c>
      <c r="BS25">
        <v>2</v>
      </c>
      <c r="BT25">
        <v>1608245983.0999999</v>
      </c>
      <c r="BU25">
        <v>499.64058064516098</v>
      </c>
      <c r="BV25">
        <v>502.68564516128998</v>
      </c>
      <c r="BW25">
        <v>20.234945161290302</v>
      </c>
      <c r="BX25">
        <v>19.966222580645201</v>
      </c>
      <c r="BY25">
        <v>500.41093548387101</v>
      </c>
      <c r="BZ25">
        <v>20.239054838709698</v>
      </c>
      <c r="CA25">
        <v>500.22016129032301</v>
      </c>
      <c r="CB25">
        <v>101.63506451612901</v>
      </c>
      <c r="CC25">
        <v>9.9985880645161299E-2</v>
      </c>
      <c r="CD25">
        <v>27.996803225806399</v>
      </c>
      <c r="CE25">
        <v>28.318245161290299</v>
      </c>
      <c r="CF25">
        <v>999.9</v>
      </c>
      <c r="CG25">
        <v>0</v>
      </c>
      <c r="CH25">
        <v>0</v>
      </c>
      <c r="CI25">
        <v>10003.5451612903</v>
      </c>
      <c r="CJ25">
        <v>0</v>
      </c>
      <c r="CK25">
        <v>270.169806451613</v>
      </c>
      <c r="CL25">
        <v>1399.9980645161299</v>
      </c>
      <c r="CM25">
        <v>0.90000496774193495</v>
      </c>
      <c r="CN25">
        <v>9.99952129032258E-2</v>
      </c>
      <c r="CO25">
        <v>0</v>
      </c>
      <c r="CP25">
        <v>590.68787096774201</v>
      </c>
      <c r="CQ25">
        <v>4.99979</v>
      </c>
      <c r="CR25">
        <v>8427.6506451612895</v>
      </c>
      <c r="CS25">
        <v>11904.6612903226</v>
      </c>
      <c r="CT25">
        <v>48.695129032258002</v>
      </c>
      <c r="CU25">
        <v>51.125</v>
      </c>
      <c r="CV25">
        <v>49.936999999999998</v>
      </c>
      <c r="CW25">
        <v>50.012</v>
      </c>
      <c r="CX25">
        <v>49.858741935483799</v>
      </c>
      <c r="CY25">
        <v>1255.5080645161299</v>
      </c>
      <c r="CZ25">
        <v>139.49</v>
      </c>
      <c r="DA25">
        <v>0</v>
      </c>
      <c r="DB25">
        <v>125.5</v>
      </c>
      <c r="DC25">
        <v>0</v>
      </c>
      <c r="DD25">
        <v>590.74757692307696</v>
      </c>
      <c r="DE25">
        <v>5.7522393269880396</v>
      </c>
      <c r="DF25">
        <v>84.560341906591304</v>
      </c>
      <c r="DG25">
        <v>8428.54653846154</v>
      </c>
      <c r="DH25">
        <v>15</v>
      </c>
      <c r="DI25">
        <v>1608245885.0999999</v>
      </c>
      <c r="DJ25" t="s">
        <v>326</v>
      </c>
      <c r="DK25">
        <v>1608245885.0999999</v>
      </c>
      <c r="DL25">
        <v>1608245881.0999999</v>
      </c>
      <c r="DM25">
        <v>32</v>
      </c>
      <c r="DN25">
        <v>0.13100000000000001</v>
      </c>
      <c r="DO25">
        <v>1E-3</v>
      </c>
      <c r="DP25">
        <v>-0.79500000000000004</v>
      </c>
      <c r="DQ25">
        <v>-8.9999999999999993E-3</v>
      </c>
      <c r="DR25">
        <v>402</v>
      </c>
      <c r="DS25">
        <v>20</v>
      </c>
      <c r="DT25">
        <v>0.24</v>
      </c>
      <c r="DU25">
        <v>0.22</v>
      </c>
      <c r="DV25">
        <v>2.4240912562238499</v>
      </c>
      <c r="DW25">
        <v>-0.14721281149825999</v>
      </c>
      <c r="DX25">
        <v>2.7869912606606002E-2</v>
      </c>
      <c r="DY25">
        <v>1</v>
      </c>
      <c r="DZ25">
        <v>-3.0443159999999998</v>
      </c>
      <c r="EA25">
        <v>0.183239866518358</v>
      </c>
      <c r="EB25">
        <v>3.5969658380362701E-2</v>
      </c>
      <c r="EC25">
        <v>1</v>
      </c>
      <c r="ED25">
        <v>0.269054233333333</v>
      </c>
      <c r="EE25">
        <v>-0.15260793770856401</v>
      </c>
      <c r="EF25">
        <v>1.20789404879825E-2</v>
      </c>
      <c r="EG25">
        <v>1</v>
      </c>
      <c r="EH25">
        <v>3</v>
      </c>
      <c r="EI25">
        <v>3</v>
      </c>
      <c r="EJ25" t="s">
        <v>305</v>
      </c>
      <c r="EK25">
        <v>100</v>
      </c>
      <c r="EL25">
        <v>100</v>
      </c>
      <c r="EM25">
        <v>-0.77100000000000002</v>
      </c>
      <c r="EN25">
        <v>-4.1000000000000003E-3</v>
      </c>
      <c r="EO25">
        <v>-1.01359103721991</v>
      </c>
      <c r="EP25">
        <v>8.1547674161403102E-4</v>
      </c>
      <c r="EQ25">
        <v>-7.5071724955183801E-7</v>
      </c>
      <c r="ER25">
        <v>1.8443278439785599E-10</v>
      </c>
      <c r="ES25">
        <v>-0.15991434466778401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1.8</v>
      </c>
      <c r="FB25">
        <v>1.8</v>
      </c>
      <c r="FC25">
        <v>2</v>
      </c>
      <c r="FD25">
        <v>511.73099999999999</v>
      </c>
      <c r="FE25">
        <v>467.81299999999999</v>
      </c>
      <c r="FF25">
        <v>22.833300000000001</v>
      </c>
      <c r="FG25">
        <v>32.417200000000001</v>
      </c>
      <c r="FH25">
        <v>30.000299999999999</v>
      </c>
      <c r="FI25">
        <v>32.343000000000004</v>
      </c>
      <c r="FJ25">
        <v>32.301699999999997</v>
      </c>
      <c r="FK25">
        <v>24.272600000000001</v>
      </c>
      <c r="FL25">
        <v>11.8969</v>
      </c>
      <c r="FM25">
        <v>13.7372</v>
      </c>
      <c r="FN25">
        <v>22.833200000000001</v>
      </c>
      <c r="FO25">
        <v>502.80099999999999</v>
      </c>
      <c r="FP25">
        <v>19.965</v>
      </c>
      <c r="FQ25">
        <v>101.087</v>
      </c>
      <c r="FR25">
        <v>100.521</v>
      </c>
    </row>
    <row r="26" spans="1:174" x14ac:dyDescent="0.25">
      <c r="A26">
        <v>10</v>
      </c>
      <c r="B26">
        <v>1608246089.0999999</v>
      </c>
      <c r="C26">
        <v>863.59999990463302</v>
      </c>
      <c r="D26" t="s">
        <v>331</v>
      </c>
      <c r="E26" t="s">
        <v>332</v>
      </c>
      <c r="F26" t="s">
        <v>289</v>
      </c>
      <c r="G26" t="s">
        <v>290</v>
      </c>
      <c r="H26">
        <v>1608246081.3499999</v>
      </c>
      <c r="I26">
        <f t="shared" si="0"/>
        <v>2.0783903583642806E-4</v>
      </c>
      <c r="J26">
        <f t="shared" si="1"/>
        <v>2.9794921033358159</v>
      </c>
      <c r="K26">
        <f t="shared" si="2"/>
        <v>599.47119999999995</v>
      </c>
      <c r="L26">
        <f t="shared" si="3"/>
        <v>167.79036947931775</v>
      </c>
      <c r="M26">
        <f t="shared" si="4"/>
        <v>17.069486473608155</v>
      </c>
      <c r="N26">
        <f t="shared" si="5"/>
        <v>60.984820353345434</v>
      </c>
      <c r="O26">
        <f t="shared" si="6"/>
        <v>1.1359555633024099E-2</v>
      </c>
      <c r="P26">
        <f t="shared" si="7"/>
        <v>2.9576455284151533</v>
      </c>
      <c r="Q26">
        <f t="shared" si="8"/>
        <v>1.1335372948269496E-2</v>
      </c>
      <c r="R26">
        <f t="shared" si="9"/>
        <v>7.0867764780366098E-3</v>
      </c>
      <c r="S26">
        <f t="shared" si="10"/>
        <v>231.2930731472031</v>
      </c>
      <c r="T26">
        <f t="shared" si="11"/>
        <v>29.297614600120983</v>
      </c>
      <c r="U26">
        <f t="shared" si="12"/>
        <v>28.337536666666701</v>
      </c>
      <c r="V26">
        <f t="shared" si="13"/>
        <v>3.8701556690532244</v>
      </c>
      <c r="W26">
        <f t="shared" si="14"/>
        <v>54.263447180408839</v>
      </c>
      <c r="X26">
        <f t="shared" si="15"/>
        <v>2.0592316329617217</v>
      </c>
      <c r="Y26">
        <f t="shared" si="16"/>
        <v>3.7948780255618968</v>
      </c>
      <c r="Z26">
        <f t="shared" si="17"/>
        <v>1.8109240360915027</v>
      </c>
      <c r="AA26">
        <f t="shared" si="18"/>
        <v>-9.1657014803864776</v>
      </c>
      <c r="AB26">
        <f t="shared" si="19"/>
        <v>-53.793455829800031</v>
      </c>
      <c r="AC26">
        <f t="shared" si="20"/>
        <v>-3.9712281653442609</v>
      </c>
      <c r="AD26">
        <f t="shared" si="21"/>
        <v>164.36268767167235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53550.634101826676</v>
      </c>
      <c r="AJ26" t="s">
        <v>291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333</v>
      </c>
      <c r="AR26">
        <v>15447.3</v>
      </c>
      <c r="AS26">
        <v>596.58384615384603</v>
      </c>
      <c r="AT26">
        <v>635.74</v>
      </c>
      <c r="AU26">
        <f t="shared" si="27"/>
        <v>6.1591458530458998E-2</v>
      </c>
      <c r="AV26">
        <v>0.5</v>
      </c>
      <c r="AW26">
        <f t="shared" si="28"/>
        <v>1180.1982006277069</v>
      </c>
      <c r="AX26">
        <f t="shared" si="29"/>
        <v>2.9794921033358159</v>
      </c>
      <c r="AY26">
        <f t="shared" si="30"/>
        <v>36.34506426584187</v>
      </c>
      <c r="AZ26">
        <f t="shared" si="31"/>
        <v>0.22265391512253438</v>
      </c>
      <c r="BA26">
        <f t="shared" si="32"/>
        <v>3.0141035474042116E-3</v>
      </c>
      <c r="BB26">
        <f t="shared" si="33"/>
        <v>4.1311542454462522</v>
      </c>
      <c r="BC26" t="s">
        <v>334</v>
      </c>
      <c r="BD26">
        <v>494.19</v>
      </c>
      <c r="BE26">
        <f t="shared" si="34"/>
        <v>141.55000000000001</v>
      </c>
      <c r="BF26">
        <f t="shared" si="35"/>
        <v>0.27662418824552443</v>
      </c>
      <c r="BG26">
        <f t="shared" si="36"/>
        <v>0.94885996192045219</v>
      </c>
      <c r="BH26">
        <f t="shared" si="37"/>
        <v>-0.49106677728684966</v>
      </c>
      <c r="BI26">
        <f t="shared" si="38"/>
        <v>1.0313110919402739</v>
      </c>
      <c r="BJ26">
        <f t="shared" si="39"/>
        <v>0.22914617697141348</v>
      </c>
      <c r="BK26">
        <f t="shared" si="40"/>
        <v>0.77085382302858652</v>
      </c>
      <c r="BL26">
        <f t="shared" si="41"/>
        <v>1400.0160000000001</v>
      </c>
      <c r="BM26">
        <f t="shared" si="42"/>
        <v>1180.1982006277069</v>
      </c>
      <c r="BN26">
        <f t="shared" si="43"/>
        <v>0.84298908057315547</v>
      </c>
      <c r="BO26">
        <f t="shared" si="44"/>
        <v>0.19597816114631106</v>
      </c>
      <c r="BP26">
        <v>6</v>
      </c>
      <c r="BQ26">
        <v>0.5</v>
      </c>
      <c r="BR26" t="s">
        <v>294</v>
      </c>
      <c r="BS26">
        <v>2</v>
      </c>
      <c r="BT26">
        <v>1608246081.3499999</v>
      </c>
      <c r="BU26">
        <v>599.47119999999995</v>
      </c>
      <c r="BV26">
        <v>603.19439999999997</v>
      </c>
      <c r="BW26">
        <v>20.2419233333333</v>
      </c>
      <c r="BX26">
        <v>19.997676666666699</v>
      </c>
      <c r="BY26">
        <v>600.22593333333305</v>
      </c>
      <c r="BZ26">
        <v>20.245886666666699</v>
      </c>
      <c r="CA26">
        <v>500.22866666666698</v>
      </c>
      <c r="CB26">
        <v>101.631</v>
      </c>
      <c r="CC26">
        <v>0.1000262</v>
      </c>
      <c r="CD26">
        <v>28.000173333333301</v>
      </c>
      <c r="CE26">
        <v>28.337536666666701</v>
      </c>
      <c r="CF26">
        <v>999.9</v>
      </c>
      <c r="CG26">
        <v>0</v>
      </c>
      <c r="CH26">
        <v>0</v>
      </c>
      <c r="CI26">
        <v>9997.9763333333303</v>
      </c>
      <c r="CJ26">
        <v>0</v>
      </c>
      <c r="CK26">
        <v>305.28666666666697</v>
      </c>
      <c r="CL26">
        <v>1400.0160000000001</v>
      </c>
      <c r="CM26">
        <v>0.9000049</v>
      </c>
      <c r="CN26">
        <v>9.9995280000000006E-2</v>
      </c>
      <c r="CO26">
        <v>0</v>
      </c>
      <c r="CP26">
        <v>596.58656666666695</v>
      </c>
      <c r="CQ26">
        <v>4.99979</v>
      </c>
      <c r="CR26">
        <v>8504.4639999999999</v>
      </c>
      <c r="CS26">
        <v>11904.82</v>
      </c>
      <c r="CT26">
        <v>48.691200000000002</v>
      </c>
      <c r="CU26">
        <v>51.066200000000002</v>
      </c>
      <c r="CV26">
        <v>49.912199999999999</v>
      </c>
      <c r="CW26">
        <v>49.936999999999998</v>
      </c>
      <c r="CX26">
        <v>49.816200000000002</v>
      </c>
      <c r="CY26">
        <v>1255.5239999999999</v>
      </c>
      <c r="CZ26">
        <v>139.49199999999999</v>
      </c>
      <c r="DA26">
        <v>0</v>
      </c>
      <c r="DB26">
        <v>97.300000190734906</v>
      </c>
      <c r="DC26">
        <v>0</v>
      </c>
      <c r="DD26">
        <v>596.58384615384603</v>
      </c>
      <c r="DE26">
        <v>4.7210256390561396</v>
      </c>
      <c r="DF26">
        <v>63.912820480888598</v>
      </c>
      <c r="DG26">
        <v>8504.4903846153793</v>
      </c>
      <c r="DH26">
        <v>15</v>
      </c>
      <c r="DI26">
        <v>1608245885.0999999</v>
      </c>
      <c r="DJ26" t="s">
        <v>326</v>
      </c>
      <c r="DK26">
        <v>1608245885.0999999</v>
      </c>
      <c r="DL26">
        <v>1608245881.0999999</v>
      </c>
      <c r="DM26">
        <v>32</v>
      </c>
      <c r="DN26">
        <v>0.13100000000000001</v>
      </c>
      <c r="DO26">
        <v>1E-3</v>
      </c>
      <c r="DP26">
        <v>-0.79500000000000004</v>
      </c>
      <c r="DQ26">
        <v>-8.9999999999999993E-3</v>
      </c>
      <c r="DR26">
        <v>402</v>
      </c>
      <c r="DS26">
        <v>20</v>
      </c>
      <c r="DT26">
        <v>0.24</v>
      </c>
      <c r="DU26">
        <v>0.22</v>
      </c>
      <c r="DV26">
        <v>2.9802366731844301</v>
      </c>
      <c r="DW26">
        <v>-0.160550298733456</v>
      </c>
      <c r="DX26">
        <v>2.6961162638039701E-2</v>
      </c>
      <c r="DY26">
        <v>1</v>
      </c>
      <c r="DZ26">
        <v>-3.7231726666666698</v>
      </c>
      <c r="EA26">
        <v>9.8205650723027005E-2</v>
      </c>
      <c r="EB26">
        <v>3.0209223418611E-2</v>
      </c>
      <c r="EC26">
        <v>1</v>
      </c>
      <c r="ED26">
        <v>0.24385129999999999</v>
      </c>
      <c r="EE26">
        <v>4.4467995550611497E-2</v>
      </c>
      <c r="EF26">
        <v>3.6200476437932899E-3</v>
      </c>
      <c r="EG26">
        <v>1</v>
      </c>
      <c r="EH26">
        <v>3</v>
      </c>
      <c r="EI26">
        <v>3</v>
      </c>
      <c r="EJ26" t="s">
        <v>305</v>
      </c>
      <c r="EK26">
        <v>100</v>
      </c>
      <c r="EL26">
        <v>100</v>
      </c>
      <c r="EM26">
        <v>-0.755</v>
      </c>
      <c r="EN26">
        <v>-4.0000000000000001E-3</v>
      </c>
      <c r="EO26">
        <v>-1.01359103721991</v>
      </c>
      <c r="EP26">
        <v>8.1547674161403102E-4</v>
      </c>
      <c r="EQ26">
        <v>-7.5071724955183801E-7</v>
      </c>
      <c r="ER26">
        <v>1.8443278439785599E-10</v>
      </c>
      <c r="ES26">
        <v>-0.15991434466778401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3.4</v>
      </c>
      <c r="FB26">
        <v>3.5</v>
      </c>
      <c r="FC26">
        <v>2</v>
      </c>
      <c r="FD26">
        <v>511.5</v>
      </c>
      <c r="FE26">
        <v>467.875</v>
      </c>
      <c r="FF26">
        <v>22.7225</v>
      </c>
      <c r="FG26">
        <v>32.491199999999999</v>
      </c>
      <c r="FH26">
        <v>30.000399999999999</v>
      </c>
      <c r="FI26">
        <v>32.396500000000003</v>
      </c>
      <c r="FJ26">
        <v>32.352800000000002</v>
      </c>
      <c r="FK26">
        <v>28.125499999999999</v>
      </c>
      <c r="FL26">
        <v>11.682700000000001</v>
      </c>
      <c r="FM26">
        <v>14.115</v>
      </c>
      <c r="FN26">
        <v>22.721900000000002</v>
      </c>
      <c r="FO26">
        <v>603.43399999999997</v>
      </c>
      <c r="FP26">
        <v>20.005500000000001</v>
      </c>
      <c r="FQ26">
        <v>101.071</v>
      </c>
      <c r="FR26">
        <v>100.514</v>
      </c>
    </row>
    <row r="27" spans="1:174" x14ac:dyDescent="0.25">
      <c r="A27">
        <v>11</v>
      </c>
      <c r="B27">
        <v>1608246197.0999999</v>
      </c>
      <c r="C27">
        <v>971.59999990463302</v>
      </c>
      <c r="D27" t="s">
        <v>335</v>
      </c>
      <c r="E27" t="s">
        <v>336</v>
      </c>
      <c r="F27" t="s">
        <v>289</v>
      </c>
      <c r="G27" t="s">
        <v>290</v>
      </c>
      <c r="H27">
        <v>1608246189.3499999</v>
      </c>
      <c r="I27">
        <f t="shared" si="0"/>
        <v>1.9382952840772845E-4</v>
      </c>
      <c r="J27">
        <f t="shared" si="1"/>
        <v>3.1757484269309408</v>
      </c>
      <c r="K27">
        <f t="shared" si="2"/>
        <v>699.73123333333297</v>
      </c>
      <c r="L27">
        <f t="shared" si="3"/>
        <v>207.72902214768629</v>
      </c>
      <c r="M27">
        <f t="shared" si="4"/>
        <v>21.132901876773641</v>
      </c>
      <c r="N27">
        <f t="shared" si="5"/>
        <v>71.185775301218939</v>
      </c>
      <c r="O27">
        <f t="shared" si="6"/>
        <v>1.0631743175384291E-2</v>
      </c>
      <c r="P27">
        <f t="shared" si="7"/>
        <v>2.9571342930076763</v>
      </c>
      <c r="Q27">
        <f t="shared" si="8"/>
        <v>1.061055323854951E-2</v>
      </c>
      <c r="R27">
        <f t="shared" si="9"/>
        <v>6.6334960482195386E-3</v>
      </c>
      <c r="S27">
        <f t="shared" si="10"/>
        <v>231.29272613778443</v>
      </c>
      <c r="T27">
        <f t="shared" si="11"/>
        <v>29.276702763842259</v>
      </c>
      <c r="U27">
        <f t="shared" si="12"/>
        <v>28.314900000000002</v>
      </c>
      <c r="V27">
        <f t="shared" si="13"/>
        <v>3.8650641751605104</v>
      </c>
      <c r="W27">
        <f t="shared" si="14"/>
        <v>54.382390500788091</v>
      </c>
      <c r="X27">
        <f t="shared" si="15"/>
        <v>2.0607696098034207</v>
      </c>
      <c r="Y27">
        <f t="shared" si="16"/>
        <v>3.789406075802344</v>
      </c>
      <c r="Z27">
        <f t="shared" si="17"/>
        <v>1.8042945653570897</v>
      </c>
      <c r="AA27">
        <f t="shared" si="18"/>
        <v>-8.5478822027808246</v>
      </c>
      <c r="AB27">
        <f t="shared" si="19"/>
        <v>-54.121075732350647</v>
      </c>
      <c r="AC27">
        <f t="shared" si="20"/>
        <v>-3.995161945389198</v>
      </c>
      <c r="AD27">
        <f t="shared" si="21"/>
        <v>164.62860625726378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53540.185764389527</v>
      </c>
      <c r="AJ27" t="s">
        <v>291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337</v>
      </c>
      <c r="AR27">
        <v>15447.5</v>
      </c>
      <c r="AS27">
        <v>602.89688461538503</v>
      </c>
      <c r="AT27">
        <v>645</v>
      </c>
      <c r="AU27">
        <f t="shared" si="27"/>
        <v>6.5276147883123969E-2</v>
      </c>
      <c r="AV27">
        <v>0.5</v>
      </c>
      <c r="AW27">
        <f t="shared" si="28"/>
        <v>1180.1957506277186</v>
      </c>
      <c r="AX27">
        <f t="shared" si="29"/>
        <v>3.1757484269309408</v>
      </c>
      <c r="AY27">
        <f t="shared" si="30"/>
        <v>38.519316174504731</v>
      </c>
      <c r="AZ27">
        <f t="shared" si="31"/>
        <v>0.22137984496124033</v>
      </c>
      <c r="BA27">
        <f t="shared" si="32"/>
        <v>3.1804011366341279E-3</v>
      </c>
      <c r="BB27">
        <f t="shared" si="33"/>
        <v>4.0574883720930233</v>
      </c>
      <c r="BC27" t="s">
        <v>338</v>
      </c>
      <c r="BD27">
        <v>502.21</v>
      </c>
      <c r="BE27">
        <f t="shared" si="34"/>
        <v>142.79000000000002</v>
      </c>
      <c r="BF27">
        <f t="shared" si="35"/>
        <v>0.29486039207658071</v>
      </c>
      <c r="BG27">
        <f t="shared" si="36"/>
        <v>0.94826205582146983</v>
      </c>
      <c r="BH27">
        <f t="shared" si="37"/>
        <v>-0.59740285963762874</v>
      </c>
      <c r="BI27">
        <f t="shared" si="38"/>
        <v>1.0276748754902458</v>
      </c>
      <c r="BJ27">
        <f t="shared" si="39"/>
        <v>0.24561718808556732</v>
      </c>
      <c r="BK27">
        <f t="shared" si="40"/>
        <v>0.75438281191443268</v>
      </c>
      <c r="BL27">
        <f t="shared" si="41"/>
        <v>1400.0129999999999</v>
      </c>
      <c r="BM27">
        <f t="shared" si="42"/>
        <v>1180.1957506277186</v>
      </c>
      <c r="BN27">
        <f t="shared" si="43"/>
        <v>0.84298913697781286</v>
      </c>
      <c r="BO27">
        <f t="shared" si="44"/>
        <v>0.19597827395562578</v>
      </c>
      <c r="BP27">
        <v>6</v>
      </c>
      <c r="BQ27">
        <v>0.5</v>
      </c>
      <c r="BR27" t="s">
        <v>294</v>
      </c>
      <c r="BS27">
        <v>2</v>
      </c>
      <c r="BT27">
        <v>1608246189.3499999</v>
      </c>
      <c r="BU27">
        <v>699.73123333333297</v>
      </c>
      <c r="BV27">
        <v>703.70313333333297</v>
      </c>
      <c r="BW27">
        <v>20.256643333333301</v>
      </c>
      <c r="BX27">
        <v>20.028860000000002</v>
      </c>
      <c r="BY27">
        <v>700.47853333333296</v>
      </c>
      <c r="BZ27">
        <v>20.2603066666667</v>
      </c>
      <c r="CA27">
        <v>500.22059999999999</v>
      </c>
      <c r="CB27">
        <v>101.633033333333</v>
      </c>
      <c r="CC27">
        <v>9.9992020000000001E-2</v>
      </c>
      <c r="CD27">
        <v>27.9754233333333</v>
      </c>
      <c r="CE27">
        <v>28.314900000000002</v>
      </c>
      <c r="CF27">
        <v>999.9</v>
      </c>
      <c r="CG27">
        <v>0</v>
      </c>
      <c r="CH27">
        <v>0</v>
      </c>
      <c r="CI27">
        <v>9994.8773333333302</v>
      </c>
      <c r="CJ27">
        <v>0</v>
      </c>
      <c r="CK27">
        <v>423.42363333333299</v>
      </c>
      <c r="CL27">
        <v>1400.0129999999999</v>
      </c>
      <c r="CM27">
        <v>0.90000420000000003</v>
      </c>
      <c r="CN27">
        <v>9.9995973333333293E-2</v>
      </c>
      <c r="CO27">
        <v>0</v>
      </c>
      <c r="CP27">
        <v>602.86649999999997</v>
      </c>
      <c r="CQ27">
        <v>4.99979</v>
      </c>
      <c r="CR27">
        <v>8594.2066666666706</v>
      </c>
      <c r="CS27">
        <v>11904.8</v>
      </c>
      <c r="CT27">
        <v>48.686999999999998</v>
      </c>
      <c r="CU27">
        <v>51.066200000000002</v>
      </c>
      <c r="CV27">
        <v>49.875</v>
      </c>
      <c r="CW27">
        <v>49.922533333333298</v>
      </c>
      <c r="CX27">
        <v>49.811999999999998</v>
      </c>
      <c r="CY27">
        <v>1255.51866666667</v>
      </c>
      <c r="CZ27">
        <v>139.494333333333</v>
      </c>
      <c r="DA27">
        <v>0</v>
      </c>
      <c r="DB27">
        <v>107.59999990463299</v>
      </c>
      <c r="DC27">
        <v>0</v>
      </c>
      <c r="DD27">
        <v>602.89688461538503</v>
      </c>
      <c r="DE27">
        <v>2.1238632565067501</v>
      </c>
      <c r="DF27">
        <v>32.0605128064106</v>
      </c>
      <c r="DG27">
        <v>8594.46730769231</v>
      </c>
      <c r="DH27">
        <v>15</v>
      </c>
      <c r="DI27">
        <v>1608245885.0999999</v>
      </c>
      <c r="DJ27" t="s">
        <v>326</v>
      </c>
      <c r="DK27">
        <v>1608245885.0999999</v>
      </c>
      <c r="DL27">
        <v>1608245881.0999999</v>
      </c>
      <c r="DM27">
        <v>32</v>
      </c>
      <c r="DN27">
        <v>0.13100000000000001</v>
      </c>
      <c r="DO27">
        <v>1E-3</v>
      </c>
      <c r="DP27">
        <v>-0.79500000000000004</v>
      </c>
      <c r="DQ27">
        <v>-8.9999999999999993E-3</v>
      </c>
      <c r="DR27">
        <v>402</v>
      </c>
      <c r="DS27">
        <v>20</v>
      </c>
      <c r="DT27">
        <v>0.24</v>
      </c>
      <c r="DU27">
        <v>0.22</v>
      </c>
      <c r="DV27">
        <v>3.1748051514473898</v>
      </c>
      <c r="DW27">
        <v>-0.209881972998991</v>
      </c>
      <c r="DX27">
        <v>3.6611550562054902E-2</v>
      </c>
      <c r="DY27">
        <v>1</v>
      </c>
      <c r="DZ27">
        <v>-3.9717143333333298</v>
      </c>
      <c r="EA27">
        <v>0.17256213570633899</v>
      </c>
      <c r="EB27">
        <v>4.3913813292503899E-2</v>
      </c>
      <c r="EC27">
        <v>1</v>
      </c>
      <c r="ED27">
        <v>0.22746153333333299</v>
      </c>
      <c r="EE27">
        <v>4.0104614015573303E-2</v>
      </c>
      <c r="EF27">
        <v>2.93222318083433E-3</v>
      </c>
      <c r="EG27">
        <v>1</v>
      </c>
      <c r="EH27">
        <v>3</v>
      </c>
      <c r="EI27">
        <v>3</v>
      </c>
      <c r="EJ27" t="s">
        <v>305</v>
      </c>
      <c r="EK27">
        <v>100</v>
      </c>
      <c r="EL27">
        <v>100</v>
      </c>
      <c r="EM27">
        <v>-0.747</v>
      </c>
      <c r="EN27">
        <v>-3.5999999999999999E-3</v>
      </c>
      <c r="EO27">
        <v>-1.01359103721991</v>
      </c>
      <c r="EP27">
        <v>8.1547674161403102E-4</v>
      </c>
      <c r="EQ27">
        <v>-7.5071724955183801E-7</v>
      </c>
      <c r="ER27">
        <v>1.8443278439785599E-10</v>
      </c>
      <c r="ES27">
        <v>-0.15991434466778401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5.2</v>
      </c>
      <c r="FB27">
        <v>5.3</v>
      </c>
      <c r="FC27">
        <v>2</v>
      </c>
      <c r="FD27">
        <v>511.53</v>
      </c>
      <c r="FE27">
        <v>468.125</v>
      </c>
      <c r="FF27">
        <v>22.819500000000001</v>
      </c>
      <c r="FG27">
        <v>32.570399999999999</v>
      </c>
      <c r="FH27">
        <v>30.000299999999999</v>
      </c>
      <c r="FI27">
        <v>32.460999999999999</v>
      </c>
      <c r="FJ27">
        <v>32.415100000000002</v>
      </c>
      <c r="FK27">
        <v>31.873799999999999</v>
      </c>
      <c r="FL27">
        <v>11.743</v>
      </c>
      <c r="FM27">
        <v>14.8611</v>
      </c>
      <c r="FN27">
        <v>22.836600000000001</v>
      </c>
      <c r="FO27">
        <v>703.78700000000003</v>
      </c>
      <c r="FP27">
        <v>20.033000000000001</v>
      </c>
      <c r="FQ27">
        <v>101.05500000000001</v>
      </c>
      <c r="FR27">
        <v>100.5</v>
      </c>
    </row>
    <row r="28" spans="1:174" x14ac:dyDescent="0.25">
      <c r="A28">
        <v>12</v>
      </c>
      <c r="B28">
        <v>1608246317.5999999</v>
      </c>
      <c r="C28">
        <v>1092.0999999046301</v>
      </c>
      <c r="D28" t="s">
        <v>339</v>
      </c>
      <c r="E28" t="s">
        <v>340</v>
      </c>
      <c r="F28" t="s">
        <v>289</v>
      </c>
      <c r="G28" t="s">
        <v>290</v>
      </c>
      <c r="H28">
        <v>1608246309.5999999</v>
      </c>
      <c r="I28">
        <f t="shared" si="0"/>
        <v>1.9188759851138213E-4</v>
      </c>
      <c r="J28">
        <f t="shared" si="1"/>
        <v>2.9680388828184872</v>
      </c>
      <c r="K28">
        <f t="shared" si="2"/>
        <v>799.89916129032304</v>
      </c>
      <c r="L28">
        <f t="shared" si="3"/>
        <v>328.66618997080496</v>
      </c>
      <c r="M28">
        <f t="shared" si="4"/>
        <v>33.43686360676621</v>
      </c>
      <c r="N28">
        <f t="shared" si="5"/>
        <v>81.377762518277407</v>
      </c>
      <c r="O28">
        <f t="shared" si="6"/>
        <v>1.0462744302369075E-2</v>
      </c>
      <c r="P28">
        <f t="shared" si="7"/>
        <v>2.9576451876124916</v>
      </c>
      <c r="Q28">
        <f t="shared" si="8"/>
        <v>1.0442225504079602E-2</v>
      </c>
      <c r="R28">
        <f t="shared" si="9"/>
        <v>6.5282310822027054E-3</v>
      </c>
      <c r="S28">
        <f t="shared" si="10"/>
        <v>231.2944783327471</v>
      </c>
      <c r="T28">
        <f t="shared" si="11"/>
        <v>29.305751691195816</v>
      </c>
      <c r="U28">
        <f t="shared" si="12"/>
        <v>28.3248903225806</v>
      </c>
      <c r="V28">
        <f t="shared" si="13"/>
        <v>3.8673105019492029</v>
      </c>
      <c r="W28">
        <f t="shared" si="14"/>
        <v>54.065582855113369</v>
      </c>
      <c r="X28">
        <f t="shared" si="15"/>
        <v>2.0522042091071393</v>
      </c>
      <c r="Y28">
        <f t="shared" si="16"/>
        <v>3.7957682147008383</v>
      </c>
      <c r="Z28">
        <f t="shared" si="17"/>
        <v>1.8151062928420636</v>
      </c>
      <c r="AA28">
        <f t="shared" si="18"/>
        <v>-8.4622430943519511</v>
      </c>
      <c r="AB28">
        <f t="shared" si="19"/>
        <v>-51.135409624368627</v>
      </c>
      <c r="AC28">
        <f t="shared" si="20"/>
        <v>-3.7748397439466501</v>
      </c>
      <c r="AD28">
        <f t="shared" si="21"/>
        <v>167.92198587007988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53549.995099184176</v>
      </c>
      <c r="AJ28" t="s">
        <v>291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341</v>
      </c>
      <c r="AR28">
        <v>15448</v>
      </c>
      <c r="AS28">
        <v>607.73080769230796</v>
      </c>
      <c r="AT28">
        <v>652</v>
      </c>
      <c r="AU28">
        <f t="shared" si="27"/>
        <v>6.7897534214251598E-2</v>
      </c>
      <c r="AV28">
        <v>0.5</v>
      </c>
      <c r="AW28">
        <f t="shared" si="28"/>
        <v>1180.2029425632327</v>
      </c>
      <c r="AX28">
        <f t="shared" si="29"/>
        <v>2.9680388828184872</v>
      </c>
      <c r="AY28">
        <f t="shared" si="30"/>
        <v>40.066434836223749</v>
      </c>
      <c r="AZ28">
        <f t="shared" si="31"/>
        <v>0.23062883435582823</v>
      </c>
      <c r="BA28">
        <f t="shared" si="32"/>
        <v>3.0043869869818894E-3</v>
      </c>
      <c r="BB28">
        <f t="shared" si="33"/>
        <v>4.00319018404908</v>
      </c>
      <c r="BC28" t="s">
        <v>342</v>
      </c>
      <c r="BD28">
        <v>501.63</v>
      </c>
      <c r="BE28">
        <f t="shared" si="34"/>
        <v>150.37</v>
      </c>
      <c r="BF28">
        <f t="shared" si="35"/>
        <v>0.2944017577155818</v>
      </c>
      <c r="BG28">
        <f t="shared" si="36"/>
        <v>0.94552699740984258</v>
      </c>
      <c r="BH28">
        <f t="shared" si="37"/>
        <v>-0.69740608337372467</v>
      </c>
      <c r="BI28">
        <f t="shared" si="38"/>
        <v>1.0249261157548033</v>
      </c>
      <c r="BJ28">
        <f t="shared" si="39"/>
        <v>0.24300356646990581</v>
      </c>
      <c r="BK28">
        <f t="shared" si="40"/>
        <v>0.75699643353009416</v>
      </c>
      <c r="BL28">
        <f t="shared" si="41"/>
        <v>1400.0212903225799</v>
      </c>
      <c r="BM28">
        <f t="shared" si="42"/>
        <v>1180.2029425632327</v>
      </c>
      <c r="BN28">
        <f t="shared" si="43"/>
        <v>0.84298928217820257</v>
      </c>
      <c r="BO28">
        <f t="shared" si="44"/>
        <v>0.19597856435640504</v>
      </c>
      <c r="BP28">
        <v>6</v>
      </c>
      <c r="BQ28">
        <v>0.5</v>
      </c>
      <c r="BR28" t="s">
        <v>294</v>
      </c>
      <c r="BS28">
        <v>2</v>
      </c>
      <c r="BT28">
        <v>1608246309.5999999</v>
      </c>
      <c r="BU28">
        <v>799.89916129032304</v>
      </c>
      <c r="BV28">
        <v>803.64332258064496</v>
      </c>
      <c r="BW28">
        <v>20.1720516129032</v>
      </c>
      <c r="BX28">
        <v>19.946532258064501</v>
      </c>
      <c r="BY28">
        <v>800.64632258064501</v>
      </c>
      <c r="BZ28">
        <v>20.1774806451613</v>
      </c>
      <c r="CA28">
        <v>500.22358064516101</v>
      </c>
      <c r="CB28">
        <v>101.635032258065</v>
      </c>
      <c r="CC28">
        <v>9.9994425806451598E-2</v>
      </c>
      <c r="CD28">
        <v>28.004196774193499</v>
      </c>
      <c r="CE28">
        <v>28.3248903225806</v>
      </c>
      <c r="CF28">
        <v>999.9</v>
      </c>
      <c r="CG28">
        <v>0</v>
      </c>
      <c r="CH28">
        <v>0</v>
      </c>
      <c r="CI28">
        <v>9997.5777419354908</v>
      </c>
      <c r="CJ28">
        <v>0</v>
      </c>
      <c r="CK28">
        <v>314.22335483871001</v>
      </c>
      <c r="CL28">
        <v>1400.0212903225799</v>
      </c>
      <c r="CM28">
        <v>0.90000090322580595</v>
      </c>
      <c r="CN28">
        <v>9.9999238709677404E-2</v>
      </c>
      <c r="CO28">
        <v>0</v>
      </c>
      <c r="CP28">
        <v>607.71577419354799</v>
      </c>
      <c r="CQ28">
        <v>4.99979</v>
      </c>
      <c r="CR28">
        <v>8646.9380645161309</v>
      </c>
      <c r="CS28">
        <v>11904.8612903226</v>
      </c>
      <c r="CT28">
        <v>48.633000000000003</v>
      </c>
      <c r="CU28">
        <v>51.061999999999998</v>
      </c>
      <c r="CV28">
        <v>49.875</v>
      </c>
      <c r="CW28">
        <v>49.899000000000001</v>
      </c>
      <c r="CX28">
        <v>49.765999999999998</v>
      </c>
      <c r="CY28">
        <v>1255.5193548387099</v>
      </c>
      <c r="CZ28">
        <v>139.50193548387099</v>
      </c>
      <c r="DA28">
        <v>0</v>
      </c>
      <c r="DB28">
        <v>120</v>
      </c>
      <c r="DC28">
        <v>0</v>
      </c>
      <c r="DD28">
        <v>607.73080769230796</v>
      </c>
      <c r="DE28">
        <v>-5.3504281210499202E-2</v>
      </c>
      <c r="DF28">
        <v>19.3733332783906</v>
      </c>
      <c r="DG28">
        <v>8647.0788461538505</v>
      </c>
      <c r="DH28">
        <v>15</v>
      </c>
      <c r="DI28">
        <v>1608245885.0999999</v>
      </c>
      <c r="DJ28" t="s">
        <v>326</v>
      </c>
      <c r="DK28">
        <v>1608245885.0999999</v>
      </c>
      <c r="DL28">
        <v>1608245881.0999999</v>
      </c>
      <c r="DM28">
        <v>32</v>
      </c>
      <c r="DN28">
        <v>0.13100000000000001</v>
      </c>
      <c r="DO28">
        <v>1E-3</v>
      </c>
      <c r="DP28">
        <v>-0.79500000000000004</v>
      </c>
      <c r="DQ28">
        <v>-8.9999999999999993E-3</v>
      </c>
      <c r="DR28">
        <v>402</v>
      </c>
      <c r="DS28">
        <v>20</v>
      </c>
      <c r="DT28">
        <v>0.24</v>
      </c>
      <c r="DU28">
        <v>0.22</v>
      </c>
      <c r="DV28">
        <v>2.9706132733774502</v>
      </c>
      <c r="DW28">
        <v>-0.39299721414044803</v>
      </c>
      <c r="DX28">
        <v>4.5814673440697999E-2</v>
      </c>
      <c r="DY28">
        <v>1</v>
      </c>
      <c r="DZ28">
        <v>-3.74126766666667</v>
      </c>
      <c r="EA28">
        <v>0.51149552836485102</v>
      </c>
      <c r="EB28">
        <v>5.7797103600055501E-2</v>
      </c>
      <c r="EC28">
        <v>0</v>
      </c>
      <c r="ED28">
        <v>0.22542670000000001</v>
      </c>
      <c r="EE28">
        <v>-4.0484209121246E-2</v>
      </c>
      <c r="EF28">
        <v>3.6042949486226401E-3</v>
      </c>
      <c r="EG28">
        <v>1</v>
      </c>
      <c r="EH28">
        <v>2</v>
      </c>
      <c r="EI28">
        <v>3</v>
      </c>
      <c r="EJ28" t="s">
        <v>343</v>
      </c>
      <c r="EK28">
        <v>100</v>
      </c>
      <c r="EL28">
        <v>100</v>
      </c>
      <c r="EM28">
        <v>-0.747</v>
      </c>
      <c r="EN28">
        <v>-5.7999999999999996E-3</v>
      </c>
      <c r="EO28">
        <v>-1.01359103721991</v>
      </c>
      <c r="EP28">
        <v>8.1547674161403102E-4</v>
      </c>
      <c r="EQ28">
        <v>-7.5071724955183801E-7</v>
      </c>
      <c r="ER28">
        <v>1.8443278439785599E-10</v>
      </c>
      <c r="ES28">
        <v>-0.15991434466778401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7.2</v>
      </c>
      <c r="FB28">
        <v>7.3</v>
      </c>
      <c r="FC28">
        <v>2</v>
      </c>
      <c r="FD28">
        <v>511.51400000000001</v>
      </c>
      <c r="FE28">
        <v>468.55399999999997</v>
      </c>
      <c r="FF28">
        <v>22.912400000000002</v>
      </c>
      <c r="FG28">
        <v>32.589500000000001</v>
      </c>
      <c r="FH28">
        <v>30.002700000000001</v>
      </c>
      <c r="FI28">
        <v>32.492199999999997</v>
      </c>
      <c r="FJ28">
        <v>32.446399999999997</v>
      </c>
      <c r="FK28">
        <v>35.512500000000003</v>
      </c>
      <c r="FL28">
        <v>12.668100000000001</v>
      </c>
      <c r="FM28">
        <v>15.2325</v>
      </c>
      <c r="FN28">
        <v>22.8659</v>
      </c>
      <c r="FO28">
        <v>803.70299999999997</v>
      </c>
      <c r="FP28">
        <v>20.022099999999998</v>
      </c>
      <c r="FQ28">
        <v>101.056</v>
      </c>
      <c r="FR28">
        <v>100.496</v>
      </c>
    </row>
    <row r="29" spans="1:174" x14ac:dyDescent="0.25">
      <c r="A29">
        <v>13</v>
      </c>
      <c r="B29">
        <v>1608246438.0999999</v>
      </c>
      <c r="C29">
        <v>1212.5999999046301</v>
      </c>
      <c r="D29" t="s">
        <v>344</v>
      </c>
      <c r="E29" t="s">
        <v>345</v>
      </c>
      <c r="F29" t="s">
        <v>289</v>
      </c>
      <c r="G29" t="s">
        <v>290</v>
      </c>
      <c r="H29">
        <v>1608246430.0999999</v>
      </c>
      <c r="I29">
        <f t="shared" si="0"/>
        <v>1.2326020642584854E-4</v>
      </c>
      <c r="J29">
        <f t="shared" si="1"/>
        <v>3.0034286381744413</v>
      </c>
      <c r="K29">
        <f t="shared" si="2"/>
        <v>899.88445161290304</v>
      </c>
      <c r="L29">
        <f t="shared" si="3"/>
        <v>171.19467743652794</v>
      </c>
      <c r="M29">
        <f t="shared" si="4"/>
        <v>17.416097480816891</v>
      </c>
      <c r="N29">
        <f t="shared" si="5"/>
        <v>91.547678733017207</v>
      </c>
      <c r="O29">
        <f t="shared" si="6"/>
        <v>6.7469442332483689E-3</v>
      </c>
      <c r="P29">
        <f t="shared" si="7"/>
        <v>2.9590403120307407</v>
      </c>
      <c r="Q29">
        <f t="shared" si="8"/>
        <v>6.7384093584203133E-3</v>
      </c>
      <c r="R29">
        <f t="shared" si="9"/>
        <v>4.212271757094847E-3</v>
      </c>
      <c r="S29">
        <f t="shared" si="10"/>
        <v>231.28946432842503</v>
      </c>
      <c r="T29">
        <f t="shared" si="11"/>
        <v>29.307695533671396</v>
      </c>
      <c r="U29">
        <f t="shared" si="12"/>
        <v>28.324564516129001</v>
      </c>
      <c r="V29">
        <f t="shared" si="13"/>
        <v>3.8672372263186268</v>
      </c>
      <c r="W29">
        <f t="shared" si="14"/>
        <v>54.3331248050388</v>
      </c>
      <c r="X29">
        <f t="shared" si="15"/>
        <v>2.060540134734024</v>
      </c>
      <c r="Y29">
        <f t="shared" si="16"/>
        <v>3.7924197110469366</v>
      </c>
      <c r="Z29">
        <f t="shared" si="17"/>
        <v>1.8066970915846028</v>
      </c>
      <c r="AA29">
        <f t="shared" si="18"/>
        <v>-5.4357751033799202</v>
      </c>
      <c r="AB29">
        <f t="shared" si="19"/>
        <v>-53.522599838380373</v>
      </c>
      <c r="AC29">
        <f t="shared" si="20"/>
        <v>-3.9488963268776245</v>
      </c>
      <c r="AD29">
        <f t="shared" si="21"/>
        <v>168.38219305978714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53593.294858401205</v>
      </c>
      <c r="AJ29" t="s">
        <v>291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346</v>
      </c>
      <c r="AR29">
        <v>15448.5</v>
      </c>
      <c r="AS29">
        <v>610.96596153846201</v>
      </c>
      <c r="AT29">
        <v>655.01</v>
      </c>
      <c r="AU29">
        <f t="shared" si="27"/>
        <v>6.7241780219443936E-2</v>
      </c>
      <c r="AV29">
        <v>0.5</v>
      </c>
      <c r="AW29">
        <f t="shared" si="28"/>
        <v>1180.1754296600373</v>
      </c>
      <c r="AX29">
        <f t="shared" si="29"/>
        <v>3.0034286381744413</v>
      </c>
      <c r="AY29">
        <f t="shared" si="30"/>
        <v>39.678548430794024</v>
      </c>
      <c r="AZ29">
        <f t="shared" si="31"/>
        <v>0.23245446634402528</v>
      </c>
      <c r="BA29">
        <f t="shared" si="32"/>
        <v>3.034443886890835E-3</v>
      </c>
      <c r="BB29">
        <f t="shared" si="33"/>
        <v>3.9801987755912118</v>
      </c>
      <c r="BC29" t="s">
        <v>347</v>
      </c>
      <c r="BD29">
        <v>502.75</v>
      </c>
      <c r="BE29">
        <f t="shared" si="34"/>
        <v>152.26</v>
      </c>
      <c r="BF29">
        <f t="shared" si="35"/>
        <v>0.28926860936252452</v>
      </c>
      <c r="BG29">
        <f t="shared" si="36"/>
        <v>0.94481993817339704</v>
      </c>
      <c r="BH29">
        <f t="shared" si="37"/>
        <v>-0.72839887032960782</v>
      </c>
      <c r="BI29">
        <f t="shared" si="38"/>
        <v>1.023744149068563</v>
      </c>
      <c r="BJ29">
        <f t="shared" si="39"/>
        <v>0.23803256238826326</v>
      </c>
      <c r="BK29">
        <f t="shared" si="40"/>
        <v>0.76196743761173669</v>
      </c>
      <c r="BL29">
        <f t="shared" si="41"/>
        <v>1399.9883870967701</v>
      </c>
      <c r="BM29">
        <f t="shared" si="42"/>
        <v>1180.1754296600373</v>
      </c>
      <c r="BN29">
        <f t="shared" si="43"/>
        <v>0.84298944229632466</v>
      </c>
      <c r="BO29">
        <f t="shared" si="44"/>
        <v>0.19597888459264953</v>
      </c>
      <c r="BP29">
        <v>6</v>
      </c>
      <c r="BQ29">
        <v>0.5</v>
      </c>
      <c r="BR29" t="s">
        <v>294</v>
      </c>
      <c r="BS29">
        <v>2</v>
      </c>
      <c r="BT29">
        <v>1608246430.0999999</v>
      </c>
      <c r="BU29">
        <v>899.88445161290304</v>
      </c>
      <c r="BV29">
        <v>903.62</v>
      </c>
      <c r="BW29">
        <v>20.2544516129032</v>
      </c>
      <c r="BX29">
        <v>20.1096</v>
      </c>
      <c r="BY29">
        <v>900.63787096774195</v>
      </c>
      <c r="BZ29">
        <v>20.258148387096799</v>
      </c>
      <c r="CA29">
        <v>500.22351612903202</v>
      </c>
      <c r="CB29">
        <v>101.632709677419</v>
      </c>
      <c r="CC29">
        <v>9.9994525806451601E-2</v>
      </c>
      <c r="CD29">
        <v>27.989058064516101</v>
      </c>
      <c r="CE29">
        <v>28.324564516129001</v>
      </c>
      <c r="CF29">
        <v>999.9</v>
      </c>
      <c r="CG29">
        <v>0</v>
      </c>
      <c r="CH29">
        <v>0</v>
      </c>
      <c r="CI29">
        <v>10005.720322580601</v>
      </c>
      <c r="CJ29">
        <v>0</v>
      </c>
      <c r="CK29">
        <v>230.07403225806399</v>
      </c>
      <c r="CL29">
        <v>1399.9883870967701</v>
      </c>
      <c r="CM29">
        <v>0.89999345161290301</v>
      </c>
      <c r="CN29">
        <v>0.100006619354839</v>
      </c>
      <c r="CO29">
        <v>0</v>
      </c>
      <c r="CP29">
        <v>610.95922580645197</v>
      </c>
      <c r="CQ29">
        <v>4.99979</v>
      </c>
      <c r="CR29">
        <v>8689.4190322580598</v>
      </c>
      <c r="CS29">
        <v>11904.561290322599</v>
      </c>
      <c r="CT29">
        <v>48.606709677419303</v>
      </c>
      <c r="CU29">
        <v>50.977645161290297</v>
      </c>
      <c r="CV29">
        <v>49.811999999999998</v>
      </c>
      <c r="CW29">
        <v>49.811999999999998</v>
      </c>
      <c r="CX29">
        <v>49.731709677419303</v>
      </c>
      <c r="CY29">
        <v>1255.48225806452</v>
      </c>
      <c r="CZ29">
        <v>139.506129032258</v>
      </c>
      <c r="DA29">
        <v>0</v>
      </c>
      <c r="DB29">
        <v>119.60000014305101</v>
      </c>
      <c r="DC29">
        <v>0</v>
      </c>
      <c r="DD29">
        <v>610.96596153846201</v>
      </c>
      <c r="DE29">
        <v>0.62711111210479098</v>
      </c>
      <c r="DF29">
        <v>0.50324779037459499</v>
      </c>
      <c r="DG29">
        <v>8689.5192307692305</v>
      </c>
      <c r="DH29">
        <v>15</v>
      </c>
      <c r="DI29">
        <v>1608245885.0999999</v>
      </c>
      <c r="DJ29" t="s">
        <v>326</v>
      </c>
      <c r="DK29">
        <v>1608245885.0999999</v>
      </c>
      <c r="DL29">
        <v>1608245881.0999999</v>
      </c>
      <c r="DM29">
        <v>32</v>
      </c>
      <c r="DN29">
        <v>0.13100000000000001</v>
      </c>
      <c r="DO29">
        <v>1E-3</v>
      </c>
      <c r="DP29">
        <v>-0.79500000000000004</v>
      </c>
      <c r="DQ29">
        <v>-8.9999999999999993E-3</v>
      </c>
      <c r="DR29">
        <v>402</v>
      </c>
      <c r="DS29">
        <v>20</v>
      </c>
      <c r="DT29">
        <v>0.24</v>
      </c>
      <c r="DU29">
        <v>0.22</v>
      </c>
      <c r="DV29">
        <v>3.0139408564700099</v>
      </c>
      <c r="DW29">
        <v>-0.21778919716772499</v>
      </c>
      <c r="DX29">
        <v>4.5419306897380302E-2</v>
      </c>
      <c r="DY29">
        <v>1</v>
      </c>
      <c r="DZ29">
        <v>-3.7400479999999998</v>
      </c>
      <c r="EA29">
        <v>0.41965401557286303</v>
      </c>
      <c r="EB29">
        <v>6.2580217449286699E-2</v>
      </c>
      <c r="EC29">
        <v>0</v>
      </c>
      <c r="ED29">
        <v>0.14498630000000001</v>
      </c>
      <c r="EE29">
        <v>-0.202659283648498</v>
      </c>
      <c r="EF29">
        <v>1.84225286432129E-2</v>
      </c>
      <c r="EG29">
        <v>0</v>
      </c>
      <c r="EH29">
        <v>1</v>
      </c>
      <c r="EI29">
        <v>3</v>
      </c>
      <c r="EJ29" t="s">
        <v>296</v>
      </c>
      <c r="EK29">
        <v>100</v>
      </c>
      <c r="EL29">
        <v>100</v>
      </c>
      <c r="EM29">
        <v>-0.754</v>
      </c>
      <c r="EN29">
        <v>-3.2000000000000002E-3</v>
      </c>
      <c r="EO29">
        <v>-1.01359103721991</v>
      </c>
      <c r="EP29">
        <v>8.1547674161403102E-4</v>
      </c>
      <c r="EQ29">
        <v>-7.5071724955183801E-7</v>
      </c>
      <c r="ER29">
        <v>1.8443278439785599E-10</v>
      </c>
      <c r="ES29">
        <v>-0.15991434466778401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9.1999999999999993</v>
      </c>
      <c r="FB29">
        <v>9.3000000000000007</v>
      </c>
      <c r="FC29">
        <v>2</v>
      </c>
      <c r="FD29">
        <v>511.59100000000001</v>
      </c>
      <c r="FE29">
        <v>469.31599999999997</v>
      </c>
      <c r="FF29">
        <v>22.8369</v>
      </c>
      <c r="FG29">
        <v>32.610199999999999</v>
      </c>
      <c r="FH29">
        <v>30.0002</v>
      </c>
      <c r="FI29">
        <v>32.521000000000001</v>
      </c>
      <c r="FJ29">
        <v>32.475000000000001</v>
      </c>
      <c r="FK29">
        <v>39.1023</v>
      </c>
      <c r="FL29">
        <v>12.2491</v>
      </c>
      <c r="FM29">
        <v>16.130400000000002</v>
      </c>
      <c r="FN29">
        <v>22.841899999999999</v>
      </c>
      <c r="FO29">
        <v>903.69399999999996</v>
      </c>
      <c r="FP29">
        <v>20.0943</v>
      </c>
      <c r="FQ29">
        <v>101.053</v>
      </c>
      <c r="FR29">
        <v>100.492</v>
      </c>
    </row>
    <row r="30" spans="1:174" x14ac:dyDescent="0.25">
      <c r="A30">
        <v>14</v>
      </c>
      <c r="B30">
        <v>1608246558.5999999</v>
      </c>
      <c r="C30">
        <v>1333.0999999046301</v>
      </c>
      <c r="D30" t="s">
        <v>348</v>
      </c>
      <c r="E30" t="s">
        <v>349</v>
      </c>
      <c r="F30" t="s">
        <v>289</v>
      </c>
      <c r="G30" t="s">
        <v>290</v>
      </c>
      <c r="H30">
        <v>1608246550.5999999</v>
      </c>
      <c r="I30">
        <f t="shared" si="0"/>
        <v>1.1426647788352307E-4</v>
      </c>
      <c r="J30">
        <f t="shared" si="1"/>
        <v>3.8471960327080388</v>
      </c>
      <c r="K30">
        <f t="shared" si="2"/>
        <v>1199.2313548387101</v>
      </c>
      <c r="L30">
        <f t="shared" si="3"/>
        <v>197.02452793206245</v>
      </c>
      <c r="M30">
        <f t="shared" si="4"/>
        <v>20.044477287311704</v>
      </c>
      <c r="N30">
        <f t="shared" si="5"/>
        <v>122.00493972296324</v>
      </c>
      <c r="O30">
        <f t="shared" si="6"/>
        <v>6.2756423661939429E-3</v>
      </c>
      <c r="P30">
        <f t="shared" si="7"/>
        <v>2.9574519063137696</v>
      </c>
      <c r="Q30">
        <f t="shared" si="8"/>
        <v>6.2682535710588639E-3</v>
      </c>
      <c r="R30">
        <f t="shared" si="9"/>
        <v>3.9183215961549282E-3</v>
      </c>
      <c r="S30">
        <f t="shared" si="10"/>
        <v>231.28952138149867</v>
      </c>
      <c r="T30">
        <f t="shared" si="11"/>
        <v>29.31262859970575</v>
      </c>
      <c r="U30">
        <f t="shared" si="12"/>
        <v>28.3378032258065</v>
      </c>
      <c r="V30">
        <f t="shared" si="13"/>
        <v>3.8702156590157277</v>
      </c>
      <c r="W30">
        <f t="shared" si="14"/>
        <v>54.570322528470442</v>
      </c>
      <c r="X30">
        <f t="shared" si="15"/>
        <v>2.0697719332000686</v>
      </c>
      <c r="Y30">
        <f t="shared" si="16"/>
        <v>3.7928526666123821</v>
      </c>
      <c r="Z30">
        <f t="shared" si="17"/>
        <v>1.8004437258156591</v>
      </c>
      <c r="AA30">
        <f t="shared" si="18"/>
        <v>-5.0391516746633673</v>
      </c>
      <c r="AB30">
        <f t="shared" si="19"/>
        <v>-55.292479321634602</v>
      </c>
      <c r="AC30">
        <f t="shared" si="20"/>
        <v>-4.081978073265689</v>
      </c>
      <c r="AD30">
        <f t="shared" si="21"/>
        <v>166.875912311935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53546.728683727379</v>
      </c>
      <c r="AJ30" t="s">
        <v>291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350</v>
      </c>
      <c r="AR30">
        <v>15449.3</v>
      </c>
      <c r="AS30">
        <v>625.19630769230798</v>
      </c>
      <c r="AT30">
        <v>674.08</v>
      </c>
      <c r="AU30">
        <f t="shared" si="27"/>
        <v>7.2519125782832927E-2</v>
      </c>
      <c r="AV30">
        <v>0.5</v>
      </c>
      <c r="AW30">
        <f t="shared" si="28"/>
        <v>1180.176678047121</v>
      </c>
      <c r="AX30">
        <f t="shared" si="29"/>
        <v>3.8471960327080388</v>
      </c>
      <c r="AY30">
        <f t="shared" si="30"/>
        <v>42.792690480632544</v>
      </c>
      <c r="AZ30">
        <f t="shared" si="31"/>
        <v>0.24151436031331602</v>
      </c>
      <c r="BA30">
        <f t="shared" si="32"/>
        <v>3.7493907436354093E-3</v>
      </c>
      <c r="BB30">
        <f t="shared" si="33"/>
        <v>3.8393069071920243</v>
      </c>
      <c r="BC30" t="s">
        <v>351</v>
      </c>
      <c r="BD30">
        <v>511.28</v>
      </c>
      <c r="BE30">
        <f t="shared" si="34"/>
        <v>162.80000000000007</v>
      </c>
      <c r="BF30">
        <f t="shared" si="35"/>
        <v>0.3002683802683786</v>
      </c>
      <c r="BG30">
        <f t="shared" si="36"/>
        <v>0.94081721680965535</v>
      </c>
      <c r="BH30">
        <f t="shared" si="37"/>
        <v>-1.1808532778355865</v>
      </c>
      <c r="BI30">
        <f t="shared" si="38"/>
        <v>1.0162557421892935</v>
      </c>
      <c r="BJ30">
        <f t="shared" si="39"/>
        <v>0.24555682043338695</v>
      </c>
      <c r="BK30">
        <f t="shared" si="40"/>
        <v>0.75444317956661311</v>
      </c>
      <c r="BL30">
        <f t="shared" si="41"/>
        <v>1399.99</v>
      </c>
      <c r="BM30">
        <f t="shared" si="42"/>
        <v>1180.176678047121</v>
      </c>
      <c r="BN30">
        <f t="shared" si="43"/>
        <v>0.84298936281482084</v>
      </c>
      <c r="BO30">
        <f t="shared" si="44"/>
        <v>0.19597872562964166</v>
      </c>
      <c r="BP30">
        <v>6</v>
      </c>
      <c r="BQ30">
        <v>0.5</v>
      </c>
      <c r="BR30" t="s">
        <v>294</v>
      </c>
      <c r="BS30">
        <v>2</v>
      </c>
      <c r="BT30">
        <v>1608246550.5999999</v>
      </c>
      <c r="BU30">
        <v>1199.2313548387101</v>
      </c>
      <c r="BV30">
        <v>1204.0103225806499</v>
      </c>
      <c r="BW30">
        <v>20.3445483870968</v>
      </c>
      <c r="BX30">
        <v>20.210277419354799</v>
      </c>
      <c r="BY30">
        <v>1200.3393548387101</v>
      </c>
      <c r="BZ30">
        <v>20.350548387096801</v>
      </c>
      <c r="CA30">
        <v>500.22032258064502</v>
      </c>
      <c r="CB30">
        <v>101.635967741936</v>
      </c>
      <c r="CC30">
        <v>9.9981064516128995E-2</v>
      </c>
      <c r="CD30">
        <v>27.9910161290323</v>
      </c>
      <c r="CE30">
        <v>28.3378032258065</v>
      </c>
      <c r="CF30">
        <v>999.9</v>
      </c>
      <c r="CG30">
        <v>0</v>
      </c>
      <c r="CH30">
        <v>0</v>
      </c>
      <c r="CI30">
        <v>9996.3896774193508</v>
      </c>
      <c r="CJ30">
        <v>0</v>
      </c>
      <c r="CK30">
        <v>245.820870967742</v>
      </c>
      <c r="CL30">
        <v>1399.99</v>
      </c>
      <c r="CM30">
        <v>0.89999548387096795</v>
      </c>
      <c r="CN30">
        <v>0.100004661290323</v>
      </c>
      <c r="CO30">
        <v>0</v>
      </c>
      <c r="CP30">
        <v>625.20174193548405</v>
      </c>
      <c r="CQ30">
        <v>4.99979</v>
      </c>
      <c r="CR30">
        <v>8892.4390322580693</v>
      </c>
      <c r="CS30">
        <v>11904.5741935484</v>
      </c>
      <c r="CT30">
        <v>48.531999999999996</v>
      </c>
      <c r="CU30">
        <v>50.860774193548401</v>
      </c>
      <c r="CV30">
        <v>49.75</v>
      </c>
      <c r="CW30">
        <v>49.686999999999998</v>
      </c>
      <c r="CX30">
        <v>49.673000000000002</v>
      </c>
      <c r="CY30">
        <v>1255.4874193548401</v>
      </c>
      <c r="CZ30">
        <v>139.502580645161</v>
      </c>
      <c r="DA30">
        <v>0</v>
      </c>
      <c r="DB30">
        <v>119.700000047684</v>
      </c>
      <c r="DC30">
        <v>0</v>
      </c>
      <c r="DD30">
        <v>625.19630769230798</v>
      </c>
      <c r="DE30">
        <v>-1.3449572634320199</v>
      </c>
      <c r="DF30">
        <v>-21.6369231479155</v>
      </c>
      <c r="DG30">
        <v>8892.5192307692305</v>
      </c>
      <c r="DH30">
        <v>15</v>
      </c>
      <c r="DI30">
        <v>1608246583.0999999</v>
      </c>
      <c r="DJ30" t="s">
        <v>352</v>
      </c>
      <c r="DK30">
        <v>1608246583.0999999</v>
      </c>
      <c r="DL30">
        <v>1608246574.5999999</v>
      </c>
      <c r="DM30">
        <v>33</v>
      </c>
      <c r="DN30">
        <v>-0.31</v>
      </c>
      <c r="DO30">
        <v>-3.0000000000000001E-3</v>
      </c>
      <c r="DP30">
        <v>-1.1080000000000001</v>
      </c>
      <c r="DQ30">
        <v>-6.0000000000000001E-3</v>
      </c>
      <c r="DR30">
        <v>1204</v>
      </c>
      <c r="DS30">
        <v>20</v>
      </c>
      <c r="DT30">
        <v>0.56000000000000005</v>
      </c>
      <c r="DU30">
        <v>0.25</v>
      </c>
      <c r="DV30">
        <v>3.58262778438292</v>
      </c>
      <c r="DW30">
        <v>-0.83512802421898902</v>
      </c>
      <c r="DX30">
        <v>9.2360066939305596E-2</v>
      </c>
      <c r="DY30">
        <v>0</v>
      </c>
      <c r="DZ30">
        <v>-4.4613856666666702</v>
      </c>
      <c r="EA30">
        <v>0.89581481646273597</v>
      </c>
      <c r="EB30">
        <v>0.102522658135761</v>
      </c>
      <c r="EC30">
        <v>0</v>
      </c>
      <c r="ED30">
        <v>0.13871133333333299</v>
      </c>
      <c r="EE30">
        <v>-3.4263991101223898E-2</v>
      </c>
      <c r="EF30">
        <v>9.6732867021618995E-3</v>
      </c>
      <c r="EG30">
        <v>1</v>
      </c>
      <c r="EH30">
        <v>1</v>
      </c>
      <c r="EI30">
        <v>3</v>
      </c>
      <c r="EJ30" t="s">
        <v>296</v>
      </c>
      <c r="EK30">
        <v>100</v>
      </c>
      <c r="EL30">
        <v>100</v>
      </c>
      <c r="EM30">
        <v>-1.1080000000000001</v>
      </c>
      <c r="EN30">
        <v>-6.0000000000000001E-3</v>
      </c>
      <c r="EO30">
        <v>-1.01359103721991</v>
      </c>
      <c r="EP30">
        <v>8.1547674161403102E-4</v>
      </c>
      <c r="EQ30">
        <v>-7.5071724955183801E-7</v>
      </c>
      <c r="ER30">
        <v>1.8443278439785599E-10</v>
      </c>
      <c r="ES30">
        <v>-0.15991434466778401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11.2</v>
      </c>
      <c r="FB30">
        <v>11.3</v>
      </c>
      <c r="FC30">
        <v>2</v>
      </c>
      <c r="FD30">
        <v>511.94400000000002</v>
      </c>
      <c r="FE30">
        <v>470.26299999999998</v>
      </c>
      <c r="FF30">
        <v>22.875900000000001</v>
      </c>
      <c r="FG30">
        <v>32.6496</v>
      </c>
      <c r="FH30">
        <v>30.0002</v>
      </c>
      <c r="FI30">
        <v>32.558300000000003</v>
      </c>
      <c r="FJ30">
        <v>32.512</v>
      </c>
      <c r="FK30">
        <v>49.535600000000002</v>
      </c>
      <c r="FL30">
        <v>11.9849</v>
      </c>
      <c r="FM30">
        <v>16.9026</v>
      </c>
      <c r="FN30">
        <v>22.8766</v>
      </c>
      <c r="FO30">
        <v>1204.06</v>
      </c>
      <c r="FP30">
        <v>20.192299999999999</v>
      </c>
      <c r="FQ30">
        <v>101.039</v>
      </c>
      <c r="FR30">
        <v>100.488</v>
      </c>
    </row>
    <row r="31" spans="1:174" x14ac:dyDescent="0.25">
      <c r="A31">
        <v>15</v>
      </c>
      <c r="B31">
        <v>1608246702.0999999</v>
      </c>
      <c r="C31">
        <v>1476.5999999046301</v>
      </c>
      <c r="D31" t="s">
        <v>353</v>
      </c>
      <c r="E31" t="s">
        <v>354</v>
      </c>
      <c r="F31" t="s">
        <v>289</v>
      </c>
      <c r="G31" t="s">
        <v>290</v>
      </c>
      <c r="H31">
        <v>1608246694.0999999</v>
      </c>
      <c r="I31">
        <f t="shared" si="0"/>
        <v>1.0543413919847582E-4</v>
      </c>
      <c r="J31">
        <f t="shared" si="1"/>
        <v>3.3360064107211587</v>
      </c>
      <c r="K31">
        <f t="shared" si="2"/>
        <v>1399.6964516129001</v>
      </c>
      <c r="L31">
        <f t="shared" si="3"/>
        <v>448.62073918806351</v>
      </c>
      <c r="M31">
        <f t="shared" si="4"/>
        <v>45.640572619142148</v>
      </c>
      <c r="N31">
        <f t="shared" si="5"/>
        <v>142.39856066443278</v>
      </c>
      <c r="O31">
        <f t="shared" si="6"/>
        <v>5.7814734903147277E-3</v>
      </c>
      <c r="P31">
        <f t="shared" si="7"/>
        <v>2.957457222604472</v>
      </c>
      <c r="Q31">
        <f t="shared" si="8"/>
        <v>5.7752019093631462E-3</v>
      </c>
      <c r="R31">
        <f t="shared" si="9"/>
        <v>3.6100640904353086E-3</v>
      </c>
      <c r="S31">
        <f t="shared" si="10"/>
        <v>231.29018335028249</v>
      </c>
      <c r="T31">
        <f t="shared" si="11"/>
        <v>29.323997257915746</v>
      </c>
      <c r="U31">
        <f t="shared" si="12"/>
        <v>28.3492580645161</v>
      </c>
      <c r="V31">
        <f t="shared" si="13"/>
        <v>3.8727943725468834</v>
      </c>
      <c r="W31">
        <f t="shared" si="14"/>
        <v>54.540080533156839</v>
      </c>
      <c r="X31">
        <f t="shared" si="15"/>
        <v>2.0697226291318414</v>
      </c>
      <c r="Y31">
        <f t="shared" si="16"/>
        <v>3.7948653703831328</v>
      </c>
      <c r="Z31">
        <f t="shared" si="17"/>
        <v>1.8030717434150421</v>
      </c>
      <c r="AA31">
        <f t="shared" si="18"/>
        <v>-4.6496455386527833</v>
      </c>
      <c r="AB31">
        <f t="shared" si="19"/>
        <v>-55.668039929960798</v>
      </c>
      <c r="AC31">
        <f t="shared" si="20"/>
        <v>-4.1101172914281605</v>
      </c>
      <c r="AD31">
        <f t="shared" si="21"/>
        <v>166.86238059024075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53545.250163043362</v>
      </c>
      <c r="AJ31" t="s">
        <v>291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355</v>
      </c>
      <c r="AR31">
        <v>15450.1</v>
      </c>
      <c r="AS31">
        <v>626.28164000000004</v>
      </c>
      <c r="AT31">
        <v>674.75</v>
      </c>
      <c r="AU31">
        <f t="shared" si="27"/>
        <v>7.1831582067432342E-2</v>
      </c>
      <c r="AV31">
        <v>0.5</v>
      </c>
      <c r="AW31">
        <f t="shared" si="28"/>
        <v>1180.1765425633114</v>
      </c>
      <c r="AX31">
        <f t="shared" si="29"/>
        <v>3.3360064107211587</v>
      </c>
      <c r="AY31">
        <f t="shared" si="30"/>
        <v>42.386974085597529</v>
      </c>
      <c r="AZ31">
        <f t="shared" si="31"/>
        <v>0.23718414227491658</v>
      </c>
      <c r="BA31">
        <f t="shared" si="32"/>
        <v>3.3162444341054385E-3</v>
      </c>
      <c r="BB31">
        <f t="shared" si="33"/>
        <v>3.8345016672841794</v>
      </c>
      <c r="BC31" t="s">
        <v>356</v>
      </c>
      <c r="BD31">
        <v>514.71</v>
      </c>
      <c r="BE31">
        <f t="shared" si="34"/>
        <v>160.03999999999996</v>
      </c>
      <c r="BF31">
        <f t="shared" si="35"/>
        <v>0.30285153711572088</v>
      </c>
      <c r="BG31">
        <f t="shared" si="36"/>
        <v>0.94174792619850989</v>
      </c>
      <c r="BH31">
        <f t="shared" si="37"/>
        <v>-1.1900815563320453</v>
      </c>
      <c r="BI31">
        <f t="shared" si="38"/>
        <v>1.0159926466146154</v>
      </c>
      <c r="BJ31">
        <f t="shared" si="39"/>
        <v>0.2488987457285714</v>
      </c>
      <c r="BK31">
        <f t="shared" si="40"/>
        <v>0.7511012542714286</v>
      </c>
      <c r="BL31">
        <f t="shared" si="41"/>
        <v>1399.9893548387099</v>
      </c>
      <c r="BM31">
        <f t="shared" si="42"/>
        <v>1180.1765425633114</v>
      </c>
      <c r="BN31">
        <f t="shared" si="43"/>
        <v>0.84298965451724972</v>
      </c>
      <c r="BO31">
        <f t="shared" si="44"/>
        <v>0.19597930903449962</v>
      </c>
      <c r="BP31">
        <v>6</v>
      </c>
      <c r="BQ31">
        <v>0.5</v>
      </c>
      <c r="BR31" t="s">
        <v>294</v>
      </c>
      <c r="BS31">
        <v>2</v>
      </c>
      <c r="BT31">
        <v>1608246694.0999999</v>
      </c>
      <c r="BU31">
        <v>1399.6964516129001</v>
      </c>
      <c r="BV31">
        <v>1403.87483870968</v>
      </c>
      <c r="BW31">
        <v>20.344190322580602</v>
      </c>
      <c r="BX31">
        <v>20.220300000000002</v>
      </c>
      <c r="BY31">
        <v>1400.8435483871001</v>
      </c>
      <c r="BZ31">
        <v>20.349303225806501</v>
      </c>
      <c r="CA31">
        <v>500.22874193548398</v>
      </c>
      <c r="CB31">
        <v>101.635290322581</v>
      </c>
      <c r="CC31">
        <v>0.100025574193548</v>
      </c>
      <c r="CD31">
        <v>28.0001161290323</v>
      </c>
      <c r="CE31">
        <v>28.3492580645161</v>
      </c>
      <c r="CF31">
        <v>999.9</v>
      </c>
      <c r="CG31">
        <v>0</v>
      </c>
      <c r="CH31">
        <v>0</v>
      </c>
      <c r="CI31">
        <v>9996.4864516129001</v>
      </c>
      <c r="CJ31">
        <v>0</v>
      </c>
      <c r="CK31">
        <v>229.517870967742</v>
      </c>
      <c r="CL31">
        <v>1399.9893548387099</v>
      </c>
      <c r="CM31">
        <v>0.89998909677419303</v>
      </c>
      <c r="CN31">
        <v>0.10001093870967701</v>
      </c>
      <c r="CO31">
        <v>0</v>
      </c>
      <c r="CP31">
        <v>626.35290322580602</v>
      </c>
      <c r="CQ31">
        <v>4.99979</v>
      </c>
      <c r="CR31">
        <v>8927.4841935483892</v>
      </c>
      <c r="CS31">
        <v>11904.5483870968</v>
      </c>
      <c r="CT31">
        <v>48.441064516129003</v>
      </c>
      <c r="CU31">
        <v>50.715451612903202</v>
      </c>
      <c r="CV31">
        <v>49.633000000000003</v>
      </c>
      <c r="CW31">
        <v>49.561999999999998</v>
      </c>
      <c r="CX31">
        <v>49.561999999999998</v>
      </c>
      <c r="CY31">
        <v>1255.47322580645</v>
      </c>
      <c r="CZ31">
        <v>139.51612903225799</v>
      </c>
      <c r="DA31">
        <v>0</v>
      </c>
      <c r="DB31">
        <v>143.10000014305101</v>
      </c>
      <c r="DC31">
        <v>0</v>
      </c>
      <c r="DD31">
        <v>626.28164000000004</v>
      </c>
      <c r="DE31">
        <v>-3.69269230775306</v>
      </c>
      <c r="DF31">
        <v>-38.193076884129503</v>
      </c>
      <c r="DG31">
        <v>8926.8307999999997</v>
      </c>
      <c r="DH31">
        <v>15</v>
      </c>
      <c r="DI31">
        <v>1608246583.0999999</v>
      </c>
      <c r="DJ31" t="s">
        <v>352</v>
      </c>
      <c r="DK31">
        <v>1608246583.0999999</v>
      </c>
      <c r="DL31">
        <v>1608246574.5999999</v>
      </c>
      <c r="DM31">
        <v>33</v>
      </c>
      <c r="DN31">
        <v>-0.31</v>
      </c>
      <c r="DO31">
        <v>-3.0000000000000001E-3</v>
      </c>
      <c r="DP31">
        <v>-1.1080000000000001</v>
      </c>
      <c r="DQ31">
        <v>-6.0000000000000001E-3</v>
      </c>
      <c r="DR31">
        <v>1204</v>
      </c>
      <c r="DS31">
        <v>20</v>
      </c>
      <c r="DT31">
        <v>0.56000000000000005</v>
      </c>
      <c r="DU31">
        <v>0.25</v>
      </c>
      <c r="DV31">
        <v>3.3439087344433398</v>
      </c>
      <c r="DW31">
        <v>-0.194839835066344</v>
      </c>
      <c r="DX31">
        <v>3.1361583535661201E-2</v>
      </c>
      <c r="DY31">
        <v>1</v>
      </c>
      <c r="DZ31">
        <v>-4.1802326666666696</v>
      </c>
      <c r="EA31">
        <v>0.17076040044492499</v>
      </c>
      <c r="EB31">
        <v>3.5215013079966599E-2</v>
      </c>
      <c r="EC31">
        <v>1</v>
      </c>
      <c r="ED31">
        <v>0.123779166666667</v>
      </c>
      <c r="EE31">
        <v>2.70694638487208E-2</v>
      </c>
      <c r="EF31">
        <v>2.10789876549031E-3</v>
      </c>
      <c r="EG31">
        <v>1</v>
      </c>
      <c r="EH31">
        <v>3</v>
      </c>
      <c r="EI31">
        <v>3</v>
      </c>
      <c r="EJ31" t="s">
        <v>305</v>
      </c>
      <c r="EK31">
        <v>100</v>
      </c>
      <c r="EL31">
        <v>100</v>
      </c>
      <c r="EM31">
        <v>-1.1499999999999999</v>
      </c>
      <c r="EN31">
        <v>-5.1000000000000004E-3</v>
      </c>
      <c r="EO31">
        <v>-1.3233443794623501</v>
      </c>
      <c r="EP31">
        <v>8.1547674161403102E-4</v>
      </c>
      <c r="EQ31">
        <v>-7.5071724955183801E-7</v>
      </c>
      <c r="ER31">
        <v>1.8443278439785599E-10</v>
      </c>
      <c r="ES31">
        <v>-0.16329547680176301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2</v>
      </c>
      <c r="FB31">
        <v>2.1</v>
      </c>
      <c r="FC31">
        <v>2</v>
      </c>
      <c r="FD31">
        <v>511.82</v>
      </c>
      <c r="FE31">
        <v>470.79599999999999</v>
      </c>
      <c r="FF31">
        <v>22.922899999999998</v>
      </c>
      <c r="FG31">
        <v>32.690899999999999</v>
      </c>
      <c r="FH31">
        <v>30.000299999999999</v>
      </c>
      <c r="FI31">
        <v>32.598700000000001</v>
      </c>
      <c r="FJ31">
        <v>32.552</v>
      </c>
      <c r="FK31">
        <v>56.228900000000003</v>
      </c>
      <c r="FL31">
        <v>12.829700000000001</v>
      </c>
      <c r="FM31">
        <v>17.279399999999999</v>
      </c>
      <c r="FN31">
        <v>22.785499999999999</v>
      </c>
      <c r="FO31">
        <v>1403.95</v>
      </c>
      <c r="FP31">
        <v>20.167899999999999</v>
      </c>
      <c r="FQ31">
        <v>101.033</v>
      </c>
      <c r="FR31">
        <v>100.48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2020-12-17T15:12:22Z</dcterms:created>
  <dcterms:modified xsi:type="dcterms:W3CDTF">2021-05-04T23:49:52Z</dcterms:modified>
</cp:coreProperties>
</file>