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104AB3D-4130-4AAA-87AA-7D03E88D5078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AI22" i="1"/>
  <c r="Z22" i="1"/>
  <c r="Y22" i="1"/>
  <c r="X22" i="1" s="1"/>
  <c r="Q22" i="1"/>
  <c r="BO21" i="1"/>
  <c r="BN21" i="1"/>
  <c r="BL21" i="1"/>
  <c r="BM21" i="1" s="1"/>
  <c r="T21" i="1" s="1"/>
  <c r="BI21" i="1"/>
  <c r="BH21" i="1"/>
  <c r="BG21" i="1"/>
  <c r="BF21" i="1"/>
  <c r="BJ21" i="1" s="1"/>
  <c r="BK21" i="1" s="1"/>
  <c r="BE21" i="1"/>
  <c r="BA21" i="1"/>
  <c r="AW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/>
  <c r="Z20" i="1"/>
  <c r="Y20" i="1"/>
  <c r="X20" i="1" s="1"/>
  <c r="Q20" i="1"/>
  <c r="BO19" i="1"/>
  <c r="BN19" i="1"/>
  <c r="BL19" i="1"/>
  <c r="BM19" i="1" s="1"/>
  <c r="T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 s="1"/>
  <c r="Z18" i="1"/>
  <c r="Y18" i="1"/>
  <c r="X18" i="1" s="1"/>
  <c r="Q18" i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L17" i="1" s="1"/>
  <c r="Z17" i="1"/>
  <c r="Y17" i="1"/>
  <c r="X17" i="1"/>
  <c r="Q17" i="1"/>
  <c r="AY21" i="1" l="1"/>
  <c r="O22" i="1"/>
  <c r="L22" i="1"/>
  <c r="K22" i="1"/>
  <c r="AX22" i="1" s="1"/>
  <c r="J22" i="1"/>
  <c r="I22" i="1" s="1"/>
  <c r="AW22" i="1"/>
  <c r="T22" i="1"/>
  <c r="AY19" i="1"/>
  <c r="O20" i="1"/>
  <c r="L20" i="1"/>
  <c r="K20" i="1"/>
  <c r="AX20" i="1" s="1"/>
  <c r="J20" i="1"/>
  <c r="I20" i="1" s="1"/>
  <c r="AY22" i="1"/>
  <c r="O24" i="1"/>
  <c r="L24" i="1"/>
  <c r="K24" i="1"/>
  <c r="AX24" i="1" s="1"/>
  <c r="AI24" i="1"/>
  <c r="J24" i="1"/>
  <c r="I24" i="1" s="1"/>
  <c r="O26" i="1"/>
  <c r="L26" i="1"/>
  <c r="K26" i="1"/>
  <c r="AX26" i="1" s="1"/>
  <c r="AI26" i="1"/>
  <c r="J26" i="1"/>
  <c r="I26" i="1" s="1"/>
  <c r="O28" i="1"/>
  <c r="L28" i="1"/>
  <c r="K28" i="1"/>
  <c r="AX28" i="1" s="1"/>
  <c r="J28" i="1"/>
  <c r="I28" i="1" s="1"/>
  <c r="AI28" i="1"/>
  <c r="O30" i="1"/>
  <c r="L30" i="1"/>
  <c r="K30" i="1"/>
  <c r="AX30" i="1" s="1"/>
  <c r="AZ30" i="1" s="1"/>
  <c r="J30" i="1"/>
  <c r="I30" i="1" s="1"/>
  <c r="AI30" i="1"/>
  <c r="AW19" i="1"/>
  <c r="T20" i="1"/>
  <c r="AW20" i="1"/>
  <c r="AY20" i="1" s="1"/>
  <c r="T24" i="1"/>
  <c r="AW24" i="1"/>
  <c r="T26" i="1"/>
  <c r="AW26" i="1"/>
  <c r="AY26" i="1" s="1"/>
  <c r="T28" i="1"/>
  <c r="AW28" i="1"/>
  <c r="T30" i="1"/>
  <c r="AW30" i="1"/>
  <c r="O18" i="1"/>
  <c r="L18" i="1"/>
  <c r="K18" i="1"/>
  <c r="AX18" i="1" s="1"/>
  <c r="AZ18" i="1" s="1"/>
  <c r="J18" i="1"/>
  <c r="I18" i="1" s="1"/>
  <c r="AY24" i="1"/>
  <c r="T25" i="1"/>
  <c r="AW25" i="1"/>
  <c r="T27" i="1"/>
  <c r="AW27" i="1"/>
  <c r="AY27" i="1" s="1"/>
  <c r="AY28" i="1"/>
  <c r="T29" i="1"/>
  <c r="AW29" i="1"/>
  <c r="AY29" i="1" s="1"/>
  <c r="AY30" i="1"/>
  <c r="T31" i="1"/>
  <c r="AW31" i="1"/>
  <c r="AY17" i="1"/>
  <c r="AW17" i="1"/>
  <c r="AW18" i="1"/>
  <c r="AY18" i="1" s="1"/>
  <c r="T18" i="1"/>
  <c r="AW23" i="1"/>
  <c r="AY23" i="1" s="1"/>
  <c r="AY25" i="1"/>
  <c r="AY31" i="1"/>
  <c r="O17" i="1"/>
  <c r="O19" i="1"/>
  <c r="O21" i="1"/>
  <c r="O23" i="1"/>
  <c r="O25" i="1"/>
  <c r="O27" i="1"/>
  <c r="O29" i="1"/>
  <c r="O31" i="1"/>
  <c r="AI21" i="1"/>
  <c r="AI23" i="1"/>
  <c r="AI25" i="1"/>
  <c r="AI27" i="1"/>
  <c r="AI29" i="1"/>
  <c r="AI31" i="1"/>
  <c r="AI19" i="1"/>
  <c r="J17" i="1"/>
  <c r="I17" i="1" s="1"/>
  <c r="J19" i="1"/>
  <c r="I19" i="1" s="1"/>
  <c r="J21" i="1"/>
  <c r="I21" i="1" s="1"/>
  <c r="J23" i="1"/>
  <c r="I23" i="1" s="1"/>
  <c r="U23" i="1" s="1"/>
  <c r="V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K31" i="1"/>
  <c r="AX31" i="1" s="1"/>
  <c r="AZ31" i="1" s="1"/>
  <c r="AI17" i="1"/>
  <c r="W23" i="1" l="1"/>
  <c r="AA23" i="1" s="1"/>
  <c r="AD23" i="1"/>
  <c r="AC23" i="1"/>
  <c r="AB25" i="1"/>
  <c r="U25" i="1"/>
  <c r="V25" i="1" s="1"/>
  <c r="R25" i="1" s="1"/>
  <c r="P25" i="1" s="1"/>
  <c r="S25" i="1" s="1"/>
  <c r="M25" i="1" s="1"/>
  <c r="N25" i="1" s="1"/>
  <c r="AB30" i="1"/>
  <c r="AZ24" i="1"/>
  <c r="U18" i="1"/>
  <c r="V18" i="1" s="1"/>
  <c r="U29" i="1"/>
  <c r="V29" i="1" s="1"/>
  <c r="U22" i="1"/>
  <c r="V22" i="1" s="1"/>
  <c r="AB23" i="1"/>
  <c r="R23" i="1"/>
  <c r="P23" i="1" s="1"/>
  <c r="S23" i="1" s="1"/>
  <c r="M23" i="1" s="1"/>
  <c r="N23" i="1" s="1"/>
  <c r="AB19" i="1"/>
  <c r="U19" i="1"/>
  <c r="V19" i="1" s="1"/>
  <c r="U24" i="1"/>
  <c r="V24" i="1" s="1"/>
  <c r="AZ26" i="1"/>
  <c r="AB26" i="1"/>
  <c r="R26" i="1"/>
  <c r="P26" i="1" s="1"/>
  <c r="S26" i="1" s="1"/>
  <c r="M26" i="1" s="1"/>
  <c r="N26" i="1" s="1"/>
  <c r="AB17" i="1"/>
  <c r="U17" i="1"/>
  <c r="V17" i="1" s="1"/>
  <c r="AB20" i="1"/>
  <c r="R20" i="1"/>
  <c r="P20" i="1" s="1"/>
  <c r="S20" i="1" s="1"/>
  <c r="M20" i="1" s="1"/>
  <c r="N20" i="1" s="1"/>
  <c r="AB22" i="1"/>
  <c r="U26" i="1"/>
  <c r="V26" i="1" s="1"/>
  <c r="AB31" i="1"/>
  <c r="U27" i="1"/>
  <c r="V27" i="1" s="1"/>
  <c r="U30" i="1"/>
  <c r="V30" i="1" s="1"/>
  <c r="U20" i="1"/>
  <c r="V20" i="1" s="1"/>
  <c r="AB28" i="1"/>
  <c r="AZ20" i="1"/>
  <c r="AZ22" i="1"/>
  <c r="AZ29" i="1"/>
  <c r="AB29" i="1"/>
  <c r="R29" i="1"/>
  <c r="P29" i="1" s="1"/>
  <c r="S29" i="1" s="1"/>
  <c r="M29" i="1" s="1"/>
  <c r="N29" i="1" s="1"/>
  <c r="AZ28" i="1"/>
  <c r="AB24" i="1"/>
  <c r="AB21" i="1"/>
  <c r="U21" i="1"/>
  <c r="V21" i="1" s="1"/>
  <c r="AB27" i="1"/>
  <c r="U31" i="1"/>
  <c r="V31" i="1" s="1"/>
  <c r="R31" i="1" s="1"/>
  <c r="P31" i="1" s="1"/>
  <c r="S31" i="1" s="1"/>
  <c r="M31" i="1" s="1"/>
  <c r="N31" i="1" s="1"/>
  <c r="AB18" i="1"/>
  <c r="R18" i="1"/>
  <c r="P18" i="1" s="1"/>
  <c r="S18" i="1" s="1"/>
  <c r="M18" i="1" s="1"/>
  <c r="N18" i="1" s="1"/>
  <c r="U28" i="1"/>
  <c r="V28" i="1" s="1"/>
  <c r="W28" i="1" l="1"/>
  <c r="AA28" i="1" s="1"/>
  <c r="AD28" i="1"/>
  <c r="AC28" i="1"/>
  <c r="W29" i="1"/>
  <c r="AA29" i="1" s="1"/>
  <c r="AD29" i="1"/>
  <c r="AE29" i="1" s="1"/>
  <c r="AC29" i="1"/>
  <c r="W21" i="1"/>
  <c r="AA21" i="1" s="1"/>
  <c r="AD21" i="1"/>
  <c r="AE21" i="1" s="1"/>
  <c r="AC21" i="1"/>
  <c r="W27" i="1"/>
  <c r="AA27" i="1" s="1"/>
  <c r="AC27" i="1"/>
  <c r="AD27" i="1"/>
  <c r="AE27" i="1" s="1"/>
  <c r="W24" i="1"/>
  <c r="AA24" i="1" s="1"/>
  <c r="AD24" i="1"/>
  <c r="AC24" i="1"/>
  <c r="R24" i="1"/>
  <c r="P24" i="1" s="1"/>
  <c r="S24" i="1" s="1"/>
  <c r="M24" i="1" s="1"/>
  <c r="N24" i="1" s="1"/>
  <c r="R28" i="1"/>
  <c r="P28" i="1" s="1"/>
  <c r="S28" i="1" s="1"/>
  <c r="M28" i="1" s="1"/>
  <c r="N28" i="1" s="1"/>
  <c r="W17" i="1"/>
  <c r="AA17" i="1" s="1"/>
  <c r="AD17" i="1"/>
  <c r="AC17" i="1"/>
  <c r="W19" i="1"/>
  <c r="AA19" i="1" s="1"/>
  <c r="AD19" i="1"/>
  <c r="AC19" i="1"/>
  <c r="R21" i="1"/>
  <c r="P21" i="1" s="1"/>
  <c r="S21" i="1" s="1"/>
  <c r="M21" i="1" s="1"/>
  <c r="N21" i="1" s="1"/>
  <c r="W25" i="1"/>
  <c r="AA25" i="1" s="1"/>
  <c r="AC25" i="1"/>
  <c r="AD25" i="1"/>
  <c r="AE25" i="1" s="1"/>
  <c r="W31" i="1"/>
  <c r="AA31" i="1" s="1"/>
  <c r="AD31" i="1"/>
  <c r="AE31" i="1" s="1"/>
  <c r="AC31" i="1"/>
  <c r="R17" i="1"/>
  <c r="P17" i="1" s="1"/>
  <c r="S17" i="1" s="1"/>
  <c r="M17" i="1" s="1"/>
  <c r="N17" i="1" s="1"/>
  <c r="R19" i="1"/>
  <c r="P19" i="1" s="1"/>
  <c r="S19" i="1" s="1"/>
  <c r="M19" i="1" s="1"/>
  <c r="N19" i="1" s="1"/>
  <c r="W18" i="1"/>
  <c r="AA18" i="1" s="1"/>
  <c r="AD18" i="1"/>
  <c r="AC18" i="1"/>
  <c r="W20" i="1"/>
  <c r="AA20" i="1" s="1"/>
  <c r="AD20" i="1"/>
  <c r="AE20" i="1" s="1"/>
  <c r="AC20" i="1"/>
  <c r="W26" i="1"/>
  <c r="AA26" i="1" s="1"/>
  <c r="AD26" i="1"/>
  <c r="AE26" i="1" s="1"/>
  <c r="AC26" i="1"/>
  <c r="W22" i="1"/>
  <c r="AA22" i="1" s="1"/>
  <c r="AD22" i="1"/>
  <c r="AC22" i="1"/>
  <c r="R27" i="1"/>
  <c r="P27" i="1" s="1"/>
  <c r="S27" i="1" s="1"/>
  <c r="M27" i="1" s="1"/>
  <c r="N27" i="1" s="1"/>
  <c r="AE23" i="1"/>
  <c r="W30" i="1"/>
  <c r="AA30" i="1" s="1"/>
  <c r="AD30" i="1"/>
  <c r="AE30" i="1" s="1"/>
  <c r="AC30" i="1"/>
  <c r="R22" i="1"/>
  <c r="P22" i="1" s="1"/>
  <c r="S22" i="1" s="1"/>
  <c r="M22" i="1" s="1"/>
  <c r="N22" i="1" s="1"/>
  <c r="R30" i="1"/>
  <c r="P30" i="1" s="1"/>
  <c r="S30" i="1" s="1"/>
  <c r="M30" i="1" s="1"/>
  <c r="N30" i="1" s="1"/>
  <c r="AE19" i="1" l="1"/>
  <c r="AE24" i="1"/>
  <c r="AE22" i="1"/>
  <c r="AE17" i="1"/>
  <c r="AE18" i="1"/>
  <c r="AE28" i="1"/>
</calcChain>
</file>

<file path=xl/sharedStrings.xml><?xml version="1.0" encoding="utf-8"?>
<sst xmlns="http://schemas.openxmlformats.org/spreadsheetml/2006/main" count="703" uniqueCount="360">
  <si>
    <t>File opened</t>
  </si>
  <si>
    <t>2020-12-18 11:10:46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</si>
  <si>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</si>
  <si>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</si>
  <si>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</si>
  <si>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</si>
  <si>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</si>
  <si>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</si>
  <si>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</si>
  <si>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</si>
  <si>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</si>
  <si>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</si>
  <si>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</si>
  <si>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</si>
  <si>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</si>
  <si>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</si>
  <si>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</si>
  <si>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</si>
  <si>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</si>
  <si>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</si>
  <si>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</si>
  <si>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</si>
  <si>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</si>
  <si>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</si>
  <si>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11:10:46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</si>
  <si>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</si>
  <si>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</si>
  <si>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</si>
  <si>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</si>
  <si>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</si>
  <si>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</si>
  <si>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</si>
  <si>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</si>
  <si>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</si>
  <si>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</si>
  <si>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</si>
  <si>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</si>
  <si>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</si>
  <si>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</si>
  <si>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</si>
  <si>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</si>
  <si>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</si>
  <si>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</si>
  <si>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</si>
  <si>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</si>
  <si>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</si>
  <si>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</si>
  <si>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</si>
  <si>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</si>
  <si>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</si>
  <si>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</si>
  <si>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</si>
  <si>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</si>
  <si>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</si>
  <si>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</si>
  <si>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</si>
  <si>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</si>
  <si>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</si>
  <si>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</si>
  <si>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</si>
  <si>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</si>
  <si>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</si>
  <si>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</si>
  <si>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</si>
  <si>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</si>
  <si>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</si>
  <si>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</si>
  <si>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</si>
  <si>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</si>
  <si>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</si>
  <si>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</si>
  <si>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</si>
  <si>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</si>
  <si>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</si>
  <si>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</si>
  <si>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</si>
  <si>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</si>
  <si>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</si>
  <si>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</si>
  <si>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</si>
  <si>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</si>
  <si>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</si>
  <si>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</si>
  <si>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</si>
  <si>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</si>
  <si>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</si>
  <si>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</si>
  <si>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</si>
  <si>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</si>
  <si>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</si>
  <si>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</si>
  <si>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</si>
  <si>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</si>
  <si>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</si>
  <si>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</si>
  <si>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</si>
  <si>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</si>
  <si>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</si>
  <si>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</si>
  <si>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</si>
  <si>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</si>
  <si>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</si>
  <si>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</si>
  <si>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</si>
  <si>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</si>
  <si>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</si>
  <si>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</si>
  <si>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</si>
  <si>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</si>
  <si>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</si>
  <si>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</si>
  <si>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</si>
  <si>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</si>
  <si>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</si>
  <si>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</si>
  <si>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</si>
  <si>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</si>
  <si>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</si>
  <si>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</si>
  <si>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</si>
  <si>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</si>
  <si>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</si>
  <si>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</si>
  <si>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</si>
  <si>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</si>
  <si>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</si>
  <si>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</si>
  <si>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</si>
  <si>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</si>
  <si>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</si>
  <si>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</si>
  <si>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</si>
  <si>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</si>
  <si>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</si>
  <si>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</si>
  <si>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</si>
  <si>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</si>
  <si>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</si>
  <si>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</si>
  <si>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</si>
  <si>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</si>
  <si>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</si>
  <si>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</si>
  <si>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</si>
  <si>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</si>
  <si>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</si>
  <si>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</si>
  <si>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</si>
  <si>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</si>
  <si>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</si>
  <si>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</si>
  <si>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</si>
  <si>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</si>
  <si>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</si>
  <si>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</si>
  <si>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</si>
  <si>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</si>
  <si>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</si>
  <si>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</si>
  <si>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</si>
  <si>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</si>
  <si>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</si>
  <si>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</si>
  <si>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</si>
  <si>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</si>
  <si>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</si>
  <si>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</si>
  <si>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</si>
  <si>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</si>
  <si>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</si>
  <si>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</si>
  <si>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</si>
  <si>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</si>
  <si>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</si>
  <si>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</si>
  <si>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</si>
  <si>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</si>
  <si>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</si>
  <si>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</si>
  <si>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</si>
  <si>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</si>
  <si>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</si>
  <si>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</si>
  <si>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</si>
  <si>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</si>
  <si>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</si>
  <si>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</si>
  <si>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</si>
  <si>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</si>
  <si>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</si>
  <si>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</si>
  <si>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</si>
  <si>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</si>
  <si>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</si>
  <si>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</si>
  <si>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</si>
  <si>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</si>
  <si>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</si>
  <si>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</si>
  <si>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</si>
  <si>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</si>
  <si>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</si>
  <si>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</si>
  <si>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</si>
  <si>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</si>
  <si>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</si>
  <si>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</si>
  <si>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</si>
  <si>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</si>
  <si>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</si>
  <si>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</si>
  <si>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</si>
  <si>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</si>
  <si>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</si>
  <si>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</si>
  <si>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</si>
  <si>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</si>
  <si>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</si>
  <si>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</si>
  <si>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</si>
  <si>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</si>
  <si>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</si>
  <si>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</si>
  <si>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</si>
  <si>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</si>
  <si>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</si>
  <si>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</si>
  <si>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</si>
  <si>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</si>
  <si>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</si>
  <si>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</si>
  <si>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</si>
  <si>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</si>
  <si>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</si>
  <si>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</si>
  <si>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</si>
  <si>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</si>
  <si>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</si>
  <si>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</si>
  <si>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</si>
  <si>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</si>
  <si>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</si>
  <si>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</si>
  <si>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</si>
  <si>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</si>
  <si>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</si>
  <si>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</si>
  <si>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</si>
  <si>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</si>
  <si>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</si>
  <si>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</si>
  <si>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</si>
  <si>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</si>
  <si>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</si>
  <si>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</si>
  <si>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</si>
  <si>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</si>
  <si>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</si>
  <si>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</si>
  <si>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</si>
  <si>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</si>
  <si>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</si>
  <si>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</si>
  <si>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</si>
  <si>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</si>
  <si>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</si>
  <si>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</si>
  <si>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</si>
  <si>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</si>
  <si>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</si>
  <si>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</si>
  <si>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</si>
  <si>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</si>
  <si>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</si>
  <si>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</si>
  <si>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</si>
  <si>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</si>
  <si>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</si>
  <si>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</si>
  <si>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</si>
  <si>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</si>
  <si>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</si>
  <si>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</si>
  <si>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</si>
  <si>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</si>
  <si>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</si>
  <si>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</si>
  <si>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</si>
  <si>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</si>
  <si>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</si>
  <si>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11:18:00</t>
  </si>
  <si>
    <t>11:18:00</t>
  </si>
  <si>
    <t>1149</t>
  </si>
  <si>
    <t>_1</t>
  </si>
  <si>
    <t>-</t>
  </si>
  <si>
    <t>RECT-3196-20201218-11_17_51</t>
  </si>
  <si>
    <t>DARK-3197-20201218-11_17_59</t>
  </si>
  <si>
    <t>0: Broadleaf</t>
  </si>
  <si>
    <t>11:18:22</t>
  </si>
  <si>
    <t>1/3</t>
  </si>
  <si>
    <t>20201218 11:20:14</t>
  </si>
  <si>
    <t>11:20:14</t>
  </si>
  <si>
    <t>RECT-3198-20201218-11_20_05</t>
  </si>
  <si>
    <t>DARK-3199-20201218-11_20_13</t>
  </si>
  <si>
    <t>3/3</t>
  </si>
  <si>
    <t>20201218 11:21:32</t>
  </si>
  <si>
    <t>11:21:32</t>
  </si>
  <si>
    <t>RECT-3200-20201218-11_21_23</t>
  </si>
  <si>
    <t>DARK-3201-20201218-11_21_31</t>
  </si>
  <si>
    <t>20201218 11:22:41</t>
  </si>
  <si>
    <t>11:22:41</t>
  </si>
  <si>
    <t>RECT-3202-20201218-11_22_32</t>
  </si>
  <si>
    <t>DARK-3203-20201218-11_22_40</t>
  </si>
  <si>
    <t>20201218 11:24:13</t>
  </si>
  <si>
    <t>11:24:13</t>
  </si>
  <si>
    <t>RECT-3204-20201218-11_24_04</t>
  </si>
  <si>
    <t>DARK-3205-20201218-11_24_12</t>
  </si>
  <si>
    <t>20201218 11:25:27</t>
  </si>
  <si>
    <t>11:25:27</t>
  </si>
  <si>
    <t>RECT-3206-20201218-11_25_18</t>
  </si>
  <si>
    <t>DARK-3207-20201218-11_25_26</t>
  </si>
  <si>
    <t>20201218 11:26:52</t>
  </si>
  <si>
    <t>11:26:52</t>
  </si>
  <si>
    <t>RECT-3208-20201218-11_26_43</t>
  </si>
  <si>
    <t>DARK-3209-20201218-11_26_51</t>
  </si>
  <si>
    <t>20201218 11:28:43</t>
  </si>
  <si>
    <t>11:28:43</t>
  </si>
  <si>
    <t>RECT-3210-20201218-11_28_34</t>
  </si>
  <si>
    <t>DARK-3211-20201218-11_28_42</t>
  </si>
  <si>
    <t>11:29:04</t>
  </si>
  <si>
    <t>20201218 11:30:41</t>
  </si>
  <si>
    <t>11:30:41</t>
  </si>
  <si>
    <t>RECT-3212-20201218-11_30_32</t>
  </si>
  <si>
    <t>DARK-3213-20201218-11_30_40</t>
  </si>
  <si>
    <t>20201218 11:32:40</t>
  </si>
  <si>
    <t>11:32:40</t>
  </si>
  <si>
    <t>RECT-3214-20201218-11_32_31</t>
  </si>
  <si>
    <t>DARK-3215-20201218-11_32_39</t>
  </si>
  <si>
    <t>20201218 11:34:41</t>
  </si>
  <si>
    <t>11:34:41</t>
  </si>
  <si>
    <t>RECT-3216-20201218-11_34_32</t>
  </si>
  <si>
    <t>DARK-3217-20201218-11_34_39</t>
  </si>
  <si>
    <t>2/3</t>
  </si>
  <si>
    <t>20201218 11:36:41</t>
  </si>
  <si>
    <t>11:36:41</t>
  </si>
  <si>
    <t>RECT-3218-20201218-11_36_32</t>
  </si>
  <si>
    <t>DARK-3219-20201218-11_36_40</t>
  </si>
  <si>
    <t>20201218 11:38:30</t>
  </si>
  <si>
    <t>11:38:30</t>
  </si>
  <si>
    <t>RECT-3220-20201218-11_38_21</t>
  </si>
  <si>
    <t>DARK-3221-20201218-11_38_29</t>
  </si>
  <si>
    <t>20201218 11:40:31</t>
  </si>
  <si>
    <t>11:40:31</t>
  </si>
  <si>
    <t>RECT-3222-20201218-11_40_22</t>
  </si>
  <si>
    <t>DARK-3223-20201218-11_40_29</t>
  </si>
  <si>
    <t>11:40:56</t>
  </si>
  <si>
    <t>20201218 11:42:44</t>
  </si>
  <si>
    <t>11:42:44</t>
  </si>
  <si>
    <t>RECT-3224-20201218-11_42_35</t>
  </si>
  <si>
    <t>DARK-3225-20201218-11_42_43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</si>
</sst>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 t="s">
        <v>30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1608311880.5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1608311872.75</v>
      </c>
      <c r="I17">
        <f t="shared" ref="I17:I31" si="0">(J17)/1000</f>
        <v>5.1994826687757625E-4</v>
      </c>
      <c r="J17">
        <f t="shared" ref="J17:J31" si="1">1000*CA17*AH17*(BW17-BX17)/(100*BP17*(1000-AH17*BW17))</f>
        <v>0.51994826687757623</v>
      </c>
      <c r="K17">
        <f t="shared" ref="K17:K31" si="2">CA17*AH17*(BV17-BU17*(1000-AH17*BX17)/(1000-AH17*BW17))/(100*BP17)</f>
        <v>4.6108760991479594</v>
      </c>
      <c r="L17">
        <f t="shared" ref="L17:L31" si="3">BU17 - IF(AH17&gt;1, K17*BP17*100/(AJ17*CI17), 0)</f>
        <v>401.52640000000002</v>
      </c>
      <c r="M17">
        <f t="shared" ref="M17:M31" si="4">((S17-I17/2)*L17-K17)/(S17+I17/2)</f>
        <v>137.42521582755793</v>
      </c>
      <c r="N17">
        <f t="shared" ref="N17:N31" si="5">M17*(CB17+CC17)/1000</f>
        <v>14.113282536115465</v>
      </c>
      <c r="O17">
        <f t="shared" ref="O17:O31" si="6">(BU17 - IF(AH17&gt;1, K17*BP17*100/(AJ17*CI17), 0))*(CB17+CC17)/1000</f>
        <v>41.235922350816026</v>
      </c>
      <c r="P17">
        <f t="shared" ref="P17:P31" si="7">2/((1/R17-1/Q17)+SIGN(R17)*SQRT((1/R17-1/Q17)*(1/R17-1/Q17) + 4*BQ17/((BQ17+1)*(BQ17+1))*(2*1/R17*1/Q17-1/Q17*1/Q17)))</f>
        <v>2.8915891180879751E-2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2.9746395360684046</v>
      </c>
      <c r="R17">
        <f t="shared" ref="R17:R31" si="9">I17*(1000-(1000*0.61365*EXP(17.502*V17/(240.97+V17))/(CB17+CC17)+BW17)/2)/(1000*0.61365*EXP(17.502*V17/(240.97+V17))/(CB17+CC17)-BW17)</f>
        <v>2.8760637688589004E-2</v>
      </c>
      <c r="S17">
        <f t="shared" ref="S17:S31" si="10">1/((BQ17+1)/(P17/1.6)+1/(Q17/1.37)) + BQ17/((BQ17+1)/(P17/1.6) + BQ17/(Q17/1.37))</f>
        <v>1.7989277834271483E-2</v>
      </c>
      <c r="T17">
        <f t="shared" ref="T17:T31" si="11">(BM17*BO17)</f>
        <v>231.28194907926797</v>
      </c>
      <c r="U17">
        <f t="shared" ref="U17:U31" si="12">(CD17+(T17+2*0.95*0.0000000567*(((CD17+$B$7)+273)^4-(CD17+273)^4)-44100*I17)/(1.84*29.3*Q17+8*0.95*0.0000000567*(CD17+273)^3))</f>
        <v>29.210086900530992</v>
      </c>
      <c r="V17">
        <f t="shared" ref="V17:V31" si="13">($C$7*CE17+$D$7*CF17+$E$7*U17)</f>
        <v>28.834150000000001</v>
      </c>
      <c r="W17">
        <f t="shared" ref="W17:W31" si="14">0.61365*EXP(17.502*V17/(240.97+V17))</f>
        <v>3.9833369684263897</v>
      </c>
      <c r="X17">
        <f t="shared" ref="X17:X31" si="15">(Y17/Z17*100)</f>
        <v>57.512392366391886</v>
      </c>
      <c r="Y17">
        <f t="shared" ref="Y17:Y31" si="16">BW17*(CB17+CC17)/1000</f>
        <v>2.1824500732152123</v>
      </c>
      <c r="Z17">
        <f t="shared" ref="Z17:Z31" si="17">0.61365*EXP(17.502*CD17/(240.97+CD17))</f>
        <v>3.7947475029582587</v>
      </c>
      <c r="AA17">
        <f t="shared" ref="AA17:AA31" si="18">(W17-BW17*(CB17+CC17)/1000)</f>
        <v>1.8008868952111774</v>
      </c>
      <c r="AB17">
        <f t="shared" ref="AB17:AB31" si="19">(-I17*44100)</f>
        <v>-22.929718569301112</v>
      </c>
      <c r="AC17">
        <f t="shared" ref="AC17:AC31" si="20">2*29.3*Q17*0.92*(CD17-V17)</f>
        <v>-133.83842703599629</v>
      </c>
      <c r="AD17">
        <f t="shared" ref="AD17:AD31" si="21">2*0.95*0.0000000567*(((CD17+$B$7)+273)^4-(V17+273)^4)</f>
        <v>-9.8482977583162317</v>
      </c>
      <c r="AE17">
        <f t="shared" ref="AE17:AE31" si="22">T17+AD17+AB17+AC17</f>
        <v>64.665505715654348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54068.354368358268</v>
      </c>
      <c r="AK17" t="s">
        <v>294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295</v>
      </c>
      <c r="AR17">
        <v>15367.2</v>
      </c>
      <c r="AS17">
        <v>814.34672</v>
      </c>
      <c r="AT17">
        <v>954.46</v>
      </c>
      <c r="AU17">
        <f t="shared" ref="AU17:AU31" si="27">1-AS17/AT17</f>
        <v>0.14679848291180353</v>
      </c>
      <c r="AV17">
        <v>0.5</v>
      </c>
      <c r="AW17">
        <f t="shared" ref="AW17:AW31" si="28">BM17</f>
        <v>1180.1374115544929</v>
      </c>
      <c r="AX17">
        <f t="shared" ref="AX17:AX31" si="29">K17</f>
        <v>4.6108760991479594</v>
      </c>
      <c r="AY17">
        <f t="shared" ref="AY17:AY31" si="30">AU17*AV17*AW17</f>
        <v>86.621190821831135</v>
      </c>
      <c r="AZ17">
        <f t="shared" ref="AZ17:AZ31" si="31">(AX17-AP17)/AW17</f>
        <v>4.7544260898883268E-3</v>
      </c>
      <c r="BA17">
        <f t="shared" ref="BA17:BA31" si="32">(AN17-AT17)/AT17</f>
        <v>-1</v>
      </c>
      <c r="BB17" t="s">
        <v>296</v>
      </c>
      <c r="BC17">
        <v>814.34672</v>
      </c>
      <c r="BD17">
        <v>638.88</v>
      </c>
      <c r="BE17">
        <f t="shared" ref="BE17:BE31" si="33">1-BD17/AT17</f>
        <v>0.33063721895102993</v>
      </c>
      <c r="BF17">
        <f t="shared" ref="BF17:BF31" si="34">(AT17-BC17)/(AT17-BD17)</f>
        <v>0.44398656442106604</v>
      </c>
      <c r="BG17">
        <f t="shared" ref="BG17:BG31" si="35">(AN17-AT17)/(AN17-BD17)</f>
        <v>1.4939581768094166</v>
      </c>
      <c r="BH17">
        <f t="shared" ref="BH17:BH31" si="36">(AT17-BC17)/(AT17-AM17)</f>
        <v>0.14679848291180356</v>
      </c>
      <c r="BI17" t="e">
        <f t="shared" ref="BI17:BI31" si="37">(AN17-AT17)/(AN17-AM17)</f>
        <v>#DIV/0!</v>
      </c>
      <c r="BJ17">
        <f t="shared" ref="BJ17:BJ31" si="38">(BF17*BD17/BC17)</f>
        <v>0.34832108893043823</v>
      </c>
      <c r="BK17">
        <f t="shared" ref="BK17:BK31" si="39">(1-BJ17)</f>
        <v>0.65167891106956177</v>
      </c>
      <c r="BL17">
        <f t="shared" ref="BL17:BL31" si="40">$B$11*CJ17+$C$11*CK17+$F$11*CL17*(1-CO17)</f>
        <v>1399.94333333333</v>
      </c>
      <c r="BM17">
        <f t="shared" ref="BM17:BM31" si="41">BL17*BN17</f>
        <v>1180.1374115544929</v>
      </c>
      <c r="BN17">
        <f t="shared" ref="BN17:BN31" si="42">($B$11*$D$9+$C$11*$D$9+$F$11*((CY17+CQ17)/MAX(CY17+CQ17+CZ17, 0.1)*$I$9+CZ17/MAX(CY17+CQ17+CZ17, 0.1)*$J$9))/($B$11+$C$11+$F$11)</f>
        <v>0.84298941496762669</v>
      </c>
      <c r="BO17">
        <f t="shared" ref="BO17:BO31" si="43">($B$11*$K$9+$C$11*$K$9+$F$11*((CY17+CQ17)/MAX(CY17+CQ17+CZ17, 0.1)*$P$9+CZ17/MAX(CY17+CQ17+CZ17, 0.1)*$Q$9))/($B$11+$C$11+$F$11)</f>
        <v>0.19597882993525328</v>
      </c>
      <c r="BP17">
        <v>6</v>
      </c>
      <c r="BQ17">
        <v>0.5</v>
      </c>
      <c r="BR17" t="s">
        <v>297</v>
      </c>
      <c r="BS17">
        <v>2</v>
      </c>
      <c r="BT17">
        <v>1608311872.75</v>
      </c>
      <c r="BU17">
        <v>401.52640000000002</v>
      </c>
      <c r="BV17">
        <v>407.30986666666701</v>
      </c>
      <c r="BW17">
        <v>21.251163333333299</v>
      </c>
      <c r="BX17">
        <v>20.640496666666699</v>
      </c>
      <c r="BY17">
        <v>401.16640000000001</v>
      </c>
      <c r="BZ17">
        <v>20.9901633333333</v>
      </c>
      <c r="CA17">
        <v>500.00970000000001</v>
      </c>
      <c r="CB17">
        <v>102.597933333333</v>
      </c>
      <c r="CC17">
        <v>9.9977316666666705E-2</v>
      </c>
      <c r="CD17">
        <v>27.999583333333302</v>
      </c>
      <c r="CE17">
        <v>28.834150000000001</v>
      </c>
      <c r="CF17">
        <v>999.9</v>
      </c>
      <c r="CG17">
        <v>0</v>
      </c>
      <c r="CH17">
        <v>0</v>
      </c>
      <c r="CI17">
        <v>9999.5429999999997</v>
      </c>
      <c r="CJ17">
        <v>0</v>
      </c>
      <c r="CK17">
        <v>266.19176666666698</v>
      </c>
      <c r="CL17">
        <v>1399.94333333333</v>
      </c>
      <c r="CM17">
        <v>0.89999326666666701</v>
      </c>
      <c r="CN17">
        <v>0.100006593333333</v>
      </c>
      <c r="CO17">
        <v>0</v>
      </c>
      <c r="CP17">
        <v>814.49879999999996</v>
      </c>
      <c r="CQ17">
        <v>4.9994800000000001</v>
      </c>
      <c r="CR17">
        <v>11750.8533333333</v>
      </c>
      <c r="CS17">
        <v>11417.086666666701</v>
      </c>
      <c r="CT17">
        <v>47.908066666666599</v>
      </c>
      <c r="CU17">
        <v>49.7582666666667</v>
      </c>
      <c r="CV17">
        <v>48.920466666666599</v>
      </c>
      <c r="CW17">
        <v>49.441466666666699</v>
      </c>
      <c r="CX17">
        <v>49.845666666666702</v>
      </c>
      <c r="CY17">
        <v>1255.443</v>
      </c>
      <c r="CZ17">
        <v>139.500333333333</v>
      </c>
      <c r="DA17">
        <v>0</v>
      </c>
      <c r="DB17">
        <v>896.70000004768394</v>
      </c>
      <c r="DC17">
        <v>0</v>
      </c>
      <c r="DD17">
        <v>814.34672</v>
      </c>
      <c r="DE17">
        <v>-24.2343076811703</v>
      </c>
      <c r="DF17">
        <v>-289.346153748348</v>
      </c>
      <c r="DG17">
        <v>11749.072</v>
      </c>
      <c r="DH17">
        <v>15</v>
      </c>
      <c r="DI17">
        <v>1608311902.5</v>
      </c>
      <c r="DJ17" t="s">
        <v>298</v>
      </c>
      <c r="DK17">
        <v>1608311902.5</v>
      </c>
      <c r="DL17">
        <v>1608311898.5</v>
      </c>
      <c r="DM17">
        <v>4</v>
      </c>
      <c r="DN17">
        <v>-0.185</v>
      </c>
      <c r="DO17">
        <v>-2E-3</v>
      </c>
      <c r="DP17">
        <v>0.36</v>
      </c>
      <c r="DQ17">
        <v>0.26100000000000001</v>
      </c>
      <c r="DR17">
        <v>407</v>
      </c>
      <c r="DS17">
        <v>21</v>
      </c>
      <c r="DT17">
        <v>0.41</v>
      </c>
      <c r="DU17">
        <v>0.05</v>
      </c>
      <c r="DV17">
        <v>4.39572219849493</v>
      </c>
      <c r="DW17">
        <v>2.2885509995250199</v>
      </c>
      <c r="DX17">
        <v>0.17195704367543799</v>
      </c>
      <c r="DY17">
        <v>0</v>
      </c>
      <c r="DZ17">
        <v>-5.5713283333333301</v>
      </c>
      <c r="EA17">
        <v>-2.6840347942157901</v>
      </c>
      <c r="EB17">
        <v>0.195308528608513</v>
      </c>
      <c r="EC17">
        <v>0</v>
      </c>
      <c r="ED17">
        <v>0.63736950000000003</v>
      </c>
      <c r="EE17">
        <v>3.1547933259178602E-2</v>
      </c>
      <c r="EF17">
        <v>2.3311296796474901E-3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0.36</v>
      </c>
      <c r="EN17">
        <v>0.26100000000000001</v>
      </c>
      <c r="EO17">
        <v>0.71770568987540895</v>
      </c>
      <c r="EP17">
        <v>-1.6043650578588901E-5</v>
      </c>
      <c r="EQ17">
        <v>-1.15305589960158E-6</v>
      </c>
      <c r="ER17">
        <v>3.6581349982770798E-10</v>
      </c>
      <c r="ES17">
        <v>-0.109039483543453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16.600000000000001</v>
      </c>
      <c r="FB17">
        <v>16.8</v>
      </c>
      <c r="FC17">
        <v>2</v>
      </c>
      <c r="FD17">
        <v>508.73399999999998</v>
      </c>
      <c r="FE17">
        <v>494.77499999999998</v>
      </c>
      <c r="FF17">
        <v>23.600200000000001</v>
      </c>
      <c r="FG17">
        <v>34.811799999999998</v>
      </c>
      <c r="FH17">
        <v>30.0001</v>
      </c>
      <c r="FI17">
        <v>34.831899999999997</v>
      </c>
      <c r="FJ17">
        <v>34.872599999999998</v>
      </c>
      <c r="FK17">
        <v>19.2562</v>
      </c>
      <c r="FL17">
        <v>19.6524</v>
      </c>
      <c r="FM17">
        <v>63.146500000000003</v>
      </c>
      <c r="FN17">
        <v>23.600300000000001</v>
      </c>
      <c r="FO17">
        <v>406.87900000000002</v>
      </c>
      <c r="FP17">
        <v>20.5929</v>
      </c>
      <c r="FQ17">
        <v>97.571700000000007</v>
      </c>
      <c r="FR17">
        <v>101.822</v>
      </c>
    </row>
    <row r="18" spans="1:174" x14ac:dyDescent="0.25">
      <c r="A18">
        <v>2</v>
      </c>
      <c r="B18">
        <v>1608312014.5</v>
      </c>
      <c r="C18">
        <v>134</v>
      </c>
      <c r="D18" t="s">
        <v>300</v>
      </c>
      <c r="E18" t="s">
        <v>301</v>
      </c>
      <c r="F18" t="s">
        <v>292</v>
      </c>
      <c r="G18" t="s">
        <v>293</v>
      </c>
      <c r="H18">
        <v>1608312006.5</v>
      </c>
      <c r="I18">
        <f t="shared" si="0"/>
        <v>6.4105688560833567E-4</v>
      </c>
      <c r="J18">
        <f t="shared" si="1"/>
        <v>0.64105688560833562</v>
      </c>
      <c r="K18">
        <f t="shared" si="2"/>
        <v>-0.4633851353191028</v>
      </c>
      <c r="L18">
        <f t="shared" si="3"/>
        <v>49.321464516128998</v>
      </c>
      <c r="M18">
        <f t="shared" si="4"/>
        <v>68.569661994582731</v>
      </c>
      <c r="N18">
        <f t="shared" si="5"/>
        <v>7.041499026197485</v>
      </c>
      <c r="O18">
        <f t="shared" si="6"/>
        <v>5.0648790479438848</v>
      </c>
      <c r="P18">
        <f t="shared" si="7"/>
        <v>3.5578843618528692E-2</v>
      </c>
      <c r="Q18">
        <f t="shared" si="8"/>
        <v>2.9748864162676489</v>
      </c>
      <c r="R18">
        <f t="shared" si="9"/>
        <v>3.5344130936759033E-2</v>
      </c>
      <c r="S18">
        <f t="shared" si="10"/>
        <v>2.2111040610145731E-2</v>
      </c>
      <c r="T18">
        <f t="shared" si="11"/>
        <v>231.29067775960274</v>
      </c>
      <c r="U18">
        <f t="shared" si="12"/>
        <v>29.180551213627709</v>
      </c>
      <c r="V18">
        <f t="shared" si="13"/>
        <v>28.8615903225806</v>
      </c>
      <c r="W18">
        <f t="shared" si="14"/>
        <v>3.9896740708935323</v>
      </c>
      <c r="X18">
        <f t="shared" si="15"/>
        <v>57.523959321277538</v>
      </c>
      <c r="Y18">
        <f t="shared" si="16"/>
        <v>2.1830844845012352</v>
      </c>
      <c r="Z18">
        <f t="shared" si="17"/>
        <v>3.7950873171098531</v>
      </c>
      <c r="AA18">
        <f t="shared" si="18"/>
        <v>1.8065895863922972</v>
      </c>
      <c r="AB18">
        <f t="shared" si="19"/>
        <v>-28.270608655327603</v>
      </c>
      <c r="AC18">
        <f t="shared" si="20"/>
        <v>-138.00412055188463</v>
      </c>
      <c r="AD18">
        <f t="shared" si="21"/>
        <v>-10.155446777358671</v>
      </c>
      <c r="AE18">
        <f t="shared" si="22"/>
        <v>54.86050177503185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54075.17507062685</v>
      </c>
      <c r="AK18" t="s">
        <v>294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302</v>
      </c>
      <c r="AR18">
        <v>15364.4</v>
      </c>
      <c r="AS18">
        <v>783.711461538462</v>
      </c>
      <c r="AT18">
        <v>880.1</v>
      </c>
      <c r="AU18">
        <f t="shared" si="27"/>
        <v>0.10951998461713219</v>
      </c>
      <c r="AV18">
        <v>0.5</v>
      </c>
      <c r="AW18">
        <f t="shared" si="28"/>
        <v>1180.1809467158314</v>
      </c>
      <c r="AX18">
        <f t="shared" si="29"/>
        <v>-0.4633851353191028</v>
      </c>
      <c r="AY18">
        <f t="shared" si="30"/>
        <v>64.626699564875182</v>
      </c>
      <c r="AZ18">
        <f t="shared" si="31"/>
        <v>4.5468863581823738E-4</v>
      </c>
      <c r="BA18">
        <f t="shared" si="32"/>
        <v>-1</v>
      </c>
      <c r="BB18" t="s">
        <v>303</v>
      </c>
      <c r="BC18">
        <v>783.711461538462</v>
      </c>
      <c r="BD18">
        <v>632.23</v>
      </c>
      <c r="BE18">
        <f t="shared" si="33"/>
        <v>0.28163845017611633</v>
      </c>
      <c r="BF18">
        <f t="shared" si="34"/>
        <v>0.38886730327001257</v>
      </c>
      <c r="BG18">
        <f t="shared" si="35"/>
        <v>1.392056688230549</v>
      </c>
      <c r="BH18">
        <f t="shared" si="36"/>
        <v>0.10951998461713217</v>
      </c>
      <c r="BI18" t="e">
        <f t="shared" si="37"/>
        <v>#DIV/0!</v>
      </c>
      <c r="BJ18">
        <f t="shared" si="38"/>
        <v>0.31370419754201129</v>
      </c>
      <c r="BK18">
        <f t="shared" si="39"/>
        <v>0.68629580245798871</v>
      </c>
      <c r="BL18">
        <f t="shared" si="40"/>
        <v>1399.9948387096799</v>
      </c>
      <c r="BM18">
        <f t="shared" si="41"/>
        <v>1180.1809467158314</v>
      </c>
      <c r="BN18">
        <f t="shared" si="42"/>
        <v>0.84298949830669212</v>
      </c>
      <c r="BO18">
        <f t="shared" si="43"/>
        <v>0.19597899661338442</v>
      </c>
      <c r="BP18">
        <v>6</v>
      </c>
      <c r="BQ18">
        <v>0.5</v>
      </c>
      <c r="BR18" t="s">
        <v>297</v>
      </c>
      <c r="BS18">
        <v>2</v>
      </c>
      <c r="BT18">
        <v>1608312006.5</v>
      </c>
      <c r="BU18">
        <v>49.321464516128998</v>
      </c>
      <c r="BV18">
        <v>48.803351612903199</v>
      </c>
      <c r="BW18">
        <v>21.258735483871</v>
      </c>
      <c r="BX18">
        <v>20.505832258064501</v>
      </c>
      <c r="BY18">
        <v>48.7919451612903</v>
      </c>
      <c r="BZ18">
        <v>20.9731806451613</v>
      </c>
      <c r="CA18">
        <v>500.00754838709702</v>
      </c>
      <c r="CB18">
        <v>102.591193548387</v>
      </c>
      <c r="CC18">
        <v>9.9979506451612896E-2</v>
      </c>
      <c r="CD18">
        <v>28.0011193548387</v>
      </c>
      <c r="CE18">
        <v>28.8615903225806</v>
      </c>
      <c r="CF18">
        <v>999.9</v>
      </c>
      <c r="CG18">
        <v>0</v>
      </c>
      <c r="CH18">
        <v>0</v>
      </c>
      <c r="CI18">
        <v>10001.596451612901</v>
      </c>
      <c r="CJ18">
        <v>0</v>
      </c>
      <c r="CK18">
        <v>290.94680645161299</v>
      </c>
      <c r="CL18">
        <v>1399.9948387096799</v>
      </c>
      <c r="CM18">
        <v>0.89999241935483898</v>
      </c>
      <c r="CN18">
        <v>0.100007503225806</v>
      </c>
      <c r="CO18">
        <v>0</v>
      </c>
      <c r="CP18">
        <v>783.73599999999999</v>
      </c>
      <c r="CQ18">
        <v>4.9994800000000001</v>
      </c>
      <c r="CR18">
        <v>11407.0741935484</v>
      </c>
      <c r="CS18">
        <v>11417.509677419401</v>
      </c>
      <c r="CT18">
        <v>48.356580645161301</v>
      </c>
      <c r="CU18">
        <v>50.191064516129003</v>
      </c>
      <c r="CV18">
        <v>49.330290322580602</v>
      </c>
      <c r="CW18">
        <v>49.796064516129</v>
      </c>
      <c r="CX18">
        <v>50.229612903225799</v>
      </c>
      <c r="CY18">
        <v>1255.48548387097</v>
      </c>
      <c r="CZ18">
        <v>139.50935483871001</v>
      </c>
      <c r="DA18">
        <v>0</v>
      </c>
      <c r="DB18">
        <v>133.40000009536701</v>
      </c>
      <c r="DC18">
        <v>0</v>
      </c>
      <c r="DD18">
        <v>783.711461538462</v>
      </c>
      <c r="DE18">
        <v>-4.5255384544485597</v>
      </c>
      <c r="DF18">
        <v>-58.717948590997899</v>
      </c>
      <c r="DG18">
        <v>11406.4115384615</v>
      </c>
      <c r="DH18">
        <v>15</v>
      </c>
      <c r="DI18">
        <v>1608311902.5</v>
      </c>
      <c r="DJ18" t="s">
        <v>298</v>
      </c>
      <c r="DK18">
        <v>1608311902.5</v>
      </c>
      <c r="DL18">
        <v>1608311898.5</v>
      </c>
      <c r="DM18">
        <v>4</v>
      </c>
      <c r="DN18">
        <v>-0.185</v>
      </c>
      <c r="DO18">
        <v>-2E-3</v>
      </c>
      <c r="DP18">
        <v>0.36</v>
      </c>
      <c r="DQ18">
        <v>0.26100000000000001</v>
      </c>
      <c r="DR18">
        <v>407</v>
      </c>
      <c r="DS18">
        <v>21</v>
      </c>
      <c r="DT18">
        <v>0.41</v>
      </c>
      <c r="DU18">
        <v>0.05</v>
      </c>
      <c r="DV18">
        <v>-0.459080722625549</v>
      </c>
      <c r="DW18">
        <v>-0.181586569354172</v>
      </c>
      <c r="DX18">
        <v>1.75762708676694E-2</v>
      </c>
      <c r="DY18">
        <v>1</v>
      </c>
      <c r="DZ18">
        <v>0.51742363333333297</v>
      </c>
      <c r="EA18">
        <v>0.162460912124583</v>
      </c>
      <c r="EB18">
        <v>1.5937370085187301E-2</v>
      </c>
      <c r="EC18">
        <v>1</v>
      </c>
      <c r="ED18">
        <v>0.75273643333333295</v>
      </c>
      <c r="EE18">
        <v>2.7609957730812599E-2</v>
      </c>
      <c r="EF18">
        <v>2.0943226857918001E-3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0.52900000000000003</v>
      </c>
      <c r="EN18">
        <v>0.28599999999999998</v>
      </c>
      <c r="EO18">
        <v>0.53301042588408698</v>
      </c>
      <c r="EP18">
        <v>-1.6043650578588901E-5</v>
      </c>
      <c r="EQ18">
        <v>-1.15305589960158E-6</v>
      </c>
      <c r="ER18">
        <v>3.6581349982770798E-10</v>
      </c>
      <c r="ES18">
        <v>-0.11076354957975899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1.9</v>
      </c>
      <c r="FB18">
        <v>1.9</v>
      </c>
      <c r="FC18">
        <v>2</v>
      </c>
      <c r="FD18">
        <v>508.86200000000002</v>
      </c>
      <c r="FE18">
        <v>493</v>
      </c>
      <c r="FF18">
        <v>23.370999999999999</v>
      </c>
      <c r="FG18">
        <v>34.830800000000004</v>
      </c>
      <c r="FH18">
        <v>30</v>
      </c>
      <c r="FI18">
        <v>34.8446</v>
      </c>
      <c r="FJ18">
        <v>34.882100000000001</v>
      </c>
      <c r="FK18">
        <v>4.9746499999999996</v>
      </c>
      <c r="FL18">
        <v>20.625599999999999</v>
      </c>
      <c r="FM18">
        <v>63.146500000000003</v>
      </c>
      <c r="FN18">
        <v>23.422699999999999</v>
      </c>
      <c r="FO18">
        <v>49.036700000000003</v>
      </c>
      <c r="FP18">
        <v>20.469899999999999</v>
      </c>
      <c r="FQ18">
        <v>97.5715</v>
      </c>
      <c r="FR18">
        <v>101.81100000000001</v>
      </c>
    </row>
    <row r="19" spans="1:174" x14ac:dyDescent="0.25">
      <c r="A19">
        <v>3</v>
      </c>
      <c r="B19">
        <v>1608312092.5</v>
      </c>
      <c r="C19">
        <v>212</v>
      </c>
      <c r="D19" t="s">
        <v>305</v>
      </c>
      <c r="E19" t="s">
        <v>306</v>
      </c>
      <c r="F19" t="s">
        <v>292</v>
      </c>
      <c r="G19" t="s">
        <v>293</v>
      </c>
      <c r="H19">
        <v>1608312084.75</v>
      </c>
      <c r="I19">
        <f t="shared" si="0"/>
        <v>7.7376038189961151E-4</v>
      </c>
      <c r="J19">
        <f t="shared" si="1"/>
        <v>0.77376038189961149</v>
      </c>
      <c r="K19">
        <f t="shared" si="2"/>
        <v>0.28573965538142798</v>
      </c>
      <c r="L19">
        <f t="shared" si="3"/>
        <v>79.510000000000005</v>
      </c>
      <c r="M19">
        <f t="shared" si="4"/>
        <v>66.668379333378098</v>
      </c>
      <c r="N19">
        <f t="shared" si="5"/>
        <v>6.8461992543452066</v>
      </c>
      <c r="O19">
        <f t="shared" si="6"/>
        <v>8.1649097841569738</v>
      </c>
      <c r="P19">
        <f t="shared" si="7"/>
        <v>4.2940694331826887E-2</v>
      </c>
      <c r="Q19">
        <f t="shared" si="8"/>
        <v>2.9744208190646364</v>
      </c>
      <c r="R19">
        <f t="shared" si="9"/>
        <v>4.2599250606163708E-2</v>
      </c>
      <c r="S19">
        <f t="shared" si="10"/>
        <v>2.6654982542846081E-2</v>
      </c>
      <c r="T19">
        <f t="shared" si="11"/>
        <v>231.29603321018331</v>
      </c>
      <c r="U19">
        <f t="shared" si="12"/>
        <v>29.147514654553781</v>
      </c>
      <c r="V19">
        <f t="shared" si="13"/>
        <v>28.854303333333299</v>
      </c>
      <c r="W19">
        <f t="shared" si="14"/>
        <v>3.9879903477170036</v>
      </c>
      <c r="X19">
        <f t="shared" si="15"/>
        <v>57.407406517024725</v>
      </c>
      <c r="Y19">
        <f t="shared" si="16"/>
        <v>2.1787582366235734</v>
      </c>
      <c r="Z19">
        <f t="shared" si="17"/>
        <v>3.7952563420147558</v>
      </c>
      <c r="AA19">
        <f t="shared" si="18"/>
        <v>1.8092321110934302</v>
      </c>
      <c r="AB19">
        <f t="shared" si="19"/>
        <v>-34.122832841772869</v>
      </c>
      <c r="AC19">
        <f t="shared" si="20"/>
        <v>-136.69149279777832</v>
      </c>
      <c r="AD19">
        <f t="shared" si="21"/>
        <v>-10.060100739243898</v>
      </c>
      <c r="AE19">
        <f t="shared" si="22"/>
        <v>50.421606831388232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54061.362248295256</v>
      </c>
      <c r="AK19" t="s">
        <v>294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15362.9</v>
      </c>
      <c r="AS19">
        <v>778.18679999999995</v>
      </c>
      <c r="AT19">
        <v>867.95</v>
      </c>
      <c r="AU19">
        <f t="shared" si="27"/>
        <v>0.10341978224552117</v>
      </c>
      <c r="AV19">
        <v>0.5</v>
      </c>
      <c r="AW19">
        <f t="shared" si="28"/>
        <v>1180.2111015544169</v>
      </c>
      <c r="AX19">
        <f t="shared" si="29"/>
        <v>0.28573965538142798</v>
      </c>
      <c r="AY19">
        <f t="shared" si="30"/>
        <v>61.028587563252238</v>
      </c>
      <c r="AZ19">
        <f t="shared" si="31"/>
        <v>1.0894149815130723E-3</v>
      </c>
      <c r="BA19">
        <f t="shared" si="32"/>
        <v>-1</v>
      </c>
      <c r="BB19" t="s">
        <v>308</v>
      </c>
      <c r="BC19">
        <v>778.18679999999995</v>
      </c>
      <c r="BD19">
        <v>619.59</v>
      </c>
      <c r="BE19">
        <f t="shared" si="33"/>
        <v>0.28614551529465981</v>
      </c>
      <c r="BF19">
        <f t="shared" si="34"/>
        <v>0.36142373973264652</v>
      </c>
      <c r="BG19">
        <f t="shared" si="35"/>
        <v>1.4008457205571427</v>
      </c>
      <c r="BH19">
        <f t="shared" si="36"/>
        <v>0.10341978224552116</v>
      </c>
      <c r="BI19" t="e">
        <f t="shared" si="37"/>
        <v>#DIV/0!</v>
      </c>
      <c r="BJ19">
        <f t="shared" si="38"/>
        <v>0.2877644993476508</v>
      </c>
      <c r="BK19">
        <f t="shared" si="39"/>
        <v>0.7122355006523492</v>
      </c>
      <c r="BL19">
        <f t="shared" si="40"/>
        <v>1400.0309999999999</v>
      </c>
      <c r="BM19">
        <f t="shared" si="41"/>
        <v>1180.2111015544169</v>
      </c>
      <c r="BN19">
        <f t="shared" si="42"/>
        <v>0.84298926349089198</v>
      </c>
      <c r="BO19">
        <f t="shared" si="43"/>
        <v>0.195978526981784</v>
      </c>
      <c r="BP19">
        <v>6</v>
      </c>
      <c r="BQ19">
        <v>0.5</v>
      </c>
      <c r="BR19" t="s">
        <v>297</v>
      </c>
      <c r="BS19">
        <v>2</v>
      </c>
      <c r="BT19">
        <v>1608312084.75</v>
      </c>
      <c r="BU19">
        <v>79.510000000000005</v>
      </c>
      <c r="BV19">
        <v>79.926703333333293</v>
      </c>
      <c r="BW19">
        <v>21.2167766666667</v>
      </c>
      <c r="BX19">
        <v>20.3079866666667</v>
      </c>
      <c r="BY19">
        <v>78.985276666666707</v>
      </c>
      <c r="BZ19">
        <v>20.932946666666702</v>
      </c>
      <c r="CA19">
        <v>500.012333333333</v>
      </c>
      <c r="CB19">
        <v>102.59033333333301</v>
      </c>
      <c r="CC19">
        <v>0.100017366666667</v>
      </c>
      <c r="CD19">
        <v>28.0018833333333</v>
      </c>
      <c r="CE19">
        <v>28.854303333333299</v>
      </c>
      <c r="CF19">
        <v>999.9</v>
      </c>
      <c r="CG19">
        <v>0</v>
      </c>
      <c r="CH19">
        <v>0</v>
      </c>
      <c r="CI19">
        <v>9999.0466666666707</v>
      </c>
      <c r="CJ19">
        <v>0</v>
      </c>
      <c r="CK19">
        <v>309.5206</v>
      </c>
      <c r="CL19">
        <v>1400.0309999999999</v>
      </c>
      <c r="CM19">
        <v>0.90000049999999998</v>
      </c>
      <c r="CN19">
        <v>9.9999579999999894E-2</v>
      </c>
      <c r="CO19">
        <v>0</v>
      </c>
      <c r="CP19">
        <v>778.24040000000002</v>
      </c>
      <c r="CQ19">
        <v>4.9994800000000001</v>
      </c>
      <c r="CR19">
        <v>11353.983333333301</v>
      </c>
      <c r="CS19">
        <v>11417.836666666701</v>
      </c>
      <c r="CT19">
        <v>48.612400000000001</v>
      </c>
      <c r="CU19">
        <v>50.487400000000001</v>
      </c>
      <c r="CV19">
        <v>49.612333333333297</v>
      </c>
      <c r="CW19">
        <v>50.0124</v>
      </c>
      <c r="CX19">
        <v>50.470599999999997</v>
      </c>
      <c r="CY19">
        <v>1255.529</v>
      </c>
      <c r="CZ19">
        <v>139.50200000000001</v>
      </c>
      <c r="DA19">
        <v>0</v>
      </c>
      <c r="DB19">
        <v>77.5</v>
      </c>
      <c r="DC19">
        <v>0</v>
      </c>
      <c r="DD19">
        <v>778.18679999999995</v>
      </c>
      <c r="DE19">
        <v>-8.5523845866959594</v>
      </c>
      <c r="DF19">
        <v>-102.115384544769</v>
      </c>
      <c r="DG19">
        <v>11352.54</v>
      </c>
      <c r="DH19">
        <v>15</v>
      </c>
      <c r="DI19">
        <v>1608311902.5</v>
      </c>
      <c r="DJ19" t="s">
        <v>298</v>
      </c>
      <c r="DK19">
        <v>1608311902.5</v>
      </c>
      <c r="DL19">
        <v>1608311898.5</v>
      </c>
      <c r="DM19">
        <v>4</v>
      </c>
      <c r="DN19">
        <v>-0.185</v>
      </c>
      <c r="DO19">
        <v>-2E-3</v>
      </c>
      <c r="DP19">
        <v>0.36</v>
      </c>
      <c r="DQ19">
        <v>0.26100000000000001</v>
      </c>
      <c r="DR19">
        <v>407</v>
      </c>
      <c r="DS19">
        <v>21</v>
      </c>
      <c r="DT19">
        <v>0.41</v>
      </c>
      <c r="DU19">
        <v>0.05</v>
      </c>
      <c r="DV19">
        <v>0.28919362429145901</v>
      </c>
      <c r="DW19">
        <v>-2.3079036357255001E-2</v>
      </c>
      <c r="DX19">
        <v>2.4203746678899501E-2</v>
      </c>
      <c r="DY19">
        <v>1</v>
      </c>
      <c r="DZ19">
        <v>-0.41879553333333303</v>
      </c>
      <c r="EA19">
        <v>-3.0057770856508001E-2</v>
      </c>
      <c r="EB19">
        <v>2.6731376724408E-2</v>
      </c>
      <c r="EC19">
        <v>1</v>
      </c>
      <c r="ED19">
        <v>0.90788673333333303</v>
      </c>
      <c r="EE19">
        <v>0.16301504783092399</v>
      </c>
      <c r="EF19">
        <v>2.7644325743189199E-2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0.52500000000000002</v>
      </c>
      <c r="EN19">
        <v>0.28439999999999999</v>
      </c>
      <c r="EO19">
        <v>0.53301042588408698</v>
      </c>
      <c r="EP19">
        <v>-1.6043650578588901E-5</v>
      </c>
      <c r="EQ19">
        <v>-1.15305589960158E-6</v>
      </c>
      <c r="ER19">
        <v>3.6581349982770798E-10</v>
      </c>
      <c r="ES19">
        <v>-0.11076354957975899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509.07</v>
      </c>
      <c r="FE19">
        <v>492.74</v>
      </c>
      <c r="FF19">
        <v>23.3613</v>
      </c>
      <c r="FG19">
        <v>34.830800000000004</v>
      </c>
      <c r="FH19">
        <v>30.0002</v>
      </c>
      <c r="FI19">
        <v>34.847799999999999</v>
      </c>
      <c r="FJ19">
        <v>34.885300000000001</v>
      </c>
      <c r="FK19">
        <v>6.2544199999999996</v>
      </c>
      <c r="FL19">
        <v>20.581700000000001</v>
      </c>
      <c r="FM19">
        <v>62.775399999999998</v>
      </c>
      <c r="FN19">
        <v>23.3596</v>
      </c>
      <c r="FO19">
        <v>80.176100000000005</v>
      </c>
      <c r="FP19">
        <v>20.4175</v>
      </c>
      <c r="FQ19">
        <v>97.576999999999998</v>
      </c>
      <c r="FR19">
        <v>101.809</v>
      </c>
    </row>
    <row r="20" spans="1:174" x14ac:dyDescent="0.25">
      <c r="A20">
        <v>4</v>
      </c>
      <c r="B20">
        <v>1608312161.5</v>
      </c>
      <c r="C20">
        <v>281</v>
      </c>
      <c r="D20" t="s">
        <v>309</v>
      </c>
      <c r="E20" t="s">
        <v>310</v>
      </c>
      <c r="F20" t="s">
        <v>292</v>
      </c>
      <c r="G20" t="s">
        <v>293</v>
      </c>
      <c r="H20">
        <v>1608312153.75</v>
      </c>
      <c r="I20">
        <f t="shared" si="0"/>
        <v>9.1208715944037682E-4</v>
      </c>
      <c r="J20">
        <f t="shared" si="1"/>
        <v>0.91208715944037677</v>
      </c>
      <c r="K20">
        <f t="shared" si="2"/>
        <v>0.88824771679152847</v>
      </c>
      <c r="L20">
        <f t="shared" si="3"/>
        <v>99.503053333333298</v>
      </c>
      <c r="M20">
        <f t="shared" si="4"/>
        <v>68.903148758447699</v>
      </c>
      <c r="N20">
        <f t="shared" si="5"/>
        <v>7.0757273983577154</v>
      </c>
      <c r="O20">
        <f t="shared" si="6"/>
        <v>10.218059600717396</v>
      </c>
      <c r="P20">
        <f t="shared" si="7"/>
        <v>5.087054850696459E-2</v>
      </c>
      <c r="Q20">
        <f t="shared" si="8"/>
        <v>2.9737733727613276</v>
      </c>
      <c r="R20">
        <f t="shared" si="9"/>
        <v>5.0392006705215583E-2</v>
      </c>
      <c r="S20">
        <f t="shared" si="10"/>
        <v>3.1537623971304628E-2</v>
      </c>
      <c r="T20">
        <f t="shared" si="11"/>
        <v>231.2825808098267</v>
      </c>
      <c r="U20">
        <f t="shared" si="12"/>
        <v>29.109636369000743</v>
      </c>
      <c r="V20">
        <f t="shared" si="13"/>
        <v>28.855433333333298</v>
      </c>
      <c r="W20">
        <f t="shared" si="14"/>
        <v>3.9882514035886123</v>
      </c>
      <c r="X20">
        <f t="shared" si="15"/>
        <v>57.591972085403839</v>
      </c>
      <c r="Y20">
        <f t="shared" si="16"/>
        <v>2.1854338245694147</v>
      </c>
      <c r="Z20">
        <f t="shared" si="17"/>
        <v>3.7946848240039568</v>
      </c>
      <c r="AA20">
        <f t="shared" si="18"/>
        <v>1.8028175790191976</v>
      </c>
      <c r="AB20">
        <f t="shared" si="19"/>
        <v>-40.223043731320615</v>
      </c>
      <c r="AC20">
        <f t="shared" si="20"/>
        <v>-137.25706825790004</v>
      </c>
      <c r="AD20">
        <f t="shared" si="21"/>
        <v>-10.103851904464955</v>
      </c>
      <c r="AE20">
        <f t="shared" si="22"/>
        <v>43.698616916141077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54042.849671501404</v>
      </c>
      <c r="AK20" t="s">
        <v>294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15361.6</v>
      </c>
      <c r="AS20">
        <v>772.04142307692302</v>
      </c>
      <c r="AT20">
        <v>859.44</v>
      </c>
      <c r="AU20">
        <f t="shared" si="27"/>
        <v>0.10169247058907782</v>
      </c>
      <c r="AV20">
        <v>0.5</v>
      </c>
      <c r="AW20">
        <f t="shared" si="28"/>
        <v>1180.1402645791411</v>
      </c>
      <c r="AX20">
        <f t="shared" si="29"/>
        <v>0.88824771679152847</v>
      </c>
      <c r="AY20">
        <f t="shared" si="30"/>
        <v>60.005689573350409</v>
      </c>
      <c r="AZ20">
        <f t="shared" si="31"/>
        <v>1.6000197378782861E-3</v>
      </c>
      <c r="BA20">
        <f t="shared" si="32"/>
        <v>-1</v>
      </c>
      <c r="BB20" t="s">
        <v>312</v>
      </c>
      <c r="BC20">
        <v>772.04142307692302</v>
      </c>
      <c r="BD20">
        <v>603.26</v>
      </c>
      <c r="BE20">
        <f t="shared" si="33"/>
        <v>0.29807781811412093</v>
      </c>
      <c r="BF20">
        <f t="shared" si="34"/>
        <v>0.3411608124095441</v>
      </c>
      <c r="BG20">
        <f t="shared" si="35"/>
        <v>1.4246593508603256</v>
      </c>
      <c r="BH20">
        <f t="shared" si="36"/>
        <v>0.10169247058907779</v>
      </c>
      <c r="BI20" t="e">
        <f t="shared" si="37"/>
        <v>#DIV/0!</v>
      </c>
      <c r="BJ20">
        <f t="shared" si="38"/>
        <v>0.26657723995422933</v>
      </c>
      <c r="BK20">
        <f t="shared" si="39"/>
        <v>0.73342276004577067</v>
      </c>
      <c r="BL20">
        <f t="shared" si="40"/>
        <v>1399.9466666666699</v>
      </c>
      <c r="BM20">
        <f t="shared" si="41"/>
        <v>1180.1402645791411</v>
      </c>
      <c r="BN20">
        <f t="shared" si="42"/>
        <v>0.84298944572588841</v>
      </c>
      <c r="BO20">
        <f t="shared" si="43"/>
        <v>0.19597889145177685</v>
      </c>
      <c r="BP20">
        <v>6</v>
      </c>
      <c r="BQ20">
        <v>0.5</v>
      </c>
      <c r="BR20" t="s">
        <v>297</v>
      </c>
      <c r="BS20">
        <v>2</v>
      </c>
      <c r="BT20">
        <v>1608312153.75</v>
      </c>
      <c r="BU20">
        <v>99.503053333333298</v>
      </c>
      <c r="BV20">
        <v>100.677833333333</v>
      </c>
      <c r="BW20">
        <v>21.281666666666698</v>
      </c>
      <c r="BX20">
        <v>20.2104766666667</v>
      </c>
      <c r="BY20">
        <v>98.982566666666699</v>
      </c>
      <c r="BZ20">
        <v>20.995153333333299</v>
      </c>
      <c r="CA20">
        <v>500.01013333333299</v>
      </c>
      <c r="CB20">
        <v>102.5909</v>
      </c>
      <c r="CC20">
        <v>0.100015086666667</v>
      </c>
      <c r="CD20">
        <v>27.999300000000002</v>
      </c>
      <c r="CE20">
        <v>28.855433333333298</v>
      </c>
      <c r="CF20">
        <v>999.9</v>
      </c>
      <c r="CG20">
        <v>0</v>
      </c>
      <c r="CH20">
        <v>0</v>
      </c>
      <c r="CI20">
        <v>9995.33</v>
      </c>
      <c r="CJ20">
        <v>0</v>
      </c>
      <c r="CK20">
        <v>355.613566666667</v>
      </c>
      <c r="CL20">
        <v>1399.9466666666699</v>
      </c>
      <c r="CM20">
        <v>0.8999935</v>
      </c>
      <c r="CN20">
        <v>0.10000665</v>
      </c>
      <c r="CO20">
        <v>0</v>
      </c>
      <c r="CP20">
        <v>772.13186666666695</v>
      </c>
      <c r="CQ20">
        <v>4.9994800000000001</v>
      </c>
      <c r="CR20">
        <v>11286.76</v>
      </c>
      <c r="CS20">
        <v>11417.1166666667</v>
      </c>
      <c r="CT20">
        <v>48.8832666666667</v>
      </c>
      <c r="CU20">
        <v>50.743666666666698</v>
      </c>
      <c r="CV20">
        <v>49.860300000000002</v>
      </c>
      <c r="CW20">
        <v>50.276866666666699</v>
      </c>
      <c r="CX20">
        <v>50.701700000000002</v>
      </c>
      <c r="CY20">
        <v>1255.4466666666699</v>
      </c>
      <c r="CZ20">
        <v>139.50233333333301</v>
      </c>
      <c r="DA20">
        <v>0</v>
      </c>
      <c r="DB20">
        <v>68.5</v>
      </c>
      <c r="DC20">
        <v>0</v>
      </c>
      <c r="DD20">
        <v>772.04142307692302</v>
      </c>
      <c r="DE20">
        <v>-10.434974343074</v>
      </c>
      <c r="DF20">
        <v>-121.230769058943</v>
      </c>
      <c r="DG20">
        <v>11286.0769230769</v>
      </c>
      <c r="DH20">
        <v>15</v>
      </c>
      <c r="DI20">
        <v>1608311902.5</v>
      </c>
      <c r="DJ20" t="s">
        <v>298</v>
      </c>
      <c r="DK20">
        <v>1608311902.5</v>
      </c>
      <c r="DL20">
        <v>1608311898.5</v>
      </c>
      <c r="DM20">
        <v>4</v>
      </c>
      <c r="DN20">
        <v>-0.185</v>
      </c>
      <c r="DO20">
        <v>-2E-3</v>
      </c>
      <c r="DP20">
        <v>0.36</v>
      </c>
      <c r="DQ20">
        <v>0.26100000000000001</v>
      </c>
      <c r="DR20">
        <v>407</v>
      </c>
      <c r="DS20">
        <v>21</v>
      </c>
      <c r="DT20">
        <v>0.41</v>
      </c>
      <c r="DU20">
        <v>0.05</v>
      </c>
      <c r="DV20">
        <v>0.89351107639648497</v>
      </c>
      <c r="DW20">
        <v>-0.228893045316795</v>
      </c>
      <c r="DX20">
        <v>2.6726806905084301E-2</v>
      </c>
      <c r="DY20">
        <v>1</v>
      </c>
      <c r="DZ20">
        <v>-1.1778076666666699</v>
      </c>
      <c r="EA20">
        <v>0.186304338153502</v>
      </c>
      <c r="EB20">
        <v>2.6015805155498999E-2</v>
      </c>
      <c r="EC20">
        <v>1</v>
      </c>
      <c r="ED20">
        <v>1.0706629999999999</v>
      </c>
      <c r="EE20">
        <v>3.4274616240267203E-2</v>
      </c>
      <c r="EF20">
        <v>2.86154404707202E-3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0.52</v>
      </c>
      <c r="EN20">
        <v>0.28689999999999999</v>
      </c>
      <c r="EO20">
        <v>0.53301042588408698</v>
      </c>
      <c r="EP20">
        <v>-1.6043650578588901E-5</v>
      </c>
      <c r="EQ20">
        <v>-1.15305589960158E-6</v>
      </c>
      <c r="ER20">
        <v>3.6581349982770798E-10</v>
      </c>
      <c r="ES20">
        <v>-0.11076354957975899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4.3</v>
      </c>
      <c r="FB20">
        <v>4.4000000000000004</v>
      </c>
      <c r="FC20">
        <v>2</v>
      </c>
      <c r="FD20">
        <v>509.13</v>
      </c>
      <c r="FE20">
        <v>492.46</v>
      </c>
      <c r="FF20">
        <v>23.217700000000001</v>
      </c>
      <c r="FG20">
        <v>34.850299999999997</v>
      </c>
      <c r="FH20">
        <v>30.000499999999999</v>
      </c>
      <c r="FI20">
        <v>34.860500000000002</v>
      </c>
      <c r="FJ20">
        <v>34.898000000000003</v>
      </c>
      <c r="FK20">
        <v>7.1187199999999997</v>
      </c>
      <c r="FL20">
        <v>22.013100000000001</v>
      </c>
      <c r="FM20">
        <v>62.775399999999998</v>
      </c>
      <c r="FN20">
        <v>23.2149</v>
      </c>
      <c r="FO20">
        <v>100.92400000000001</v>
      </c>
      <c r="FP20">
        <v>20.097200000000001</v>
      </c>
      <c r="FQ20">
        <v>97.5732</v>
      </c>
      <c r="FR20">
        <v>101.80200000000001</v>
      </c>
    </row>
    <row r="21" spans="1:174" x14ac:dyDescent="0.25">
      <c r="A21">
        <v>5</v>
      </c>
      <c r="B21">
        <v>1608312253.5</v>
      </c>
      <c r="C21">
        <v>373</v>
      </c>
      <c r="D21" t="s">
        <v>313</v>
      </c>
      <c r="E21" t="s">
        <v>314</v>
      </c>
      <c r="F21" t="s">
        <v>292</v>
      </c>
      <c r="G21" t="s">
        <v>293</v>
      </c>
      <c r="H21">
        <v>1608312245.75</v>
      </c>
      <c r="I21">
        <f t="shared" si="0"/>
        <v>1.117494979851101E-3</v>
      </c>
      <c r="J21">
        <f t="shared" si="1"/>
        <v>1.1174949798511009</v>
      </c>
      <c r="K21">
        <f t="shared" si="2"/>
        <v>2.2479561208266952</v>
      </c>
      <c r="L21">
        <f t="shared" si="3"/>
        <v>149.582666666667</v>
      </c>
      <c r="M21">
        <f t="shared" si="4"/>
        <v>87.88137431772509</v>
      </c>
      <c r="N21">
        <f t="shared" si="5"/>
        <v>9.0243291657434028</v>
      </c>
      <c r="O21">
        <f t="shared" si="6"/>
        <v>15.360288024278358</v>
      </c>
      <c r="P21">
        <f t="shared" si="7"/>
        <v>6.2348331093092596E-2</v>
      </c>
      <c r="Q21">
        <f t="shared" si="8"/>
        <v>2.9744064102131835</v>
      </c>
      <c r="R21">
        <f t="shared" si="9"/>
        <v>6.163127664783264E-2</v>
      </c>
      <c r="S21">
        <f t="shared" si="10"/>
        <v>3.8583285163801391E-2</v>
      </c>
      <c r="T21">
        <f t="shared" si="11"/>
        <v>231.28902561445639</v>
      </c>
      <c r="U21">
        <f t="shared" si="12"/>
        <v>29.046601677527615</v>
      </c>
      <c r="V21">
        <f t="shared" si="13"/>
        <v>28.836133333333301</v>
      </c>
      <c r="W21">
        <f t="shared" si="14"/>
        <v>3.9837947074337756</v>
      </c>
      <c r="X21">
        <f t="shared" si="15"/>
        <v>57.423142976045227</v>
      </c>
      <c r="Y21">
        <f t="shared" si="16"/>
        <v>2.1777285315218173</v>
      </c>
      <c r="Z21">
        <f t="shared" si="17"/>
        <v>3.7924230870300559</v>
      </c>
      <c r="AA21">
        <f t="shared" si="18"/>
        <v>1.8060661759119583</v>
      </c>
      <c r="AB21">
        <f t="shared" si="19"/>
        <v>-49.281528611433551</v>
      </c>
      <c r="AC21">
        <f t="shared" si="20"/>
        <v>-135.83132140604204</v>
      </c>
      <c r="AD21">
        <f t="shared" si="21"/>
        <v>-9.9953016821422569</v>
      </c>
      <c r="AE21">
        <f t="shared" si="22"/>
        <v>36.180873914838543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54063.182318989311</v>
      </c>
      <c r="AK21" t="s">
        <v>294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15360</v>
      </c>
      <c r="AS21">
        <v>760.09461538461596</v>
      </c>
      <c r="AT21">
        <v>855</v>
      </c>
      <c r="AU21">
        <f t="shared" si="27"/>
        <v>0.11100044984255442</v>
      </c>
      <c r="AV21">
        <v>0.5</v>
      </c>
      <c r="AW21">
        <f t="shared" si="28"/>
        <v>1180.1774215543244</v>
      </c>
      <c r="AX21">
        <f t="shared" si="29"/>
        <v>2.2479561208266952</v>
      </c>
      <c r="AY21">
        <f t="shared" si="30"/>
        <v>65.500112343277991</v>
      </c>
      <c r="AZ21">
        <f t="shared" si="31"/>
        <v>2.7520913902496563E-3</v>
      </c>
      <c r="BA21">
        <f t="shared" si="32"/>
        <v>-1</v>
      </c>
      <c r="BB21" t="s">
        <v>316</v>
      </c>
      <c r="BC21">
        <v>760.09461538461596</v>
      </c>
      <c r="BD21">
        <v>586.47</v>
      </c>
      <c r="BE21">
        <f t="shared" si="33"/>
        <v>0.3140701754385965</v>
      </c>
      <c r="BF21">
        <f t="shared" si="34"/>
        <v>0.35342563071308253</v>
      </c>
      <c r="BG21">
        <f t="shared" si="35"/>
        <v>1.4578750831244565</v>
      </c>
      <c r="BH21">
        <f t="shared" si="36"/>
        <v>0.11100044984255443</v>
      </c>
      <c r="BI21" t="e">
        <f t="shared" si="37"/>
        <v>#DIV/0!</v>
      </c>
      <c r="BJ21">
        <f t="shared" si="38"/>
        <v>0.27269437968511184</v>
      </c>
      <c r="BK21">
        <f t="shared" si="39"/>
        <v>0.72730562031488821</v>
      </c>
      <c r="BL21">
        <f t="shared" si="40"/>
        <v>1399.99133333333</v>
      </c>
      <c r="BM21">
        <f t="shared" si="41"/>
        <v>1180.1774215543244</v>
      </c>
      <c r="BN21">
        <f t="shared" si="42"/>
        <v>0.84298909104270214</v>
      </c>
      <c r="BO21">
        <f t="shared" si="43"/>
        <v>0.19597818208540435</v>
      </c>
      <c r="BP21">
        <v>6</v>
      </c>
      <c r="BQ21">
        <v>0.5</v>
      </c>
      <c r="BR21" t="s">
        <v>297</v>
      </c>
      <c r="BS21">
        <v>2</v>
      </c>
      <c r="BT21">
        <v>1608312245.75</v>
      </c>
      <c r="BU21">
        <v>149.582666666667</v>
      </c>
      <c r="BV21">
        <v>152.48073333333301</v>
      </c>
      <c r="BW21">
        <v>21.2073133333333</v>
      </c>
      <c r="BX21">
        <v>19.89479</v>
      </c>
      <c r="BY21">
        <v>149.07640000000001</v>
      </c>
      <c r="BZ21">
        <v>20.923883333333301</v>
      </c>
      <c r="CA21">
        <v>500.01209999999998</v>
      </c>
      <c r="CB21">
        <v>102.587633333333</v>
      </c>
      <c r="CC21">
        <v>9.99866066666667E-2</v>
      </c>
      <c r="CD21">
        <v>27.989073333333302</v>
      </c>
      <c r="CE21">
        <v>28.836133333333301</v>
      </c>
      <c r="CF21">
        <v>999.9</v>
      </c>
      <c r="CG21">
        <v>0</v>
      </c>
      <c r="CH21">
        <v>0</v>
      </c>
      <c r="CI21">
        <v>9999.2283333333307</v>
      </c>
      <c r="CJ21">
        <v>0</v>
      </c>
      <c r="CK21">
        <v>642.81150000000002</v>
      </c>
      <c r="CL21">
        <v>1399.99133333333</v>
      </c>
      <c r="CM21">
        <v>0.90000500000000005</v>
      </c>
      <c r="CN21">
        <v>9.9995299999999995E-2</v>
      </c>
      <c r="CO21">
        <v>0</v>
      </c>
      <c r="CP21">
        <v>760.11843333333297</v>
      </c>
      <c r="CQ21">
        <v>4.9994800000000001</v>
      </c>
      <c r="CR21">
        <v>11149.0666666667</v>
      </c>
      <c r="CS21">
        <v>11417.5233333333</v>
      </c>
      <c r="CT21">
        <v>49.197499999999998</v>
      </c>
      <c r="CU21">
        <v>51.1353333333333</v>
      </c>
      <c r="CV21">
        <v>50.201700000000002</v>
      </c>
      <c r="CW21">
        <v>50.672533333333298</v>
      </c>
      <c r="CX21">
        <v>51.026933333333297</v>
      </c>
      <c r="CY21">
        <v>1255.50133333333</v>
      </c>
      <c r="CZ21">
        <v>139.49</v>
      </c>
      <c r="DA21">
        <v>0</v>
      </c>
      <c r="DB21">
        <v>91.299999952316298</v>
      </c>
      <c r="DC21">
        <v>0</v>
      </c>
      <c r="DD21">
        <v>760.09461538461596</v>
      </c>
      <c r="DE21">
        <v>-6.6849914589209503</v>
      </c>
      <c r="DF21">
        <v>-71.976068476121398</v>
      </c>
      <c r="DG21">
        <v>11148.8884615385</v>
      </c>
      <c r="DH21">
        <v>15</v>
      </c>
      <c r="DI21">
        <v>1608311902.5</v>
      </c>
      <c r="DJ21" t="s">
        <v>298</v>
      </c>
      <c r="DK21">
        <v>1608311902.5</v>
      </c>
      <c r="DL21">
        <v>1608311898.5</v>
      </c>
      <c r="DM21">
        <v>4</v>
      </c>
      <c r="DN21">
        <v>-0.185</v>
      </c>
      <c r="DO21">
        <v>-2E-3</v>
      </c>
      <c r="DP21">
        <v>0.36</v>
      </c>
      <c r="DQ21">
        <v>0.26100000000000001</v>
      </c>
      <c r="DR21">
        <v>407</v>
      </c>
      <c r="DS21">
        <v>21</v>
      </c>
      <c r="DT21">
        <v>0.41</v>
      </c>
      <c r="DU21">
        <v>0.05</v>
      </c>
      <c r="DV21">
        <v>2.2505481632389102</v>
      </c>
      <c r="DW21">
        <v>-9.6127852946696304E-2</v>
      </c>
      <c r="DX21">
        <v>3.2166951936495297E-2</v>
      </c>
      <c r="DY21">
        <v>1</v>
      </c>
      <c r="DZ21">
        <v>-2.8995343333333299</v>
      </c>
      <c r="EA21">
        <v>3.6126273637372301E-2</v>
      </c>
      <c r="EB21">
        <v>3.6524808252595797E-2</v>
      </c>
      <c r="EC21">
        <v>1</v>
      </c>
      <c r="ED21">
        <v>1.3126516666666701</v>
      </c>
      <c r="EE21">
        <v>-9.73321468297908E-3</v>
      </c>
      <c r="EF21">
        <v>1.7980361200178401E-3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0.50600000000000001</v>
      </c>
      <c r="EN21">
        <v>0.28349999999999997</v>
      </c>
      <c r="EO21">
        <v>0.53301042588408698</v>
      </c>
      <c r="EP21">
        <v>-1.6043650578588901E-5</v>
      </c>
      <c r="EQ21">
        <v>-1.15305589960158E-6</v>
      </c>
      <c r="ER21">
        <v>3.6581349982770798E-10</v>
      </c>
      <c r="ES21">
        <v>-0.11076354957975899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5.8</v>
      </c>
      <c r="FB21">
        <v>5.9</v>
      </c>
      <c r="FC21">
        <v>2</v>
      </c>
      <c r="FD21">
        <v>509.11700000000002</v>
      </c>
      <c r="FE21">
        <v>491.43700000000001</v>
      </c>
      <c r="FF21">
        <v>23.1967</v>
      </c>
      <c r="FG21">
        <v>34.891199999999998</v>
      </c>
      <c r="FH21">
        <v>30.0001</v>
      </c>
      <c r="FI21">
        <v>34.885899999999999</v>
      </c>
      <c r="FJ21">
        <v>34.920400000000001</v>
      </c>
      <c r="FK21">
        <v>9.2622499999999999</v>
      </c>
      <c r="FL21">
        <v>22.5748</v>
      </c>
      <c r="FM21">
        <v>62.033999999999999</v>
      </c>
      <c r="FN21">
        <v>23.206299999999999</v>
      </c>
      <c r="FO21">
        <v>152.697</v>
      </c>
      <c r="FP21">
        <v>19.9345</v>
      </c>
      <c r="FQ21">
        <v>97.567899999999995</v>
      </c>
      <c r="FR21">
        <v>101.79300000000001</v>
      </c>
    </row>
    <row r="22" spans="1:174" x14ac:dyDescent="0.25">
      <c r="A22">
        <v>6</v>
      </c>
      <c r="B22">
        <v>1608312327.5</v>
      </c>
      <c r="C22">
        <v>447</v>
      </c>
      <c r="D22" t="s">
        <v>317</v>
      </c>
      <c r="E22" t="s">
        <v>318</v>
      </c>
      <c r="F22" t="s">
        <v>292</v>
      </c>
      <c r="G22" t="s">
        <v>293</v>
      </c>
      <c r="H22">
        <v>1608312319.75</v>
      </c>
      <c r="I22">
        <f t="shared" si="0"/>
        <v>1.2379577585146452E-3</v>
      </c>
      <c r="J22">
        <f t="shared" si="1"/>
        <v>1.2379577585146453</v>
      </c>
      <c r="K22">
        <f t="shared" si="2"/>
        <v>4.1034742899761225</v>
      </c>
      <c r="L22">
        <f t="shared" si="3"/>
        <v>198.99293333333301</v>
      </c>
      <c r="M22">
        <f t="shared" si="4"/>
        <v>98.747669007540452</v>
      </c>
      <c r="N22">
        <f t="shared" si="5"/>
        <v>10.140292703752117</v>
      </c>
      <c r="O22">
        <f t="shared" si="6"/>
        <v>20.434371871847866</v>
      </c>
      <c r="P22">
        <f t="shared" si="7"/>
        <v>6.9193004237032313E-2</v>
      </c>
      <c r="Q22">
        <f t="shared" si="8"/>
        <v>2.9748336552790597</v>
      </c>
      <c r="R22">
        <f t="shared" si="9"/>
        <v>6.8311195706320632E-2</v>
      </c>
      <c r="S22">
        <f t="shared" si="10"/>
        <v>4.2772787953228607E-2</v>
      </c>
      <c r="T22">
        <f t="shared" si="11"/>
        <v>231.29052992612958</v>
      </c>
      <c r="U22">
        <f t="shared" si="12"/>
        <v>29.017481404824245</v>
      </c>
      <c r="V22">
        <f t="shared" si="13"/>
        <v>28.816479999999999</v>
      </c>
      <c r="W22">
        <f t="shared" si="14"/>
        <v>3.9792608842118757</v>
      </c>
      <c r="X22">
        <f t="shared" si="15"/>
        <v>57.320000106622956</v>
      </c>
      <c r="Y22">
        <f t="shared" si="16"/>
        <v>2.1740547707794233</v>
      </c>
      <c r="Z22">
        <f t="shared" si="17"/>
        <v>3.7928380438509892</v>
      </c>
      <c r="AA22">
        <f t="shared" si="18"/>
        <v>1.8052061134324524</v>
      </c>
      <c r="AB22">
        <f t="shared" si="19"/>
        <v>-54.593937150495854</v>
      </c>
      <c r="AC22">
        <f t="shared" si="20"/>
        <v>-132.39786741228079</v>
      </c>
      <c r="AD22">
        <f t="shared" si="21"/>
        <v>-9.7403851272460678</v>
      </c>
      <c r="AE22">
        <f t="shared" si="22"/>
        <v>34.558340236106858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54075.405597870551</v>
      </c>
      <c r="AK22" t="s">
        <v>294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15358.7</v>
      </c>
      <c r="AS22">
        <v>752.23996</v>
      </c>
      <c r="AT22">
        <v>855.19</v>
      </c>
      <c r="AU22">
        <f t="shared" si="27"/>
        <v>0.12038265180837016</v>
      </c>
      <c r="AV22">
        <v>0.5</v>
      </c>
      <c r="AW22">
        <f t="shared" si="28"/>
        <v>1180.1794795615315</v>
      </c>
      <c r="AX22">
        <f t="shared" si="29"/>
        <v>4.1034742899761225</v>
      </c>
      <c r="AY22">
        <f t="shared" si="30"/>
        <v>71.036567679719667</v>
      </c>
      <c r="AZ22">
        <f t="shared" si="31"/>
        <v>4.3243204769771127E-3</v>
      </c>
      <c r="BA22">
        <f t="shared" si="32"/>
        <v>-1</v>
      </c>
      <c r="BB22" t="s">
        <v>320</v>
      </c>
      <c r="BC22">
        <v>752.23996</v>
      </c>
      <c r="BD22">
        <v>579.66</v>
      </c>
      <c r="BE22">
        <f t="shared" si="33"/>
        <v>0.32218571311638355</v>
      </c>
      <c r="BF22">
        <f t="shared" si="34"/>
        <v>0.37364366856603648</v>
      </c>
      <c r="BG22">
        <f t="shared" si="35"/>
        <v>1.4753303660766659</v>
      </c>
      <c r="BH22">
        <f t="shared" si="36"/>
        <v>0.12038265180837013</v>
      </c>
      <c r="BI22" t="e">
        <f t="shared" si="37"/>
        <v>#DIV/0!</v>
      </c>
      <c r="BJ22">
        <f t="shared" si="38"/>
        <v>0.28792180745222401</v>
      </c>
      <c r="BK22">
        <f t="shared" si="39"/>
        <v>0.71207819254777593</v>
      </c>
      <c r="BL22">
        <f t="shared" si="40"/>
        <v>1399.9929999999999</v>
      </c>
      <c r="BM22">
        <f t="shared" si="41"/>
        <v>1180.1794795615315</v>
      </c>
      <c r="BN22">
        <f t="shared" si="42"/>
        <v>0.84298955749173854</v>
      </c>
      <c r="BO22">
        <f t="shared" si="43"/>
        <v>0.19597911498347714</v>
      </c>
      <c r="BP22">
        <v>6</v>
      </c>
      <c r="BQ22">
        <v>0.5</v>
      </c>
      <c r="BR22" t="s">
        <v>297</v>
      </c>
      <c r="BS22">
        <v>2</v>
      </c>
      <c r="BT22">
        <v>1608312319.75</v>
      </c>
      <c r="BU22">
        <v>198.99293333333301</v>
      </c>
      <c r="BV22">
        <v>204.21256666666699</v>
      </c>
      <c r="BW22">
        <v>21.1712666666667</v>
      </c>
      <c r="BX22">
        <v>19.717210000000001</v>
      </c>
      <c r="BY22">
        <v>198.50556666666699</v>
      </c>
      <c r="BZ22">
        <v>20.889320000000001</v>
      </c>
      <c r="CA22">
        <v>500.01433333333301</v>
      </c>
      <c r="CB22">
        <v>102.588933333333</v>
      </c>
      <c r="CC22">
        <v>9.9999030000000003E-2</v>
      </c>
      <c r="CD22">
        <v>27.990950000000002</v>
      </c>
      <c r="CE22">
        <v>28.816479999999999</v>
      </c>
      <c r="CF22">
        <v>999.9</v>
      </c>
      <c r="CG22">
        <v>0</v>
      </c>
      <c r="CH22">
        <v>0</v>
      </c>
      <c r="CI22">
        <v>10001.518333333301</v>
      </c>
      <c r="CJ22">
        <v>0</v>
      </c>
      <c r="CK22">
        <v>709.92243333333295</v>
      </c>
      <c r="CL22">
        <v>1399.9929999999999</v>
      </c>
      <c r="CM22">
        <v>0.89999176666666703</v>
      </c>
      <c r="CN22">
        <v>0.10000826</v>
      </c>
      <c r="CO22">
        <v>0</v>
      </c>
      <c r="CP22">
        <v>752.33363333333295</v>
      </c>
      <c r="CQ22">
        <v>4.9994800000000001</v>
      </c>
      <c r="CR22">
        <v>11060.7866666667</v>
      </c>
      <c r="CS22">
        <v>11417.483333333301</v>
      </c>
      <c r="CT22">
        <v>49.4664</v>
      </c>
      <c r="CU22">
        <v>51.408066666666599</v>
      </c>
      <c r="CV22">
        <v>50.4664</v>
      </c>
      <c r="CW22">
        <v>50.983199999999997</v>
      </c>
      <c r="CX22">
        <v>51.266466666666702</v>
      </c>
      <c r="CY22">
        <v>1255.48166666667</v>
      </c>
      <c r="CZ22">
        <v>139.512</v>
      </c>
      <c r="DA22">
        <v>0</v>
      </c>
      <c r="DB22">
        <v>73.5</v>
      </c>
      <c r="DC22">
        <v>0</v>
      </c>
      <c r="DD22">
        <v>752.23996</v>
      </c>
      <c r="DE22">
        <v>-7.00961537956917</v>
      </c>
      <c r="DF22">
        <v>-86.153846081880403</v>
      </c>
      <c r="DG22">
        <v>11059.752</v>
      </c>
      <c r="DH22">
        <v>15</v>
      </c>
      <c r="DI22">
        <v>1608311902.5</v>
      </c>
      <c r="DJ22" t="s">
        <v>298</v>
      </c>
      <c r="DK22">
        <v>1608311902.5</v>
      </c>
      <c r="DL22">
        <v>1608311898.5</v>
      </c>
      <c r="DM22">
        <v>4</v>
      </c>
      <c r="DN22">
        <v>-0.185</v>
      </c>
      <c r="DO22">
        <v>-2E-3</v>
      </c>
      <c r="DP22">
        <v>0.36</v>
      </c>
      <c r="DQ22">
        <v>0.26100000000000001</v>
      </c>
      <c r="DR22">
        <v>407</v>
      </c>
      <c r="DS22">
        <v>21</v>
      </c>
      <c r="DT22">
        <v>0.41</v>
      </c>
      <c r="DU22">
        <v>0.05</v>
      </c>
      <c r="DV22">
        <v>4.1046353167618097</v>
      </c>
      <c r="DW22">
        <v>-0.18408405007183301</v>
      </c>
      <c r="DX22">
        <v>1.81167649868305E-2</v>
      </c>
      <c r="DY22">
        <v>1</v>
      </c>
      <c r="DZ22">
        <v>-5.2206563333333298</v>
      </c>
      <c r="EA22">
        <v>0.19833477196885099</v>
      </c>
      <c r="EB22">
        <v>2.0934752841998298E-2</v>
      </c>
      <c r="EC22">
        <v>1</v>
      </c>
      <c r="ED22">
        <v>1.4536100000000001</v>
      </c>
      <c r="EE22">
        <v>5.3733837597326702E-2</v>
      </c>
      <c r="EF22">
        <v>3.9535857142598899E-3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0.48699999999999999</v>
      </c>
      <c r="EN22">
        <v>0.28239999999999998</v>
      </c>
      <c r="EO22">
        <v>0.53301042588408698</v>
      </c>
      <c r="EP22">
        <v>-1.6043650578588901E-5</v>
      </c>
      <c r="EQ22">
        <v>-1.15305589960158E-6</v>
      </c>
      <c r="ER22">
        <v>3.6581349982770798E-10</v>
      </c>
      <c r="ES22">
        <v>-0.11076354957975899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7.1</v>
      </c>
      <c r="FB22">
        <v>7.2</v>
      </c>
      <c r="FC22">
        <v>2</v>
      </c>
      <c r="FD22">
        <v>509.15300000000002</v>
      </c>
      <c r="FE22">
        <v>491.20800000000003</v>
      </c>
      <c r="FF22">
        <v>23.193000000000001</v>
      </c>
      <c r="FG22">
        <v>34.915500000000002</v>
      </c>
      <c r="FH22">
        <v>30.0001</v>
      </c>
      <c r="FI22">
        <v>34.904499999999999</v>
      </c>
      <c r="FJ22">
        <v>34.939399999999999</v>
      </c>
      <c r="FK22">
        <v>11.3789</v>
      </c>
      <c r="FL22">
        <v>23.654800000000002</v>
      </c>
      <c r="FM22">
        <v>61.660600000000002</v>
      </c>
      <c r="FN22">
        <v>23.1951</v>
      </c>
      <c r="FO22">
        <v>204.64699999999999</v>
      </c>
      <c r="FP22">
        <v>19.761800000000001</v>
      </c>
      <c r="FQ22">
        <v>97.566000000000003</v>
      </c>
      <c r="FR22">
        <v>101.786</v>
      </c>
    </row>
    <row r="23" spans="1:174" x14ac:dyDescent="0.25">
      <c r="A23">
        <v>7</v>
      </c>
      <c r="B23">
        <v>1608312412.5</v>
      </c>
      <c r="C23">
        <v>532</v>
      </c>
      <c r="D23" t="s">
        <v>321</v>
      </c>
      <c r="E23" t="s">
        <v>322</v>
      </c>
      <c r="F23" t="s">
        <v>292</v>
      </c>
      <c r="G23" t="s">
        <v>293</v>
      </c>
      <c r="H23">
        <v>1608312404.75</v>
      </c>
      <c r="I23">
        <f t="shared" si="0"/>
        <v>1.3548784705039432E-3</v>
      </c>
      <c r="J23">
        <f t="shared" si="1"/>
        <v>1.3548784705039432</v>
      </c>
      <c r="K23">
        <f t="shared" si="2"/>
        <v>5.7914868646811435</v>
      </c>
      <c r="L23">
        <f t="shared" si="3"/>
        <v>249.36553333333299</v>
      </c>
      <c r="M23">
        <f t="shared" si="4"/>
        <v>120.58328170904682</v>
      </c>
      <c r="N23">
        <f t="shared" si="5"/>
        <v>12.383055466905896</v>
      </c>
      <c r="O23">
        <f t="shared" si="6"/>
        <v>25.608087514585883</v>
      </c>
      <c r="P23">
        <f t="shared" si="7"/>
        <v>7.5978761949777027E-2</v>
      </c>
      <c r="Q23">
        <f t="shared" si="8"/>
        <v>2.9746280282646325</v>
      </c>
      <c r="R23">
        <f t="shared" si="9"/>
        <v>7.4916873419817634E-2</v>
      </c>
      <c r="S23">
        <f t="shared" si="10"/>
        <v>4.6917215927030645E-2</v>
      </c>
      <c r="T23">
        <f t="shared" si="11"/>
        <v>231.28884263811113</v>
      </c>
      <c r="U23">
        <f t="shared" si="12"/>
        <v>28.974129586767695</v>
      </c>
      <c r="V23">
        <f t="shared" si="13"/>
        <v>28.773333333333301</v>
      </c>
      <c r="W23">
        <f t="shared" si="14"/>
        <v>3.9693231688346895</v>
      </c>
      <c r="X23">
        <f t="shared" si="15"/>
        <v>57.194812864759193</v>
      </c>
      <c r="Y23">
        <f t="shared" si="16"/>
        <v>2.1676048958324694</v>
      </c>
      <c r="Z23">
        <f t="shared" si="17"/>
        <v>3.7898627292616731</v>
      </c>
      <c r="AA23">
        <f t="shared" si="18"/>
        <v>1.8017182730022201</v>
      </c>
      <c r="AB23">
        <f t="shared" si="19"/>
        <v>-59.750140549223893</v>
      </c>
      <c r="AC23">
        <f t="shared" si="20"/>
        <v>-127.62792007988401</v>
      </c>
      <c r="AD23">
        <f t="shared" si="21"/>
        <v>-9.3874673763743495</v>
      </c>
      <c r="AE23">
        <f t="shared" si="22"/>
        <v>34.523314632628882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54071.878715189632</v>
      </c>
      <c r="AK23" t="s">
        <v>294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15357.6</v>
      </c>
      <c r="AS23">
        <v>747.96565384615405</v>
      </c>
      <c r="AT23">
        <v>862</v>
      </c>
      <c r="AU23">
        <f t="shared" si="27"/>
        <v>0.13229042477244313</v>
      </c>
      <c r="AV23">
        <v>0.5</v>
      </c>
      <c r="AW23">
        <f t="shared" si="28"/>
        <v>1180.1732965722051</v>
      </c>
      <c r="AX23">
        <f t="shared" si="29"/>
        <v>5.7914868646811435</v>
      </c>
      <c r="AY23">
        <f t="shared" si="30"/>
        <v>78.06281335431575</v>
      </c>
      <c r="AZ23">
        <f t="shared" si="31"/>
        <v>5.7546522060844037E-3</v>
      </c>
      <c r="BA23">
        <f t="shared" si="32"/>
        <v>-1</v>
      </c>
      <c r="BB23" t="s">
        <v>324</v>
      </c>
      <c r="BC23">
        <v>747.96565384615405</v>
      </c>
      <c r="BD23">
        <v>580.79</v>
      </c>
      <c r="BE23">
        <f t="shared" si="33"/>
        <v>0.32622969837587013</v>
      </c>
      <c r="BF23">
        <f t="shared" si="34"/>
        <v>0.40551312596936784</v>
      </c>
      <c r="BG23">
        <f t="shared" si="35"/>
        <v>1.484185333769521</v>
      </c>
      <c r="BH23">
        <f t="shared" si="36"/>
        <v>0.1322904247724431</v>
      </c>
      <c r="BI23" t="e">
        <f t="shared" si="37"/>
        <v>#DIV/0!</v>
      </c>
      <c r="BJ23">
        <f t="shared" si="38"/>
        <v>0.3148780525157534</v>
      </c>
      <c r="BK23">
        <f t="shared" si="39"/>
        <v>0.6851219474842466</v>
      </c>
      <c r="BL23">
        <f t="shared" si="40"/>
        <v>1399.9860000000001</v>
      </c>
      <c r="BM23">
        <f t="shared" si="41"/>
        <v>1180.1732965722051</v>
      </c>
      <c r="BN23">
        <f t="shared" si="42"/>
        <v>0.84298935601656377</v>
      </c>
      <c r="BO23">
        <f t="shared" si="43"/>
        <v>0.19597871203312764</v>
      </c>
      <c r="BP23">
        <v>6</v>
      </c>
      <c r="BQ23">
        <v>0.5</v>
      </c>
      <c r="BR23" t="s">
        <v>297</v>
      </c>
      <c r="BS23">
        <v>2</v>
      </c>
      <c r="BT23">
        <v>1608312404.75</v>
      </c>
      <c r="BU23">
        <v>249.36553333333299</v>
      </c>
      <c r="BV23">
        <v>256.72056666666703</v>
      </c>
      <c r="BW23">
        <v>21.1076266666667</v>
      </c>
      <c r="BX23">
        <v>19.51613</v>
      </c>
      <c r="BY23">
        <v>248.9023</v>
      </c>
      <c r="BZ23">
        <v>20.828306666666698</v>
      </c>
      <c r="CA23">
        <v>500.01243333333298</v>
      </c>
      <c r="CB23">
        <v>102.592966666667</v>
      </c>
      <c r="CC23">
        <v>0.10000446</v>
      </c>
      <c r="CD23">
        <v>27.97749</v>
      </c>
      <c r="CE23">
        <v>28.773333333333301</v>
      </c>
      <c r="CF23">
        <v>999.9</v>
      </c>
      <c r="CG23">
        <v>0</v>
      </c>
      <c r="CH23">
        <v>0</v>
      </c>
      <c r="CI23">
        <v>9999.9619999999995</v>
      </c>
      <c r="CJ23">
        <v>0</v>
      </c>
      <c r="CK23">
        <v>783.0367</v>
      </c>
      <c r="CL23">
        <v>1399.9860000000001</v>
      </c>
      <c r="CM23">
        <v>0.89999770000000001</v>
      </c>
      <c r="CN23">
        <v>0.100002303333333</v>
      </c>
      <c r="CO23">
        <v>0</v>
      </c>
      <c r="CP23">
        <v>747.95373333333396</v>
      </c>
      <c r="CQ23">
        <v>4.9994800000000001</v>
      </c>
      <c r="CR23">
        <v>11004.4333333333</v>
      </c>
      <c r="CS23">
        <v>11417.45</v>
      </c>
      <c r="CT23">
        <v>49.733199999999997</v>
      </c>
      <c r="CU23">
        <v>51.699599999999997</v>
      </c>
      <c r="CV23">
        <v>50.749933333333303</v>
      </c>
      <c r="CW23">
        <v>51.283066666666699</v>
      </c>
      <c r="CX23">
        <v>51.503999999999998</v>
      </c>
      <c r="CY23">
        <v>1255.4856666666701</v>
      </c>
      <c r="CZ23">
        <v>139.50200000000001</v>
      </c>
      <c r="DA23">
        <v>0</v>
      </c>
      <c r="DB23">
        <v>84</v>
      </c>
      <c r="DC23">
        <v>0</v>
      </c>
      <c r="DD23">
        <v>747.96565384615405</v>
      </c>
      <c r="DE23">
        <v>-2.2558290616490302</v>
      </c>
      <c r="DF23">
        <v>-63.483760680393097</v>
      </c>
      <c r="DG23">
        <v>11004.5653846154</v>
      </c>
      <c r="DH23">
        <v>15</v>
      </c>
      <c r="DI23">
        <v>1608311902.5</v>
      </c>
      <c r="DJ23" t="s">
        <v>298</v>
      </c>
      <c r="DK23">
        <v>1608311902.5</v>
      </c>
      <c r="DL23">
        <v>1608311898.5</v>
      </c>
      <c r="DM23">
        <v>4</v>
      </c>
      <c r="DN23">
        <v>-0.185</v>
      </c>
      <c r="DO23">
        <v>-2E-3</v>
      </c>
      <c r="DP23">
        <v>0.36</v>
      </c>
      <c r="DQ23">
        <v>0.26100000000000001</v>
      </c>
      <c r="DR23">
        <v>407</v>
      </c>
      <c r="DS23">
        <v>21</v>
      </c>
      <c r="DT23">
        <v>0.41</v>
      </c>
      <c r="DU23">
        <v>0.05</v>
      </c>
      <c r="DV23">
        <v>5.7920970029733301</v>
      </c>
      <c r="DW23">
        <v>-0.189948170926837</v>
      </c>
      <c r="DX23">
        <v>3.9749530255854502E-2</v>
      </c>
      <c r="DY23">
        <v>1</v>
      </c>
      <c r="DZ23">
        <v>-7.3545836666666702</v>
      </c>
      <c r="EA23">
        <v>6.3811434927687399E-2</v>
      </c>
      <c r="EB23">
        <v>4.54248104368331E-2</v>
      </c>
      <c r="EC23">
        <v>1</v>
      </c>
      <c r="ED23">
        <v>1.5906756666666699</v>
      </c>
      <c r="EE23">
        <v>9.75529254727487E-2</v>
      </c>
      <c r="EF23">
        <v>7.0680792691901403E-3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0.46400000000000002</v>
      </c>
      <c r="EN23">
        <v>0.28000000000000003</v>
      </c>
      <c r="EO23">
        <v>0.53301042588408698</v>
      </c>
      <c r="EP23">
        <v>-1.6043650578588901E-5</v>
      </c>
      <c r="EQ23">
        <v>-1.15305589960158E-6</v>
      </c>
      <c r="ER23">
        <v>3.6581349982770798E-10</v>
      </c>
      <c r="ES23">
        <v>-0.11076354957975899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8.6</v>
      </c>
      <c r="FC23">
        <v>2</v>
      </c>
      <c r="FD23">
        <v>509.37599999999998</v>
      </c>
      <c r="FE23">
        <v>490.44</v>
      </c>
      <c r="FF23">
        <v>23.169699999999999</v>
      </c>
      <c r="FG23">
        <v>34.939100000000003</v>
      </c>
      <c r="FH23">
        <v>29.9999</v>
      </c>
      <c r="FI23">
        <v>34.920900000000003</v>
      </c>
      <c r="FJ23">
        <v>34.957799999999999</v>
      </c>
      <c r="FK23">
        <v>13.475</v>
      </c>
      <c r="FL23">
        <v>23.4008</v>
      </c>
      <c r="FM23">
        <v>60.909700000000001</v>
      </c>
      <c r="FN23">
        <v>23.178599999999999</v>
      </c>
      <c r="FO23">
        <v>256.97699999999998</v>
      </c>
      <c r="FP23">
        <v>19.569299999999998</v>
      </c>
      <c r="FQ23">
        <v>97.566900000000004</v>
      </c>
      <c r="FR23">
        <v>101.782</v>
      </c>
    </row>
    <row r="24" spans="1:174" x14ac:dyDescent="0.25">
      <c r="A24">
        <v>8</v>
      </c>
      <c r="B24">
        <v>1608312523.5</v>
      </c>
      <c r="C24">
        <v>643</v>
      </c>
      <c r="D24" t="s">
        <v>325</v>
      </c>
      <c r="E24" t="s">
        <v>326</v>
      </c>
      <c r="F24" t="s">
        <v>292</v>
      </c>
      <c r="G24" t="s">
        <v>293</v>
      </c>
      <c r="H24">
        <v>1608312515.75</v>
      </c>
      <c r="I24">
        <f t="shared" si="0"/>
        <v>1.3995721031963559E-3</v>
      </c>
      <c r="J24">
        <f t="shared" si="1"/>
        <v>1.3995721031963559</v>
      </c>
      <c r="K24">
        <f t="shared" si="2"/>
        <v>10.637999488608848</v>
      </c>
      <c r="L24">
        <f t="shared" si="3"/>
        <v>399.51753333333301</v>
      </c>
      <c r="M24">
        <f t="shared" si="4"/>
        <v>169.72385894801448</v>
      </c>
      <c r="N24">
        <f t="shared" si="5"/>
        <v>17.428977995489841</v>
      </c>
      <c r="O24">
        <f t="shared" si="6"/>
        <v>41.02653769740072</v>
      </c>
      <c r="P24">
        <f t="shared" si="7"/>
        <v>7.7798799616622449E-2</v>
      </c>
      <c r="Q24">
        <f t="shared" si="8"/>
        <v>2.9740561048346463</v>
      </c>
      <c r="R24">
        <f t="shared" si="9"/>
        <v>7.6685618700912742E-2</v>
      </c>
      <c r="S24">
        <f t="shared" si="10"/>
        <v>4.8027199636548279E-2</v>
      </c>
      <c r="T24">
        <f t="shared" si="11"/>
        <v>231.29554821712958</v>
      </c>
      <c r="U24">
        <f t="shared" si="12"/>
        <v>28.986061415981577</v>
      </c>
      <c r="V24">
        <f t="shared" si="13"/>
        <v>28.761503333333302</v>
      </c>
      <c r="W24">
        <f t="shared" si="14"/>
        <v>3.9666022187661296</v>
      </c>
      <c r="X24">
        <f t="shared" si="15"/>
        <v>56.606925425377078</v>
      </c>
      <c r="Y24">
        <f t="shared" si="16"/>
        <v>2.1482263899146532</v>
      </c>
      <c r="Z24">
        <f t="shared" si="17"/>
        <v>3.7949886410039788</v>
      </c>
      <c r="AA24">
        <f t="shared" si="18"/>
        <v>1.8183758288514764</v>
      </c>
      <c r="AB24">
        <f t="shared" si="19"/>
        <v>-61.7211297509593</v>
      </c>
      <c r="AC24">
        <f t="shared" si="20"/>
        <v>-121.9894376396837</v>
      </c>
      <c r="AD24">
        <f t="shared" si="21"/>
        <v>-8.9749691085478052</v>
      </c>
      <c r="AE24">
        <f t="shared" si="22"/>
        <v>38.610011717938761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54050.87981849374</v>
      </c>
      <c r="AK24" t="s">
        <v>294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15357.8</v>
      </c>
      <c r="AS24">
        <v>747.25626923076902</v>
      </c>
      <c r="AT24">
        <v>894.26</v>
      </c>
      <c r="AU24">
        <f t="shared" si="27"/>
        <v>0.16438589534277614</v>
      </c>
      <c r="AV24">
        <v>0.5</v>
      </c>
      <c r="AW24">
        <f t="shared" si="28"/>
        <v>1180.207319561556</v>
      </c>
      <c r="AX24">
        <f t="shared" si="29"/>
        <v>10.637999488608848</v>
      </c>
      <c r="AY24">
        <f t="shared" si="30"/>
        <v>97.004718458112151</v>
      </c>
      <c r="AZ24">
        <f t="shared" si="31"/>
        <v>9.860978910834357E-3</v>
      </c>
      <c r="BA24">
        <f t="shared" si="32"/>
        <v>-1</v>
      </c>
      <c r="BB24" t="s">
        <v>328</v>
      </c>
      <c r="BC24">
        <v>747.25626923076902</v>
      </c>
      <c r="BD24">
        <v>575.39</v>
      </c>
      <c r="BE24">
        <f t="shared" si="33"/>
        <v>0.35657415069442888</v>
      </c>
      <c r="BF24">
        <f t="shared" si="34"/>
        <v>0.46101461651842746</v>
      </c>
      <c r="BG24">
        <f t="shared" si="35"/>
        <v>1.5541806426945202</v>
      </c>
      <c r="BH24">
        <f t="shared" si="36"/>
        <v>0.16438589534277612</v>
      </c>
      <c r="BI24" t="e">
        <f t="shared" si="37"/>
        <v>#DIV/0!</v>
      </c>
      <c r="BJ24">
        <f t="shared" si="38"/>
        <v>0.35498290361832868</v>
      </c>
      <c r="BK24">
        <f t="shared" si="39"/>
        <v>0.64501709638167126</v>
      </c>
      <c r="BL24">
        <f t="shared" si="40"/>
        <v>1400.0263333333301</v>
      </c>
      <c r="BM24">
        <f t="shared" si="41"/>
        <v>1180.207319561556</v>
      </c>
      <c r="BN24">
        <f t="shared" si="42"/>
        <v>0.8429893720295919</v>
      </c>
      <c r="BO24">
        <f t="shared" si="43"/>
        <v>0.19597874405918383</v>
      </c>
      <c r="BP24">
        <v>6</v>
      </c>
      <c r="BQ24">
        <v>0.5</v>
      </c>
      <c r="BR24" t="s">
        <v>297</v>
      </c>
      <c r="BS24">
        <v>2</v>
      </c>
      <c r="BT24">
        <v>1608312515.75</v>
      </c>
      <c r="BU24">
        <v>399.51753333333301</v>
      </c>
      <c r="BV24">
        <v>412.95363333333302</v>
      </c>
      <c r="BW24">
        <v>20.9194866666667</v>
      </c>
      <c r="BX24">
        <v>19.275193333333299</v>
      </c>
      <c r="BY24">
        <v>399.09653333333301</v>
      </c>
      <c r="BZ24">
        <v>20.691486666666702</v>
      </c>
      <c r="CA24">
        <v>500.01799999999997</v>
      </c>
      <c r="CB24">
        <v>102.5902</v>
      </c>
      <c r="CC24">
        <v>0.10000574666666701</v>
      </c>
      <c r="CD24">
        <v>28.0006733333333</v>
      </c>
      <c r="CE24">
        <v>28.761503333333302</v>
      </c>
      <c r="CF24">
        <v>999.9</v>
      </c>
      <c r="CG24">
        <v>0</v>
      </c>
      <c r="CH24">
        <v>0</v>
      </c>
      <c r="CI24">
        <v>9996.9969999999994</v>
      </c>
      <c r="CJ24">
        <v>0</v>
      </c>
      <c r="CK24">
        <v>778.72919999999999</v>
      </c>
      <c r="CL24">
        <v>1400.0263333333301</v>
      </c>
      <c r="CM24">
        <v>0.89999703333333303</v>
      </c>
      <c r="CN24">
        <v>0.100003016666667</v>
      </c>
      <c r="CO24">
        <v>0</v>
      </c>
      <c r="CP24">
        <v>747.27513333333297</v>
      </c>
      <c r="CQ24">
        <v>4.9994800000000001</v>
      </c>
      <c r="CR24">
        <v>10978.0566666667</v>
      </c>
      <c r="CS24">
        <v>11417.803333333301</v>
      </c>
      <c r="CT24">
        <v>49.949633333333303</v>
      </c>
      <c r="CU24">
        <v>51.958100000000002</v>
      </c>
      <c r="CV24">
        <v>50.968566666666703</v>
      </c>
      <c r="CW24">
        <v>51.5351</v>
      </c>
      <c r="CX24">
        <v>51.731000000000002</v>
      </c>
      <c r="CY24">
        <v>1255.52033333333</v>
      </c>
      <c r="CZ24">
        <v>139.506666666667</v>
      </c>
      <c r="DA24">
        <v>0</v>
      </c>
      <c r="DB24">
        <v>110.09999990463299</v>
      </c>
      <c r="DC24">
        <v>0</v>
      </c>
      <c r="DD24">
        <v>747.25626923076902</v>
      </c>
      <c r="DE24">
        <v>3.0982905871026198</v>
      </c>
      <c r="DF24">
        <v>2.0957264059077501</v>
      </c>
      <c r="DG24">
        <v>10978.0346153846</v>
      </c>
      <c r="DH24">
        <v>15</v>
      </c>
      <c r="DI24">
        <v>1608312544.5</v>
      </c>
      <c r="DJ24" t="s">
        <v>329</v>
      </c>
      <c r="DK24">
        <v>1608312542.5</v>
      </c>
      <c r="DL24">
        <v>1608312544.5</v>
      </c>
      <c r="DM24">
        <v>5</v>
      </c>
      <c r="DN24">
        <v>6.5000000000000002E-2</v>
      </c>
      <c r="DO24">
        <v>2.1999999999999999E-2</v>
      </c>
      <c r="DP24">
        <v>0.42099999999999999</v>
      </c>
      <c r="DQ24">
        <v>0.22800000000000001</v>
      </c>
      <c r="DR24">
        <v>413</v>
      </c>
      <c r="DS24">
        <v>19</v>
      </c>
      <c r="DT24">
        <v>0.11</v>
      </c>
      <c r="DU24">
        <v>0.04</v>
      </c>
      <c r="DV24">
        <v>10.6636547288396</v>
      </c>
      <c r="DW24">
        <v>0.109827019859762</v>
      </c>
      <c r="DX24">
        <v>1.7787074364203601E-2</v>
      </c>
      <c r="DY24">
        <v>1</v>
      </c>
      <c r="DZ24">
        <v>-13.4893866666667</v>
      </c>
      <c r="EA24">
        <v>-5.3029588431594103E-2</v>
      </c>
      <c r="EB24">
        <v>1.80312087473051E-2</v>
      </c>
      <c r="EC24">
        <v>1</v>
      </c>
      <c r="ED24">
        <v>1.690812</v>
      </c>
      <c r="EE24">
        <v>-0.16831555061179099</v>
      </c>
      <c r="EF24">
        <v>1.59418949940087E-2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0.42099999999999999</v>
      </c>
      <c r="EN24">
        <v>0.22800000000000001</v>
      </c>
      <c r="EO24">
        <v>0.53301042588408698</v>
      </c>
      <c r="EP24">
        <v>-1.6043650578588901E-5</v>
      </c>
      <c r="EQ24">
        <v>-1.15305589960158E-6</v>
      </c>
      <c r="ER24">
        <v>3.6581349982770798E-10</v>
      </c>
      <c r="ES24">
        <v>-0.11076354957975899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10.3</v>
      </c>
      <c r="FB24">
        <v>10.4</v>
      </c>
      <c r="FC24">
        <v>2</v>
      </c>
      <c r="FD24">
        <v>509.19900000000001</v>
      </c>
      <c r="FE24">
        <v>490.46499999999997</v>
      </c>
      <c r="FF24">
        <v>23.140599999999999</v>
      </c>
      <c r="FG24">
        <v>34.954599999999999</v>
      </c>
      <c r="FH24">
        <v>30.0001</v>
      </c>
      <c r="FI24">
        <v>34.940100000000001</v>
      </c>
      <c r="FJ24">
        <v>34.977600000000002</v>
      </c>
      <c r="FK24">
        <v>19.5124</v>
      </c>
      <c r="FL24">
        <v>23.758600000000001</v>
      </c>
      <c r="FM24">
        <v>59.789400000000001</v>
      </c>
      <c r="FN24">
        <v>23.1553</v>
      </c>
      <c r="FO24">
        <v>413.19299999999998</v>
      </c>
      <c r="FP24">
        <v>19.311299999999999</v>
      </c>
      <c r="FQ24">
        <v>97.569900000000004</v>
      </c>
      <c r="FR24">
        <v>101.776</v>
      </c>
    </row>
    <row r="25" spans="1:174" x14ac:dyDescent="0.25">
      <c r="A25">
        <v>9</v>
      </c>
      <c r="B25">
        <v>1608312641.5</v>
      </c>
      <c r="C25">
        <v>761</v>
      </c>
      <c r="D25" t="s">
        <v>330</v>
      </c>
      <c r="E25" t="s">
        <v>331</v>
      </c>
      <c r="F25" t="s">
        <v>292</v>
      </c>
      <c r="G25" t="s">
        <v>293</v>
      </c>
      <c r="H25">
        <v>1608312633.5</v>
      </c>
      <c r="I25">
        <f t="shared" si="0"/>
        <v>1.4945180041357315E-3</v>
      </c>
      <c r="J25">
        <f t="shared" si="1"/>
        <v>1.4945180041357315</v>
      </c>
      <c r="K25">
        <f t="shared" si="2"/>
        <v>13.55972237737166</v>
      </c>
      <c r="L25">
        <f t="shared" si="3"/>
        <v>499.34090322580602</v>
      </c>
      <c r="M25">
        <f t="shared" si="4"/>
        <v>228.20795115704612</v>
      </c>
      <c r="N25">
        <f t="shared" si="5"/>
        <v>23.4344598732668</v>
      </c>
      <c r="O25">
        <f t="shared" si="6"/>
        <v>51.276847718917203</v>
      </c>
      <c r="P25">
        <f t="shared" si="7"/>
        <v>8.4347633764462485E-2</v>
      </c>
      <c r="Q25">
        <f t="shared" si="8"/>
        <v>2.9751451304602301</v>
      </c>
      <c r="R25">
        <f t="shared" si="9"/>
        <v>8.304132523908217E-2</v>
      </c>
      <c r="S25">
        <f t="shared" si="10"/>
        <v>5.2016509615093784E-2</v>
      </c>
      <c r="T25">
        <f t="shared" si="11"/>
        <v>231.29479991131564</v>
      </c>
      <c r="U25">
        <f t="shared" si="12"/>
        <v>28.935180719037437</v>
      </c>
      <c r="V25">
        <f t="shared" si="13"/>
        <v>28.723432258064499</v>
      </c>
      <c r="W25">
        <f t="shared" si="14"/>
        <v>3.9578567477275843</v>
      </c>
      <c r="X25">
        <f t="shared" si="15"/>
        <v>57.13172598917923</v>
      </c>
      <c r="Y25">
        <f t="shared" si="16"/>
        <v>2.164828807552265</v>
      </c>
      <c r="Z25">
        <f t="shared" si="17"/>
        <v>3.7891885289134879</v>
      </c>
      <c r="AA25">
        <f t="shared" si="18"/>
        <v>1.7930279401753193</v>
      </c>
      <c r="AB25">
        <f t="shared" si="19"/>
        <v>-65.908243982385756</v>
      </c>
      <c r="AC25">
        <f t="shared" si="20"/>
        <v>-120.13558736769595</v>
      </c>
      <c r="AD25">
        <f t="shared" si="21"/>
        <v>-8.8325150009105773</v>
      </c>
      <c r="AE25">
        <f t="shared" si="22"/>
        <v>36.418453560323357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54087.513472007893</v>
      </c>
      <c r="AK25" t="s">
        <v>294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15361.5</v>
      </c>
      <c r="AS25">
        <v>760.10383999999999</v>
      </c>
      <c r="AT25">
        <v>934.21</v>
      </c>
      <c r="AU25">
        <f t="shared" si="27"/>
        <v>0.18636726217873933</v>
      </c>
      <c r="AV25">
        <v>0.5</v>
      </c>
      <c r="AW25">
        <f t="shared" si="28"/>
        <v>1180.2009209094201</v>
      </c>
      <c r="AX25">
        <f t="shared" si="29"/>
        <v>13.55972237737166</v>
      </c>
      <c r="AY25">
        <f t="shared" si="30"/>
        <v>109.97540722535776</v>
      </c>
      <c r="AZ25">
        <f t="shared" si="31"/>
        <v>1.2336647192371672E-2</v>
      </c>
      <c r="BA25">
        <f t="shared" si="32"/>
        <v>-1</v>
      </c>
      <c r="BB25" t="s">
        <v>333</v>
      </c>
      <c r="BC25">
        <v>760.10383999999999</v>
      </c>
      <c r="BD25">
        <v>573.37</v>
      </c>
      <c r="BE25">
        <f t="shared" si="33"/>
        <v>0.3862514852121044</v>
      </c>
      <c r="BF25">
        <f t="shared" si="34"/>
        <v>0.48250238332779077</v>
      </c>
      <c r="BG25">
        <f t="shared" si="35"/>
        <v>1.6293318450564209</v>
      </c>
      <c r="BH25">
        <f t="shared" si="36"/>
        <v>0.18636726217873931</v>
      </c>
      <c r="BI25" t="e">
        <f t="shared" si="37"/>
        <v>#DIV/0!</v>
      </c>
      <c r="BJ25">
        <f t="shared" si="38"/>
        <v>0.3639665753150983</v>
      </c>
      <c r="BK25">
        <f t="shared" si="39"/>
        <v>0.63603342468490176</v>
      </c>
      <c r="BL25">
        <f t="shared" si="40"/>
        <v>1400.0183870967701</v>
      </c>
      <c r="BM25">
        <f t="shared" si="41"/>
        <v>1180.2009209094201</v>
      </c>
      <c r="BN25">
        <f t="shared" si="42"/>
        <v>0.84298958627022935</v>
      </c>
      <c r="BO25">
        <f t="shared" si="43"/>
        <v>0.19597917254045882</v>
      </c>
      <c r="BP25">
        <v>6</v>
      </c>
      <c r="BQ25">
        <v>0.5</v>
      </c>
      <c r="BR25" t="s">
        <v>297</v>
      </c>
      <c r="BS25">
        <v>2</v>
      </c>
      <c r="BT25">
        <v>1608312633.5</v>
      </c>
      <c r="BU25">
        <v>499.34090322580602</v>
      </c>
      <c r="BV25">
        <v>516.50780645161296</v>
      </c>
      <c r="BW25">
        <v>21.0813967741935</v>
      </c>
      <c r="BX25">
        <v>19.325812903225799</v>
      </c>
      <c r="BY25">
        <v>498.99209677419401</v>
      </c>
      <c r="BZ25">
        <v>20.781935483870999</v>
      </c>
      <c r="CA25">
        <v>500.00851612903199</v>
      </c>
      <c r="CB25">
        <v>102.589096774194</v>
      </c>
      <c r="CC25">
        <v>9.9962719354838706E-2</v>
      </c>
      <c r="CD25">
        <v>27.974438709677401</v>
      </c>
      <c r="CE25">
        <v>28.723432258064499</v>
      </c>
      <c r="CF25">
        <v>999.9</v>
      </c>
      <c r="CG25">
        <v>0</v>
      </c>
      <c r="CH25">
        <v>0</v>
      </c>
      <c r="CI25">
        <v>10003.264516129</v>
      </c>
      <c r="CJ25">
        <v>0</v>
      </c>
      <c r="CK25">
        <v>791.56983870967701</v>
      </c>
      <c r="CL25">
        <v>1400.0183870967701</v>
      </c>
      <c r="CM25">
        <v>0.899989451612903</v>
      </c>
      <c r="CN25">
        <v>0.100010529032258</v>
      </c>
      <c r="CO25">
        <v>0</v>
      </c>
      <c r="CP25">
        <v>760.02764516129002</v>
      </c>
      <c r="CQ25">
        <v>4.9994800000000001</v>
      </c>
      <c r="CR25">
        <v>11149.2419354839</v>
      </c>
      <c r="CS25">
        <v>11417.6903225806</v>
      </c>
      <c r="CT25">
        <v>49.195290322580597</v>
      </c>
      <c r="CU25">
        <v>51.219516129032201</v>
      </c>
      <c r="CV25">
        <v>50.221451612903202</v>
      </c>
      <c r="CW25">
        <v>50.530032258064502</v>
      </c>
      <c r="CX25">
        <v>51.068258064516101</v>
      </c>
      <c r="CY25">
        <v>1255.5025806451599</v>
      </c>
      <c r="CZ25">
        <v>139.515806451613</v>
      </c>
      <c r="DA25">
        <v>0</v>
      </c>
      <c r="DB25">
        <v>117.200000047684</v>
      </c>
      <c r="DC25">
        <v>0</v>
      </c>
      <c r="DD25">
        <v>760.10383999999999</v>
      </c>
      <c r="DE25">
        <v>6.4423846076703501</v>
      </c>
      <c r="DF25">
        <v>93.292307728386405</v>
      </c>
      <c r="DG25">
        <v>11150.031999999999</v>
      </c>
      <c r="DH25">
        <v>15</v>
      </c>
      <c r="DI25">
        <v>1608312544.5</v>
      </c>
      <c r="DJ25" t="s">
        <v>329</v>
      </c>
      <c r="DK25">
        <v>1608312542.5</v>
      </c>
      <c r="DL25">
        <v>1608312544.5</v>
      </c>
      <c r="DM25">
        <v>5</v>
      </c>
      <c r="DN25">
        <v>6.5000000000000002E-2</v>
      </c>
      <c r="DO25">
        <v>2.1999999999999999E-2</v>
      </c>
      <c r="DP25">
        <v>0.42099999999999999</v>
      </c>
      <c r="DQ25">
        <v>0.22800000000000001</v>
      </c>
      <c r="DR25">
        <v>413</v>
      </c>
      <c r="DS25">
        <v>19</v>
      </c>
      <c r="DT25">
        <v>0.11</v>
      </c>
      <c r="DU25">
        <v>0.04</v>
      </c>
      <c r="DV25">
        <v>13.5619507654289</v>
      </c>
      <c r="DW25">
        <v>-0.28418333026866899</v>
      </c>
      <c r="DX25">
        <v>5.20862468253388E-2</v>
      </c>
      <c r="DY25">
        <v>1</v>
      </c>
      <c r="DZ25">
        <v>-17.166353333333301</v>
      </c>
      <c r="EA25">
        <v>0.18226117908786499</v>
      </c>
      <c r="EB25">
        <v>6.2280439590256101E-2</v>
      </c>
      <c r="EC25">
        <v>1</v>
      </c>
      <c r="ED25">
        <v>1.754562</v>
      </c>
      <c r="EE25">
        <v>0.146381312569523</v>
      </c>
      <c r="EF25">
        <v>1.5025850702483801E-2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0.34899999999999998</v>
      </c>
      <c r="EN25">
        <v>0.29899999999999999</v>
      </c>
      <c r="EO25">
        <v>0.59835890873030395</v>
      </c>
      <c r="EP25">
        <v>-1.6043650578588901E-5</v>
      </c>
      <c r="EQ25">
        <v>-1.15305589960158E-6</v>
      </c>
      <c r="ER25">
        <v>3.6581349982770798E-10</v>
      </c>
      <c r="ES25">
        <v>-8.8628530698801999E-2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1.6</v>
      </c>
      <c r="FB25">
        <v>1.6</v>
      </c>
      <c r="FC25">
        <v>2</v>
      </c>
      <c r="FD25">
        <v>509.41199999999998</v>
      </c>
      <c r="FE25">
        <v>489.89299999999997</v>
      </c>
      <c r="FF25">
        <v>23.300899999999999</v>
      </c>
      <c r="FG25">
        <v>34.980600000000003</v>
      </c>
      <c r="FH25">
        <v>30.000299999999999</v>
      </c>
      <c r="FI25">
        <v>34.968800000000002</v>
      </c>
      <c r="FJ25">
        <v>35.006300000000003</v>
      </c>
      <c r="FK25">
        <v>23.341200000000001</v>
      </c>
      <c r="FL25">
        <v>23.415500000000002</v>
      </c>
      <c r="FM25">
        <v>58.671999999999997</v>
      </c>
      <c r="FN25">
        <v>23.306899999999999</v>
      </c>
      <c r="FO25">
        <v>516.64499999999998</v>
      </c>
      <c r="FP25">
        <v>19.305099999999999</v>
      </c>
      <c r="FQ25">
        <v>97.566999999999993</v>
      </c>
      <c r="FR25">
        <v>101.764</v>
      </c>
    </row>
    <row r="26" spans="1:174" x14ac:dyDescent="0.25">
      <c r="A26">
        <v>10</v>
      </c>
      <c r="B26">
        <v>1608312760.5</v>
      </c>
      <c r="C26">
        <v>880</v>
      </c>
      <c r="D26" t="s">
        <v>334</v>
      </c>
      <c r="E26" t="s">
        <v>335</v>
      </c>
      <c r="F26" t="s">
        <v>292</v>
      </c>
      <c r="G26" t="s">
        <v>293</v>
      </c>
      <c r="H26">
        <v>1608312752.75</v>
      </c>
      <c r="I26">
        <f t="shared" si="0"/>
        <v>1.4102651329871516E-3</v>
      </c>
      <c r="J26">
        <f t="shared" si="1"/>
        <v>1.4102651329871516</v>
      </c>
      <c r="K26">
        <f t="shared" si="2"/>
        <v>15.752792772055495</v>
      </c>
      <c r="L26">
        <f t="shared" si="3"/>
        <v>599.81106666666699</v>
      </c>
      <c r="M26">
        <f t="shared" si="4"/>
        <v>262.90346209243688</v>
      </c>
      <c r="N26">
        <f t="shared" si="5"/>
        <v>26.997794272883873</v>
      </c>
      <c r="O26">
        <f t="shared" si="6"/>
        <v>61.595140861142582</v>
      </c>
      <c r="P26">
        <f t="shared" si="7"/>
        <v>7.8676799501242234E-2</v>
      </c>
      <c r="Q26">
        <f t="shared" si="8"/>
        <v>2.9747763312518796</v>
      </c>
      <c r="R26">
        <f t="shared" si="9"/>
        <v>7.7538820644381806E-2</v>
      </c>
      <c r="S26">
        <f t="shared" si="10"/>
        <v>4.8562634561327894E-2</v>
      </c>
      <c r="T26">
        <f t="shared" si="11"/>
        <v>231.2839516332678</v>
      </c>
      <c r="U26">
        <f t="shared" si="12"/>
        <v>28.982006170772902</v>
      </c>
      <c r="V26">
        <f t="shared" si="13"/>
        <v>28.772196666666702</v>
      </c>
      <c r="W26">
        <f t="shared" si="14"/>
        <v>3.9690616600249018</v>
      </c>
      <c r="X26">
        <f t="shared" si="15"/>
        <v>56.842685502191969</v>
      </c>
      <c r="Y26">
        <f t="shared" si="16"/>
        <v>2.1570443527745535</v>
      </c>
      <c r="Z26">
        <f t="shared" si="17"/>
        <v>3.7947615136715762</v>
      </c>
      <c r="AA26">
        <f t="shared" si="18"/>
        <v>1.8120173072503483</v>
      </c>
      <c r="AB26">
        <f t="shared" si="19"/>
        <v>-62.192692364733389</v>
      </c>
      <c r="AC26">
        <f t="shared" si="20"/>
        <v>-123.89858817025259</v>
      </c>
      <c r="AD26">
        <f t="shared" si="21"/>
        <v>-9.1136605045144474</v>
      </c>
      <c r="AE26">
        <f t="shared" si="22"/>
        <v>36.07901059376735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54072.204102994045</v>
      </c>
      <c r="AK26" t="s">
        <v>294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15364.6</v>
      </c>
      <c r="AS26">
        <v>778.72307999999998</v>
      </c>
      <c r="AT26">
        <v>976.93</v>
      </c>
      <c r="AU26">
        <f t="shared" si="27"/>
        <v>0.20288753544266225</v>
      </c>
      <c r="AV26">
        <v>0.5</v>
      </c>
      <c r="AW26">
        <f t="shared" si="28"/>
        <v>1180.1480415544779</v>
      </c>
      <c r="AX26">
        <f t="shared" si="29"/>
        <v>15.752792772055495</v>
      </c>
      <c r="AY26">
        <f t="shared" si="30"/>
        <v>119.71866380423629</v>
      </c>
      <c r="AZ26">
        <f t="shared" si="31"/>
        <v>1.4195501057637566E-2</v>
      </c>
      <c r="BA26">
        <f t="shared" si="32"/>
        <v>-1</v>
      </c>
      <c r="BB26" t="s">
        <v>337</v>
      </c>
      <c r="BC26">
        <v>778.72307999999998</v>
      </c>
      <c r="BD26">
        <v>572.01</v>
      </c>
      <c r="BE26">
        <f t="shared" si="33"/>
        <v>0.41448210209533942</v>
      </c>
      <c r="BF26">
        <f t="shared" si="34"/>
        <v>0.48949649313444626</v>
      </c>
      <c r="BG26">
        <f t="shared" si="35"/>
        <v>1.7078897222076537</v>
      </c>
      <c r="BH26">
        <f t="shared" si="36"/>
        <v>0.20288753544266219</v>
      </c>
      <c r="BI26" t="e">
        <f t="shared" si="37"/>
        <v>#DIV/0!</v>
      </c>
      <c r="BJ26">
        <f t="shared" si="38"/>
        <v>0.35955899629664834</v>
      </c>
      <c r="BK26">
        <f t="shared" si="39"/>
        <v>0.64044100370335166</v>
      </c>
      <c r="BL26">
        <f t="shared" si="40"/>
        <v>1399.9559999999999</v>
      </c>
      <c r="BM26">
        <f t="shared" si="41"/>
        <v>1180.1480415544779</v>
      </c>
      <c r="BN26">
        <f t="shared" si="42"/>
        <v>0.84298938077659435</v>
      </c>
      <c r="BO26">
        <f t="shared" si="43"/>
        <v>0.19597876155318883</v>
      </c>
      <c r="BP26">
        <v>6</v>
      </c>
      <c r="BQ26">
        <v>0.5</v>
      </c>
      <c r="BR26" t="s">
        <v>297</v>
      </c>
      <c r="BS26">
        <v>2</v>
      </c>
      <c r="BT26">
        <v>1608312752.75</v>
      </c>
      <c r="BU26">
        <v>599.81106666666699</v>
      </c>
      <c r="BV26">
        <v>619.72879999999998</v>
      </c>
      <c r="BW26">
        <v>21.005213333333302</v>
      </c>
      <c r="BX26">
        <v>19.348500000000001</v>
      </c>
      <c r="BY26">
        <v>599.55790000000002</v>
      </c>
      <c r="BZ26">
        <v>20.708876666666701</v>
      </c>
      <c r="CA26">
        <v>500.01729999999998</v>
      </c>
      <c r="CB26">
        <v>102.5909</v>
      </c>
      <c r="CC26">
        <v>0.100004326666667</v>
      </c>
      <c r="CD26">
        <v>27.999646666666699</v>
      </c>
      <c r="CE26">
        <v>28.772196666666702</v>
      </c>
      <c r="CF26">
        <v>999.9</v>
      </c>
      <c r="CG26">
        <v>0</v>
      </c>
      <c r="CH26">
        <v>0</v>
      </c>
      <c r="CI26">
        <v>10001.002333333299</v>
      </c>
      <c r="CJ26">
        <v>0</v>
      </c>
      <c r="CK26">
        <v>787.67683333333298</v>
      </c>
      <c r="CL26">
        <v>1399.9559999999999</v>
      </c>
      <c r="CM26">
        <v>0.89999473333333302</v>
      </c>
      <c r="CN26">
        <v>0.100005106666667</v>
      </c>
      <c r="CO26">
        <v>0</v>
      </c>
      <c r="CP26">
        <v>778.70420000000001</v>
      </c>
      <c r="CQ26">
        <v>4.9994800000000001</v>
      </c>
      <c r="CR26">
        <v>11466.743333333299</v>
      </c>
      <c r="CS26">
        <v>11417.2033333333</v>
      </c>
      <c r="CT26">
        <v>48.585133333333303</v>
      </c>
      <c r="CU26">
        <v>50.691200000000002</v>
      </c>
      <c r="CV26">
        <v>49.587200000000003</v>
      </c>
      <c r="CW26">
        <v>49.964366666666699</v>
      </c>
      <c r="CX26">
        <v>50.506066666666698</v>
      </c>
      <c r="CY26">
        <v>1255.4559999999999</v>
      </c>
      <c r="CZ26">
        <v>139.5</v>
      </c>
      <c r="DA26">
        <v>0</v>
      </c>
      <c r="DB26">
        <v>118.5</v>
      </c>
      <c r="DC26">
        <v>0</v>
      </c>
      <c r="DD26">
        <v>778.72307999999998</v>
      </c>
      <c r="DE26">
        <v>4.6981538398351601</v>
      </c>
      <c r="DF26">
        <v>119.39230754191</v>
      </c>
      <c r="DG26">
        <v>11467.768</v>
      </c>
      <c r="DH26">
        <v>15</v>
      </c>
      <c r="DI26">
        <v>1608312544.5</v>
      </c>
      <c r="DJ26" t="s">
        <v>329</v>
      </c>
      <c r="DK26">
        <v>1608312542.5</v>
      </c>
      <c r="DL26">
        <v>1608312544.5</v>
      </c>
      <c r="DM26">
        <v>5</v>
      </c>
      <c r="DN26">
        <v>6.5000000000000002E-2</v>
      </c>
      <c r="DO26">
        <v>2.1999999999999999E-2</v>
      </c>
      <c r="DP26">
        <v>0.42099999999999999</v>
      </c>
      <c r="DQ26">
        <v>0.22800000000000001</v>
      </c>
      <c r="DR26">
        <v>413</v>
      </c>
      <c r="DS26">
        <v>19</v>
      </c>
      <c r="DT26">
        <v>0.11</v>
      </c>
      <c r="DU26">
        <v>0.04</v>
      </c>
      <c r="DV26">
        <v>15.754795252693301</v>
      </c>
      <c r="DW26">
        <v>-0.17688823424815101</v>
      </c>
      <c r="DX26">
        <v>6.01857852983049E-2</v>
      </c>
      <c r="DY26">
        <v>1</v>
      </c>
      <c r="DZ26">
        <v>-19.919319999999999</v>
      </c>
      <c r="EA26">
        <v>8.8546384872018602E-2</v>
      </c>
      <c r="EB26">
        <v>7.0905991284234998E-2</v>
      </c>
      <c r="EC26">
        <v>1</v>
      </c>
      <c r="ED26">
        <v>1.6567223333333301</v>
      </c>
      <c r="EE26">
        <v>5.1660066740791899E-3</v>
      </c>
      <c r="EF26">
        <v>7.8982142848171497E-4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0.253</v>
      </c>
      <c r="EN26">
        <v>0.29649999999999999</v>
      </c>
      <c r="EO26">
        <v>0.59835890873030395</v>
      </c>
      <c r="EP26">
        <v>-1.6043650578588901E-5</v>
      </c>
      <c r="EQ26">
        <v>-1.15305589960158E-6</v>
      </c>
      <c r="ER26">
        <v>3.6581349982770798E-10</v>
      </c>
      <c r="ES26">
        <v>-8.8628530698801999E-2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3.6</v>
      </c>
      <c r="FB26">
        <v>3.6</v>
      </c>
      <c r="FC26">
        <v>2</v>
      </c>
      <c r="FD26">
        <v>509.39499999999998</v>
      </c>
      <c r="FE26">
        <v>489.59899999999999</v>
      </c>
      <c r="FF26">
        <v>23.396699999999999</v>
      </c>
      <c r="FG26">
        <v>35.055399999999999</v>
      </c>
      <c r="FH26">
        <v>30.001000000000001</v>
      </c>
      <c r="FI26">
        <v>35.037100000000002</v>
      </c>
      <c r="FJ26">
        <v>35.072699999999998</v>
      </c>
      <c r="FK26">
        <v>27.053599999999999</v>
      </c>
      <c r="FL26">
        <v>21.686299999999999</v>
      </c>
      <c r="FM26">
        <v>57.923200000000001</v>
      </c>
      <c r="FN26">
        <v>23.304200000000002</v>
      </c>
      <c r="FO26">
        <v>619.72799999999995</v>
      </c>
      <c r="FP26">
        <v>19.3812</v>
      </c>
      <c r="FQ26">
        <v>97.548299999999998</v>
      </c>
      <c r="FR26">
        <v>101.74</v>
      </c>
    </row>
    <row r="27" spans="1:174" x14ac:dyDescent="0.25">
      <c r="A27">
        <v>11</v>
      </c>
      <c r="B27">
        <v>1608312881</v>
      </c>
      <c r="C27">
        <v>1000.5</v>
      </c>
      <c r="D27" t="s">
        <v>338</v>
      </c>
      <c r="E27" t="s">
        <v>339</v>
      </c>
      <c r="F27" t="s">
        <v>292</v>
      </c>
      <c r="G27" t="s">
        <v>293</v>
      </c>
      <c r="H27">
        <v>1608312873</v>
      </c>
      <c r="I27">
        <f t="shared" si="0"/>
        <v>1.2246362383617042E-3</v>
      </c>
      <c r="J27">
        <f t="shared" si="1"/>
        <v>1.2246362383617042</v>
      </c>
      <c r="K27">
        <f t="shared" si="2"/>
        <v>17.57583584207751</v>
      </c>
      <c r="L27">
        <f t="shared" si="3"/>
        <v>699.86445161290305</v>
      </c>
      <c r="M27">
        <f t="shared" si="4"/>
        <v>268.07844703830312</v>
      </c>
      <c r="N27">
        <f t="shared" si="5"/>
        <v>27.529737268914506</v>
      </c>
      <c r="O27">
        <f t="shared" si="6"/>
        <v>71.871068672683194</v>
      </c>
      <c r="P27">
        <f t="shared" si="7"/>
        <v>6.805638337751875E-2</v>
      </c>
      <c r="Q27">
        <f t="shared" si="8"/>
        <v>2.9741482504179455</v>
      </c>
      <c r="R27">
        <f t="shared" si="9"/>
        <v>6.7202920876568553E-2</v>
      </c>
      <c r="S27">
        <f t="shared" si="10"/>
        <v>4.2077613967951323E-2</v>
      </c>
      <c r="T27">
        <f t="shared" si="11"/>
        <v>231.29228305906221</v>
      </c>
      <c r="U27">
        <f t="shared" si="12"/>
        <v>29.040878012000007</v>
      </c>
      <c r="V27">
        <f t="shared" si="13"/>
        <v>28.8559129032258</v>
      </c>
      <c r="W27">
        <f t="shared" si="14"/>
        <v>3.9883621997178498</v>
      </c>
      <c r="X27">
        <f t="shared" si="15"/>
        <v>57.229763451741711</v>
      </c>
      <c r="Y27">
        <f t="shared" si="16"/>
        <v>2.1731348806959545</v>
      </c>
      <c r="Z27">
        <f t="shared" si="17"/>
        <v>3.7972110133364843</v>
      </c>
      <c r="AA27">
        <f t="shared" si="18"/>
        <v>1.8152273190218953</v>
      </c>
      <c r="AB27">
        <f t="shared" si="19"/>
        <v>-54.006458111751151</v>
      </c>
      <c r="AC27">
        <f t="shared" si="20"/>
        <v>-135.52077822559451</v>
      </c>
      <c r="AD27">
        <f t="shared" si="21"/>
        <v>-9.9753715945570232</v>
      </c>
      <c r="AE27">
        <f t="shared" si="22"/>
        <v>31.789675127159512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54051.835628549692</v>
      </c>
      <c r="AK27" t="s">
        <v>294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15367.4</v>
      </c>
      <c r="AS27">
        <v>796.80942307692305</v>
      </c>
      <c r="AT27">
        <v>1012.89</v>
      </c>
      <c r="AU27">
        <f t="shared" si="27"/>
        <v>0.21333074363758842</v>
      </c>
      <c r="AV27">
        <v>0.5</v>
      </c>
      <c r="AW27">
        <f t="shared" si="28"/>
        <v>1180.1886209093984</v>
      </c>
      <c r="AX27">
        <f t="shared" si="29"/>
        <v>17.57583584207751</v>
      </c>
      <c r="AY27">
        <f t="shared" si="30"/>
        <v>125.88525806561094</v>
      </c>
      <c r="AZ27">
        <f t="shared" si="31"/>
        <v>1.5739717798468379E-2</v>
      </c>
      <c r="BA27">
        <f t="shared" si="32"/>
        <v>-1</v>
      </c>
      <c r="BB27" t="s">
        <v>341</v>
      </c>
      <c r="BC27">
        <v>796.80942307692305</v>
      </c>
      <c r="BD27">
        <v>576.01</v>
      </c>
      <c r="BE27">
        <f t="shared" si="33"/>
        <v>0.43132028157055557</v>
      </c>
      <c r="BF27">
        <f t="shared" si="34"/>
        <v>0.49459937951629035</v>
      </c>
      <c r="BG27">
        <f t="shared" si="35"/>
        <v>1.7584590545303034</v>
      </c>
      <c r="BH27">
        <f t="shared" si="36"/>
        <v>0.21333074363758842</v>
      </c>
      <c r="BI27" t="e">
        <f t="shared" si="37"/>
        <v>#DIV/0!</v>
      </c>
      <c r="BJ27">
        <f t="shared" si="38"/>
        <v>0.35754369908810057</v>
      </c>
      <c r="BK27">
        <f t="shared" si="39"/>
        <v>0.64245630091189943</v>
      </c>
      <c r="BL27">
        <f t="shared" si="40"/>
        <v>1400.0038709677401</v>
      </c>
      <c r="BM27">
        <f t="shared" si="41"/>
        <v>1180.1886209093984</v>
      </c>
      <c r="BN27">
        <f t="shared" si="42"/>
        <v>0.84298954123148506</v>
      </c>
      <c r="BO27">
        <f t="shared" si="43"/>
        <v>0.19597908246297033</v>
      </c>
      <c r="BP27">
        <v>6</v>
      </c>
      <c r="BQ27">
        <v>0.5</v>
      </c>
      <c r="BR27" t="s">
        <v>297</v>
      </c>
      <c r="BS27">
        <v>2</v>
      </c>
      <c r="BT27">
        <v>1608312873</v>
      </c>
      <c r="BU27">
        <v>699.86445161290305</v>
      </c>
      <c r="BV27">
        <v>721.98319354838702</v>
      </c>
      <c r="BW27">
        <v>21.161503225806499</v>
      </c>
      <c r="BX27">
        <v>19.723087096774201</v>
      </c>
      <c r="BY27">
        <v>699.71645161290303</v>
      </c>
      <c r="BZ27">
        <v>20.858741935483899</v>
      </c>
      <c r="CA27">
        <v>500.01709677419399</v>
      </c>
      <c r="CB27">
        <v>102.592838709677</v>
      </c>
      <c r="CC27">
        <v>0.100002035483871</v>
      </c>
      <c r="CD27">
        <v>28.0107161290323</v>
      </c>
      <c r="CE27">
        <v>28.8559129032258</v>
      </c>
      <c r="CF27">
        <v>999.9</v>
      </c>
      <c r="CG27">
        <v>0</v>
      </c>
      <c r="CH27">
        <v>0</v>
      </c>
      <c r="CI27">
        <v>9997.2609677419405</v>
      </c>
      <c r="CJ27">
        <v>0</v>
      </c>
      <c r="CK27">
        <v>845.35706451612896</v>
      </c>
      <c r="CL27">
        <v>1400.0038709677401</v>
      </c>
      <c r="CM27">
        <v>0.89999096774193499</v>
      </c>
      <c r="CN27">
        <v>0.100009019354839</v>
      </c>
      <c r="CO27">
        <v>0</v>
      </c>
      <c r="CP27">
        <v>796.75300000000004</v>
      </c>
      <c r="CQ27">
        <v>4.9994800000000001</v>
      </c>
      <c r="CR27">
        <v>11767.9935483871</v>
      </c>
      <c r="CS27">
        <v>11417.587096774199</v>
      </c>
      <c r="CT27">
        <v>48.138870967741902</v>
      </c>
      <c r="CU27">
        <v>50.251935483871002</v>
      </c>
      <c r="CV27">
        <v>49.112741935483903</v>
      </c>
      <c r="CW27">
        <v>49.5843548387097</v>
      </c>
      <c r="CX27">
        <v>50.080290322580602</v>
      </c>
      <c r="CY27">
        <v>1255.4916129032299</v>
      </c>
      <c r="CZ27">
        <v>139.512258064516</v>
      </c>
      <c r="DA27">
        <v>0</v>
      </c>
      <c r="DB27">
        <v>120.09999990463299</v>
      </c>
      <c r="DC27">
        <v>0</v>
      </c>
      <c r="DD27">
        <v>796.80942307692305</v>
      </c>
      <c r="DE27">
        <v>2.8886495774622798</v>
      </c>
      <c r="DF27">
        <v>50.205128174977602</v>
      </c>
      <c r="DG27">
        <v>11768.4807692308</v>
      </c>
      <c r="DH27">
        <v>15</v>
      </c>
      <c r="DI27">
        <v>1608312544.5</v>
      </c>
      <c r="DJ27" t="s">
        <v>329</v>
      </c>
      <c r="DK27">
        <v>1608312542.5</v>
      </c>
      <c r="DL27">
        <v>1608312544.5</v>
      </c>
      <c r="DM27">
        <v>5</v>
      </c>
      <c r="DN27">
        <v>6.5000000000000002E-2</v>
      </c>
      <c r="DO27">
        <v>2.1999999999999999E-2</v>
      </c>
      <c r="DP27">
        <v>0.42099999999999999</v>
      </c>
      <c r="DQ27">
        <v>0.22800000000000001</v>
      </c>
      <c r="DR27">
        <v>413</v>
      </c>
      <c r="DS27">
        <v>19</v>
      </c>
      <c r="DT27">
        <v>0.11</v>
      </c>
      <c r="DU27">
        <v>0.04</v>
      </c>
      <c r="DV27">
        <v>17.576309318756199</v>
      </c>
      <c r="DW27">
        <v>-0.35126274769896898</v>
      </c>
      <c r="DX27">
        <v>3.98677374317008E-2</v>
      </c>
      <c r="DY27">
        <v>1</v>
      </c>
      <c r="DZ27">
        <v>-22.116046666666701</v>
      </c>
      <c r="EA27">
        <v>0.42086763070076599</v>
      </c>
      <c r="EB27">
        <v>5.2555600610739397E-2</v>
      </c>
      <c r="EC27">
        <v>0</v>
      </c>
      <c r="ED27">
        <v>1.4379186666666699</v>
      </c>
      <c r="EE27">
        <v>-5.9227942157953198E-2</v>
      </c>
      <c r="EF27">
        <v>1.02302719850886E-2</v>
      </c>
      <c r="EG27">
        <v>1</v>
      </c>
      <c r="EH27">
        <v>2</v>
      </c>
      <c r="EI27">
        <v>3</v>
      </c>
      <c r="EJ27" t="s">
        <v>342</v>
      </c>
      <c r="EK27">
        <v>100</v>
      </c>
      <c r="EL27">
        <v>100</v>
      </c>
      <c r="EM27">
        <v>0.14699999999999999</v>
      </c>
      <c r="EN27">
        <v>0.3039</v>
      </c>
      <c r="EO27">
        <v>0.59835890873030395</v>
      </c>
      <c r="EP27">
        <v>-1.6043650578588901E-5</v>
      </c>
      <c r="EQ27">
        <v>-1.15305589960158E-6</v>
      </c>
      <c r="ER27">
        <v>3.6581349982770798E-10</v>
      </c>
      <c r="ES27">
        <v>-8.8628530698801999E-2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5.6</v>
      </c>
      <c r="FC27">
        <v>2</v>
      </c>
      <c r="FD27">
        <v>509.33600000000001</v>
      </c>
      <c r="FE27">
        <v>489.18799999999999</v>
      </c>
      <c r="FF27">
        <v>23.179099999999998</v>
      </c>
      <c r="FG27">
        <v>35.157800000000002</v>
      </c>
      <c r="FH27">
        <v>30.000399999999999</v>
      </c>
      <c r="FI27">
        <v>35.131300000000003</v>
      </c>
      <c r="FJ27">
        <v>35.165399999999998</v>
      </c>
      <c r="FK27">
        <v>30.6297</v>
      </c>
      <c r="FL27">
        <v>19.354800000000001</v>
      </c>
      <c r="FM27">
        <v>57.175199999999997</v>
      </c>
      <c r="FN27">
        <v>23.182099999999998</v>
      </c>
      <c r="FO27">
        <v>722.06200000000001</v>
      </c>
      <c r="FP27">
        <v>19.807700000000001</v>
      </c>
      <c r="FQ27">
        <v>97.524600000000007</v>
      </c>
      <c r="FR27">
        <v>101.708</v>
      </c>
    </row>
    <row r="28" spans="1:174" x14ac:dyDescent="0.25">
      <c r="A28">
        <v>12</v>
      </c>
      <c r="B28">
        <v>1608313001.5999999</v>
      </c>
      <c r="C28">
        <v>1121.0999999046301</v>
      </c>
      <c r="D28" t="s">
        <v>343</v>
      </c>
      <c r="E28" t="s">
        <v>344</v>
      </c>
      <c r="F28" t="s">
        <v>292</v>
      </c>
      <c r="G28" t="s">
        <v>293</v>
      </c>
      <c r="H28">
        <v>1608312993.8499999</v>
      </c>
      <c r="I28">
        <f t="shared" si="0"/>
        <v>1.1497189535792022E-3</v>
      </c>
      <c r="J28">
        <f t="shared" si="1"/>
        <v>1.1497189535792023</v>
      </c>
      <c r="K28">
        <f t="shared" si="2"/>
        <v>18.784961628806816</v>
      </c>
      <c r="L28">
        <f t="shared" si="3"/>
        <v>799.90250000000003</v>
      </c>
      <c r="M28">
        <f t="shared" si="4"/>
        <v>311.20481445541094</v>
      </c>
      <c r="N28">
        <f t="shared" si="5"/>
        <v>31.958453318467384</v>
      </c>
      <c r="O28">
        <f t="shared" si="6"/>
        <v>82.144123478006435</v>
      </c>
      <c r="P28">
        <f t="shared" si="7"/>
        <v>6.4246375282489568E-2</v>
      </c>
      <c r="Q28">
        <f t="shared" si="8"/>
        <v>2.9736022083954019</v>
      </c>
      <c r="R28">
        <f t="shared" si="9"/>
        <v>6.3485082551987981E-2</v>
      </c>
      <c r="S28">
        <f t="shared" si="10"/>
        <v>3.9745823998750082E-2</v>
      </c>
      <c r="T28">
        <f t="shared" si="11"/>
        <v>231.29394350531064</v>
      </c>
      <c r="U28">
        <f t="shared" si="12"/>
        <v>29.019887758632727</v>
      </c>
      <c r="V28">
        <f t="shared" si="13"/>
        <v>28.858843333333301</v>
      </c>
      <c r="W28">
        <f t="shared" si="14"/>
        <v>3.9890392820023197</v>
      </c>
      <c r="X28">
        <f t="shared" si="15"/>
        <v>57.682593673780794</v>
      </c>
      <c r="Y28">
        <f t="shared" si="16"/>
        <v>2.1851761021328362</v>
      </c>
      <c r="Z28">
        <f t="shared" si="17"/>
        <v>3.7882764330794862</v>
      </c>
      <c r="AA28">
        <f t="shared" si="18"/>
        <v>1.8038631798694835</v>
      </c>
      <c r="AB28">
        <f t="shared" si="19"/>
        <v>-50.702605852842822</v>
      </c>
      <c r="AC28">
        <f t="shared" si="20"/>
        <v>-142.44330410853618</v>
      </c>
      <c r="AD28">
        <f t="shared" si="21"/>
        <v>-10.484894712174089</v>
      </c>
      <c r="AE28">
        <f t="shared" si="22"/>
        <v>27.66313883175755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54043.072345206208</v>
      </c>
      <c r="AK28" t="s">
        <v>294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345</v>
      </c>
      <c r="AR28">
        <v>15370.1</v>
      </c>
      <c r="AS28">
        <v>812.43263999999999</v>
      </c>
      <c r="AT28">
        <v>1042.31</v>
      </c>
      <c r="AU28">
        <f t="shared" si="27"/>
        <v>0.22054605635559477</v>
      </c>
      <c r="AV28">
        <v>0.5</v>
      </c>
      <c r="AW28">
        <f t="shared" si="28"/>
        <v>1180.199166572193</v>
      </c>
      <c r="AX28">
        <f t="shared" si="29"/>
        <v>18.784961628806816</v>
      </c>
      <c r="AY28">
        <f t="shared" si="30"/>
        <v>130.14413595082843</v>
      </c>
      <c r="AZ28">
        <f t="shared" si="31"/>
        <v>1.6764087104273146E-2</v>
      </c>
      <c r="BA28">
        <f t="shared" si="32"/>
        <v>-1</v>
      </c>
      <c r="BB28" t="s">
        <v>346</v>
      </c>
      <c r="BC28">
        <v>812.43263999999999</v>
      </c>
      <c r="BD28">
        <v>582.64</v>
      </c>
      <c r="BE28">
        <f t="shared" si="33"/>
        <v>0.44101083171033573</v>
      </c>
      <c r="BF28">
        <f t="shared" si="34"/>
        <v>0.50009215306633015</v>
      </c>
      <c r="BG28">
        <f t="shared" si="35"/>
        <v>1.7889434299052587</v>
      </c>
      <c r="BH28">
        <f t="shared" si="36"/>
        <v>0.22054605635559474</v>
      </c>
      <c r="BI28" t="e">
        <f t="shared" si="37"/>
        <v>#DIV/0!</v>
      </c>
      <c r="BJ28">
        <f t="shared" si="38"/>
        <v>0.35864350804833073</v>
      </c>
      <c r="BK28">
        <f t="shared" si="39"/>
        <v>0.64135649195166922</v>
      </c>
      <c r="BL28">
        <f t="shared" si="40"/>
        <v>1400.0166666666701</v>
      </c>
      <c r="BM28">
        <f t="shared" si="41"/>
        <v>1180.199166572193</v>
      </c>
      <c r="BN28">
        <f t="shared" si="42"/>
        <v>0.84298936910669409</v>
      </c>
      <c r="BO28">
        <f t="shared" si="43"/>
        <v>0.1959787382133881</v>
      </c>
      <c r="BP28">
        <v>6</v>
      </c>
      <c r="BQ28">
        <v>0.5</v>
      </c>
      <c r="BR28" t="s">
        <v>297</v>
      </c>
      <c r="BS28">
        <v>2</v>
      </c>
      <c r="BT28">
        <v>1608312993.8499999</v>
      </c>
      <c r="BU28">
        <v>799.90250000000003</v>
      </c>
      <c r="BV28">
        <v>823.54719999999998</v>
      </c>
      <c r="BW28">
        <v>21.278793333333301</v>
      </c>
      <c r="BX28">
        <v>19.928536666666702</v>
      </c>
      <c r="BY28">
        <v>799.86753333333297</v>
      </c>
      <c r="BZ28">
        <v>20.9711866666667</v>
      </c>
      <c r="CA28">
        <v>500.01796666666701</v>
      </c>
      <c r="CB28">
        <v>102.592633333333</v>
      </c>
      <c r="CC28">
        <v>0.100036683333333</v>
      </c>
      <c r="CD28">
        <v>27.970310000000001</v>
      </c>
      <c r="CE28">
        <v>28.858843333333301</v>
      </c>
      <c r="CF28">
        <v>999.9</v>
      </c>
      <c r="CG28">
        <v>0</v>
      </c>
      <c r="CH28">
        <v>0</v>
      </c>
      <c r="CI28">
        <v>9994.1933333333309</v>
      </c>
      <c r="CJ28">
        <v>0</v>
      </c>
      <c r="CK28">
        <v>847.84213333333298</v>
      </c>
      <c r="CL28">
        <v>1400.0166666666701</v>
      </c>
      <c r="CM28">
        <v>0.89999573333333305</v>
      </c>
      <c r="CN28">
        <v>0.10000484</v>
      </c>
      <c r="CO28">
        <v>0</v>
      </c>
      <c r="CP28">
        <v>812.39869999999996</v>
      </c>
      <c r="CQ28">
        <v>4.9994800000000001</v>
      </c>
      <c r="CR28">
        <v>11978.163333333299</v>
      </c>
      <c r="CS28">
        <v>11417.7</v>
      </c>
      <c r="CT28">
        <v>47.803800000000003</v>
      </c>
      <c r="CU28">
        <v>49.839300000000001</v>
      </c>
      <c r="CV28">
        <v>48.737333333333297</v>
      </c>
      <c r="CW28">
        <v>49.274733333333302</v>
      </c>
      <c r="CX28">
        <v>49.8164333333333</v>
      </c>
      <c r="CY28">
        <v>1255.5126666666699</v>
      </c>
      <c r="CZ28">
        <v>139.505666666667</v>
      </c>
      <c r="DA28">
        <v>0</v>
      </c>
      <c r="DB28">
        <v>120.200000047684</v>
      </c>
      <c r="DC28">
        <v>0</v>
      </c>
      <c r="DD28">
        <v>812.43263999999999</v>
      </c>
      <c r="DE28">
        <v>1.20546154031659</v>
      </c>
      <c r="DF28">
        <v>6.4307692295464802</v>
      </c>
      <c r="DG28">
        <v>11977.82</v>
      </c>
      <c r="DH28">
        <v>15</v>
      </c>
      <c r="DI28">
        <v>1608312544.5</v>
      </c>
      <c r="DJ28" t="s">
        <v>329</v>
      </c>
      <c r="DK28">
        <v>1608312542.5</v>
      </c>
      <c r="DL28">
        <v>1608312544.5</v>
      </c>
      <c r="DM28">
        <v>5</v>
      </c>
      <c r="DN28">
        <v>6.5000000000000002E-2</v>
      </c>
      <c r="DO28">
        <v>2.1999999999999999E-2</v>
      </c>
      <c r="DP28">
        <v>0.42099999999999999</v>
      </c>
      <c r="DQ28">
        <v>0.22800000000000001</v>
      </c>
      <c r="DR28">
        <v>413</v>
      </c>
      <c r="DS28">
        <v>19</v>
      </c>
      <c r="DT28">
        <v>0.11</v>
      </c>
      <c r="DU28">
        <v>0.04</v>
      </c>
      <c r="DV28">
        <v>18.788896985238701</v>
      </c>
      <c r="DW28">
        <v>-0.86020256185537003</v>
      </c>
      <c r="DX28">
        <v>7.4568304070783895E-2</v>
      </c>
      <c r="DY28">
        <v>0</v>
      </c>
      <c r="DZ28">
        <v>-23.650348387096798</v>
      </c>
      <c r="EA28">
        <v>1.02733064516133</v>
      </c>
      <c r="EB28">
        <v>9.4363049325695794E-2</v>
      </c>
      <c r="EC28">
        <v>0</v>
      </c>
      <c r="ED28">
        <v>1.3511496774193501</v>
      </c>
      <c r="EE28">
        <v>-0.13145370967742201</v>
      </c>
      <c r="EF28">
        <v>1.17814015497557E-2</v>
      </c>
      <c r="EG28">
        <v>1</v>
      </c>
      <c r="EH28">
        <v>1</v>
      </c>
      <c r="EI28">
        <v>3</v>
      </c>
      <c r="EJ28" t="s">
        <v>299</v>
      </c>
      <c r="EK28">
        <v>100</v>
      </c>
      <c r="EL28">
        <v>100</v>
      </c>
      <c r="EM28">
        <v>3.5000000000000003E-2</v>
      </c>
      <c r="EN28">
        <v>0.30830000000000002</v>
      </c>
      <c r="EO28">
        <v>0.59835890873030395</v>
      </c>
      <c r="EP28">
        <v>-1.6043650578588901E-5</v>
      </c>
      <c r="EQ28">
        <v>-1.15305589960158E-6</v>
      </c>
      <c r="ER28">
        <v>3.6581349982770798E-10</v>
      </c>
      <c r="ES28">
        <v>-8.8628530698801999E-2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7.7</v>
      </c>
      <c r="FB28">
        <v>7.6</v>
      </c>
      <c r="FC28">
        <v>2</v>
      </c>
      <c r="FD28">
        <v>509.68099999999998</v>
      </c>
      <c r="FE28">
        <v>489.04399999999998</v>
      </c>
      <c r="FF28">
        <v>23.223700000000001</v>
      </c>
      <c r="FG28">
        <v>35.249400000000001</v>
      </c>
      <c r="FH28">
        <v>29.9999</v>
      </c>
      <c r="FI28">
        <v>35.226100000000002</v>
      </c>
      <c r="FJ28">
        <v>35.258400000000002</v>
      </c>
      <c r="FK28">
        <v>34.129800000000003</v>
      </c>
      <c r="FL28">
        <v>17.895900000000001</v>
      </c>
      <c r="FM28">
        <v>56.802700000000002</v>
      </c>
      <c r="FN28">
        <v>23.238299999999999</v>
      </c>
      <c r="FO28">
        <v>823.38099999999997</v>
      </c>
      <c r="FP28">
        <v>19.976600000000001</v>
      </c>
      <c r="FQ28">
        <v>97.507300000000001</v>
      </c>
      <c r="FR28">
        <v>101.68300000000001</v>
      </c>
    </row>
    <row r="29" spans="1:174" x14ac:dyDescent="0.25">
      <c r="A29">
        <v>13</v>
      </c>
      <c r="B29">
        <v>1608313110.5999999</v>
      </c>
      <c r="C29">
        <v>1230.0999999046301</v>
      </c>
      <c r="D29" t="s">
        <v>347</v>
      </c>
      <c r="E29" t="s">
        <v>348</v>
      </c>
      <c r="F29" t="s">
        <v>292</v>
      </c>
      <c r="G29" t="s">
        <v>293</v>
      </c>
      <c r="H29">
        <v>1608313102.5999999</v>
      </c>
      <c r="I29">
        <f t="shared" si="0"/>
        <v>1.0081737569683038E-3</v>
      </c>
      <c r="J29">
        <f t="shared" si="1"/>
        <v>1.0081737569683038</v>
      </c>
      <c r="K29">
        <f t="shared" si="2"/>
        <v>19.576141792963252</v>
      </c>
      <c r="L29">
        <f t="shared" si="3"/>
        <v>899.76977419354796</v>
      </c>
      <c r="M29">
        <f t="shared" si="4"/>
        <v>318.17721346788727</v>
      </c>
      <c r="N29">
        <f t="shared" si="5"/>
        <v>32.674632259360052</v>
      </c>
      <c r="O29">
        <f t="shared" si="6"/>
        <v>92.400226180335295</v>
      </c>
      <c r="P29">
        <f t="shared" si="7"/>
        <v>5.6041737509540265E-2</v>
      </c>
      <c r="Q29">
        <f t="shared" si="8"/>
        <v>2.9745874994772814</v>
      </c>
      <c r="R29">
        <f t="shared" si="9"/>
        <v>5.5461714997139928E-2</v>
      </c>
      <c r="S29">
        <f t="shared" si="10"/>
        <v>3.4715184222682008E-2</v>
      </c>
      <c r="T29">
        <f t="shared" si="11"/>
        <v>231.29473579556631</v>
      </c>
      <c r="U29">
        <f t="shared" si="12"/>
        <v>29.089346304756276</v>
      </c>
      <c r="V29">
        <f t="shared" si="13"/>
        <v>28.9411290322581</v>
      </c>
      <c r="W29">
        <f t="shared" si="14"/>
        <v>4.0080925419864144</v>
      </c>
      <c r="X29">
        <f t="shared" si="15"/>
        <v>57.901388325487289</v>
      </c>
      <c r="Y29">
        <f t="shared" si="16"/>
        <v>2.1977574455676483</v>
      </c>
      <c r="Z29">
        <f t="shared" si="17"/>
        <v>3.7956904128328643</v>
      </c>
      <c r="AA29">
        <f t="shared" si="18"/>
        <v>1.8103350964187661</v>
      </c>
      <c r="AB29">
        <f t="shared" si="19"/>
        <v>-44.4604626823022</v>
      </c>
      <c r="AC29">
        <f t="shared" si="20"/>
        <v>-150.308428952323</v>
      </c>
      <c r="AD29">
        <f t="shared" si="21"/>
        <v>-11.066540958372924</v>
      </c>
      <c r="AE29">
        <f t="shared" si="22"/>
        <v>25.459303202568208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54065.960410186126</v>
      </c>
      <c r="AK29" t="s">
        <v>294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15371.6</v>
      </c>
      <c r="AS29">
        <v>823.72876923076899</v>
      </c>
      <c r="AT29">
        <v>1063.98</v>
      </c>
      <c r="AU29">
        <f t="shared" si="27"/>
        <v>0.22580427335967879</v>
      </c>
      <c r="AV29">
        <v>0.5</v>
      </c>
      <c r="AW29">
        <f t="shared" si="28"/>
        <v>1180.201617683573</v>
      </c>
      <c r="AX29">
        <f t="shared" si="29"/>
        <v>19.576141792963252</v>
      </c>
      <c r="AY29">
        <f t="shared" si="30"/>
        <v>133.24728434947832</v>
      </c>
      <c r="AZ29">
        <f t="shared" si="31"/>
        <v>1.7434429409907803E-2</v>
      </c>
      <c r="BA29">
        <f t="shared" si="32"/>
        <v>-1</v>
      </c>
      <c r="BB29" t="s">
        <v>350</v>
      </c>
      <c r="BC29">
        <v>823.72876923076899</v>
      </c>
      <c r="BD29">
        <v>587.11</v>
      </c>
      <c r="BE29">
        <f t="shared" si="33"/>
        <v>0.44819451493449125</v>
      </c>
      <c r="BF29">
        <f t="shared" si="34"/>
        <v>0.50380864967230277</v>
      </c>
      <c r="BG29">
        <f t="shared" si="35"/>
        <v>1.8122328013489806</v>
      </c>
      <c r="BH29">
        <f t="shared" si="36"/>
        <v>0.22580427335967879</v>
      </c>
      <c r="BI29" t="e">
        <f t="shared" si="37"/>
        <v>#DIV/0!</v>
      </c>
      <c r="BJ29">
        <f t="shared" si="38"/>
        <v>0.35908797574877382</v>
      </c>
      <c r="BK29">
        <f t="shared" si="39"/>
        <v>0.64091202425122618</v>
      </c>
      <c r="BL29">
        <f t="shared" si="40"/>
        <v>1400.0193548387099</v>
      </c>
      <c r="BM29">
        <f t="shared" si="41"/>
        <v>1180.201617683573</v>
      </c>
      <c r="BN29">
        <f t="shared" si="42"/>
        <v>0.84298950125553007</v>
      </c>
      <c r="BO29">
        <f t="shared" si="43"/>
        <v>0.19597900251106024</v>
      </c>
      <c r="BP29">
        <v>6</v>
      </c>
      <c r="BQ29">
        <v>0.5</v>
      </c>
      <c r="BR29" t="s">
        <v>297</v>
      </c>
      <c r="BS29">
        <v>2</v>
      </c>
      <c r="BT29">
        <v>1608313102.5999999</v>
      </c>
      <c r="BU29">
        <v>899.76977419354796</v>
      </c>
      <c r="BV29">
        <v>924.34893548387095</v>
      </c>
      <c r="BW29">
        <v>21.401199999999999</v>
      </c>
      <c r="BX29">
        <v>20.2173193548387</v>
      </c>
      <c r="BY29">
        <v>899.85296774193603</v>
      </c>
      <c r="BZ29">
        <v>21.0885161290323</v>
      </c>
      <c r="CA29">
        <v>500.01541935483903</v>
      </c>
      <c r="CB29">
        <v>102.59319354838701</v>
      </c>
      <c r="CC29">
        <v>9.9994009677419393E-2</v>
      </c>
      <c r="CD29">
        <v>28.0038451612903</v>
      </c>
      <c r="CE29">
        <v>28.9411290322581</v>
      </c>
      <c r="CF29">
        <v>999.9</v>
      </c>
      <c r="CG29">
        <v>0</v>
      </c>
      <c r="CH29">
        <v>0</v>
      </c>
      <c r="CI29">
        <v>9999.7106451612908</v>
      </c>
      <c r="CJ29">
        <v>0</v>
      </c>
      <c r="CK29">
        <v>711.80354838709695</v>
      </c>
      <c r="CL29">
        <v>1400.0193548387099</v>
      </c>
      <c r="CM29">
        <v>0.89999322580645202</v>
      </c>
      <c r="CN29">
        <v>0.100007264516129</v>
      </c>
      <c r="CO29">
        <v>0</v>
      </c>
      <c r="CP29">
        <v>823.73103225806403</v>
      </c>
      <c r="CQ29">
        <v>4.9994800000000001</v>
      </c>
      <c r="CR29">
        <v>12133.8838709677</v>
      </c>
      <c r="CS29">
        <v>11417.7129032258</v>
      </c>
      <c r="CT29">
        <v>47.600548387096801</v>
      </c>
      <c r="CU29">
        <v>49.53</v>
      </c>
      <c r="CV29">
        <v>48.495741935483899</v>
      </c>
      <c r="CW29">
        <v>49.116677419354801</v>
      </c>
      <c r="CX29">
        <v>49.614580645161297</v>
      </c>
      <c r="CY29">
        <v>1255.5074193548401</v>
      </c>
      <c r="CZ29">
        <v>139.51193548387101</v>
      </c>
      <c r="DA29">
        <v>0</v>
      </c>
      <c r="DB29">
        <v>108</v>
      </c>
      <c r="DC29">
        <v>0</v>
      </c>
      <c r="DD29">
        <v>823.72876923076899</v>
      </c>
      <c r="DE29">
        <v>0.78755554871238298</v>
      </c>
      <c r="DF29">
        <v>-26.157265186336701</v>
      </c>
      <c r="DG29">
        <v>12134.1115384615</v>
      </c>
      <c r="DH29">
        <v>15</v>
      </c>
      <c r="DI29">
        <v>1608312544.5</v>
      </c>
      <c r="DJ29" t="s">
        <v>329</v>
      </c>
      <c r="DK29">
        <v>1608312542.5</v>
      </c>
      <c r="DL29">
        <v>1608312544.5</v>
      </c>
      <c r="DM29">
        <v>5</v>
      </c>
      <c r="DN29">
        <v>6.5000000000000002E-2</v>
      </c>
      <c r="DO29">
        <v>2.1999999999999999E-2</v>
      </c>
      <c r="DP29">
        <v>0.42099999999999999</v>
      </c>
      <c r="DQ29">
        <v>0.22800000000000001</v>
      </c>
      <c r="DR29">
        <v>413</v>
      </c>
      <c r="DS29">
        <v>19</v>
      </c>
      <c r="DT29">
        <v>0.11</v>
      </c>
      <c r="DU29">
        <v>0.04</v>
      </c>
      <c r="DV29">
        <v>19.586162522466999</v>
      </c>
      <c r="DW29">
        <v>-6.4855374210450803E-2</v>
      </c>
      <c r="DX29">
        <v>9.1477346090547904E-2</v>
      </c>
      <c r="DY29">
        <v>1</v>
      </c>
      <c r="DZ29">
        <v>-24.589629032258099</v>
      </c>
      <c r="EA29">
        <v>0.10180645161289301</v>
      </c>
      <c r="EB29">
        <v>0.107118292144557</v>
      </c>
      <c r="EC29">
        <v>1</v>
      </c>
      <c r="ED29">
        <v>1.1837961290322601</v>
      </c>
      <c r="EE29">
        <v>2.5504838709660498E-3</v>
      </c>
      <c r="EF29">
        <v>6.8257424230183097E-4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-8.4000000000000005E-2</v>
      </c>
      <c r="EN29">
        <v>0.31290000000000001</v>
      </c>
      <c r="EO29">
        <v>0.59835890873030395</v>
      </c>
      <c r="EP29">
        <v>-1.6043650578588901E-5</v>
      </c>
      <c r="EQ29">
        <v>-1.15305589960158E-6</v>
      </c>
      <c r="ER29">
        <v>3.6581349982770798E-10</v>
      </c>
      <c r="ES29">
        <v>-8.8628530698801999E-2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509.73200000000003</v>
      </c>
      <c r="FE29">
        <v>489.303</v>
      </c>
      <c r="FF29">
        <v>23.068899999999999</v>
      </c>
      <c r="FG29">
        <v>35.303600000000003</v>
      </c>
      <c r="FH29">
        <v>30.0002</v>
      </c>
      <c r="FI29">
        <v>35.292400000000001</v>
      </c>
      <c r="FJ29">
        <v>35.325499999999998</v>
      </c>
      <c r="FK29">
        <v>37.5227</v>
      </c>
      <c r="FL29">
        <v>16.558599999999998</v>
      </c>
      <c r="FM29">
        <v>56.802700000000002</v>
      </c>
      <c r="FN29">
        <v>23.072299999999998</v>
      </c>
      <c r="FO29">
        <v>924.47500000000002</v>
      </c>
      <c r="FP29">
        <v>20.221900000000002</v>
      </c>
      <c r="FQ29">
        <v>97.496700000000004</v>
      </c>
      <c r="FR29">
        <v>101.666</v>
      </c>
    </row>
    <row r="30" spans="1:174" x14ac:dyDescent="0.25">
      <c r="A30">
        <v>14</v>
      </c>
      <c r="B30">
        <v>1608313231.0999999</v>
      </c>
      <c r="C30">
        <v>1350.5999999046301</v>
      </c>
      <c r="D30" t="s">
        <v>351</v>
      </c>
      <c r="E30" t="s">
        <v>352</v>
      </c>
      <c r="F30" t="s">
        <v>292</v>
      </c>
      <c r="G30" t="s">
        <v>293</v>
      </c>
      <c r="H30">
        <v>1608313223.3499999</v>
      </c>
      <c r="I30">
        <f t="shared" si="0"/>
        <v>8.8644065034214846E-4</v>
      </c>
      <c r="J30">
        <f t="shared" si="1"/>
        <v>0.88644065034214847</v>
      </c>
      <c r="K30">
        <f t="shared" si="2"/>
        <v>22.685567213888724</v>
      </c>
      <c r="L30">
        <f t="shared" si="3"/>
        <v>1199.991</v>
      </c>
      <c r="M30">
        <f t="shared" si="4"/>
        <v>430.60156988177351</v>
      </c>
      <c r="N30">
        <f t="shared" si="5"/>
        <v>44.220178439880407</v>
      </c>
      <c r="O30">
        <f t="shared" si="6"/>
        <v>123.23182231040123</v>
      </c>
      <c r="P30">
        <f t="shared" si="7"/>
        <v>4.9060778805955246E-2</v>
      </c>
      <c r="Q30">
        <f t="shared" si="8"/>
        <v>2.9752781644766326</v>
      </c>
      <c r="R30">
        <f t="shared" si="9"/>
        <v>4.8615742743662524E-2</v>
      </c>
      <c r="S30">
        <f t="shared" si="10"/>
        <v>3.0424487348801092E-2</v>
      </c>
      <c r="T30">
        <f t="shared" si="11"/>
        <v>231.29312769106559</v>
      </c>
      <c r="U30">
        <f t="shared" si="12"/>
        <v>29.09776113650344</v>
      </c>
      <c r="V30">
        <f t="shared" si="13"/>
        <v>28.92897</v>
      </c>
      <c r="W30">
        <f t="shared" si="14"/>
        <v>4.0052721300614946</v>
      </c>
      <c r="X30">
        <f t="shared" si="15"/>
        <v>57.753489020628137</v>
      </c>
      <c r="Y30">
        <f t="shared" si="16"/>
        <v>2.1892646585122049</v>
      </c>
      <c r="Z30">
        <f t="shared" si="17"/>
        <v>3.7907054545747929</v>
      </c>
      <c r="AA30">
        <f t="shared" si="18"/>
        <v>1.8160074715492898</v>
      </c>
      <c r="AB30">
        <f t="shared" si="19"/>
        <v>-39.092032680088749</v>
      </c>
      <c r="AC30">
        <f t="shared" si="20"/>
        <v>-152.00876245816519</v>
      </c>
      <c r="AD30">
        <f t="shared" si="21"/>
        <v>-11.187199799268877</v>
      </c>
      <c r="AE30">
        <f t="shared" si="22"/>
        <v>29.005132753542767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54090.288010107477</v>
      </c>
      <c r="AK30" t="s">
        <v>294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15373.6</v>
      </c>
      <c r="AS30">
        <v>853.524</v>
      </c>
      <c r="AT30">
        <v>1109.29</v>
      </c>
      <c r="AU30">
        <f t="shared" si="27"/>
        <v>0.2305672998043794</v>
      </c>
      <c r="AV30">
        <v>0.5</v>
      </c>
      <c r="AW30">
        <f t="shared" si="28"/>
        <v>1180.1906775683544</v>
      </c>
      <c r="AX30">
        <f t="shared" si="29"/>
        <v>22.685567213888724</v>
      </c>
      <c r="AY30">
        <f t="shared" si="30"/>
        <v>136.05668889061823</v>
      </c>
      <c r="AZ30">
        <f t="shared" si="31"/>
        <v>2.0069271571175329E-2</v>
      </c>
      <c r="BA30">
        <f t="shared" si="32"/>
        <v>-1</v>
      </c>
      <c r="BB30" t="s">
        <v>354</v>
      </c>
      <c r="BC30">
        <v>853.524</v>
      </c>
      <c r="BD30">
        <v>586.35</v>
      </c>
      <c r="BE30">
        <f t="shared" si="33"/>
        <v>0.47141865517583315</v>
      </c>
      <c r="BF30">
        <f t="shared" si="34"/>
        <v>0.48909243890312465</v>
      </c>
      <c r="BG30">
        <f t="shared" si="35"/>
        <v>1.8918563997612345</v>
      </c>
      <c r="BH30">
        <f t="shared" si="36"/>
        <v>0.23056729980437934</v>
      </c>
      <c r="BI30" t="e">
        <f t="shared" si="37"/>
        <v>#DIV/0!</v>
      </c>
      <c r="BJ30">
        <f t="shared" si="38"/>
        <v>0.33599447883228489</v>
      </c>
      <c r="BK30">
        <f t="shared" si="39"/>
        <v>0.66400552116771516</v>
      </c>
      <c r="BL30">
        <f t="shared" si="40"/>
        <v>1400.0060000000001</v>
      </c>
      <c r="BM30">
        <f t="shared" si="41"/>
        <v>1180.1906775683544</v>
      </c>
      <c r="BN30">
        <f t="shared" si="42"/>
        <v>0.84298972830713181</v>
      </c>
      <c r="BO30">
        <f t="shared" si="43"/>
        <v>0.19597945661426353</v>
      </c>
      <c r="BP30">
        <v>6</v>
      </c>
      <c r="BQ30">
        <v>0.5</v>
      </c>
      <c r="BR30" t="s">
        <v>297</v>
      </c>
      <c r="BS30">
        <v>2</v>
      </c>
      <c r="BT30">
        <v>1608313223.3499999</v>
      </c>
      <c r="BU30">
        <v>1199.991</v>
      </c>
      <c r="BV30">
        <v>1228.489</v>
      </c>
      <c r="BW30">
        <v>21.318339999999999</v>
      </c>
      <c r="BX30">
        <v>20.277329999999999</v>
      </c>
      <c r="BY30">
        <v>1200.133</v>
      </c>
      <c r="BZ30">
        <v>21.074339999999999</v>
      </c>
      <c r="CA30">
        <v>500.02010000000001</v>
      </c>
      <c r="CB30">
        <v>102.593966666667</v>
      </c>
      <c r="CC30">
        <v>9.9988796666666699E-2</v>
      </c>
      <c r="CD30">
        <v>27.981303333333301</v>
      </c>
      <c r="CE30">
        <v>28.92897</v>
      </c>
      <c r="CF30">
        <v>999.9</v>
      </c>
      <c r="CG30">
        <v>0</v>
      </c>
      <c r="CH30">
        <v>0</v>
      </c>
      <c r="CI30">
        <v>10003.5423333333</v>
      </c>
      <c r="CJ30">
        <v>0</v>
      </c>
      <c r="CK30">
        <v>508.80093333333298</v>
      </c>
      <c r="CL30">
        <v>1400.0060000000001</v>
      </c>
      <c r="CM30">
        <v>0.89998400000000001</v>
      </c>
      <c r="CN30">
        <v>0.10001699999999999</v>
      </c>
      <c r="CO30">
        <v>0</v>
      </c>
      <c r="CP30">
        <v>853.53513333333296</v>
      </c>
      <c r="CQ30">
        <v>4.9994800000000001</v>
      </c>
      <c r="CR30">
        <v>12546.516666666699</v>
      </c>
      <c r="CS30">
        <v>11417.573333333299</v>
      </c>
      <c r="CT30">
        <v>47.362266666666599</v>
      </c>
      <c r="CU30">
        <v>49.245800000000003</v>
      </c>
      <c r="CV30">
        <v>48.253999999999998</v>
      </c>
      <c r="CW30">
        <v>48.920666666666698</v>
      </c>
      <c r="CX30">
        <v>49.404000000000003</v>
      </c>
      <c r="CY30">
        <v>1255.4860000000001</v>
      </c>
      <c r="CZ30">
        <v>139.52133333333299</v>
      </c>
      <c r="DA30">
        <v>0</v>
      </c>
      <c r="DB30">
        <v>119.700000047684</v>
      </c>
      <c r="DC30">
        <v>0</v>
      </c>
      <c r="DD30">
        <v>853.524</v>
      </c>
      <c r="DE30">
        <v>-19.4670085840261</v>
      </c>
      <c r="DF30">
        <v>-275.032478827082</v>
      </c>
      <c r="DG30">
        <v>12546.05</v>
      </c>
      <c r="DH30">
        <v>15</v>
      </c>
      <c r="DI30">
        <v>1608313256.0999999</v>
      </c>
      <c r="DJ30" t="s">
        <v>355</v>
      </c>
      <c r="DK30">
        <v>1608313256.0999999</v>
      </c>
      <c r="DL30">
        <v>1608313253.0999999</v>
      </c>
      <c r="DM30">
        <v>6</v>
      </c>
      <c r="DN30">
        <v>0.34200000000000003</v>
      </c>
      <c r="DO30">
        <v>-2.4E-2</v>
      </c>
      <c r="DP30">
        <v>-0.14199999999999999</v>
      </c>
      <c r="DQ30">
        <v>0.24399999999999999</v>
      </c>
      <c r="DR30">
        <v>1228</v>
      </c>
      <c r="DS30">
        <v>20</v>
      </c>
      <c r="DT30">
        <v>0.09</v>
      </c>
      <c r="DU30">
        <v>0.08</v>
      </c>
      <c r="DV30">
        <v>22.886329318763998</v>
      </c>
      <c r="DW30">
        <v>-1.9633051085717499</v>
      </c>
      <c r="DX30">
        <v>0.14923306084794</v>
      </c>
      <c r="DY30">
        <v>0</v>
      </c>
      <c r="DZ30">
        <v>-28.817235483870999</v>
      </c>
      <c r="EA30">
        <v>2.2762790322581798</v>
      </c>
      <c r="EB30">
        <v>0.17939801406529601</v>
      </c>
      <c r="EC30">
        <v>0</v>
      </c>
      <c r="ED30">
        <v>1.10907258064516</v>
      </c>
      <c r="EE30">
        <v>-1.18640322580662E-2</v>
      </c>
      <c r="EF30">
        <v>1.17931628016306E-3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-0.14199999999999999</v>
      </c>
      <c r="EN30">
        <v>0.24399999999999999</v>
      </c>
      <c r="EO30">
        <v>0.59835890873030395</v>
      </c>
      <c r="EP30">
        <v>-1.6043650578588901E-5</v>
      </c>
      <c r="EQ30">
        <v>-1.15305589960158E-6</v>
      </c>
      <c r="ER30">
        <v>3.6581349982770798E-10</v>
      </c>
      <c r="ES30">
        <v>-8.8628530698801999E-2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11.5</v>
      </c>
      <c r="FB30">
        <v>11.4</v>
      </c>
      <c r="FC30">
        <v>2</v>
      </c>
      <c r="FD30">
        <v>509.80700000000002</v>
      </c>
      <c r="FE30">
        <v>489.94099999999997</v>
      </c>
      <c r="FF30">
        <v>23.3338</v>
      </c>
      <c r="FG30">
        <v>35.338900000000002</v>
      </c>
      <c r="FH30">
        <v>30.0002</v>
      </c>
      <c r="FI30">
        <v>35.338999999999999</v>
      </c>
      <c r="FJ30">
        <v>35.373100000000001</v>
      </c>
      <c r="FK30">
        <v>47.333100000000002</v>
      </c>
      <c r="FL30">
        <v>16.577500000000001</v>
      </c>
      <c r="FM30">
        <v>56.802700000000002</v>
      </c>
      <c r="FN30">
        <v>23.334800000000001</v>
      </c>
      <c r="FO30">
        <v>1228.3599999999999</v>
      </c>
      <c r="FP30">
        <v>20.284700000000001</v>
      </c>
      <c r="FQ30">
        <v>97.498900000000006</v>
      </c>
      <c r="FR30">
        <v>101.66200000000001</v>
      </c>
    </row>
    <row r="31" spans="1:174" x14ac:dyDescent="0.25">
      <c r="A31">
        <v>15</v>
      </c>
      <c r="B31">
        <v>1608313364.5999999</v>
      </c>
      <c r="C31">
        <v>1484.0999999046301</v>
      </c>
      <c r="D31" t="s">
        <v>356</v>
      </c>
      <c r="E31" t="s">
        <v>357</v>
      </c>
      <c r="F31" t="s">
        <v>292</v>
      </c>
      <c r="G31" t="s">
        <v>293</v>
      </c>
      <c r="H31">
        <v>1608313356.8499999</v>
      </c>
      <c r="I31">
        <f t="shared" si="0"/>
        <v>7.6656042239546735E-4</v>
      </c>
      <c r="J31">
        <f t="shared" si="1"/>
        <v>0.7665604223954674</v>
      </c>
      <c r="K31">
        <f t="shared" si="2"/>
        <v>23.105911305377248</v>
      </c>
      <c r="L31">
        <f t="shared" si="3"/>
        <v>1399.43066666667</v>
      </c>
      <c r="M31">
        <f t="shared" si="4"/>
        <v>492.10428059565686</v>
      </c>
      <c r="N31">
        <f t="shared" si="5"/>
        <v>50.535393178392809</v>
      </c>
      <c r="O31">
        <f t="shared" si="6"/>
        <v>143.71096077501727</v>
      </c>
      <c r="P31">
        <f t="shared" si="7"/>
        <v>4.2308173171082902E-2</v>
      </c>
      <c r="Q31">
        <f t="shared" si="8"/>
        <v>2.9741026481794388</v>
      </c>
      <c r="R31">
        <f t="shared" si="9"/>
        <v>4.1976637304993687E-2</v>
      </c>
      <c r="S31">
        <f t="shared" si="10"/>
        <v>2.6264968797663386E-2</v>
      </c>
      <c r="T31">
        <f t="shared" si="11"/>
        <v>231.29264894468668</v>
      </c>
      <c r="U31">
        <f t="shared" si="12"/>
        <v>29.1493509805453</v>
      </c>
      <c r="V31">
        <f t="shared" si="13"/>
        <v>29.014759999999999</v>
      </c>
      <c r="W31">
        <f t="shared" si="14"/>
        <v>4.0252090253188166</v>
      </c>
      <c r="X31">
        <f t="shared" si="15"/>
        <v>58.146199417513479</v>
      </c>
      <c r="Y31">
        <f t="shared" si="16"/>
        <v>2.2067840275552983</v>
      </c>
      <c r="Z31">
        <f t="shared" si="17"/>
        <v>3.7952334798525476</v>
      </c>
      <c r="AA31">
        <f t="shared" si="18"/>
        <v>1.8184249977635183</v>
      </c>
      <c r="AB31">
        <f t="shared" si="19"/>
        <v>-33.805314627640108</v>
      </c>
      <c r="AC31">
        <f t="shared" si="20"/>
        <v>-162.4210328578028</v>
      </c>
      <c r="AD31">
        <f t="shared" si="21"/>
        <v>-11.964551791018847</v>
      </c>
      <c r="AE31">
        <f t="shared" si="22"/>
        <v>23.101749668224926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54052.094860049845</v>
      </c>
      <c r="AK31" t="s">
        <v>294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358</v>
      </c>
      <c r="AR31">
        <v>15374.2</v>
      </c>
      <c r="AS31">
        <v>851.665769230769</v>
      </c>
      <c r="AT31">
        <v>1110.27</v>
      </c>
      <c r="AU31">
        <f t="shared" si="27"/>
        <v>0.23292012822937758</v>
      </c>
      <c r="AV31">
        <v>0.5</v>
      </c>
      <c r="AW31">
        <f t="shared" si="28"/>
        <v>1180.188157568349</v>
      </c>
      <c r="AX31">
        <f t="shared" si="29"/>
        <v>23.105911305377248</v>
      </c>
      <c r="AY31">
        <f t="shared" si="30"/>
        <v>137.44478849780634</v>
      </c>
      <c r="AZ31">
        <f t="shared" si="31"/>
        <v>2.0425481437675912E-2</v>
      </c>
      <c r="BA31">
        <f t="shared" si="32"/>
        <v>-1</v>
      </c>
      <c r="BB31" t="s">
        <v>359</v>
      </c>
      <c r="BC31">
        <v>851.665769230769</v>
      </c>
      <c r="BD31">
        <v>589.09</v>
      </c>
      <c r="BE31">
        <f t="shared" si="33"/>
        <v>0.46941734893314235</v>
      </c>
      <c r="BF31">
        <f t="shared" si="34"/>
        <v>0.4961898591067021</v>
      </c>
      <c r="BG31">
        <f t="shared" si="35"/>
        <v>1.8847205011118844</v>
      </c>
      <c r="BH31">
        <f t="shared" si="36"/>
        <v>0.23292012822937752</v>
      </c>
      <c r="BI31" t="e">
        <f t="shared" si="37"/>
        <v>#DIV/0!</v>
      </c>
      <c r="BJ31">
        <f t="shared" si="38"/>
        <v>0.34321032341733682</v>
      </c>
      <c r="BK31">
        <f t="shared" si="39"/>
        <v>0.65678967658266318</v>
      </c>
      <c r="BL31">
        <f t="shared" si="40"/>
        <v>1400.0029999999999</v>
      </c>
      <c r="BM31">
        <f t="shared" si="41"/>
        <v>1180.188157568349</v>
      </c>
      <c r="BN31">
        <f t="shared" si="42"/>
        <v>0.842989734713675</v>
      </c>
      <c r="BO31">
        <f t="shared" si="43"/>
        <v>0.19597946942734992</v>
      </c>
      <c r="BP31">
        <v>6</v>
      </c>
      <c r="BQ31">
        <v>0.5</v>
      </c>
      <c r="BR31" t="s">
        <v>297</v>
      </c>
      <c r="BS31">
        <v>2</v>
      </c>
      <c r="BT31">
        <v>1608313356.8499999</v>
      </c>
      <c r="BU31">
        <v>1399.43066666667</v>
      </c>
      <c r="BV31">
        <v>1428.4449999999999</v>
      </c>
      <c r="BW31">
        <v>21.489253333333298</v>
      </c>
      <c r="BX31">
        <v>20.58915</v>
      </c>
      <c r="BY31">
        <v>1399.77066666667</v>
      </c>
      <c r="BZ31">
        <v>21.196376666666701</v>
      </c>
      <c r="CA31">
        <v>500.00099999999998</v>
      </c>
      <c r="CB31">
        <v>102.59246666666699</v>
      </c>
      <c r="CC31">
        <v>9.9981196666666702E-2</v>
      </c>
      <c r="CD31">
        <v>28.00178</v>
      </c>
      <c r="CE31">
        <v>29.014759999999999</v>
      </c>
      <c r="CF31">
        <v>999.9</v>
      </c>
      <c r="CG31">
        <v>0</v>
      </c>
      <c r="CH31">
        <v>0</v>
      </c>
      <c r="CI31">
        <v>9997.0393333333395</v>
      </c>
      <c r="CJ31">
        <v>0</v>
      </c>
      <c r="CK31">
        <v>339.48343333333298</v>
      </c>
      <c r="CL31">
        <v>1400.0029999999999</v>
      </c>
      <c r="CM31">
        <v>0.89998400000000001</v>
      </c>
      <c r="CN31">
        <v>0.10001699999999999</v>
      </c>
      <c r="CO31">
        <v>0</v>
      </c>
      <c r="CP31">
        <v>851.74376666666706</v>
      </c>
      <c r="CQ31">
        <v>4.9994800000000001</v>
      </c>
      <c r="CR31">
        <v>12462.473333333301</v>
      </c>
      <c r="CS31">
        <v>11417.553333333301</v>
      </c>
      <c r="CT31">
        <v>47.245733333333298</v>
      </c>
      <c r="CU31">
        <v>49.186999999999998</v>
      </c>
      <c r="CV31">
        <v>48.124866666666698</v>
      </c>
      <c r="CW31">
        <v>48.926699999999997</v>
      </c>
      <c r="CX31">
        <v>49.280999999999999</v>
      </c>
      <c r="CY31">
        <v>1255.4829999999999</v>
      </c>
      <c r="CZ31">
        <v>139.52133333333299</v>
      </c>
      <c r="DA31">
        <v>0</v>
      </c>
      <c r="DB31">
        <v>133.10000014305101</v>
      </c>
      <c r="DC31">
        <v>0</v>
      </c>
      <c r="DD31">
        <v>851.665769230769</v>
      </c>
      <c r="DE31">
        <v>-10.4589401831181</v>
      </c>
      <c r="DF31">
        <v>-196.714530067872</v>
      </c>
      <c r="DG31">
        <v>12460.842307692301</v>
      </c>
      <c r="DH31">
        <v>15</v>
      </c>
      <c r="DI31">
        <v>1608313256.0999999</v>
      </c>
      <c r="DJ31" t="s">
        <v>355</v>
      </c>
      <c r="DK31">
        <v>1608313256.0999999</v>
      </c>
      <c r="DL31">
        <v>1608313253.0999999</v>
      </c>
      <c r="DM31">
        <v>6</v>
      </c>
      <c r="DN31">
        <v>0.34200000000000003</v>
      </c>
      <c r="DO31">
        <v>-2.4E-2</v>
      </c>
      <c r="DP31">
        <v>-0.14199999999999999</v>
      </c>
      <c r="DQ31">
        <v>0.24399999999999999</v>
      </c>
      <c r="DR31">
        <v>1228</v>
      </c>
      <c r="DS31">
        <v>20</v>
      </c>
      <c r="DT31">
        <v>0.09</v>
      </c>
      <c r="DU31">
        <v>0.08</v>
      </c>
      <c r="DV31">
        <v>23.119689368477498</v>
      </c>
      <c r="DW31">
        <v>-0.16029883128250499</v>
      </c>
      <c r="DX31">
        <v>0.140612645169295</v>
      </c>
      <c r="DY31">
        <v>1</v>
      </c>
      <c r="DZ31">
        <v>-29.031158064516099</v>
      </c>
      <c r="EA31">
        <v>-3.8874193548316997E-2</v>
      </c>
      <c r="EB31">
        <v>0.15424856934390299</v>
      </c>
      <c r="EC31">
        <v>1</v>
      </c>
      <c r="ED31">
        <v>0.90250212903225802</v>
      </c>
      <c r="EE31">
        <v>-0.16721017741935601</v>
      </c>
      <c r="EF31">
        <v>1.3541005722742701E-2</v>
      </c>
      <c r="EG31">
        <v>1</v>
      </c>
      <c r="EH31">
        <v>3</v>
      </c>
      <c r="EI31">
        <v>3</v>
      </c>
      <c r="EJ31" t="s">
        <v>304</v>
      </c>
      <c r="EK31">
        <v>100</v>
      </c>
      <c r="EL31">
        <v>100</v>
      </c>
      <c r="EM31">
        <v>-0.34</v>
      </c>
      <c r="EN31">
        <v>0.2928</v>
      </c>
      <c r="EO31">
        <v>0.93912039907380196</v>
      </c>
      <c r="EP31">
        <v>-1.6043650578588901E-5</v>
      </c>
      <c r="EQ31">
        <v>-1.15305589960158E-6</v>
      </c>
      <c r="ER31">
        <v>3.6581349982770798E-10</v>
      </c>
      <c r="ES31">
        <v>-0.11311065820543199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509.822</v>
      </c>
      <c r="FE31">
        <v>489.96199999999999</v>
      </c>
      <c r="FF31">
        <v>23.075199999999999</v>
      </c>
      <c r="FG31">
        <v>35.404299999999999</v>
      </c>
      <c r="FH31">
        <v>30.0002</v>
      </c>
      <c r="FI31">
        <v>35.393799999999999</v>
      </c>
      <c r="FJ31">
        <v>35.429200000000002</v>
      </c>
      <c r="FK31">
        <v>53.547400000000003</v>
      </c>
      <c r="FL31">
        <v>15.1205</v>
      </c>
      <c r="FM31">
        <v>57.0685</v>
      </c>
      <c r="FN31">
        <v>23.076899999999998</v>
      </c>
      <c r="FO31">
        <v>1428.47</v>
      </c>
      <c r="FP31">
        <v>20.802199999999999</v>
      </c>
      <c r="FQ31">
        <v>97.494799999999998</v>
      </c>
      <c r="FR31">
        <v>101.651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2020-12-18T11:48:38Z</dcterms:created>
  <dcterms:modified xsi:type="dcterms:W3CDTF">2021-05-04T23:51:41Z</dcterms:modified>
</cp:coreProperties>
</file>