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41851CF-CD75-4448-8E30-55ACBCC686DC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L21" i="1" s="1"/>
  <c r="Z21" i="1"/>
  <c r="Y21" i="1"/>
  <c r="X21" i="1" s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I19" i="1"/>
  <c r="AH19" i="1"/>
  <c r="L19" i="1" s="1"/>
  <c r="Z19" i="1"/>
  <c r="Y19" i="1"/>
  <c r="X19" i="1" s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L17" i="1" s="1"/>
  <c r="Z17" i="1"/>
  <c r="Y17" i="1"/>
  <c r="X17" i="1" s="1"/>
  <c r="Q17" i="1"/>
  <c r="T23" i="1" l="1"/>
  <c r="AW23" i="1"/>
  <c r="AY24" i="1"/>
  <c r="AW24" i="1"/>
  <c r="T24" i="1"/>
  <c r="O28" i="1"/>
  <c r="L28" i="1"/>
  <c r="K28" i="1"/>
  <c r="AX28" i="1" s="1"/>
  <c r="AZ28" i="1" s="1"/>
  <c r="AI28" i="1"/>
  <c r="J28" i="1"/>
  <c r="I28" i="1" s="1"/>
  <c r="AY23" i="1"/>
  <c r="T25" i="1"/>
  <c r="AW25" i="1"/>
  <c r="AY26" i="1"/>
  <c r="AW26" i="1"/>
  <c r="T26" i="1"/>
  <c r="O30" i="1"/>
  <c r="L30" i="1"/>
  <c r="AI30" i="1"/>
  <c r="K30" i="1"/>
  <c r="AX30" i="1" s="1"/>
  <c r="J30" i="1"/>
  <c r="I30" i="1" s="1"/>
  <c r="AY25" i="1"/>
  <c r="T27" i="1"/>
  <c r="AW27" i="1"/>
  <c r="AY27" i="1" s="1"/>
  <c r="AY28" i="1"/>
  <c r="AW28" i="1"/>
  <c r="T28" i="1"/>
  <c r="O26" i="1"/>
  <c r="L26" i="1"/>
  <c r="K26" i="1"/>
  <c r="AX26" i="1" s="1"/>
  <c r="AZ26" i="1" s="1"/>
  <c r="AI26" i="1"/>
  <c r="J26" i="1"/>
  <c r="I26" i="1" s="1"/>
  <c r="O18" i="1"/>
  <c r="L18" i="1"/>
  <c r="AI18" i="1"/>
  <c r="K18" i="1"/>
  <c r="AX18" i="1" s="1"/>
  <c r="AZ18" i="1" s="1"/>
  <c r="J18" i="1"/>
  <c r="I18" i="1" s="1"/>
  <c r="T29" i="1"/>
  <c r="AW29" i="1"/>
  <c r="AY29" i="1" s="1"/>
  <c r="AW30" i="1"/>
  <c r="AY30" i="1" s="1"/>
  <c r="T30" i="1"/>
  <c r="T21" i="1"/>
  <c r="AW21" i="1"/>
  <c r="AY21" i="1" s="1"/>
  <c r="AW22" i="1"/>
  <c r="AY22" i="1" s="1"/>
  <c r="T22" i="1"/>
  <c r="O20" i="1"/>
  <c r="L20" i="1"/>
  <c r="K20" i="1"/>
  <c r="AX20" i="1" s="1"/>
  <c r="AZ20" i="1" s="1"/>
  <c r="AI20" i="1"/>
  <c r="J20" i="1"/>
  <c r="I20" i="1" s="1"/>
  <c r="T31" i="1"/>
  <c r="AW31" i="1"/>
  <c r="AY31" i="1" s="1"/>
  <c r="AY18" i="1"/>
  <c r="AW18" i="1"/>
  <c r="T18" i="1"/>
  <c r="O22" i="1"/>
  <c r="AI22" i="1"/>
  <c r="L22" i="1"/>
  <c r="K22" i="1"/>
  <c r="AX22" i="1" s="1"/>
  <c r="J22" i="1"/>
  <c r="I22" i="1" s="1"/>
  <c r="AW17" i="1"/>
  <c r="AY17" i="1" s="1"/>
  <c r="T19" i="1"/>
  <c r="AW19" i="1"/>
  <c r="AY19" i="1" s="1"/>
  <c r="AY20" i="1"/>
  <c r="AW20" i="1"/>
  <c r="T20" i="1"/>
  <c r="O24" i="1"/>
  <c r="L24" i="1"/>
  <c r="AI24" i="1"/>
  <c r="K24" i="1"/>
  <c r="AX24" i="1" s="1"/>
  <c r="AZ24" i="1" s="1"/>
  <c r="J24" i="1"/>
  <c r="I24" i="1" s="1"/>
  <c r="O17" i="1"/>
  <c r="O19" i="1"/>
  <c r="O21" i="1"/>
  <c r="O23" i="1"/>
  <c r="O25" i="1"/>
  <c r="O27" i="1"/>
  <c r="O29" i="1"/>
  <c r="O3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K29" i="1"/>
  <c r="AX29" i="1" s="1"/>
  <c r="K31" i="1"/>
  <c r="AX31" i="1" s="1"/>
  <c r="AB24" i="1" l="1"/>
  <c r="U31" i="1"/>
  <c r="V31" i="1" s="1"/>
  <c r="U29" i="1"/>
  <c r="V29" i="1" s="1"/>
  <c r="U24" i="1"/>
  <c r="V24" i="1" s="1"/>
  <c r="AZ17" i="1"/>
  <c r="AB17" i="1"/>
  <c r="U17" i="1"/>
  <c r="V17" i="1" s="1"/>
  <c r="U19" i="1"/>
  <c r="V19" i="1" s="1"/>
  <c r="U27" i="1"/>
  <c r="V27" i="1" s="1"/>
  <c r="R27" i="1" s="1"/>
  <c r="P27" i="1" s="1"/>
  <c r="S27" i="1" s="1"/>
  <c r="M27" i="1" s="1"/>
  <c r="N27" i="1" s="1"/>
  <c r="AB21" i="1"/>
  <c r="AB26" i="1"/>
  <c r="AZ29" i="1"/>
  <c r="AB29" i="1"/>
  <c r="R29" i="1"/>
  <c r="P29" i="1" s="1"/>
  <c r="S29" i="1" s="1"/>
  <c r="M29" i="1" s="1"/>
  <c r="N29" i="1" s="1"/>
  <c r="AB20" i="1"/>
  <c r="U21" i="1"/>
  <c r="V21" i="1" s="1"/>
  <c r="AB18" i="1"/>
  <c r="AB28" i="1"/>
  <c r="R28" i="1"/>
  <c r="P28" i="1" s="1"/>
  <c r="S28" i="1" s="1"/>
  <c r="M28" i="1" s="1"/>
  <c r="N28" i="1" s="1"/>
  <c r="AB19" i="1"/>
  <c r="U26" i="1"/>
  <c r="V26" i="1" s="1"/>
  <c r="R26" i="1" s="1"/>
  <c r="P26" i="1" s="1"/>
  <c r="S26" i="1" s="1"/>
  <c r="M26" i="1" s="1"/>
  <c r="N26" i="1" s="1"/>
  <c r="AZ27" i="1"/>
  <c r="AB27" i="1"/>
  <c r="U30" i="1"/>
  <c r="V30" i="1" s="1"/>
  <c r="U23" i="1"/>
  <c r="V23" i="1" s="1"/>
  <c r="AB31" i="1"/>
  <c r="R31" i="1"/>
  <c r="P31" i="1" s="1"/>
  <c r="S31" i="1" s="1"/>
  <c r="M31" i="1" s="1"/>
  <c r="N31" i="1" s="1"/>
  <c r="U18" i="1"/>
  <c r="V18" i="1" s="1"/>
  <c r="AB25" i="1"/>
  <c r="U20" i="1"/>
  <c r="V20" i="1" s="1"/>
  <c r="AB22" i="1"/>
  <c r="R22" i="1"/>
  <c r="P22" i="1" s="1"/>
  <c r="S22" i="1" s="1"/>
  <c r="M22" i="1" s="1"/>
  <c r="N22" i="1" s="1"/>
  <c r="U28" i="1"/>
  <c r="V28" i="1" s="1"/>
  <c r="AB30" i="1"/>
  <c r="R30" i="1"/>
  <c r="P30" i="1" s="1"/>
  <c r="S30" i="1" s="1"/>
  <c r="M30" i="1" s="1"/>
  <c r="N30" i="1" s="1"/>
  <c r="U22" i="1"/>
  <c r="V22" i="1" s="1"/>
  <c r="AZ31" i="1"/>
  <c r="AB23" i="1"/>
  <c r="R23" i="1"/>
  <c r="P23" i="1" s="1"/>
  <c r="S23" i="1" s="1"/>
  <c r="M23" i="1" s="1"/>
  <c r="N23" i="1" s="1"/>
  <c r="AZ22" i="1"/>
  <c r="AZ30" i="1"/>
  <c r="U25" i="1"/>
  <c r="V25" i="1" s="1"/>
  <c r="R25" i="1" s="1"/>
  <c r="P25" i="1" s="1"/>
  <c r="S25" i="1" s="1"/>
  <c r="M25" i="1" s="1"/>
  <c r="N25" i="1" s="1"/>
  <c r="W28" i="1" l="1"/>
  <c r="AA28" i="1" s="1"/>
  <c r="AD28" i="1"/>
  <c r="AE28" i="1" s="1"/>
  <c r="AC28" i="1"/>
  <c r="AC19" i="1"/>
  <c r="W19" i="1"/>
  <c r="AA19" i="1" s="1"/>
  <c r="AD19" i="1"/>
  <c r="AE19" i="1" s="1"/>
  <c r="W29" i="1"/>
  <c r="AA29" i="1" s="1"/>
  <c r="AC29" i="1"/>
  <c r="AD29" i="1"/>
  <c r="W27" i="1"/>
  <c r="AA27" i="1" s="1"/>
  <c r="AC27" i="1"/>
  <c r="AD27" i="1"/>
  <c r="W17" i="1"/>
  <c r="AA17" i="1" s="1"/>
  <c r="AD17" i="1"/>
  <c r="AC17" i="1"/>
  <c r="AC31" i="1"/>
  <c r="W31" i="1"/>
  <c r="AA31" i="1" s="1"/>
  <c r="AD31" i="1"/>
  <c r="W24" i="1"/>
  <c r="AA24" i="1" s="1"/>
  <c r="AD24" i="1"/>
  <c r="AC24" i="1"/>
  <c r="W26" i="1"/>
  <c r="AA26" i="1" s="1"/>
  <c r="AD26" i="1"/>
  <c r="AC26" i="1"/>
  <c r="R17" i="1"/>
  <c r="P17" i="1" s="1"/>
  <c r="S17" i="1" s="1"/>
  <c r="M17" i="1" s="1"/>
  <c r="N17" i="1" s="1"/>
  <c r="W18" i="1"/>
  <c r="AA18" i="1" s="1"/>
  <c r="AD18" i="1"/>
  <c r="AE18" i="1" s="1"/>
  <c r="AC18" i="1"/>
  <c r="R18" i="1"/>
  <c r="P18" i="1" s="1"/>
  <c r="S18" i="1" s="1"/>
  <c r="M18" i="1" s="1"/>
  <c r="N18" i="1" s="1"/>
  <c r="W20" i="1"/>
  <c r="AA20" i="1" s="1"/>
  <c r="AD20" i="1"/>
  <c r="AC20" i="1"/>
  <c r="W21" i="1"/>
  <c r="AA21" i="1" s="1"/>
  <c r="AC21" i="1"/>
  <c r="AD21" i="1"/>
  <c r="R21" i="1"/>
  <c r="P21" i="1" s="1"/>
  <c r="S21" i="1" s="1"/>
  <c r="M21" i="1" s="1"/>
  <c r="N21" i="1" s="1"/>
  <c r="R24" i="1"/>
  <c r="P24" i="1" s="1"/>
  <c r="S24" i="1" s="1"/>
  <c r="M24" i="1" s="1"/>
  <c r="N24" i="1" s="1"/>
  <c r="AC25" i="1"/>
  <c r="W25" i="1"/>
  <c r="AA25" i="1" s="1"/>
  <c r="AD25" i="1"/>
  <c r="AE25" i="1" s="1"/>
  <c r="W30" i="1"/>
  <c r="AA30" i="1" s="1"/>
  <c r="AD30" i="1"/>
  <c r="AE30" i="1" s="1"/>
  <c r="AC30" i="1"/>
  <c r="W22" i="1"/>
  <c r="AA22" i="1" s="1"/>
  <c r="AD22" i="1"/>
  <c r="AE22" i="1" s="1"/>
  <c r="AC22" i="1"/>
  <c r="W23" i="1"/>
  <c r="AA23" i="1" s="1"/>
  <c r="AD23" i="1"/>
  <c r="AE23" i="1" s="1"/>
  <c r="AC23" i="1"/>
  <c r="R19" i="1"/>
  <c r="P19" i="1" s="1"/>
  <c r="S19" i="1" s="1"/>
  <c r="M19" i="1" s="1"/>
  <c r="N19" i="1" s="1"/>
  <c r="R20" i="1"/>
  <c r="P20" i="1" s="1"/>
  <c r="S20" i="1" s="1"/>
  <c r="M20" i="1" s="1"/>
  <c r="N20" i="1" s="1"/>
  <c r="AE20" i="1" l="1"/>
  <c r="AE26" i="1"/>
  <c r="AE17" i="1"/>
  <c r="AE24" i="1"/>
  <c r="AE27" i="1"/>
  <c r="AE21" i="1"/>
  <c r="AE31" i="1"/>
  <c r="AE29" i="1"/>
</calcChain>
</file>

<file path=xl/sharedStrings.xml><?xml version="1.0" encoding="utf-8"?>
<sst xmlns="http://schemas.openxmlformats.org/spreadsheetml/2006/main" count="703" uniqueCount="360">
  <si>
    <t>File opened</t>
  </si>
  <si>
    <t>2020-12-18 11:48:45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</si>
  <si>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</si>
  <si>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</si>
  <si>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</si>
  <si>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</si>
  <si>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</si>
  <si>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</si>
  <si>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</si>
  <si>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</si>
  <si>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</si>
  <si>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</si>
  <si>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</si>
  <si>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</si>
  <si>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</si>
  <si>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</si>
  <si>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</si>
  <si>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</si>
  <si>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</si>
  <si>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</si>
  <si>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</si>
  <si>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</si>
  <si>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</si>
  <si>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</si>
  <si>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11:48:45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</si>
  <si>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</si>
  <si>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</si>
  <si>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</si>
  <si>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</si>
  <si>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</si>
  <si>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</si>
  <si>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</si>
  <si>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</si>
  <si>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</si>
  <si>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</si>
  <si>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</si>
  <si>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</si>
  <si>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</si>
  <si>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</si>
  <si>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</si>
  <si>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</si>
  <si>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</si>
  <si>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</si>
  <si>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</si>
  <si>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</si>
  <si>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</si>
  <si>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</si>
  <si>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</si>
  <si>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</si>
  <si>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</si>
  <si>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</si>
  <si>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</si>
  <si>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</si>
  <si>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</si>
  <si>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</si>
  <si>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</si>
  <si>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</si>
  <si>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</si>
  <si>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</si>
  <si>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</si>
  <si>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</si>
  <si>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</si>
  <si>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</si>
  <si>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</si>
  <si>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</si>
  <si>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</si>
  <si>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</si>
  <si>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</si>
  <si>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</si>
  <si>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</si>
  <si>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</si>
  <si>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</si>
  <si>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</si>
  <si>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</si>
  <si>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</si>
  <si>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</si>
  <si>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</si>
  <si>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</si>
  <si>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</si>
  <si>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</si>
  <si>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</si>
  <si>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</si>
  <si>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</si>
  <si>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</si>
  <si>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</si>
  <si>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</si>
  <si>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</si>
  <si>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</si>
  <si>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</si>
  <si>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</si>
  <si>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</si>
  <si>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</si>
  <si>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</si>
  <si>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</si>
  <si>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</si>
  <si>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</si>
  <si>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</si>
  <si>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</si>
  <si>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</si>
  <si>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</si>
  <si>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</si>
  <si>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</si>
  <si>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</si>
  <si>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</si>
  <si>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</si>
  <si>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</si>
  <si>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</si>
  <si>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</si>
  <si>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</si>
  <si>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</si>
  <si>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</si>
  <si>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</si>
  <si>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</si>
  <si>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</si>
  <si>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</si>
  <si>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</si>
  <si>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</si>
  <si>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</si>
  <si>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</si>
  <si>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</si>
  <si>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</si>
  <si>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</si>
  <si>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</si>
  <si>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</si>
  <si>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</si>
  <si>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</si>
  <si>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</si>
  <si>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</si>
  <si>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</si>
  <si>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</si>
  <si>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</si>
  <si>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</si>
  <si>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</si>
  <si>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</si>
  <si>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</si>
  <si>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</si>
  <si>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</si>
  <si>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</si>
  <si>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</si>
  <si>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</si>
  <si>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</si>
  <si>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</si>
  <si>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</si>
  <si>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</si>
  <si>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</si>
  <si>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</si>
  <si>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</si>
  <si>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</si>
  <si>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</si>
  <si>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</si>
  <si>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</si>
  <si>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</si>
  <si>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</si>
  <si>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</si>
  <si>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</si>
  <si>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</si>
  <si>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</si>
  <si>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</si>
  <si>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</si>
  <si>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</si>
  <si>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</si>
  <si>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</si>
  <si>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</si>
  <si>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</si>
  <si>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</si>
  <si>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</si>
  <si>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</si>
  <si>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</si>
  <si>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</si>
  <si>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</si>
  <si>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</si>
  <si>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</si>
  <si>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</si>
  <si>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</si>
  <si>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</si>
  <si>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</si>
  <si>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</si>
  <si>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</si>
  <si>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</si>
  <si>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</si>
  <si>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</si>
  <si>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</si>
  <si>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</si>
  <si>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</si>
  <si>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</si>
  <si>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</si>
  <si>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</si>
  <si>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</si>
  <si>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</si>
  <si>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</si>
  <si>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</si>
  <si>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</si>
  <si>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</si>
  <si>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</si>
  <si>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</si>
  <si>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</si>
  <si>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</si>
  <si>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</si>
  <si>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</si>
  <si>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</si>
  <si>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</si>
  <si>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</si>
  <si>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</si>
  <si>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</si>
  <si>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</si>
  <si>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</si>
  <si>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</si>
  <si>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</si>
  <si>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</si>
  <si>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</si>
  <si>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</si>
  <si>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</si>
  <si>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</si>
  <si>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</si>
  <si>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</si>
  <si>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</si>
  <si>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</si>
  <si>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</si>
  <si>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</si>
  <si>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</si>
  <si>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</si>
  <si>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</si>
  <si>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</si>
  <si>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</si>
  <si>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</si>
  <si>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</si>
  <si>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</si>
  <si>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</si>
  <si>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</si>
  <si>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</si>
  <si>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</si>
  <si>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</si>
  <si>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</si>
  <si>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</si>
  <si>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</si>
  <si>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</si>
  <si>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</si>
  <si>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</si>
  <si>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</si>
  <si>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</si>
  <si>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</si>
  <si>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</si>
  <si>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</si>
  <si>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</si>
  <si>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</si>
  <si>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</si>
  <si>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</si>
  <si>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</si>
  <si>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</si>
  <si>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</si>
  <si>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</si>
  <si>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</si>
  <si>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</si>
  <si>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</si>
  <si>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</si>
  <si>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</si>
  <si>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</si>
  <si>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</si>
  <si>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</si>
  <si>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</si>
  <si>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</si>
  <si>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</si>
  <si>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</si>
  <si>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</si>
  <si>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</si>
  <si>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</si>
  <si>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</si>
  <si>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</si>
  <si>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</si>
  <si>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</si>
  <si>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</si>
  <si>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</si>
  <si>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</si>
  <si>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</si>
  <si>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</si>
  <si>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</si>
  <si>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</si>
  <si>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</si>
  <si>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</si>
  <si>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</si>
  <si>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</si>
  <si>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</si>
  <si>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</si>
  <si>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</si>
  <si>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</si>
  <si>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</si>
  <si>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</si>
  <si>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</si>
  <si>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</si>
  <si>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</si>
  <si>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11:54:09</t>
  </si>
  <si>
    <t>11:54:09</t>
  </si>
  <si>
    <t>1149</t>
  </si>
  <si>
    <t>_1</t>
  </si>
  <si>
    <t>-</t>
  </si>
  <si>
    <t>RECT-3226-20201218-11_54_00</t>
  </si>
  <si>
    <t>DARK-3227-20201218-11_54_08</t>
  </si>
  <si>
    <t>0: Broadleaf</t>
  </si>
  <si>
    <t>11:54:26</t>
  </si>
  <si>
    <t>1/3</t>
  </si>
  <si>
    <t>20201218 11:56:27</t>
  </si>
  <si>
    <t>11:56:27</t>
  </si>
  <si>
    <t>RECT-3228-20201218-11_56_18</t>
  </si>
  <si>
    <t>DARK-3229-20201218-11_56_26</t>
  </si>
  <si>
    <t>2/3</t>
  </si>
  <si>
    <t>20201218 11:57:44</t>
  </si>
  <si>
    <t>11:57:44</t>
  </si>
  <si>
    <t>RECT-3230-20201218-11_57_35</t>
  </si>
  <si>
    <t>DARK-3231-20201218-11_57_43</t>
  </si>
  <si>
    <t>3/3</t>
  </si>
  <si>
    <t>20201218 11:59:01</t>
  </si>
  <si>
    <t>11:59:01</t>
  </si>
  <si>
    <t>RECT-3232-20201218-11_58_52</t>
  </si>
  <si>
    <t>DARK-3233-20201218-11_59_00</t>
  </si>
  <si>
    <t>20201218 12:00:48</t>
  </si>
  <si>
    <t>12:00:48</t>
  </si>
  <si>
    <t>RECT-3234-20201218-12_00_39</t>
  </si>
  <si>
    <t>DARK-3235-20201218-12_00_47</t>
  </si>
  <si>
    <t>20201218 12:02:24</t>
  </si>
  <si>
    <t>12:02:24</t>
  </si>
  <si>
    <t>RECT-3236-20201218-12_02_15</t>
  </si>
  <si>
    <t>DARK-3237-20201218-12_02_23</t>
  </si>
  <si>
    <t>20201218 12:04:13</t>
  </si>
  <si>
    <t>12:04:13</t>
  </si>
  <si>
    <t>RECT-3238-20201218-12_04_04</t>
  </si>
  <si>
    <t>DARK-3239-20201218-12_04_11</t>
  </si>
  <si>
    <t>20201218 12:06:13</t>
  </si>
  <si>
    <t>12:06:13</t>
  </si>
  <si>
    <t>RECT-3240-20201218-12_06_04</t>
  </si>
  <si>
    <t>DARK-3241-20201218-12_06_12</t>
  </si>
  <si>
    <t>12:06:32</t>
  </si>
  <si>
    <t>20201218 12:08:11</t>
  </si>
  <si>
    <t>12:08:11</t>
  </si>
  <si>
    <t>RECT-3242-20201218-12_08_02</t>
  </si>
  <si>
    <t>DARK-3243-20201218-12_08_10</t>
  </si>
  <si>
    <t>20201218 12:09:57</t>
  </si>
  <si>
    <t>12:09:57</t>
  </si>
  <si>
    <t>RECT-3244-20201218-12_09_48</t>
  </si>
  <si>
    <t>DARK-3245-20201218-12_09_56</t>
  </si>
  <si>
    <t>20201218 12:11:37</t>
  </si>
  <si>
    <t>12:11:37</t>
  </si>
  <si>
    <t>RECT-3246-20201218-12_11_28</t>
  </si>
  <si>
    <t>DARK-3247-20201218-12_11_36</t>
  </si>
  <si>
    <t>20201218 12:13:11</t>
  </si>
  <si>
    <t>12:13:11</t>
  </si>
  <si>
    <t>RECT-3248-20201218-12_13_02</t>
  </si>
  <si>
    <t>DARK-3249-20201218-12_13_10</t>
  </si>
  <si>
    <t>20201218 12:14:46</t>
  </si>
  <si>
    <t>12:14:46</t>
  </si>
  <si>
    <t>RECT-3250-20201218-12_14_37</t>
  </si>
  <si>
    <t>DARK-3251-20201218-12_14_45</t>
  </si>
  <si>
    <t>20201218 12:16:46</t>
  </si>
  <si>
    <t>12:16:46</t>
  </si>
  <si>
    <t>RECT-3252-20201218-12_16_38</t>
  </si>
  <si>
    <t>DARK-3253-20201218-12_16_45</t>
  </si>
  <si>
    <t>12:17:11</t>
  </si>
  <si>
    <t>20201218 12:18:56</t>
  </si>
  <si>
    <t>12:18:56</t>
  </si>
  <si>
    <t>RECT-3254-20201218-12_18_47</t>
  </si>
  <si>
    <t>DARK-3255-20201218-12_18_55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</si>
</sst>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 t="s">
        <v>30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1</v>
      </c>
      <c r="B17">
        <v>1608314049.5999999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1608314041.5999999</v>
      </c>
      <c r="I17">
        <f t="shared" ref="I17:I31" si="0">(J17)/1000</f>
        <v>4.6285596505799136E-5</v>
      </c>
      <c r="J17">
        <f t="shared" ref="J17:J31" si="1">1000*CA17*AH17*(BW17-BX17)/(100*BP17*(1000-AH17*BW17))</f>
        <v>4.6285596505799137E-2</v>
      </c>
      <c r="K17">
        <f t="shared" ref="K17:K31" si="2">CA17*AH17*(BV17-BU17*(1000-AH17*BX17)/(1000-AH17*BW17))/(100*BP17)</f>
        <v>-0.86158887994608357</v>
      </c>
      <c r="L17">
        <f t="shared" ref="L17:L31" si="3">BU17 - IF(AH17&gt;1, K17*BP17*100/(AJ17*CI17), 0)</f>
        <v>401.25138709677401</v>
      </c>
      <c r="M17">
        <f t="shared" ref="M17:M31" si="4">((S17-I17/2)*L17-K17)/(S17+I17/2)</f>
        <v>922.59413266997115</v>
      </c>
      <c r="N17">
        <f t="shared" ref="N17:N31" si="5">M17*(CB17+CC17)/1000</f>
        <v>94.726499202078116</v>
      </c>
      <c r="O17">
        <f t="shared" ref="O17:O31" si="6">(BU17 - IF(AH17&gt;1, K17*BP17*100/(AJ17*CI17), 0))*(CB17+CC17)/1000</f>
        <v>41.198115025572001</v>
      </c>
      <c r="P17">
        <f t="shared" ref="P17:P31" si="7">2/((1/R17-1/Q17)+SIGN(R17)*SQRT((1/R17-1/Q17)*(1/R17-1/Q17) + 4*BQ17/((BQ17+1)*(BQ17+1))*(2*1/R17*1/Q17-1/Q17*1/Q17)))</f>
        <v>2.5512290404627815E-3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2.9739699572789138</v>
      </c>
      <c r="R17">
        <f t="shared" ref="R17:R31" si="9">I17*(1000-(1000*0.61365*EXP(17.502*V17/(240.97+V17))/(CB17+CC17)+BW17)/2)/(1000*0.61365*EXP(17.502*V17/(240.97+V17))/(CB17+CC17)-BW17)</f>
        <v>2.550013788463612E-3</v>
      </c>
      <c r="S17">
        <f t="shared" ref="S17:S31" si="10">1/((BQ17+1)/(P17/1.6)+1/(Q17/1.37)) + BQ17/((BQ17+1)/(P17/1.6) + BQ17/(Q17/1.37))</f>
        <v>1.5938677524907656E-3</v>
      </c>
      <c r="T17">
        <f t="shared" ref="T17:T31" si="11">(BM17*BO17)</f>
        <v>231.2955102397778</v>
      </c>
      <c r="U17">
        <f t="shared" ref="U17:U31" si="12">(CD17+(T17+2*0.95*0.0000000567*(((CD17+$B$7)+273)^4-(CD17+273)^4)-44100*I17)/(1.84*29.3*Q17+8*0.95*0.0000000567*(CD17+273)^3))</f>
        <v>29.326842420347457</v>
      </c>
      <c r="V17">
        <f t="shared" ref="V17:V31" si="13">($C$7*CE17+$D$7*CF17+$E$7*U17)</f>
        <v>29.054796774193498</v>
      </c>
      <c r="W17">
        <f t="shared" ref="W17:W31" si="14">0.61365*EXP(17.502*V17/(240.97+V17))</f>
        <v>4.0345428216174533</v>
      </c>
      <c r="X17">
        <f t="shared" ref="X17:X31" si="15">(Y17/Z17*100)</f>
        <v>58.722551254164969</v>
      </c>
      <c r="Y17">
        <f t="shared" ref="Y17:Y31" si="16">BW17*(CB17+CC17)/1000</f>
        <v>2.2277273549355576</v>
      </c>
      <c r="Z17">
        <f t="shared" ref="Z17:Z31" si="17">0.61365*EXP(17.502*CD17/(240.97+CD17))</f>
        <v>3.7936487897016451</v>
      </c>
      <c r="AA17">
        <f t="shared" ref="AA17:AA31" si="18">(W17-BW17*(CB17+CC17)/1000)</f>
        <v>1.8068154666818956</v>
      </c>
      <c r="AB17">
        <f t="shared" ref="AB17:AB31" si="19">(-I17*44100)</f>
        <v>-2.0411948059057421</v>
      </c>
      <c r="AC17">
        <f t="shared" ref="AC17:AC31" si="20">2*29.3*Q17*0.92*(CD17-V17)</f>
        <v>-169.98159175774737</v>
      </c>
      <c r="AD17">
        <f t="shared" ref="AD17:AD31" si="21">2*0.95*0.0000000567*(((CD17+$B$7)+273)^4-(V17+273)^4)</f>
        <v>-12.52410139003927</v>
      </c>
      <c r="AE17">
        <f t="shared" ref="AE17:AE31" si="22">T17+AD17+AB17+AC17</f>
        <v>46.748622286085407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54049.093333287368</v>
      </c>
      <c r="AK17" t="s">
        <v>294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295</v>
      </c>
      <c r="AR17">
        <v>15430.7</v>
      </c>
      <c r="AS17">
        <v>689.71591999999998</v>
      </c>
      <c r="AT17">
        <v>729.65</v>
      </c>
      <c r="AU17">
        <f t="shared" ref="AU17:AU31" si="27">1-AS17/AT17</f>
        <v>5.4730459809497645E-2</v>
      </c>
      <c r="AV17">
        <v>0.5</v>
      </c>
      <c r="AW17">
        <f t="shared" ref="AW17:AW31" si="28">BM17</f>
        <v>1180.2095812352813</v>
      </c>
      <c r="AX17">
        <f t="shared" ref="AX17:AX31" si="29">K17</f>
        <v>-0.86158887994608357</v>
      </c>
      <c r="AY17">
        <f t="shared" ref="AY17:AY31" si="30">AU17*AV17*AW17</f>
        <v>32.296706526290805</v>
      </c>
      <c r="AZ17">
        <f t="shared" ref="AZ17:AZ31" si="31">(AX17-AP17)/AW17</f>
        <v>1.1727672970511447E-4</v>
      </c>
      <c r="BA17">
        <f t="shared" ref="BA17:BA31" si="32">(AN17-AT17)/AT17</f>
        <v>-1</v>
      </c>
      <c r="BB17" t="s">
        <v>296</v>
      </c>
      <c r="BC17">
        <v>689.71591999999998</v>
      </c>
      <c r="BD17">
        <v>577.01</v>
      </c>
      <c r="BE17">
        <f t="shared" ref="BE17:BE31" si="33">1-BD17/AT17</f>
        <v>0.20919618995408762</v>
      </c>
      <c r="BF17">
        <f t="shared" ref="BF17:BF31" si="34">(AT17-BC17)/(AT17-BD17)</f>
        <v>0.26162264150943393</v>
      </c>
      <c r="BG17">
        <f t="shared" ref="BG17:BG31" si="35">(AN17-AT17)/(AN17-BD17)</f>
        <v>1.264536143221088</v>
      </c>
      <c r="BH17">
        <f t="shared" ref="BH17:BH31" si="36">(AT17-BC17)/(AT17-AM17)</f>
        <v>5.47304598094977E-2</v>
      </c>
      <c r="BI17" t="e">
        <f t="shared" ref="BI17:BI31" si="37">(AN17-AT17)/(AN17-AM17)</f>
        <v>#DIV/0!</v>
      </c>
      <c r="BJ17">
        <f t="shared" ref="BJ17:BJ31" si="38">(BF17*BD17/BC17)</f>
        <v>0.21887109750541711</v>
      </c>
      <c r="BK17">
        <f t="shared" ref="BK17:BK31" si="39">(1-BJ17)</f>
        <v>0.78112890249458289</v>
      </c>
      <c r="BL17">
        <f t="shared" ref="BL17:BL31" si="40">$B$11*CJ17+$C$11*CK17+$F$11*CL17*(1-CO17)</f>
        <v>1400.0293548387101</v>
      </c>
      <c r="BM17">
        <f t="shared" ref="BM17:BM31" si="41">BL17*BN17</f>
        <v>1180.2095812352813</v>
      </c>
      <c r="BN17">
        <f t="shared" ref="BN17:BN31" si="42">($B$11*$D$9+$C$11*$D$9+$F$11*((CY17+CQ17)/MAX(CY17+CQ17+CZ17, 0.1)*$I$9+CZ17/MAX(CY17+CQ17+CZ17, 0.1)*$J$9))/($B$11+$C$11+$F$11)</f>
        <v>0.84298916816015401</v>
      </c>
      <c r="BO17">
        <f t="shared" ref="BO17:BO31" si="43">($B$11*$K$9+$C$11*$K$9+$F$11*((CY17+CQ17)/MAX(CY17+CQ17+CZ17, 0.1)*$P$9+CZ17/MAX(CY17+CQ17+CZ17, 0.1)*$Q$9))/($B$11+$C$11+$F$11)</f>
        <v>0.19597833632030798</v>
      </c>
      <c r="BP17">
        <v>6</v>
      </c>
      <c r="BQ17">
        <v>0.5</v>
      </c>
      <c r="BR17" t="s">
        <v>297</v>
      </c>
      <c r="BS17">
        <v>2</v>
      </c>
      <c r="BT17">
        <v>1608314041.5999999</v>
      </c>
      <c r="BU17">
        <v>401.25138709677401</v>
      </c>
      <c r="BV17">
        <v>400.23980645161299</v>
      </c>
      <c r="BW17">
        <v>21.697077419354802</v>
      </c>
      <c r="BX17">
        <v>21.642741935483901</v>
      </c>
      <c r="BY17">
        <v>400.83738709677402</v>
      </c>
      <c r="BZ17">
        <v>21.433077419354799</v>
      </c>
      <c r="CA17">
        <v>500.01948387096797</v>
      </c>
      <c r="CB17">
        <v>102.574032258065</v>
      </c>
      <c r="CC17">
        <v>0.100042774193548</v>
      </c>
      <c r="CD17">
        <v>27.994616129032298</v>
      </c>
      <c r="CE17">
        <v>29.054796774193498</v>
      </c>
      <c r="CF17">
        <v>999.9</v>
      </c>
      <c r="CG17">
        <v>0</v>
      </c>
      <c r="CH17">
        <v>0</v>
      </c>
      <c r="CI17">
        <v>9998.0854838709693</v>
      </c>
      <c r="CJ17">
        <v>0</v>
      </c>
      <c r="CK17">
        <v>295.89945161290302</v>
      </c>
      <c r="CL17">
        <v>1400.0293548387101</v>
      </c>
      <c r="CM17">
        <v>0.90000532258064503</v>
      </c>
      <c r="CN17">
        <v>9.99946064516129E-2</v>
      </c>
      <c r="CO17">
        <v>0</v>
      </c>
      <c r="CP17">
        <v>689.75251612903196</v>
      </c>
      <c r="CQ17">
        <v>4.9994800000000001</v>
      </c>
      <c r="CR17">
        <v>10003.5529032258</v>
      </c>
      <c r="CS17">
        <v>11417.845161290301</v>
      </c>
      <c r="CT17">
        <v>46.997903225806397</v>
      </c>
      <c r="CU17">
        <v>49.125</v>
      </c>
      <c r="CV17">
        <v>47.878935483870997</v>
      </c>
      <c r="CW17">
        <v>48.588419354838699</v>
      </c>
      <c r="CX17">
        <v>49.007935483871002</v>
      </c>
      <c r="CY17">
        <v>1255.53225806452</v>
      </c>
      <c r="CZ17">
        <v>139.497419354839</v>
      </c>
      <c r="DA17">
        <v>0</v>
      </c>
      <c r="DB17">
        <v>684.30000019073498</v>
      </c>
      <c r="DC17">
        <v>0</v>
      </c>
      <c r="DD17">
        <v>689.71591999999998</v>
      </c>
      <c r="DE17">
        <v>-3.9947692258167602</v>
      </c>
      <c r="DF17">
        <v>-81.994615194255005</v>
      </c>
      <c r="DG17">
        <v>10002.5852</v>
      </c>
      <c r="DH17">
        <v>15</v>
      </c>
      <c r="DI17">
        <v>1608314066.5999999</v>
      </c>
      <c r="DJ17" t="s">
        <v>298</v>
      </c>
      <c r="DK17">
        <v>1608314066.5999999</v>
      </c>
      <c r="DL17">
        <v>1608314065.5999999</v>
      </c>
      <c r="DM17">
        <v>7</v>
      </c>
      <c r="DN17">
        <v>-0.35799999999999998</v>
      </c>
      <c r="DO17">
        <v>-3.6999999999999998E-2</v>
      </c>
      <c r="DP17">
        <v>0.41399999999999998</v>
      </c>
      <c r="DQ17">
        <v>0.26400000000000001</v>
      </c>
      <c r="DR17">
        <v>400</v>
      </c>
      <c r="DS17">
        <v>22</v>
      </c>
      <c r="DT17">
        <v>0.25</v>
      </c>
      <c r="DU17">
        <v>0.16</v>
      </c>
      <c r="DV17">
        <v>-1.19764685305104</v>
      </c>
      <c r="DW17">
        <v>2.3869010112073399</v>
      </c>
      <c r="DX17">
        <v>0.17601601128674399</v>
      </c>
      <c r="DY17">
        <v>0</v>
      </c>
      <c r="DZ17">
        <v>1.3895932258064501</v>
      </c>
      <c r="EA17">
        <v>-2.79011612903227</v>
      </c>
      <c r="EB17">
        <v>0.212703500515458</v>
      </c>
      <c r="EC17">
        <v>0</v>
      </c>
      <c r="ED17">
        <v>9.3156983870967797E-2</v>
      </c>
      <c r="EE17">
        <v>-3.5126380645161499E-2</v>
      </c>
      <c r="EF17">
        <v>8.6937413165689096E-3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0.41399999999999998</v>
      </c>
      <c r="EN17">
        <v>0.26400000000000001</v>
      </c>
      <c r="EO17">
        <v>0.93912039907380196</v>
      </c>
      <c r="EP17">
        <v>-1.6043650578588901E-5</v>
      </c>
      <c r="EQ17">
        <v>-1.15305589960158E-6</v>
      </c>
      <c r="ER17">
        <v>3.6581349982770798E-10</v>
      </c>
      <c r="ES17">
        <v>-0.11311065820543199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13.2</v>
      </c>
      <c r="FB17">
        <v>13.3</v>
      </c>
      <c r="FC17">
        <v>2</v>
      </c>
      <c r="FD17">
        <v>508.37900000000002</v>
      </c>
      <c r="FE17">
        <v>482.92500000000001</v>
      </c>
      <c r="FF17">
        <v>23.129200000000001</v>
      </c>
      <c r="FG17">
        <v>36.5595</v>
      </c>
      <c r="FH17">
        <v>30.000499999999999</v>
      </c>
      <c r="FI17">
        <v>36.444400000000002</v>
      </c>
      <c r="FJ17">
        <v>36.462899999999998</v>
      </c>
      <c r="FK17">
        <v>19.048999999999999</v>
      </c>
      <c r="FL17">
        <v>20.589500000000001</v>
      </c>
      <c r="FM17">
        <v>63.182499999999997</v>
      </c>
      <c r="FN17">
        <v>23.131499999999999</v>
      </c>
      <c r="FO17">
        <v>399.85399999999998</v>
      </c>
      <c r="FP17">
        <v>21.6373</v>
      </c>
      <c r="FQ17">
        <v>97.287300000000002</v>
      </c>
      <c r="FR17">
        <v>101.41200000000001</v>
      </c>
    </row>
    <row r="18" spans="1:174" x14ac:dyDescent="0.25">
      <c r="A18">
        <v>2</v>
      </c>
      <c r="B18">
        <v>1608314187.5999999</v>
      </c>
      <c r="C18">
        <v>138</v>
      </c>
      <c r="D18" t="s">
        <v>300</v>
      </c>
      <c r="E18" t="s">
        <v>301</v>
      </c>
      <c r="F18" t="s">
        <v>292</v>
      </c>
      <c r="G18" t="s">
        <v>293</v>
      </c>
      <c r="H18">
        <v>1608314179.5999999</v>
      </c>
      <c r="I18">
        <f t="shared" si="0"/>
        <v>1.4041674034451445E-6</v>
      </c>
      <c r="J18">
        <f t="shared" si="1"/>
        <v>1.4041674034451445E-3</v>
      </c>
      <c r="K18">
        <f t="shared" si="2"/>
        <v>-0.45181061079796775</v>
      </c>
      <c r="L18">
        <f t="shared" si="3"/>
        <v>49.565638709677401</v>
      </c>
      <c r="M18">
        <f t="shared" si="4"/>
        <v>9278.0641506431366</v>
      </c>
      <c r="N18">
        <f t="shared" si="5"/>
        <v>952.54410224097853</v>
      </c>
      <c r="O18">
        <f t="shared" si="6"/>
        <v>5.088718514997292</v>
      </c>
      <c r="P18">
        <f t="shared" si="7"/>
        <v>7.7198661065266535E-5</v>
      </c>
      <c r="Q18">
        <f t="shared" si="8"/>
        <v>2.9748444115010613</v>
      </c>
      <c r="R18">
        <f t="shared" si="9"/>
        <v>7.7197548114347624E-5</v>
      </c>
      <c r="S18">
        <f t="shared" si="10"/>
        <v>4.8248567561818306E-5</v>
      </c>
      <c r="T18">
        <f t="shared" si="11"/>
        <v>231.29314856561854</v>
      </c>
      <c r="U18">
        <f t="shared" si="12"/>
        <v>29.344811048012843</v>
      </c>
      <c r="V18">
        <f t="shared" si="13"/>
        <v>29.066758064516101</v>
      </c>
      <c r="W18">
        <f t="shared" si="14"/>
        <v>4.0373350229075111</v>
      </c>
      <c r="X18">
        <f t="shared" si="15"/>
        <v>58.676790630061461</v>
      </c>
      <c r="Y18">
        <f t="shared" si="16"/>
        <v>2.2268810845993254</v>
      </c>
      <c r="Z18">
        <f t="shared" si="17"/>
        <v>3.7951651081926134</v>
      </c>
      <c r="AA18">
        <f t="shared" si="18"/>
        <v>1.8104539383081857</v>
      </c>
      <c r="AB18">
        <f t="shared" si="19"/>
        <v>-6.1923782491930868E-2</v>
      </c>
      <c r="AC18">
        <f t="shared" si="20"/>
        <v>-170.85054421382756</v>
      </c>
      <c r="AD18">
        <f t="shared" si="21"/>
        <v>-12.58560317960092</v>
      </c>
      <c r="AE18">
        <f t="shared" si="22"/>
        <v>47.795077389698122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54073.34167293983</v>
      </c>
      <c r="AK18" t="s">
        <v>294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302</v>
      </c>
      <c r="AR18">
        <v>15430.1</v>
      </c>
      <c r="AS18">
        <v>665.76888461538499</v>
      </c>
      <c r="AT18">
        <v>705.13</v>
      </c>
      <c r="AU18">
        <f t="shared" si="27"/>
        <v>5.5821076091805755E-2</v>
      </c>
      <c r="AV18">
        <v>0.5</v>
      </c>
      <c r="AW18">
        <f t="shared" si="28"/>
        <v>1180.1966328481974</v>
      </c>
      <c r="AX18">
        <f t="shared" si="29"/>
        <v>-0.45181061079796775</v>
      </c>
      <c r="AY18">
        <f t="shared" si="30"/>
        <v>32.939923022756084</v>
      </c>
      <c r="AZ18">
        <f t="shared" si="31"/>
        <v>4.6448987731736985E-4</v>
      </c>
      <c r="BA18">
        <f t="shared" si="32"/>
        <v>-1</v>
      </c>
      <c r="BB18" t="s">
        <v>303</v>
      </c>
      <c r="BC18">
        <v>665.76888461538499</v>
      </c>
      <c r="BD18">
        <v>556.57000000000005</v>
      </c>
      <c r="BE18">
        <f t="shared" si="33"/>
        <v>0.21068455462113367</v>
      </c>
      <c r="BF18">
        <f t="shared" si="34"/>
        <v>0.26495096516299826</v>
      </c>
      <c r="BG18">
        <f t="shared" si="35"/>
        <v>1.2669206029789604</v>
      </c>
      <c r="BH18">
        <f t="shared" si="36"/>
        <v>5.5821076091805776E-2</v>
      </c>
      <c r="BI18" t="e">
        <f t="shared" si="37"/>
        <v>#DIV/0!</v>
      </c>
      <c r="BJ18">
        <f t="shared" si="38"/>
        <v>0.22149391791711601</v>
      </c>
      <c r="BK18">
        <f t="shared" si="39"/>
        <v>0.77850608208288397</v>
      </c>
      <c r="BL18">
        <f t="shared" si="40"/>
        <v>1400.0138709677401</v>
      </c>
      <c r="BM18">
        <f t="shared" si="41"/>
        <v>1180.1966328481974</v>
      </c>
      <c r="BN18">
        <f t="shared" si="42"/>
        <v>0.84298924269400477</v>
      </c>
      <c r="BO18">
        <f t="shared" si="43"/>
        <v>0.19597848538800955</v>
      </c>
      <c r="BP18">
        <v>6</v>
      </c>
      <c r="BQ18">
        <v>0.5</v>
      </c>
      <c r="BR18" t="s">
        <v>297</v>
      </c>
      <c r="BS18">
        <v>2</v>
      </c>
      <c r="BT18">
        <v>1608314179.5999999</v>
      </c>
      <c r="BU18">
        <v>49.565638709677401</v>
      </c>
      <c r="BV18">
        <v>49.023570967741897</v>
      </c>
      <c r="BW18">
        <v>21.690487096774199</v>
      </c>
      <c r="BX18">
        <v>21.688838709677398</v>
      </c>
      <c r="BY18">
        <v>48.988448387096803</v>
      </c>
      <c r="BZ18">
        <v>21.4250258064516</v>
      </c>
      <c r="CA18">
        <v>500.01980645161302</v>
      </c>
      <c r="CB18">
        <v>102.56625806451601</v>
      </c>
      <c r="CC18">
        <v>9.9997177419354794E-2</v>
      </c>
      <c r="CD18">
        <v>28.001470967741898</v>
      </c>
      <c r="CE18">
        <v>29.066758064516101</v>
      </c>
      <c r="CF18">
        <v>999.9</v>
      </c>
      <c r="CG18">
        <v>0</v>
      </c>
      <c r="CH18">
        <v>0</v>
      </c>
      <c r="CI18">
        <v>10003.7903225806</v>
      </c>
      <c r="CJ18">
        <v>0</v>
      </c>
      <c r="CK18">
        <v>977.926419354838</v>
      </c>
      <c r="CL18">
        <v>1400.0138709677401</v>
      </c>
      <c r="CM18">
        <v>0.90000245161290304</v>
      </c>
      <c r="CN18">
        <v>9.9997490322580707E-2</v>
      </c>
      <c r="CO18">
        <v>0</v>
      </c>
      <c r="CP18">
        <v>665.78154838709702</v>
      </c>
      <c r="CQ18">
        <v>4.9994800000000001</v>
      </c>
      <c r="CR18">
        <v>9651.7596774193607</v>
      </c>
      <c r="CS18">
        <v>11417.7</v>
      </c>
      <c r="CT18">
        <v>47.0741935483871</v>
      </c>
      <c r="CU18">
        <v>49.25</v>
      </c>
      <c r="CV18">
        <v>47.971548387096803</v>
      </c>
      <c r="CW18">
        <v>48.735774193548401</v>
      </c>
      <c r="CX18">
        <v>49.088419354838699</v>
      </c>
      <c r="CY18">
        <v>1255.5148387096799</v>
      </c>
      <c r="CZ18">
        <v>139.49935483870999</v>
      </c>
      <c r="DA18">
        <v>0</v>
      </c>
      <c r="DB18">
        <v>137.40000009536701</v>
      </c>
      <c r="DC18">
        <v>0</v>
      </c>
      <c r="DD18">
        <v>665.76888461538499</v>
      </c>
      <c r="DE18">
        <v>-0.54553844774933102</v>
      </c>
      <c r="DF18">
        <v>-7.7856410181318001</v>
      </c>
      <c r="DG18">
        <v>9651.5742307692308</v>
      </c>
      <c r="DH18">
        <v>15</v>
      </c>
      <c r="DI18">
        <v>1608314066.5999999</v>
      </c>
      <c r="DJ18" t="s">
        <v>298</v>
      </c>
      <c r="DK18">
        <v>1608314066.5999999</v>
      </c>
      <c r="DL18">
        <v>1608314065.5999999</v>
      </c>
      <c r="DM18">
        <v>7</v>
      </c>
      <c r="DN18">
        <v>-0.35799999999999998</v>
      </c>
      <c r="DO18">
        <v>-3.6999999999999998E-2</v>
      </c>
      <c r="DP18">
        <v>0.41399999999999998</v>
      </c>
      <c r="DQ18">
        <v>0.26400000000000001</v>
      </c>
      <c r="DR18">
        <v>400</v>
      </c>
      <c r="DS18">
        <v>22</v>
      </c>
      <c r="DT18">
        <v>0.25</v>
      </c>
      <c r="DU18">
        <v>0.16</v>
      </c>
      <c r="DV18">
        <v>-0.44697825526402502</v>
      </c>
      <c r="DW18">
        <v>-0.19051850188958899</v>
      </c>
      <c r="DX18">
        <v>2.1276379005842401E-2</v>
      </c>
      <c r="DY18">
        <v>1</v>
      </c>
      <c r="DZ18">
        <v>0.53889587096774205</v>
      </c>
      <c r="EA18">
        <v>0.233640193548387</v>
      </c>
      <c r="EB18">
        <v>2.58339661670219E-2</v>
      </c>
      <c r="EC18">
        <v>0</v>
      </c>
      <c r="ED18">
        <v>1.8468065419354801E-3</v>
      </c>
      <c r="EE18">
        <v>-2.5405897146774201E-2</v>
      </c>
      <c r="EF18">
        <v>2.02059019688109E-3</v>
      </c>
      <c r="EG18">
        <v>1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0.57699999999999996</v>
      </c>
      <c r="EN18">
        <v>0.26550000000000001</v>
      </c>
      <c r="EO18">
        <v>0.58069569835930901</v>
      </c>
      <c r="EP18">
        <v>-1.6043650578588901E-5</v>
      </c>
      <c r="EQ18">
        <v>-1.15305589960158E-6</v>
      </c>
      <c r="ER18">
        <v>3.6581349982770798E-10</v>
      </c>
      <c r="ES18">
        <v>-0.15050957396309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508.68</v>
      </c>
      <c r="FE18">
        <v>481.69299999999998</v>
      </c>
      <c r="FF18">
        <v>23.049499999999998</v>
      </c>
      <c r="FG18">
        <v>36.680700000000002</v>
      </c>
      <c r="FH18">
        <v>30.0001</v>
      </c>
      <c r="FI18">
        <v>36.596699999999998</v>
      </c>
      <c r="FJ18">
        <v>36.6203</v>
      </c>
      <c r="FK18">
        <v>4.9733900000000002</v>
      </c>
      <c r="FL18">
        <v>20.589500000000001</v>
      </c>
      <c r="FM18">
        <v>63.182499999999997</v>
      </c>
      <c r="FN18">
        <v>23.052099999999999</v>
      </c>
      <c r="FO18">
        <v>49.174999999999997</v>
      </c>
      <c r="FP18">
        <v>21.6524</v>
      </c>
      <c r="FQ18">
        <v>97.269300000000001</v>
      </c>
      <c r="FR18">
        <v>101.386</v>
      </c>
    </row>
    <row r="19" spans="1:174" x14ac:dyDescent="0.25">
      <c r="A19">
        <v>3</v>
      </c>
      <c r="B19">
        <v>1608314264.5999999</v>
      </c>
      <c r="C19">
        <v>215</v>
      </c>
      <c r="D19" t="s">
        <v>305</v>
      </c>
      <c r="E19" t="s">
        <v>306</v>
      </c>
      <c r="F19" t="s">
        <v>292</v>
      </c>
      <c r="G19" t="s">
        <v>293</v>
      </c>
      <c r="H19">
        <v>1608314256.8499999</v>
      </c>
      <c r="I19">
        <f t="shared" si="0"/>
        <v>1.1308088815383317E-5</v>
      </c>
      <c r="J19">
        <f t="shared" si="1"/>
        <v>1.1308088815383317E-2</v>
      </c>
      <c r="K19">
        <f t="shared" si="2"/>
        <v>-0.30645489839244316</v>
      </c>
      <c r="L19">
        <f t="shared" si="3"/>
        <v>79.564210000000003</v>
      </c>
      <c r="M19">
        <f t="shared" si="4"/>
        <v>858.62400786810099</v>
      </c>
      <c r="N19">
        <f t="shared" si="5"/>
        <v>88.147662301915545</v>
      </c>
      <c r="O19">
        <f t="shared" si="6"/>
        <v>8.1681842694015003</v>
      </c>
      <c r="P19">
        <f t="shared" si="7"/>
        <v>6.1855099904326298E-4</v>
      </c>
      <c r="Q19">
        <f t="shared" si="8"/>
        <v>2.9740309021308242</v>
      </c>
      <c r="R19">
        <f t="shared" si="9"/>
        <v>6.1847953643694165E-4</v>
      </c>
      <c r="S19">
        <f t="shared" si="10"/>
        <v>3.8655613005566765E-4</v>
      </c>
      <c r="T19">
        <f t="shared" si="11"/>
        <v>231.29211768104176</v>
      </c>
      <c r="U19">
        <f t="shared" si="12"/>
        <v>29.327485575967383</v>
      </c>
      <c r="V19">
        <f t="shared" si="13"/>
        <v>29.0498433333333</v>
      </c>
      <c r="W19">
        <f t="shared" si="14"/>
        <v>4.0333870010352433</v>
      </c>
      <c r="X19">
        <f t="shared" si="15"/>
        <v>58.374723352040469</v>
      </c>
      <c r="Y19">
        <f t="shared" si="16"/>
        <v>2.2134628626618236</v>
      </c>
      <c r="Z19">
        <f t="shared" si="17"/>
        <v>3.7918173064617231</v>
      </c>
      <c r="AA19">
        <f t="shared" si="18"/>
        <v>1.8199241383734197</v>
      </c>
      <c r="AB19">
        <f t="shared" si="19"/>
        <v>-0.49868671675840426</v>
      </c>
      <c r="AC19">
        <f t="shared" si="20"/>
        <v>-170.5188904339426</v>
      </c>
      <c r="AD19">
        <f t="shared" si="21"/>
        <v>-12.562604653115109</v>
      </c>
      <c r="AE19">
        <f t="shared" si="22"/>
        <v>47.711935877225642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54052.09901669887</v>
      </c>
      <c r="AK19" t="s">
        <v>294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15429.9</v>
      </c>
      <c r="AS19">
        <v>656.25379999999996</v>
      </c>
      <c r="AT19">
        <v>695.33</v>
      </c>
      <c r="AU19">
        <f t="shared" si="27"/>
        <v>5.6198064228495936E-2</v>
      </c>
      <c r="AV19">
        <v>0.5</v>
      </c>
      <c r="AW19">
        <f t="shared" si="28"/>
        <v>1180.1913995615807</v>
      </c>
      <c r="AX19">
        <f t="shared" si="29"/>
        <v>-0.30645489839244316</v>
      </c>
      <c r="AY19">
        <f t="shared" si="30"/>
        <v>33.162236037240113</v>
      </c>
      <c r="AZ19">
        <f t="shared" si="31"/>
        <v>5.876547667312235E-4</v>
      </c>
      <c r="BA19">
        <f t="shared" si="32"/>
        <v>-1</v>
      </c>
      <c r="BB19" t="s">
        <v>308</v>
      </c>
      <c r="BC19">
        <v>656.25379999999996</v>
      </c>
      <c r="BD19">
        <v>546.98</v>
      </c>
      <c r="BE19">
        <f t="shared" si="33"/>
        <v>0.21335193361425508</v>
      </c>
      <c r="BF19">
        <f t="shared" si="34"/>
        <v>0.2634054600606679</v>
      </c>
      <c r="BG19">
        <f t="shared" si="35"/>
        <v>1.2712164978609821</v>
      </c>
      <c r="BH19">
        <f t="shared" si="36"/>
        <v>5.6198064228495943E-2</v>
      </c>
      <c r="BI19" t="e">
        <f t="shared" si="37"/>
        <v>#DIV/0!</v>
      </c>
      <c r="BJ19">
        <f t="shared" si="38"/>
        <v>0.21954542365161792</v>
      </c>
      <c r="BK19">
        <f t="shared" si="39"/>
        <v>0.78045457634838211</v>
      </c>
      <c r="BL19">
        <f t="shared" si="40"/>
        <v>1400.00766666667</v>
      </c>
      <c r="BM19">
        <f t="shared" si="41"/>
        <v>1180.1913995615807</v>
      </c>
      <c r="BN19">
        <f t="shared" si="42"/>
        <v>0.84298924046004842</v>
      </c>
      <c r="BO19">
        <f t="shared" si="43"/>
        <v>0.19597848092009695</v>
      </c>
      <c r="BP19">
        <v>6</v>
      </c>
      <c r="BQ19">
        <v>0.5</v>
      </c>
      <c r="BR19" t="s">
        <v>297</v>
      </c>
      <c r="BS19">
        <v>2</v>
      </c>
      <c r="BT19">
        <v>1608314256.8499999</v>
      </c>
      <c r="BU19">
        <v>79.564210000000003</v>
      </c>
      <c r="BV19">
        <v>79.197556666666699</v>
      </c>
      <c r="BW19">
        <v>21.560780000000001</v>
      </c>
      <c r="BX19">
        <v>21.547503333333299</v>
      </c>
      <c r="BY19">
        <v>78.991793333333305</v>
      </c>
      <c r="BZ19">
        <v>21.300753333333301</v>
      </c>
      <c r="CA19">
        <v>500.01756666666699</v>
      </c>
      <c r="CB19">
        <v>102.561533333333</v>
      </c>
      <c r="CC19">
        <v>0.100005936666667</v>
      </c>
      <c r="CD19">
        <v>27.986333333333299</v>
      </c>
      <c r="CE19">
        <v>29.0498433333333</v>
      </c>
      <c r="CF19">
        <v>999.9</v>
      </c>
      <c r="CG19">
        <v>0</v>
      </c>
      <c r="CH19">
        <v>0</v>
      </c>
      <c r="CI19">
        <v>9999.6486666666697</v>
      </c>
      <c r="CJ19">
        <v>0</v>
      </c>
      <c r="CK19">
        <v>974.27543333333301</v>
      </c>
      <c r="CL19">
        <v>1400.00766666667</v>
      </c>
      <c r="CM19">
        <v>0.90000206666666605</v>
      </c>
      <c r="CN19">
        <v>9.9997893333333296E-2</v>
      </c>
      <c r="CO19">
        <v>0</v>
      </c>
      <c r="CP19">
        <v>656.26563333333297</v>
      </c>
      <c r="CQ19">
        <v>4.9994800000000001</v>
      </c>
      <c r="CR19">
        <v>9518.3283333333293</v>
      </c>
      <c r="CS19">
        <v>11417.6466666667</v>
      </c>
      <c r="CT19">
        <v>47.182899999999997</v>
      </c>
      <c r="CU19">
        <v>49.278933333333299</v>
      </c>
      <c r="CV19">
        <v>48.057866666666598</v>
      </c>
      <c r="CW19">
        <v>48.791333333333299</v>
      </c>
      <c r="CX19">
        <v>49.166333333333299</v>
      </c>
      <c r="CY19">
        <v>1255.50966666667</v>
      </c>
      <c r="CZ19">
        <v>139.49866666666699</v>
      </c>
      <c r="DA19">
        <v>0</v>
      </c>
      <c r="DB19">
        <v>76.200000047683702</v>
      </c>
      <c r="DC19">
        <v>0</v>
      </c>
      <c r="DD19">
        <v>656.25379999999996</v>
      </c>
      <c r="DE19">
        <v>-1.49261539626577</v>
      </c>
      <c r="DF19">
        <v>-16.5353845605357</v>
      </c>
      <c r="DG19">
        <v>9518.1632000000009</v>
      </c>
      <c r="DH19">
        <v>15</v>
      </c>
      <c r="DI19">
        <v>1608314066.5999999</v>
      </c>
      <c r="DJ19" t="s">
        <v>298</v>
      </c>
      <c r="DK19">
        <v>1608314066.5999999</v>
      </c>
      <c r="DL19">
        <v>1608314065.5999999</v>
      </c>
      <c r="DM19">
        <v>7</v>
      </c>
      <c r="DN19">
        <v>-0.35799999999999998</v>
      </c>
      <c r="DO19">
        <v>-3.6999999999999998E-2</v>
      </c>
      <c r="DP19">
        <v>0.41399999999999998</v>
      </c>
      <c r="DQ19">
        <v>0.26400000000000001</v>
      </c>
      <c r="DR19">
        <v>400</v>
      </c>
      <c r="DS19">
        <v>22</v>
      </c>
      <c r="DT19">
        <v>0.25</v>
      </c>
      <c r="DU19">
        <v>0.16</v>
      </c>
      <c r="DV19">
        <v>-0.304955029784028</v>
      </c>
      <c r="DW19">
        <v>-0.163911014158129</v>
      </c>
      <c r="DX19">
        <v>2.3301391094472799E-2</v>
      </c>
      <c r="DY19">
        <v>1</v>
      </c>
      <c r="DZ19">
        <v>0.36477683870967698</v>
      </c>
      <c r="EA19">
        <v>0.19286458064516199</v>
      </c>
      <c r="EB19">
        <v>2.8198417778876401E-2</v>
      </c>
      <c r="EC19">
        <v>1</v>
      </c>
      <c r="ED19">
        <v>1.494525E-2</v>
      </c>
      <c r="EE19">
        <v>-0.16362223983870999</v>
      </c>
      <c r="EF19">
        <v>1.26378479634523E-2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0.57199999999999995</v>
      </c>
      <c r="EN19">
        <v>0.26050000000000001</v>
      </c>
      <c r="EO19">
        <v>0.58069569835930901</v>
      </c>
      <c r="EP19">
        <v>-1.6043650578588901E-5</v>
      </c>
      <c r="EQ19">
        <v>-1.15305589960158E-6</v>
      </c>
      <c r="ER19">
        <v>3.6581349982770798E-10</v>
      </c>
      <c r="ES19">
        <v>-0.15050957396309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3.3</v>
      </c>
      <c r="FC19">
        <v>2</v>
      </c>
      <c r="FD19">
        <v>508.89299999999997</v>
      </c>
      <c r="FE19">
        <v>481.45100000000002</v>
      </c>
      <c r="FF19">
        <v>23.057200000000002</v>
      </c>
      <c r="FG19">
        <v>36.730499999999999</v>
      </c>
      <c r="FH19">
        <v>30.0002</v>
      </c>
      <c r="FI19">
        <v>36.661799999999999</v>
      </c>
      <c r="FJ19">
        <v>36.686199999999999</v>
      </c>
      <c r="FK19">
        <v>6.2193899999999998</v>
      </c>
      <c r="FL19">
        <v>21.243099999999998</v>
      </c>
      <c r="FM19">
        <v>63.182499999999997</v>
      </c>
      <c r="FN19">
        <v>23.070900000000002</v>
      </c>
      <c r="FO19">
        <v>79.321399999999997</v>
      </c>
      <c r="FP19">
        <v>21.641500000000001</v>
      </c>
      <c r="FQ19">
        <v>97.263199999999998</v>
      </c>
      <c r="FR19">
        <v>101.377</v>
      </c>
    </row>
    <row r="20" spans="1:174" x14ac:dyDescent="0.25">
      <c r="A20">
        <v>4</v>
      </c>
      <c r="B20">
        <v>1608314341.5999999</v>
      </c>
      <c r="C20">
        <v>292</v>
      </c>
      <c r="D20" t="s">
        <v>310</v>
      </c>
      <c r="E20" t="s">
        <v>311</v>
      </c>
      <c r="F20" t="s">
        <v>292</v>
      </c>
      <c r="G20" t="s">
        <v>293</v>
      </c>
      <c r="H20">
        <v>1608314333.8499999</v>
      </c>
      <c r="I20">
        <f t="shared" si="0"/>
        <v>5.4307207870388668E-5</v>
      </c>
      <c r="J20">
        <f t="shared" si="1"/>
        <v>5.4307207870388667E-2</v>
      </c>
      <c r="K20">
        <f t="shared" si="2"/>
        <v>-0.27943851720762775</v>
      </c>
      <c r="L20">
        <f t="shared" si="3"/>
        <v>99.714560000000006</v>
      </c>
      <c r="M20">
        <f t="shared" si="4"/>
        <v>244.43776553853579</v>
      </c>
      <c r="N20">
        <f t="shared" si="5"/>
        <v>25.094296941924078</v>
      </c>
      <c r="O20">
        <f t="shared" si="6"/>
        <v>10.236825609006893</v>
      </c>
      <c r="P20">
        <f t="shared" si="7"/>
        <v>2.9874694653952666E-3</v>
      </c>
      <c r="Q20">
        <f t="shared" si="8"/>
        <v>2.9740417300476967</v>
      </c>
      <c r="R20">
        <f t="shared" si="9"/>
        <v>2.9858032708032427E-3</v>
      </c>
      <c r="S20">
        <f t="shared" si="10"/>
        <v>1.8662766642123596E-3</v>
      </c>
      <c r="T20">
        <f t="shared" si="11"/>
        <v>231.28833658815068</v>
      </c>
      <c r="U20">
        <f t="shared" si="12"/>
        <v>29.316376546840146</v>
      </c>
      <c r="V20">
        <f t="shared" si="13"/>
        <v>29.0450366666667</v>
      </c>
      <c r="W20">
        <f t="shared" si="14"/>
        <v>4.0322657043159449</v>
      </c>
      <c r="X20">
        <f t="shared" si="15"/>
        <v>58.597188763645114</v>
      </c>
      <c r="Y20">
        <f t="shared" si="16"/>
        <v>2.2218901403133851</v>
      </c>
      <c r="Z20">
        <f t="shared" si="17"/>
        <v>3.7918033052327771</v>
      </c>
      <c r="AA20">
        <f t="shared" si="18"/>
        <v>1.8103755640025598</v>
      </c>
      <c r="AB20">
        <f t="shared" si="19"/>
        <v>-2.3949478670841402</v>
      </c>
      <c r="AC20">
        <f t="shared" si="20"/>
        <v>-169.75898161879775</v>
      </c>
      <c r="AD20">
        <f t="shared" si="21"/>
        <v>-12.506271161393475</v>
      </c>
      <c r="AE20">
        <f t="shared" si="22"/>
        <v>46.628135940875325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54052.42291626244</v>
      </c>
      <c r="AK20" t="s">
        <v>294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312</v>
      </c>
      <c r="AR20">
        <v>15429.8</v>
      </c>
      <c r="AS20">
        <v>650.77365384615405</v>
      </c>
      <c r="AT20">
        <v>689.93</v>
      </c>
      <c r="AU20">
        <f t="shared" si="27"/>
        <v>5.6754085420036682E-2</v>
      </c>
      <c r="AV20">
        <v>0.5</v>
      </c>
      <c r="AW20">
        <f t="shared" si="28"/>
        <v>1180.1750415542811</v>
      </c>
      <c r="AX20">
        <f t="shared" si="29"/>
        <v>-0.27943851720762775</v>
      </c>
      <c r="AY20">
        <f t="shared" si="30"/>
        <v>33.489877559483503</v>
      </c>
      <c r="AZ20">
        <f t="shared" si="31"/>
        <v>6.1055475452471747E-4</v>
      </c>
      <c r="BA20">
        <f t="shared" si="32"/>
        <v>-1</v>
      </c>
      <c r="BB20" t="s">
        <v>313</v>
      </c>
      <c r="BC20">
        <v>650.77365384615405</v>
      </c>
      <c r="BD20">
        <v>542.13</v>
      </c>
      <c r="BE20">
        <f t="shared" si="33"/>
        <v>0.21422463148435344</v>
      </c>
      <c r="BF20">
        <f t="shared" si="34"/>
        <v>0.26492791714374775</v>
      </c>
      <c r="BG20">
        <f t="shared" si="35"/>
        <v>1.2726283363768838</v>
      </c>
      <c r="BH20">
        <f t="shared" si="36"/>
        <v>5.6754085420036675E-2</v>
      </c>
      <c r="BI20" t="e">
        <f t="shared" si="37"/>
        <v>#DIV/0!</v>
      </c>
      <c r="BJ20">
        <f t="shared" si="38"/>
        <v>0.22069942578697829</v>
      </c>
      <c r="BK20">
        <f t="shared" si="39"/>
        <v>0.77930057421302168</v>
      </c>
      <c r="BL20">
        <f t="shared" si="40"/>
        <v>1399.98866666667</v>
      </c>
      <c r="BM20">
        <f t="shared" si="41"/>
        <v>1180.1750415542811</v>
      </c>
      <c r="BN20">
        <f t="shared" si="42"/>
        <v>0.84298899673541039</v>
      </c>
      <c r="BO20">
        <f t="shared" si="43"/>
        <v>0.1959779934708209</v>
      </c>
      <c r="BP20">
        <v>6</v>
      </c>
      <c r="BQ20">
        <v>0.5</v>
      </c>
      <c r="BR20" t="s">
        <v>297</v>
      </c>
      <c r="BS20">
        <v>2</v>
      </c>
      <c r="BT20">
        <v>1608314333.8499999</v>
      </c>
      <c r="BU20">
        <v>99.714560000000006</v>
      </c>
      <c r="BV20">
        <v>99.385739999999998</v>
      </c>
      <c r="BW20">
        <v>21.64292</v>
      </c>
      <c r="BX20">
        <v>21.579163333333302</v>
      </c>
      <c r="BY20">
        <v>99.146423333333303</v>
      </c>
      <c r="BZ20">
        <v>21.379466666666701</v>
      </c>
      <c r="CA20">
        <v>500.01209999999998</v>
      </c>
      <c r="CB20">
        <v>102.5613</v>
      </c>
      <c r="CC20">
        <v>9.9992483333333299E-2</v>
      </c>
      <c r="CD20">
        <v>27.986270000000001</v>
      </c>
      <c r="CE20">
        <v>29.0450366666667</v>
      </c>
      <c r="CF20">
        <v>999.9</v>
      </c>
      <c r="CG20">
        <v>0</v>
      </c>
      <c r="CH20">
        <v>0</v>
      </c>
      <c r="CI20">
        <v>9999.7326666666704</v>
      </c>
      <c r="CJ20">
        <v>0</v>
      </c>
      <c r="CK20">
        <v>652.05076666666696</v>
      </c>
      <c r="CL20">
        <v>1399.98866666667</v>
      </c>
      <c r="CM20">
        <v>0.90000803333333301</v>
      </c>
      <c r="CN20">
        <v>9.9991896666666705E-2</v>
      </c>
      <c r="CO20">
        <v>0</v>
      </c>
      <c r="CP20">
        <v>650.78123333333303</v>
      </c>
      <c r="CQ20">
        <v>4.9994800000000001</v>
      </c>
      <c r="CR20">
        <v>9459.5776666666698</v>
      </c>
      <c r="CS20">
        <v>11417.506666666701</v>
      </c>
      <c r="CT20">
        <v>47.245733333333298</v>
      </c>
      <c r="CU20">
        <v>49.287199999999999</v>
      </c>
      <c r="CV20">
        <v>48.116466666666703</v>
      </c>
      <c r="CW20">
        <v>48.795533333333303</v>
      </c>
      <c r="CX20">
        <v>49.228999999999999</v>
      </c>
      <c r="CY20">
        <v>1255.5033333333299</v>
      </c>
      <c r="CZ20">
        <v>139.48533333333299</v>
      </c>
      <c r="DA20">
        <v>0</v>
      </c>
      <c r="DB20">
        <v>76.299999952316298</v>
      </c>
      <c r="DC20">
        <v>0</v>
      </c>
      <c r="DD20">
        <v>650.77365384615405</v>
      </c>
      <c r="DE20">
        <v>-0.49938459831167897</v>
      </c>
      <c r="DF20">
        <v>14.0311110727126</v>
      </c>
      <c r="DG20">
        <v>9459.8903846153808</v>
      </c>
      <c r="DH20">
        <v>15</v>
      </c>
      <c r="DI20">
        <v>1608314066.5999999</v>
      </c>
      <c r="DJ20" t="s">
        <v>298</v>
      </c>
      <c r="DK20">
        <v>1608314066.5999999</v>
      </c>
      <c r="DL20">
        <v>1608314065.5999999</v>
      </c>
      <c r="DM20">
        <v>7</v>
      </c>
      <c r="DN20">
        <v>-0.35799999999999998</v>
      </c>
      <c r="DO20">
        <v>-3.6999999999999998E-2</v>
      </c>
      <c r="DP20">
        <v>0.41399999999999998</v>
      </c>
      <c r="DQ20">
        <v>0.26400000000000001</v>
      </c>
      <c r="DR20">
        <v>400</v>
      </c>
      <c r="DS20">
        <v>22</v>
      </c>
      <c r="DT20">
        <v>0.25</v>
      </c>
      <c r="DU20">
        <v>0.16</v>
      </c>
      <c r="DV20">
        <v>-0.27693579952498698</v>
      </c>
      <c r="DW20">
        <v>-0.12429672871533599</v>
      </c>
      <c r="DX20">
        <v>1.7387289235735098E-2</v>
      </c>
      <c r="DY20">
        <v>1</v>
      </c>
      <c r="DZ20">
        <v>0.325623612903226</v>
      </c>
      <c r="EA20">
        <v>0.13505854838709599</v>
      </c>
      <c r="EB20">
        <v>2.0453063159936401E-2</v>
      </c>
      <c r="EC20">
        <v>1</v>
      </c>
      <c r="ED20">
        <v>6.3885532258064495E-2</v>
      </c>
      <c r="EE20">
        <v>-3.6663396774193599E-2</v>
      </c>
      <c r="EF20">
        <v>5.25366757027502E-3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0.56799999999999995</v>
      </c>
      <c r="EN20">
        <v>0.2631</v>
      </c>
      <c r="EO20">
        <v>0.58069569835930901</v>
      </c>
      <c r="EP20">
        <v>-1.6043650578588901E-5</v>
      </c>
      <c r="EQ20">
        <v>-1.15305589960158E-6</v>
      </c>
      <c r="ER20">
        <v>3.6581349982770798E-10</v>
      </c>
      <c r="ES20">
        <v>-0.15050957396309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4.5999999999999996</v>
      </c>
      <c r="FB20">
        <v>4.5999999999999996</v>
      </c>
      <c r="FC20">
        <v>2</v>
      </c>
      <c r="FD20">
        <v>509.589</v>
      </c>
      <c r="FE20">
        <v>481.24</v>
      </c>
      <c r="FF20">
        <v>23.146100000000001</v>
      </c>
      <c r="FG20">
        <v>36.782200000000003</v>
      </c>
      <c r="FH20">
        <v>30.000399999999999</v>
      </c>
      <c r="FI20">
        <v>36.720999999999997</v>
      </c>
      <c r="FJ20">
        <v>36.746200000000002</v>
      </c>
      <c r="FK20">
        <v>7.0627199999999997</v>
      </c>
      <c r="FL20">
        <v>21.561199999999999</v>
      </c>
      <c r="FM20">
        <v>63.182499999999997</v>
      </c>
      <c r="FN20">
        <v>23.148599999999998</v>
      </c>
      <c r="FO20">
        <v>99.524900000000002</v>
      </c>
      <c r="FP20">
        <v>21.6782</v>
      </c>
      <c r="FQ20">
        <v>97.255399999999995</v>
      </c>
      <c r="FR20">
        <v>101.366</v>
      </c>
    </row>
    <row r="21" spans="1:174" x14ac:dyDescent="0.25">
      <c r="A21">
        <v>5</v>
      </c>
      <c r="B21">
        <v>1608314448.5999999</v>
      </c>
      <c r="C21">
        <v>399</v>
      </c>
      <c r="D21" t="s">
        <v>314</v>
      </c>
      <c r="E21" t="s">
        <v>315</v>
      </c>
      <c r="F21" t="s">
        <v>292</v>
      </c>
      <c r="G21" t="s">
        <v>293</v>
      </c>
      <c r="H21">
        <v>1608314440.8499999</v>
      </c>
      <c r="I21">
        <f t="shared" si="0"/>
        <v>-3.134826174642467E-5</v>
      </c>
      <c r="J21">
        <f t="shared" si="1"/>
        <v>-3.1348261746424667E-2</v>
      </c>
      <c r="K21">
        <f t="shared" si="2"/>
        <v>-0.25211307016204332</v>
      </c>
      <c r="L21">
        <f t="shared" si="3"/>
        <v>149.85433333333299</v>
      </c>
      <c r="M21">
        <f t="shared" si="4"/>
        <v>-84.230341850348864</v>
      </c>
      <c r="N21">
        <f t="shared" si="5"/>
        <v>-8.6471204435827129</v>
      </c>
      <c r="O21">
        <f t="shared" si="6"/>
        <v>15.384105547480397</v>
      </c>
      <c r="P21">
        <f t="shared" si="7"/>
        <v>-1.7297784201660941E-3</v>
      </c>
      <c r="Q21">
        <f t="shared" si="8"/>
        <v>2.9743750261241244</v>
      </c>
      <c r="R21">
        <f t="shared" si="9"/>
        <v>-1.7303374877204571E-3</v>
      </c>
      <c r="S21">
        <f t="shared" si="10"/>
        <v>-1.0814106860875649E-3</v>
      </c>
      <c r="T21">
        <f t="shared" si="11"/>
        <v>231.29119927254425</v>
      </c>
      <c r="U21">
        <f t="shared" si="12"/>
        <v>29.356532429537726</v>
      </c>
      <c r="V21">
        <f t="shared" si="13"/>
        <v>29.087426666666701</v>
      </c>
      <c r="W21">
        <f t="shared" si="14"/>
        <v>4.0421637996568878</v>
      </c>
      <c r="X21">
        <f t="shared" si="15"/>
        <v>58.990040479884833</v>
      </c>
      <c r="Y21">
        <f t="shared" si="16"/>
        <v>2.2391800152037726</v>
      </c>
      <c r="Z21">
        <f t="shared" si="17"/>
        <v>3.7958611267054758</v>
      </c>
      <c r="AA21">
        <f t="shared" si="18"/>
        <v>1.8029837844531151</v>
      </c>
      <c r="AB21">
        <f t="shared" si="19"/>
        <v>1.3824583430173281</v>
      </c>
      <c r="AC21">
        <f t="shared" si="20"/>
        <v>-173.63346308408404</v>
      </c>
      <c r="AD21">
        <f t="shared" si="21"/>
        <v>-12.79414058426986</v>
      </c>
      <c r="AE21">
        <f t="shared" si="22"/>
        <v>46.246053947207685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54058.884055649098</v>
      </c>
      <c r="AK21" t="s">
        <v>294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316</v>
      </c>
      <c r="AR21">
        <v>15429.4</v>
      </c>
      <c r="AS21">
        <v>647.49328000000003</v>
      </c>
      <c r="AT21">
        <v>686.08</v>
      </c>
      <c r="AU21">
        <f t="shared" si="27"/>
        <v>5.6242304104477614E-2</v>
      </c>
      <c r="AV21">
        <v>0.5</v>
      </c>
      <c r="AW21">
        <f t="shared" si="28"/>
        <v>1180.1909115542267</v>
      </c>
      <c r="AX21">
        <f t="shared" si="29"/>
        <v>-0.25211307016204332</v>
      </c>
      <c r="AY21">
        <f t="shared" si="30"/>
        <v>33.188328074486726</v>
      </c>
      <c r="AZ21">
        <f t="shared" si="31"/>
        <v>6.3369995694429078E-4</v>
      </c>
      <c r="BA21">
        <f t="shared" si="32"/>
        <v>-1</v>
      </c>
      <c r="BB21" t="s">
        <v>317</v>
      </c>
      <c r="BC21">
        <v>647.49328000000003</v>
      </c>
      <c r="BD21">
        <v>541.12</v>
      </c>
      <c r="BE21">
        <f t="shared" si="33"/>
        <v>0.21128731343283591</v>
      </c>
      <c r="BF21">
        <f t="shared" si="34"/>
        <v>0.26618874172185436</v>
      </c>
      <c r="BG21">
        <f t="shared" si="35"/>
        <v>1.2678888231815495</v>
      </c>
      <c r="BH21">
        <f t="shared" si="36"/>
        <v>5.6242304104477628E-2</v>
      </c>
      <c r="BI21" t="e">
        <f t="shared" si="37"/>
        <v>#DIV/0!</v>
      </c>
      <c r="BJ21">
        <f t="shared" si="38"/>
        <v>0.22245798739491138</v>
      </c>
      <c r="BK21">
        <f t="shared" si="39"/>
        <v>0.77754201260508859</v>
      </c>
      <c r="BL21">
        <f t="shared" si="40"/>
        <v>1400.00766666667</v>
      </c>
      <c r="BM21">
        <f t="shared" si="41"/>
        <v>1180.1909115542267</v>
      </c>
      <c r="BN21">
        <f t="shared" si="42"/>
        <v>0.8429888918852757</v>
      </c>
      <c r="BO21">
        <f t="shared" si="43"/>
        <v>0.19597778377055144</v>
      </c>
      <c r="BP21">
        <v>6</v>
      </c>
      <c r="BQ21">
        <v>0.5</v>
      </c>
      <c r="BR21" t="s">
        <v>297</v>
      </c>
      <c r="BS21">
        <v>2</v>
      </c>
      <c r="BT21">
        <v>1608314440.8499999</v>
      </c>
      <c r="BU21">
        <v>149.85433333333299</v>
      </c>
      <c r="BV21">
        <v>149.54616666666701</v>
      </c>
      <c r="BW21">
        <v>21.811526666666701</v>
      </c>
      <c r="BX21">
        <v>21.848323333333301</v>
      </c>
      <c r="BY21">
        <v>149.30046666666701</v>
      </c>
      <c r="BZ21">
        <v>21.540993333333301</v>
      </c>
      <c r="CA21">
        <v>500.01010000000002</v>
      </c>
      <c r="CB21">
        <v>102.56043333333299</v>
      </c>
      <c r="CC21">
        <v>9.996497E-2</v>
      </c>
      <c r="CD21">
        <v>28.004616666666699</v>
      </c>
      <c r="CE21">
        <v>29.087426666666701</v>
      </c>
      <c r="CF21">
        <v>999.9</v>
      </c>
      <c r="CG21">
        <v>0</v>
      </c>
      <c r="CH21">
        <v>0</v>
      </c>
      <c r="CI21">
        <v>10001.702666666701</v>
      </c>
      <c r="CJ21">
        <v>0</v>
      </c>
      <c r="CK21">
        <v>424.32029999999997</v>
      </c>
      <c r="CL21">
        <v>1400.00766666667</v>
      </c>
      <c r="CM21">
        <v>0.90001249999999999</v>
      </c>
      <c r="CN21">
        <v>9.9987406666666695E-2</v>
      </c>
      <c r="CO21">
        <v>0</v>
      </c>
      <c r="CP21">
        <v>647.46429999999998</v>
      </c>
      <c r="CQ21">
        <v>4.9994800000000001</v>
      </c>
      <c r="CR21">
        <v>9453.4556666666704</v>
      </c>
      <c r="CS21">
        <v>11417.6833333333</v>
      </c>
      <c r="CT21">
        <v>47.303933333333298</v>
      </c>
      <c r="CU21">
        <v>49.326700000000002</v>
      </c>
      <c r="CV21">
        <v>48.1747333333333</v>
      </c>
      <c r="CW21">
        <v>48.770600000000002</v>
      </c>
      <c r="CX21">
        <v>49.285166666666697</v>
      </c>
      <c r="CY21">
        <v>1255.5253333333301</v>
      </c>
      <c r="CZ21">
        <v>139.482333333333</v>
      </c>
      <c r="DA21">
        <v>0</v>
      </c>
      <c r="DB21">
        <v>106.30000019073501</v>
      </c>
      <c r="DC21">
        <v>0</v>
      </c>
      <c r="DD21">
        <v>647.49328000000003</v>
      </c>
      <c r="DE21">
        <v>1.93207691865778</v>
      </c>
      <c r="DF21">
        <v>36.3338461068439</v>
      </c>
      <c r="DG21">
        <v>9453.7739999999994</v>
      </c>
      <c r="DH21">
        <v>15</v>
      </c>
      <c r="DI21">
        <v>1608314066.5999999</v>
      </c>
      <c r="DJ21" t="s">
        <v>298</v>
      </c>
      <c r="DK21">
        <v>1608314066.5999999</v>
      </c>
      <c r="DL21">
        <v>1608314065.5999999</v>
      </c>
      <c r="DM21">
        <v>7</v>
      </c>
      <c r="DN21">
        <v>-0.35799999999999998</v>
      </c>
      <c r="DO21">
        <v>-3.6999999999999998E-2</v>
      </c>
      <c r="DP21">
        <v>0.41399999999999998</v>
      </c>
      <c r="DQ21">
        <v>0.26400000000000001</v>
      </c>
      <c r="DR21">
        <v>400</v>
      </c>
      <c r="DS21">
        <v>22</v>
      </c>
      <c r="DT21">
        <v>0.25</v>
      </c>
      <c r="DU21">
        <v>0.16</v>
      </c>
      <c r="DV21">
        <v>-0.24895340202522401</v>
      </c>
      <c r="DW21">
        <v>-0.19148945236061601</v>
      </c>
      <c r="DX21">
        <v>1.8312077270440999E-2</v>
      </c>
      <c r="DY21">
        <v>1</v>
      </c>
      <c r="DZ21">
        <v>0.30471554838709702</v>
      </c>
      <c r="EA21">
        <v>0.19355012903225699</v>
      </c>
      <c r="EB21">
        <v>2.0736605193650601E-2</v>
      </c>
      <c r="EC21">
        <v>1</v>
      </c>
      <c r="ED21">
        <v>-3.81262387096774E-2</v>
      </c>
      <c r="EE21">
        <v>0.10101825483871001</v>
      </c>
      <c r="EF21">
        <v>7.7022562753653401E-3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0.55400000000000005</v>
      </c>
      <c r="EN21">
        <v>0.27129999999999999</v>
      </c>
      <c r="EO21">
        <v>0.58069569835930901</v>
      </c>
      <c r="EP21">
        <v>-1.6043650578588901E-5</v>
      </c>
      <c r="EQ21">
        <v>-1.15305589960158E-6</v>
      </c>
      <c r="ER21">
        <v>3.6581349982770798E-10</v>
      </c>
      <c r="ES21">
        <v>-0.15050957396309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6.4</v>
      </c>
      <c r="FB21">
        <v>6.4</v>
      </c>
      <c r="FC21">
        <v>2</v>
      </c>
      <c r="FD21">
        <v>509.529</v>
      </c>
      <c r="FE21">
        <v>480.87099999999998</v>
      </c>
      <c r="FF21">
        <v>22.999700000000001</v>
      </c>
      <c r="FG21">
        <v>36.868499999999997</v>
      </c>
      <c r="FH21">
        <v>30.000499999999999</v>
      </c>
      <c r="FI21">
        <v>36.807200000000002</v>
      </c>
      <c r="FJ21">
        <v>36.833100000000002</v>
      </c>
      <c r="FK21">
        <v>9.1491600000000002</v>
      </c>
      <c r="FL21">
        <v>20.4984</v>
      </c>
      <c r="FM21">
        <v>63.182499999999997</v>
      </c>
      <c r="FN21">
        <v>22.993099999999998</v>
      </c>
      <c r="FO21">
        <v>149.63300000000001</v>
      </c>
      <c r="FP21">
        <v>21.8748</v>
      </c>
      <c r="FQ21">
        <v>97.241200000000006</v>
      </c>
      <c r="FR21">
        <v>101.348</v>
      </c>
    </row>
    <row r="22" spans="1:174" x14ac:dyDescent="0.25">
      <c r="A22">
        <v>6</v>
      </c>
      <c r="B22">
        <v>1608314544.5999999</v>
      </c>
      <c r="C22">
        <v>495</v>
      </c>
      <c r="D22" t="s">
        <v>318</v>
      </c>
      <c r="E22" t="s">
        <v>319</v>
      </c>
      <c r="F22" t="s">
        <v>292</v>
      </c>
      <c r="G22" t="s">
        <v>293</v>
      </c>
      <c r="H22">
        <v>1608314536.8499999</v>
      </c>
      <c r="I22">
        <f t="shared" si="0"/>
        <v>9.6450467198541193E-5</v>
      </c>
      <c r="J22">
        <f t="shared" si="1"/>
        <v>9.6450467198541195E-2</v>
      </c>
      <c r="K22">
        <f t="shared" si="2"/>
        <v>-4.5820537832396299E-2</v>
      </c>
      <c r="L22">
        <f t="shared" si="3"/>
        <v>199.72953333333299</v>
      </c>
      <c r="M22">
        <f t="shared" si="4"/>
        <v>207.56716732743763</v>
      </c>
      <c r="N22">
        <f t="shared" si="5"/>
        <v>21.30930803045619</v>
      </c>
      <c r="O22">
        <f t="shared" si="6"/>
        <v>20.50467905584151</v>
      </c>
      <c r="P22">
        <f t="shared" si="7"/>
        <v>5.3487488068362284E-3</v>
      </c>
      <c r="Q22">
        <f t="shared" si="8"/>
        <v>2.9733160036320063</v>
      </c>
      <c r="R22">
        <f t="shared" si="9"/>
        <v>5.343409039264114E-3</v>
      </c>
      <c r="S22">
        <f t="shared" si="10"/>
        <v>3.3401099513589976E-3</v>
      </c>
      <c r="T22">
        <f t="shared" si="11"/>
        <v>231.28912555261016</v>
      </c>
      <c r="U22">
        <f t="shared" si="12"/>
        <v>29.277133763753557</v>
      </c>
      <c r="V22">
        <f t="shared" si="13"/>
        <v>29.017033333333298</v>
      </c>
      <c r="W22">
        <f t="shared" si="14"/>
        <v>4.0257385041728915</v>
      </c>
      <c r="X22">
        <f t="shared" si="15"/>
        <v>58.886022272636993</v>
      </c>
      <c r="Y22">
        <f t="shared" si="16"/>
        <v>2.2290991571318628</v>
      </c>
      <c r="Z22">
        <f t="shared" si="17"/>
        <v>3.7854469891196487</v>
      </c>
      <c r="AA22">
        <f t="shared" si="18"/>
        <v>1.7966393470410287</v>
      </c>
      <c r="AB22">
        <f t="shared" si="19"/>
        <v>-4.253465603455667</v>
      </c>
      <c r="AC22">
        <f t="shared" si="20"/>
        <v>-169.84098599666004</v>
      </c>
      <c r="AD22">
        <f t="shared" si="21"/>
        <v>-12.511831840081875</v>
      </c>
      <c r="AE22">
        <f t="shared" si="22"/>
        <v>44.682842112412573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54036.326315004866</v>
      </c>
      <c r="AK22" t="s">
        <v>294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320</v>
      </c>
      <c r="AR22">
        <v>15430.4</v>
      </c>
      <c r="AS22">
        <v>644.64092307692295</v>
      </c>
      <c r="AT22">
        <v>683.47</v>
      </c>
      <c r="AU22">
        <f t="shared" si="27"/>
        <v>5.6811677064212196E-2</v>
      </c>
      <c r="AV22">
        <v>0.5</v>
      </c>
      <c r="AW22">
        <f t="shared" si="28"/>
        <v>1180.1747055757517</v>
      </c>
      <c r="AX22">
        <f t="shared" si="29"/>
        <v>-4.5820537832396299E-2</v>
      </c>
      <c r="AY22">
        <f t="shared" si="30"/>
        <v>33.523852126260657</v>
      </c>
      <c r="AZ22">
        <f t="shared" si="31"/>
        <v>8.0850695889309412E-4</v>
      </c>
      <c r="BA22">
        <f t="shared" si="32"/>
        <v>-1</v>
      </c>
      <c r="BB22" t="s">
        <v>321</v>
      </c>
      <c r="BC22">
        <v>644.64092307692295</v>
      </c>
      <c r="BD22">
        <v>534.99</v>
      </c>
      <c r="BE22">
        <f t="shared" si="33"/>
        <v>0.21724435600684744</v>
      </c>
      <c r="BF22">
        <f t="shared" si="34"/>
        <v>0.26151048574270663</v>
      </c>
      <c r="BG22">
        <f t="shared" si="35"/>
        <v>1.2775378979046337</v>
      </c>
      <c r="BH22">
        <f t="shared" si="36"/>
        <v>5.6811677064212154E-2</v>
      </c>
      <c r="BI22" t="e">
        <f t="shared" si="37"/>
        <v>#DIV/0!</v>
      </c>
      <c r="BJ22">
        <f t="shared" si="38"/>
        <v>0.21702856545270266</v>
      </c>
      <c r="BK22">
        <f t="shared" si="39"/>
        <v>0.78297143454729734</v>
      </c>
      <c r="BL22">
        <f t="shared" si="40"/>
        <v>1399.9876666666701</v>
      </c>
      <c r="BM22">
        <f t="shared" si="41"/>
        <v>1180.1747055757517</v>
      </c>
      <c r="BN22">
        <f t="shared" si="42"/>
        <v>0.84298935888893456</v>
      </c>
      <c r="BO22">
        <f t="shared" si="43"/>
        <v>0.19597871777786924</v>
      </c>
      <c r="BP22">
        <v>6</v>
      </c>
      <c r="BQ22">
        <v>0.5</v>
      </c>
      <c r="BR22" t="s">
        <v>297</v>
      </c>
      <c r="BS22">
        <v>2</v>
      </c>
      <c r="BT22">
        <v>1608314536.8499999</v>
      </c>
      <c r="BU22">
        <v>199.72953333333299</v>
      </c>
      <c r="BV22">
        <v>199.697666666667</v>
      </c>
      <c r="BW22">
        <v>21.7129433333333</v>
      </c>
      <c r="BX22">
        <v>21.599720000000001</v>
      </c>
      <c r="BY22">
        <v>199.19489999999999</v>
      </c>
      <c r="BZ22">
        <v>21.446556666666702</v>
      </c>
      <c r="CA22">
        <v>500.01836666666702</v>
      </c>
      <c r="CB22">
        <v>102.5622</v>
      </c>
      <c r="CC22">
        <v>0.100028833333333</v>
      </c>
      <c r="CD22">
        <v>27.9574966666667</v>
      </c>
      <c r="CE22">
        <v>29.017033333333298</v>
      </c>
      <c r="CF22">
        <v>999.9</v>
      </c>
      <c r="CG22">
        <v>0</v>
      </c>
      <c r="CH22">
        <v>0</v>
      </c>
      <c r="CI22">
        <v>9995.5403333333306</v>
      </c>
      <c r="CJ22">
        <v>0</v>
      </c>
      <c r="CK22">
        <v>316.39769999999999</v>
      </c>
      <c r="CL22">
        <v>1399.9876666666701</v>
      </c>
      <c r="CM22">
        <v>0.89999859999999998</v>
      </c>
      <c r="CN22">
        <v>0.10000137000000001</v>
      </c>
      <c r="CO22">
        <v>0</v>
      </c>
      <c r="CP22">
        <v>644.61043333333305</v>
      </c>
      <c r="CQ22">
        <v>4.9994800000000001</v>
      </c>
      <c r="CR22">
        <v>9418.8086666666695</v>
      </c>
      <c r="CS22">
        <v>11417.47</v>
      </c>
      <c r="CT22">
        <v>47.133200000000002</v>
      </c>
      <c r="CU22">
        <v>49.243699999999997</v>
      </c>
      <c r="CV22">
        <v>48.043466666666703</v>
      </c>
      <c r="CW22">
        <v>48.572533333333297</v>
      </c>
      <c r="CX22">
        <v>49.166400000000003</v>
      </c>
      <c r="CY22">
        <v>1255.4873333333301</v>
      </c>
      <c r="CZ22">
        <v>139.50233333333301</v>
      </c>
      <c r="DA22">
        <v>0</v>
      </c>
      <c r="DB22">
        <v>95.600000143051105</v>
      </c>
      <c r="DC22">
        <v>0</v>
      </c>
      <c r="DD22">
        <v>644.64092307692295</v>
      </c>
      <c r="DE22">
        <v>2.44827350238862</v>
      </c>
      <c r="DF22">
        <v>38.622222209492101</v>
      </c>
      <c r="DG22">
        <v>9419.23615384615</v>
      </c>
      <c r="DH22">
        <v>15</v>
      </c>
      <c r="DI22">
        <v>1608314066.5999999</v>
      </c>
      <c r="DJ22" t="s">
        <v>298</v>
      </c>
      <c r="DK22">
        <v>1608314066.5999999</v>
      </c>
      <c r="DL22">
        <v>1608314065.5999999</v>
      </c>
      <c r="DM22">
        <v>7</v>
      </c>
      <c r="DN22">
        <v>-0.35799999999999998</v>
      </c>
      <c r="DO22">
        <v>-3.6999999999999998E-2</v>
      </c>
      <c r="DP22">
        <v>0.41399999999999998</v>
      </c>
      <c r="DQ22">
        <v>0.26400000000000001</v>
      </c>
      <c r="DR22">
        <v>400</v>
      </c>
      <c r="DS22">
        <v>22</v>
      </c>
      <c r="DT22">
        <v>0.25</v>
      </c>
      <c r="DU22">
        <v>0.16</v>
      </c>
      <c r="DV22">
        <v>-4.1965576563389603E-2</v>
      </c>
      <c r="DW22">
        <v>-0.13661300837726301</v>
      </c>
      <c r="DX22">
        <v>3.6266879260038201E-2</v>
      </c>
      <c r="DY22">
        <v>1</v>
      </c>
      <c r="DZ22">
        <v>2.7178380645161301E-2</v>
      </c>
      <c r="EA22">
        <v>0.16419835645161299</v>
      </c>
      <c r="EB22">
        <v>4.2664457645113903E-2</v>
      </c>
      <c r="EC22">
        <v>1</v>
      </c>
      <c r="ED22">
        <v>0.11351077419354801</v>
      </c>
      <c r="EE22">
        <v>-8.3599693548387199E-2</v>
      </c>
      <c r="EF22">
        <v>7.4658087897089397E-3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0.53400000000000003</v>
      </c>
      <c r="EN22">
        <v>0.26579999999999998</v>
      </c>
      <c r="EO22">
        <v>0.58069569835930901</v>
      </c>
      <c r="EP22">
        <v>-1.6043650578588901E-5</v>
      </c>
      <c r="EQ22">
        <v>-1.15305589960158E-6</v>
      </c>
      <c r="ER22">
        <v>3.6581349982770798E-10</v>
      </c>
      <c r="ES22">
        <v>-0.15050957396309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</v>
      </c>
      <c r="FB22">
        <v>8</v>
      </c>
      <c r="FC22">
        <v>2</v>
      </c>
      <c r="FD22">
        <v>509.791</v>
      </c>
      <c r="FE22">
        <v>480.43700000000001</v>
      </c>
      <c r="FF22">
        <v>23.290700000000001</v>
      </c>
      <c r="FG22">
        <v>36.865499999999997</v>
      </c>
      <c r="FH22">
        <v>29.999400000000001</v>
      </c>
      <c r="FI22">
        <v>36.838799999999999</v>
      </c>
      <c r="FJ22">
        <v>36.868400000000001</v>
      </c>
      <c r="FK22">
        <v>11.2065</v>
      </c>
      <c r="FL22">
        <v>22.5565</v>
      </c>
      <c r="FM22">
        <v>63.182499999999997</v>
      </c>
      <c r="FN22">
        <v>23.316600000000001</v>
      </c>
      <c r="FO22">
        <v>199.839</v>
      </c>
      <c r="FP22">
        <v>21.5977</v>
      </c>
      <c r="FQ22">
        <v>97.250500000000002</v>
      </c>
      <c r="FR22">
        <v>101.352</v>
      </c>
    </row>
    <row r="23" spans="1:174" x14ac:dyDescent="0.25">
      <c r="A23">
        <v>7</v>
      </c>
      <c r="B23">
        <v>1608314653</v>
      </c>
      <c r="C23">
        <v>603.40000009536698</v>
      </c>
      <c r="D23" t="s">
        <v>322</v>
      </c>
      <c r="E23" t="s">
        <v>323</v>
      </c>
      <c r="F23" t="s">
        <v>292</v>
      </c>
      <c r="G23" t="s">
        <v>293</v>
      </c>
      <c r="H23">
        <v>1608314645</v>
      </c>
      <c r="I23">
        <f t="shared" si="0"/>
        <v>-5.9628846404138386E-6</v>
      </c>
      <c r="J23">
        <f t="shared" si="1"/>
        <v>-5.9628846404138382E-3</v>
      </c>
      <c r="K23">
        <f t="shared" si="2"/>
        <v>-5.3807743304704836E-2</v>
      </c>
      <c r="L23">
        <f t="shared" si="3"/>
        <v>249.87064516129001</v>
      </c>
      <c r="M23">
        <f t="shared" si="4"/>
        <v>-14.883362429355657</v>
      </c>
      <c r="N23">
        <f t="shared" si="5"/>
        <v>-1.5279357549484094</v>
      </c>
      <c r="O23">
        <f t="shared" si="6"/>
        <v>25.651884422362372</v>
      </c>
      <c r="P23">
        <f t="shared" si="7"/>
        <v>-3.2939541190626893E-4</v>
      </c>
      <c r="Q23">
        <f t="shared" si="8"/>
        <v>2.9736707949269681</v>
      </c>
      <c r="R23">
        <f t="shared" si="9"/>
        <v>-3.2941568399805725E-4</v>
      </c>
      <c r="S23">
        <f t="shared" si="10"/>
        <v>-2.0588298107438414E-4</v>
      </c>
      <c r="T23">
        <f t="shared" si="11"/>
        <v>231.29371106451961</v>
      </c>
      <c r="U23">
        <f t="shared" si="12"/>
        <v>29.345017763383687</v>
      </c>
      <c r="V23">
        <f t="shared" si="13"/>
        <v>29.028880645161301</v>
      </c>
      <c r="W23">
        <f t="shared" si="14"/>
        <v>4.0284988278851914</v>
      </c>
      <c r="X23">
        <f t="shared" si="15"/>
        <v>58.682437550630148</v>
      </c>
      <c r="Y23">
        <f t="shared" si="16"/>
        <v>2.2268122958032928</v>
      </c>
      <c r="Z23">
        <f t="shared" si="17"/>
        <v>3.7946826831827485</v>
      </c>
      <c r="AA23">
        <f t="shared" si="18"/>
        <v>1.8016865320818987</v>
      </c>
      <c r="AB23">
        <f t="shared" si="19"/>
        <v>0.26296321264225025</v>
      </c>
      <c r="AC23">
        <f t="shared" si="20"/>
        <v>-165.06035802665042</v>
      </c>
      <c r="AD23">
        <f t="shared" si="21"/>
        <v>-12.1614451436406</v>
      </c>
      <c r="AE23">
        <f t="shared" si="22"/>
        <v>54.33487110687085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54039.193180381684</v>
      </c>
      <c r="AK23" t="s">
        <v>294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324</v>
      </c>
      <c r="AR23">
        <v>15431.5</v>
      </c>
      <c r="AS23">
        <v>643.051961538461</v>
      </c>
      <c r="AT23">
        <v>682</v>
      </c>
      <c r="AU23">
        <f t="shared" si="27"/>
        <v>5.7108560794045471E-2</v>
      </c>
      <c r="AV23">
        <v>0.5</v>
      </c>
      <c r="AW23">
        <f t="shared" si="28"/>
        <v>1180.1986370383163</v>
      </c>
      <c r="AX23">
        <f t="shared" si="29"/>
        <v>-5.3807743304704836E-2</v>
      </c>
      <c r="AY23">
        <f t="shared" si="30"/>
        <v>33.699722806176148</v>
      </c>
      <c r="AZ23">
        <f t="shared" si="31"/>
        <v>8.0172288545404932E-4</v>
      </c>
      <c r="BA23">
        <f t="shared" si="32"/>
        <v>-1</v>
      </c>
      <c r="BB23" t="s">
        <v>325</v>
      </c>
      <c r="BC23">
        <v>643.051961538461</v>
      </c>
      <c r="BD23">
        <v>531.80999999999995</v>
      </c>
      <c r="BE23">
        <f t="shared" si="33"/>
        <v>0.22021994134897371</v>
      </c>
      <c r="BF23">
        <f t="shared" si="34"/>
        <v>0.25932511126931879</v>
      </c>
      <c r="BG23">
        <f t="shared" si="35"/>
        <v>1.2824128918222675</v>
      </c>
      <c r="BH23">
        <f t="shared" si="36"/>
        <v>5.7108560794045457E-2</v>
      </c>
      <c r="BI23" t="e">
        <f t="shared" si="37"/>
        <v>#DIV/0!</v>
      </c>
      <c r="BJ23">
        <f t="shared" si="38"/>
        <v>0.21446429786823362</v>
      </c>
      <c r="BK23">
        <f t="shared" si="39"/>
        <v>0.78553570213176638</v>
      </c>
      <c r="BL23">
        <f t="shared" si="40"/>
        <v>1400.0161290322601</v>
      </c>
      <c r="BM23">
        <f t="shared" si="41"/>
        <v>1180.1986370383163</v>
      </c>
      <c r="BN23">
        <f t="shared" si="42"/>
        <v>0.84298931459747584</v>
      </c>
      <c r="BO23">
        <f t="shared" si="43"/>
        <v>0.19597862919495174</v>
      </c>
      <c r="BP23">
        <v>6</v>
      </c>
      <c r="BQ23">
        <v>0.5</v>
      </c>
      <c r="BR23" t="s">
        <v>297</v>
      </c>
      <c r="BS23">
        <v>2</v>
      </c>
      <c r="BT23">
        <v>1608314645</v>
      </c>
      <c r="BU23">
        <v>249.87064516129001</v>
      </c>
      <c r="BV23">
        <v>249.80429032258101</v>
      </c>
      <c r="BW23">
        <v>21.690999999999999</v>
      </c>
      <c r="BX23">
        <v>21.698</v>
      </c>
      <c r="BY23">
        <v>249.360032258064</v>
      </c>
      <c r="BZ23">
        <v>21.425512903225801</v>
      </c>
      <c r="CA23">
        <v>500.01803225806401</v>
      </c>
      <c r="CB23">
        <v>102.56064516129</v>
      </c>
      <c r="CC23">
        <v>0.100011138709677</v>
      </c>
      <c r="CD23">
        <v>27.999290322580599</v>
      </c>
      <c r="CE23">
        <v>29.028880645161301</v>
      </c>
      <c r="CF23">
        <v>999.9</v>
      </c>
      <c r="CG23">
        <v>0</v>
      </c>
      <c r="CH23">
        <v>0</v>
      </c>
      <c r="CI23">
        <v>9997.6983870967706</v>
      </c>
      <c r="CJ23">
        <v>0</v>
      </c>
      <c r="CK23">
        <v>543.46841935483906</v>
      </c>
      <c r="CL23">
        <v>1400.0161290322601</v>
      </c>
      <c r="CM23">
        <v>0.89999980645161304</v>
      </c>
      <c r="CN23">
        <v>0.100000158064516</v>
      </c>
      <c r="CO23">
        <v>0</v>
      </c>
      <c r="CP23">
        <v>643.06629032258104</v>
      </c>
      <c r="CQ23">
        <v>4.9994800000000001</v>
      </c>
      <c r="CR23">
        <v>9391.3364516129004</v>
      </c>
      <c r="CS23">
        <v>11417.7161290323</v>
      </c>
      <c r="CT23">
        <v>46.945193548387103</v>
      </c>
      <c r="CU23">
        <v>49.015999999999998</v>
      </c>
      <c r="CV23">
        <v>47.8648387096774</v>
      </c>
      <c r="CW23">
        <v>48.433064516129001</v>
      </c>
      <c r="CX23">
        <v>48.995870967741901</v>
      </c>
      <c r="CY23">
        <v>1255.51322580645</v>
      </c>
      <c r="CZ23">
        <v>139.50290322580599</v>
      </c>
      <c r="DA23">
        <v>0</v>
      </c>
      <c r="DB23">
        <v>107.700000047684</v>
      </c>
      <c r="DC23">
        <v>0</v>
      </c>
      <c r="DD23">
        <v>643.051961538461</v>
      </c>
      <c r="DE23">
        <v>1.90724787042354</v>
      </c>
      <c r="DF23">
        <v>25.262906062346801</v>
      </c>
      <c r="DG23">
        <v>9391.35</v>
      </c>
      <c r="DH23">
        <v>15</v>
      </c>
      <c r="DI23">
        <v>1608314066.5999999</v>
      </c>
      <c r="DJ23" t="s">
        <v>298</v>
      </c>
      <c r="DK23">
        <v>1608314066.5999999</v>
      </c>
      <c r="DL23">
        <v>1608314065.5999999</v>
      </c>
      <c r="DM23">
        <v>7</v>
      </c>
      <c r="DN23">
        <v>-0.35799999999999998</v>
      </c>
      <c r="DO23">
        <v>-3.6999999999999998E-2</v>
      </c>
      <c r="DP23">
        <v>0.41399999999999998</v>
      </c>
      <c r="DQ23">
        <v>0.26400000000000001</v>
      </c>
      <c r="DR23">
        <v>400</v>
      </c>
      <c r="DS23">
        <v>22</v>
      </c>
      <c r="DT23">
        <v>0.25</v>
      </c>
      <c r="DU23">
        <v>0.16</v>
      </c>
      <c r="DV23">
        <v>-5.1817525393274298E-2</v>
      </c>
      <c r="DW23">
        <v>-0.17851944651849699</v>
      </c>
      <c r="DX23">
        <v>2.2991230339190202E-2</v>
      </c>
      <c r="DY23">
        <v>1</v>
      </c>
      <c r="DZ23">
        <v>6.7469273666666704E-2</v>
      </c>
      <c r="EA23">
        <v>8.6376761112346906E-2</v>
      </c>
      <c r="EB23">
        <v>2.2030230639690899E-2</v>
      </c>
      <c r="EC23">
        <v>1</v>
      </c>
      <c r="ED23">
        <v>-7.2730974333333302E-3</v>
      </c>
      <c r="EE23">
        <v>6.2649106678531699E-2</v>
      </c>
      <c r="EF23">
        <v>4.5735185807407996E-3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0.51</v>
      </c>
      <c r="EN23">
        <v>0.26590000000000003</v>
      </c>
      <c r="EO23">
        <v>0.58069569835930901</v>
      </c>
      <c r="EP23">
        <v>-1.6043650578588901E-5</v>
      </c>
      <c r="EQ23">
        <v>-1.15305589960158E-6</v>
      </c>
      <c r="ER23">
        <v>3.6581349982770798E-10</v>
      </c>
      <c r="ES23">
        <v>-0.15050957396309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9.8000000000000007</v>
      </c>
      <c r="FB23">
        <v>9.8000000000000007</v>
      </c>
      <c r="FC23">
        <v>2</v>
      </c>
      <c r="FD23">
        <v>510.21100000000001</v>
      </c>
      <c r="FE23">
        <v>481.70699999999999</v>
      </c>
      <c r="FF23">
        <v>23.1478</v>
      </c>
      <c r="FG23">
        <v>36.689700000000002</v>
      </c>
      <c r="FH23">
        <v>29.999199999999998</v>
      </c>
      <c r="FI23">
        <v>36.757899999999999</v>
      </c>
      <c r="FJ23">
        <v>36.803199999999997</v>
      </c>
      <c r="FK23">
        <v>13.227399999999999</v>
      </c>
      <c r="FL23">
        <v>20.910699999999999</v>
      </c>
      <c r="FM23">
        <v>62.81</v>
      </c>
      <c r="FN23">
        <v>23.148900000000001</v>
      </c>
      <c r="FO23">
        <v>249.80799999999999</v>
      </c>
      <c r="FP23">
        <v>21.727499999999999</v>
      </c>
      <c r="FQ23">
        <v>97.294799999999995</v>
      </c>
      <c r="FR23">
        <v>101.389</v>
      </c>
    </row>
    <row r="24" spans="1:174" x14ac:dyDescent="0.25">
      <c r="A24">
        <v>8</v>
      </c>
      <c r="B24">
        <v>1608314773.5</v>
      </c>
      <c r="C24">
        <v>723.90000009536698</v>
      </c>
      <c r="D24" t="s">
        <v>326</v>
      </c>
      <c r="E24" t="s">
        <v>327</v>
      </c>
      <c r="F24" t="s">
        <v>292</v>
      </c>
      <c r="G24" t="s">
        <v>293</v>
      </c>
      <c r="H24">
        <v>1608314765.5</v>
      </c>
      <c r="I24">
        <f t="shared" si="0"/>
        <v>-1.5717606652136878E-6</v>
      </c>
      <c r="J24">
        <f t="shared" si="1"/>
        <v>-1.5717606652136879E-3</v>
      </c>
      <c r="K24">
        <f t="shared" si="2"/>
        <v>0.23090485945224007</v>
      </c>
      <c r="L24">
        <f t="shared" si="3"/>
        <v>399.88600000000002</v>
      </c>
      <c r="M24">
        <f t="shared" si="4"/>
        <v>4615.5480506031927</v>
      </c>
      <c r="N24">
        <f t="shared" si="5"/>
        <v>473.88444216036055</v>
      </c>
      <c r="O24">
        <f t="shared" si="6"/>
        <v>41.056826179715053</v>
      </c>
      <c r="P24">
        <f t="shared" si="7"/>
        <v>-8.6139808477170339E-5</v>
      </c>
      <c r="Q24">
        <f t="shared" si="8"/>
        <v>2.9737087994816891</v>
      </c>
      <c r="R24">
        <f t="shared" si="9"/>
        <v>-8.6141194736266311E-5</v>
      </c>
      <c r="S24">
        <f t="shared" si="10"/>
        <v>-5.3838122161597266E-5</v>
      </c>
      <c r="T24">
        <f t="shared" si="11"/>
        <v>231.29208069785494</v>
      </c>
      <c r="U24">
        <f t="shared" si="12"/>
        <v>29.345233349223527</v>
      </c>
      <c r="V24">
        <f t="shared" si="13"/>
        <v>29.087254838709701</v>
      </c>
      <c r="W24">
        <f t="shared" si="14"/>
        <v>4.0421236349815697</v>
      </c>
      <c r="X24">
        <f t="shared" si="15"/>
        <v>58.654595170531863</v>
      </c>
      <c r="Y24">
        <f t="shared" si="16"/>
        <v>2.2259332428106577</v>
      </c>
      <c r="Z24">
        <f t="shared" si="17"/>
        <v>3.7949852630284098</v>
      </c>
      <c r="AA24">
        <f t="shared" si="18"/>
        <v>1.8161903921709119</v>
      </c>
      <c r="AB24">
        <f t="shared" si="19"/>
        <v>6.931464533592363E-2</v>
      </c>
      <c r="AC24">
        <f t="shared" si="20"/>
        <v>-174.20166143080442</v>
      </c>
      <c r="AD24">
        <f t="shared" si="21"/>
        <v>-12.838620412006724</v>
      </c>
      <c r="AE24">
        <f t="shared" si="22"/>
        <v>44.321113500379738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54040.291628928317</v>
      </c>
      <c r="AK24" t="s">
        <v>294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328</v>
      </c>
      <c r="AR24">
        <v>15431.7</v>
      </c>
      <c r="AS24">
        <v>642.31179999999995</v>
      </c>
      <c r="AT24">
        <v>681.56</v>
      </c>
      <c r="AU24">
        <f t="shared" si="27"/>
        <v>5.7585832501907408E-2</v>
      </c>
      <c r="AV24">
        <v>0.5</v>
      </c>
      <c r="AW24">
        <f t="shared" si="28"/>
        <v>1180.1902186822217</v>
      </c>
      <c r="AX24">
        <f t="shared" si="29"/>
        <v>0.23090485945224007</v>
      </c>
      <c r="AY24">
        <f t="shared" si="30"/>
        <v>33.981118126711948</v>
      </c>
      <c r="AZ24">
        <f t="shared" si="31"/>
        <v>1.0429715820104368E-3</v>
      </c>
      <c r="BA24">
        <f t="shared" si="32"/>
        <v>-1</v>
      </c>
      <c r="BB24" t="s">
        <v>329</v>
      </c>
      <c r="BC24">
        <v>642.31179999999995</v>
      </c>
      <c r="BD24">
        <v>533.71</v>
      </c>
      <c r="BE24">
        <f t="shared" si="33"/>
        <v>0.21692881037619571</v>
      </c>
      <c r="BF24">
        <f t="shared" si="34"/>
        <v>0.26545958741968223</v>
      </c>
      <c r="BG24">
        <f t="shared" si="35"/>
        <v>1.2770231024339058</v>
      </c>
      <c r="BH24">
        <f t="shared" si="36"/>
        <v>5.7585832501907387E-2</v>
      </c>
      <c r="BI24" t="e">
        <f t="shared" si="37"/>
        <v>#DIV/0!</v>
      </c>
      <c r="BJ24">
        <f t="shared" si="38"/>
        <v>0.22057579574555319</v>
      </c>
      <c r="BK24">
        <f t="shared" si="39"/>
        <v>0.77942420425444681</v>
      </c>
      <c r="BL24">
        <f t="shared" si="40"/>
        <v>1400.0061290322601</v>
      </c>
      <c r="BM24">
        <f t="shared" si="41"/>
        <v>1180.1902186822217</v>
      </c>
      <c r="BN24">
        <f t="shared" si="42"/>
        <v>0.84298932283819084</v>
      </c>
      <c r="BO24">
        <f t="shared" si="43"/>
        <v>0.19597864567638201</v>
      </c>
      <c r="BP24">
        <v>6</v>
      </c>
      <c r="BQ24">
        <v>0.5</v>
      </c>
      <c r="BR24" t="s">
        <v>297</v>
      </c>
      <c r="BS24">
        <v>2</v>
      </c>
      <c r="BT24">
        <v>1608314765.5</v>
      </c>
      <c r="BU24">
        <v>399.88600000000002</v>
      </c>
      <c r="BV24">
        <v>400.16232258064503</v>
      </c>
      <c r="BW24">
        <v>21.680183870967699</v>
      </c>
      <c r="BX24">
        <v>21.6820290322581</v>
      </c>
      <c r="BY24">
        <v>399.35700000000003</v>
      </c>
      <c r="BZ24">
        <v>21.4071838709677</v>
      </c>
      <c r="CA24">
        <v>500.01632258064501</v>
      </c>
      <c r="CB24">
        <v>102.571322580645</v>
      </c>
      <c r="CC24">
        <v>0.100004196774194</v>
      </c>
      <c r="CD24">
        <v>28.000658064516099</v>
      </c>
      <c r="CE24">
        <v>29.087254838709701</v>
      </c>
      <c r="CF24">
        <v>999.9</v>
      </c>
      <c r="CG24">
        <v>0</v>
      </c>
      <c r="CH24">
        <v>0</v>
      </c>
      <c r="CI24">
        <v>9996.8725806451603</v>
      </c>
      <c r="CJ24">
        <v>0</v>
      </c>
      <c r="CK24">
        <v>470.10903225806402</v>
      </c>
      <c r="CL24">
        <v>1400.0061290322601</v>
      </c>
      <c r="CM24">
        <v>0.90000122580645203</v>
      </c>
      <c r="CN24">
        <v>9.9998732258064493E-2</v>
      </c>
      <c r="CO24">
        <v>0</v>
      </c>
      <c r="CP24">
        <v>642.29741935483901</v>
      </c>
      <c r="CQ24">
        <v>4.9994800000000001</v>
      </c>
      <c r="CR24">
        <v>9382.85</v>
      </c>
      <c r="CS24">
        <v>11417.625806451601</v>
      </c>
      <c r="CT24">
        <v>46.924999999999997</v>
      </c>
      <c r="CU24">
        <v>48.953258064516099</v>
      </c>
      <c r="CV24">
        <v>47.786000000000001</v>
      </c>
      <c r="CW24">
        <v>48.554000000000002</v>
      </c>
      <c r="CX24">
        <v>48.983741935483899</v>
      </c>
      <c r="CY24">
        <v>1255.5064516129</v>
      </c>
      <c r="CZ24">
        <v>139.502580645161</v>
      </c>
      <c r="DA24">
        <v>0</v>
      </c>
      <c r="DB24">
        <v>120.10000014305101</v>
      </c>
      <c r="DC24">
        <v>0</v>
      </c>
      <c r="DD24">
        <v>642.31179999999995</v>
      </c>
      <c r="DE24">
        <v>2.87407692682996</v>
      </c>
      <c r="DF24">
        <v>40.520769332939402</v>
      </c>
      <c r="DG24">
        <v>9383.5627999999997</v>
      </c>
      <c r="DH24">
        <v>15</v>
      </c>
      <c r="DI24">
        <v>1608314792.5</v>
      </c>
      <c r="DJ24" t="s">
        <v>330</v>
      </c>
      <c r="DK24">
        <v>1608314792.5</v>
      </c>
      <c r="DL24">
        <v>1608314791.5</v>
      </c>
      <c r="DM24">
        <v>8</v>
      </c>
      <c r="DN24">
        <v>0.11600000000000001</v>
      </c>
      <c r="DO24">
        <v>2E-3</v>
      </c>
      <c r="DP24">
        <v>0.52900000000000003</v>
      </c>
      <c r="DQ24">
        <v>0.27300000000000002</v>
      </c>
      <c r="DR24">
        <v>400</v>
      </c>
      <c r="DS24">
        <v>22</v>
      </c>
      <c r="DT24">
        <v>0.24</v>
      </c>
      <c r="DU24">
        <v>0.1</v>
      </c>
      <c r="DV24">
        <v>0.33148775894660998</v>
      </c>
      <c r="DW24">
        <v>-0.28444535446291402</v>
      </c>
      <c r="DX24">
        <v>2.7020239365947801E-2</v>
      </c>
      <c r="DY24">
        <v>1</v>
      </c>
      <c r="DZ24">
        <v>-0.39044386666666703</v>
      </c>
      <c r="EA24">
        <v>0.48362279866518298</v>
      </c>
      <c r="EB24">
        <v>4.1986735273364099E-2</v>
      </c>
      <c r="EC24">
        <v>0</v>
      </c>
      <c r="ED24">
        <v>-1.0969926E-2</v>
      </c>
      <c r="EE24">
        <v>-0.36353063492769699</v>
      </c>
      <c r="EF24">
        <v>2.8021094833638401E-2</v>
      </c>
      <c r="EG24">
        <v>0</v>
      </c>
      <c r="EH24">
        <v>1</v>
      </c>
      <c r="EI24">
        <v>3</v>
      </c>
      <c r="EJ24" t="s">
        <v>299</v>
      </c>
      <c r="EK24">
        <v>100</v>
      </c>
      <c r="EL24">
        <v>100</v>
      </c>
      <c r="EM24">
        <v>0.52900000000000003</v>
      </c>
      <c r="EN24">
        <v>0.27300000000000002</v>
      </c>
      <c r="EO24">
        <v>0.58069569835930901</v>
      </c>
      <c r="EP24">
        <v>-1.6043650578588901E-5</v>
      </c>
      <c r="EQ24">
        <v>-1.15305589960158E-6</v>
      </c>
      <c r="ER24">
        <v>3.6581349982770798E-10</v>
      </c>
      <c r="ES24">
        <v>-0.15050957396309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11.8</v>
      </c>
      <c r="FB24">
        <v>11.8</v>
      </c>
      <c r="FC24">
        <v>2</v>
      </c>
      <c r="FD24">
        <v>510.221</v>
      </c>
      <c r="FE24">
        <v>482.916</v>
      </c>
      <c r="FF24">
        <v>22.927600000000002</v>
      </c>
      <c r="FG24">
        <v>36.521700000000003</v>
      </c>
      <c r="FH24">
        <v>29.9999</v>
      </c>
      <c r="FI24">
        <v>36.639099999999999</v>
      </c>
      <c r="FJ24">
        <v>36.694699999999997</v>
      </c>
      <c r="FK24">
        <v>19.090699999999998</v>
      </c>
      <c r="FL24">
        <v>20.8565</v>
      </c>
      <c r="FM24">
        <v>62.81</v>
      </c>
      <c r="FN24">
        <v>22.915600000000001</v>
      </c>
      <c r="FO24">
        <v>400.358</v>
      </c>
      <c r="FP24">
        <v>21.88</v>
      </c>
      <c r="FQ24">
        <v>97.332599999999999</v>
      </c>
      <c r="FR24">
        <v>101.42</v>
      </c>
    </row>
    <row r="25" spans="1:174" x14ac:dyDescent="0.25">
      <c r="A25">
        <v>9</v>
      </c>
      <c r="B25">
        <v>1608314891</v>
      </c>
      <c r="C25">
        <v>841.40000009536698</v>
      </c>
      <c r="D25" t="s">
        <v>331</v>
      </c>
      <c r="E25" t="s">
        <v>332</v>
      </c>
      <c r="F25" t="s">
        <v>292</v>
      </c>
      <c r="G25" t="s">
        <v>293</v>
      </c>
      <c r="H25">
        <v>1608314883.25</v>
      </c>
      <c r="I25">
        <f t="shared" si="0"/>
        <v>3.3504625913961465E-5</v>
      </c>
      <c r="J25">
        <f t="shared" si="1"/>
        <v>3.3504625913961465E-2</v>
      </c>
      <c r="K25">
        <f t="shared" si="2"/>
        <v>0.38544752389599635</v>
      </c>
      <c r="L25">
        <f t="shared" si="3"/>
        <v>499.43729999999999</v>
      </c>
      <c r="M25">
        <f t="shared" si="4"/>
        <v>156.85142324344864</v>
      </c>
      <c r="N25">
        <f t="shared" si="5"/>
        <v>16.103931807686958</v>
      </c>
      <c r="O25">
        <f t="shared" si="6"/>
        <v>51.277215438025863</v>
      </c>
      <c r="P25">
        <f t="shared" si="7"/>
        <v>1.8520753719170444E-3</v>
      </c>
      <c r="Q25">
        <f t="shared" si="8"/>
        <v>2.9746840535728252</v>
      </c>
      <c r="R25">
        <f t="shared" si="9"/>
        <v>1.8514349860215727E-3</v>
      </c>
      <c r="S25">
        <f t="shared" si="10"/>
        <v>1.1572043825368427E-3</v>
      </c>
      <c r="T25">
        <f t="shared" si="11"/>
        <v>231.28597905033135</v>
      </c>
      <c r="U25">
        <f t="shared" si="12"/>
        <v>29.321055514201298</v>
      </c>
      <c r="V25">
        <f t="shared" si="13"/>
        <v>29.12201</v>
      </c>
      <c r="W25">
        <f t="shared" si="14"/>
        <v>4.0502547184224973</v>
      </c>
      <c r="X25">
        <f t="shared" si="15"/>
        <v>59.320815939438376</v>
      </c>
      <c r="Y25">
        <f t="shared" si="16"/>
        <v>2.2492801375752554</v>
      </c>
      <c r="Z25">
        <f t="shared" si="17"/>
        <v>3.7917215094808938</v>
      </c>
      <c r="AA25">
        <f t="shared" si="18"/>
        <v>1.8009745808472419</v>
      </c>
      <c r="AB25">
        <f t="shared" si="19"/>
        <v>-1.4775540028057006</v>
      </c>
      <c r="AC25">
        <f t="shared" si="20"/>
        <v>-182.19928619524018</v>
      </c>
      <c r="AD25">
        <f t="shared" si="21"/>
        <v>-13.424980425898413</v>
      </c>
      <c r="AE25">
        <f t="shared" si="22"/>
        <v>34.184158426387057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54071.515384633261</v>
      </c>
      <c r="AK25" t="s">
        <v>294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333</v>
      </c>
      <c r="AR25">
        <v>15431.6</v>
      </c>
      <c r="AS25">
        <v>640.898961538462</v>
      </c>
      <c r="AT25">
        <v>680.72</v>
      </c>
      <c r="AU25">
        <f t="shared" si="27"/>
        <v>5.8498411184537025E-2</v>
      </c>
      <c r="AV25">
        <v>0.5</v>
      </c>
      <c r="AW25">
        <f t="shared" si="28"/>
        <v>1180.157929561555</v>
      </c>
      <c r="AX25">
        <f t="shared" si="29"/>
        <v>0.38544752389599635</v>
      </c>
      <c r="AY25">
        <f t="shared" si="30"/>
        <v>34.518681913091861</v>
      </c>
      <c r="AZ25">
        <f t="shared" si="31"/>
        <v>1.1739509511330482E-3</v>
      </c>
      <c r="BA25">
        <f t="shared" si="32"/>
        <v>-1</v>
      </c>
      <c r="BB25" t="s">
        <v>334</v>
      </c>
      <c r="BC25">
        <v>640.898961538462</v>
      </c>
      <c r="BD25">
        <v>534.11</v>
      </c>
      <c r="BE25">
        <f t="shared" si="33"/>
        <v>0.21537489716770475</v>
      </c>
      <c r="BF25">
        <f t="shared" si="34"/>
        <v>0.27161202142785634</v>
      </c>
      <c r="BG25">
        <f t="shared" si="35"/>
        <v>1.2744940180861621</v>
      </c>
      <c r="BH25">
        <f t="shared" si="36"/>
        <v>5.849841118453699E-2</v>
      </c>
      <c r="BI25" t="e">
        <f t="shared" si="37"/>
        <v>#DIV/0!</v>
      </c>
      <c r="BJ25">
        <f t="shared" si="38"/>
        <v>0.22635501923203893</v>
      </c>
      <c r="BK25">
        <f t="shared" si="39"/>
        <v>0.77364498076796107</v>
      </c>
      <c r="BL25">
        <f t="shared" si="40"/>
        <v>1399.9676666666701</v>
      </c>
      <c r="BM25">
        <f t="shared" si="41"/>
        <v>1180.157929561555</v>
      </c>
      <c r="BN25">
        <f t="shared" si="42"/>
        <v>0.84298941872816013</v>
      </c>
      <c r="BO25">
        <f t="shared" si="43"/>
        <v>0.19597883745632019</v>
      </c>
      <c r="BP25">
        <v>6</v>
      </c>
      <c r="BQ25">
        <v>0.5</v>
      </c>
      <c r="BR25" t="s">
        <v>297</v>
      </c>
      <c r="BS25">
        <v>2</v>
      </c>
      <c r="BT25">
        <v>1608314883.25</v>
      </c>
      <c r="BU25">
        <v>499.43729999999999</v>
      </c>
      <c r="BV25">
        <v>499.91989999999998</v>
      </c>
      <c r="BW25">
        <v>21.907866666666699</v>
      </c>
      <c r="BX25">
        <v>21.868543333333299</v>
      </c>
      <c r="BY25">
        <v>498.99016666666699</v>
      </c>
      <c r="BZ25">
        <v>21.631133333333299</v>
      </c>
      <c r="CA25">
        <v>500.01780000000002</v>
      </c>
      <c r="CB25">
        <v>102.569966666667</v>
      </c>
      <c r="CC25">
        <v>0.100009</v>
      </c>
      <c r="CD25">
        <v>27.985900000000001</v>
      </c>
      <c r="CE25">
        <v>29.12201</v>
      </c>
      <c r="CF25">
        <v>999.9</v>
      </c>
      <c r="CG25">
        <v>0</v>
      </c>
      <c r="CH25">
        <v>0</v>
      </c>
      <c r="CI25">
        <v>10002.521333333299</v>
      </c>
      <c r="CJ25">
        <v>0</v>
      </c>
      <c r="CK25">
        <v>327.029333333333</v>
      </c>
      <c r="CL25">
        <v>1399.9676666666701</v>
      </c>
      <c r="CM25">
        <v>0.89999786666666703</v>
      </c>
      <c r="CN25">
        <v>0.10000210666666701</v>
      </c>
      <c r="CO25">
        <v>0</v>
      </c>
      <c r="CP25">
        <v>640.89276666666694</v>
      </c>
      <c r="CQ25">
        <v>4.9994800000000001</v>
      </c>
      <c r="CR25">
        <v>9399.8420000000006</v>
      </c>
      <c r="CS25">
        <v>11417.3166666667</v>
      </c>
      <c r="CT25">
        <v>47.033066666666699</v>
      </c>
      <c r="CU25">
        <v>49.099800000000002</v>
      </c>
      <c r="CV25">
        <v>47.883200000000002</v>
      </c>
      <c r="CW25">
        <v>48.758200000000002</v>
      </c>
      <c r="CX25">
        <v>49.095599999999997</v>
      </c>
      <c r="CY25">
        <v>1255.4653333333299</v>
      </c>
      <c r="CZ25">
        <v>139.50299999999999</v>
      </c>
      <c r="DA25">
        <v>0</v>
      </c>
      <c r="DB25">
        <v>117.200000047684</v>
      </c>
      <c r="DC25">
        <v>0</v>
      </c>
      <c r="DD25">
        <v>640.898961538462</v>
      </c>
      <c r="DE25">
        <v>2.0604102556972701</v>
      </c>
      <c r="DF25">
        <v>66.307350581419101</v>
      </c>
      <c r="DG25">
        <v>9400.5411538461503</v>
      </c>
      <c r="DH25">
        <v>15</v>
      </c>
      <c r="DI25">
        <v>1608314792.5</v>
      </c>
      <c r="DJ25" t="s">
        <v>330</v>
      </c>
      <c r="DK25">
        <v>1608314792.5</v>
      </c>
      <c r="DL25">
        <v>1608314791.5</v>
      </c>
      <c r="DM25">
        <v>8</v>
      </c>
      <c r="DN25">
        <v>0.11600000000000001</v>
      </c>
      <c r="DO25">
        <v>2E-3</v>
      </c>
      <c r="DP25">
        <v>0.52900000000000003</v>
      </c>
      <c r="DQ25">
        <v>0.27300000000000002</v>
      </c>
      <c r="DR25">
        <v>400</v>
      </c>
      <c r="DS25">
        <v>22</v>
      </c>
      <c r="DT25">
        <v>0.24</v>
      </c>
      <c r="DU25">
        <v>0.1</v>
      </c>
      <c r="DV25">
        <v>0.39361341392190702</v>
      </c>
      <c r="DW25">
        <v>-0.229397336723794</v>
      </c>
      <c r="DX25">
        <v>3.39985483951201E-2</v>
      </c>
      <c r="DY25">
        <v>1</v>
      </c>
      <c r="DZ25">
        <v>-0.48577363333333301</v>
      </c>
      <c r="EA25">
        <v>0.15685975528364901</v>
      </c>
      <c r="EB25">
        <v>3.7111704175801799E-2</v>
      </c>
      <c r="EC25">
        <v>1</v>
      </c>
      <c r="ED25">
        <v>3.7497643333333303E-2</v>
      </c>
      <c r="EE25">
        <v>0.13026614549499399</v>
      </c>
      <c r="EF25">
        <v>1.1449695951266801E-2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0.44700000000000001</v>
      </c>
      <c r="EN25">
        <v>0.27700000000000002</v>
      </c>
      <c r="EO25">
        <v>0.69673797612349897</v>
      </c>
      <c r="EP25">
        <v>-1.6043650578588901E-5</v>
      </c>
      <c r="EQ25">
        <v>-1.15305589960158E-6</v>
      </c>
      <c r="ER25">
        <v>3.6581349982770798E-10</v>
      </c>
      <c r="ES25">
        <v>-0.14827831071140299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1.6</v>
      </c>
      <c r="FB25">
        <v>1.7</v>
      </c>
      <c r="FC25">
        <v>2</v>
      </c>
      <c r="FD25">
        <v>510.01400000000001</v>
      </c>
      <c r="FE25">
        <v>482.44499999999999</v>
      </c>
      <c r="FF25">
        <v>22.822800000000001</v>
      </c>
      <c r="FG25">
        <v>36.499699999999997</v>
      </c>
      <c r="FH25">
        <v>30.0001</v>
      </c>
      <c r="FI25">
        <v>36.5822</v>
      </c>
      <c r="FJ25">
        <v>36.634799999999998</v>
      </c>
      <c r="FK25">
        <v>22.828199999999999</v>
      </c>
      <c r="FL25">
        <v>21.440899999999999</v>
      </c>
      <c r="FM25">
        <v>62.439700000000002</v>
      </c>
      <c r="FN25">
        <v>22.827300000000001</v>
      </c>
      <c r="FO25">
        <v>500.06299999999999</v>
      </c>
      <c r="FP25">
        <v>21.742000000000001</v>
      </c>
      <c r="FQ25">
        <v>97.337400000000002</v>
      </c>
      <c r="FR25">
        <v>101.419</v>
      </c>
    </row>
    <row r="26" spans="1:174" x14ac:dyDescent="0.25">
      <c r="A26">
        <v>10</v>
      </c>
      <c r="B26">
        <v>1608314997</v>
      </c>
      <c r="C26">
        <v>947.40000009536698</v>
      </c>
      <c r="D26" t="s">
        <v>335</v>
      </c>
      <c r="E26" t="s">
        <v>336</v>
      </c>
      <c r="F26" t="s">
        <v>292</v>
      </c>
      <c r="G26" t="s">
        <v>293</v>
      </c>
      <c r="H26">
        <v>1608314989</v>
      </c>
      <c r="I26">
        <f t="shared" si="0"/>
        <v>5.0518062261137286E-5</v>
      </c>
      <c r="J26">
        <f t="shared" si="1"/>
        <v>5.0518062261137288E-2</v>
      </c>
      <c r="K26">
        <f t="shared" si="2"/>
        <v>0.57452521893481867</v>
      </c>
      <c r="L26">
        <f t="shared" si="3"/>
        <v>599.63861290322598</v>
      </c>
      <c r="M26">
        <f t="shared" si="4"/>
        <v>257.21245039913862</v>
      </c>
      <c r="N26">
        <f t="shared" si="5"/>
        <v>26.40802206792501</v>
      </c>
      <c r="O26">
        <f t="shared" si="6"/>
        <v>61.56494251252375</v>
      </c>
      <c r="P26">
        <f t="shared" si="7"/>
        <v>2.786862615727065E-3</v>
      </c>
      <c r="Q26">
        <f t="shared" si="8"/>
        <v>2.9741883290295261</v>
      </c>
      <c r="R26">
        <f t="shared" si="9"/>
        <v>2.7854126889842287E-3</v>
      </c>
      <c r="S26">
        <f t="shared" si="10"/>
        <v>1.7410131347949144E-3</v>
      </c>
      <c r="T26">
        <f t="shared" si="11"/>
        <v>231.29311771570372</v>
      </c>
      <c r="U26">
        <f t="shared" si="12"/>
        <v>29.317076703389702</v>
      </c>
      <c r="V26">
        <f t="shared" si="13"/>
        <v>29.139183870967699</v>
      </c>
      <c r="W26">
        <f t="shared" si="14"/>
        <v>4.0542778636166403</v>
      </c>
      <c r="X26">
        <f t="shared" si="15"/>
        <v>59.322193054841129</v>
      </c>
      <c r="Y26">
        <f t="shared" si="16"/>
        <v>2.2493496986149371</v>
      </c>
      <c r="Z26">
        <f t="shared" si="17"/>
        <v>3.7917507475414776</v>
      </c>
      <c r="AA26">
        <f t="shared" si="18"/>
        <v>1.8049281650017033</v>
      </c>
      <c r="AB26">
        <f t="shared" si="19"/>
        <v>-2.2278465457161545</v>
      </c>
      <c r="AC26">
        <f t="shared" si="20"/>
        <v>-184.90145098366085</v>
      </c>
      <c r="AD26">
        <f t="shared" si="21"/>
        <v>-13.627529207529074</v>
      </c>
      <c r="AE26">
        <f t="shared" si="22"/>
        <v>30.536290978797638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54056.953832642932</v>
      </c>
      <c r="AK26" t="s">
        <v>294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337</v>
      </c>
      <c r="AR26">
        <v>15431</v>
      </c>
      <c r="AS26">
        <v>639.80996000000005</v>
      </c>
      <c r="AT26">
        <v>680.73</v>
      </c>
      <c r="AU26">
        <f t="shared" si="27"/>
        <v>6.0111997414540208E-2</v>
      </c>
      <c r="AV26">
        <v>0.5</v>
      </c>
      <c r="AW26">
        <f t="shared" si="28"/>
        <v>1180.1975909126945</v>
      </c>
      <c r="AX26">
        <f t="shared" si="29"/>
        <v>0.57452521893481867</v>
      </c>
      <c r="AY26">
        <f t="shared" si="30"/>
        <v>35.472017266795241</v>
      </c>
      <c r="AZ26">
        <f t="shared" si="31"/>
        <v>1.334120007580404E-3</v>
      </c>
      <c r="BA26">
        <f t="shared" si="32"/>
        <v>-1</v>
      </c>
      <c r="BB26" t="s">
        <v>338</v>
      </c>
      <c r="BC26">
        <v>639.80996000000005</v>
      </c>
      <c r="BD26">
        <v>533.24</v>
      </c>
      <c r="BE26">
        <f t="shared" si="33"/>
        <v>0.21666446314985388</v>
      </c>
      <c r="BF26">
        <f t="shared" si="34"/>
        <v>0.27744280968201213</v>
      </c>
      <c r="BG26">
        <f t="shared" si="35"/>
        <v>1.2765921536268847</v>
      </c>
      <c r="BH26">
        <f t="shared" si="36"/>
        <v>6.0111997414540229E-2</v>
      </c>
      <c r="BI26" t="e">
        <f t="shared" si="37"/>
        <v>#DIV/0!</v>
      </c>
      <c r="BJ26">
        <f t="shared" si="38"/>
        <v>0.23123054201099985</v>
      </c>
      <c r="BK26">
        <f t="shared" si="39"/>
        <v>0.76876945798900009</v>
      </c>
      <c r="BL26">
        <f t="shared" si="40"/>
        <v>1400.0151612903201</v>
      </c>
      <c r="BM26">
        <f t="shared" si="41"/>
        <v>1180.1975909126945</v>
      </c>
      <c r="BN26">
        <f t="shared" si="42"/>
        <v>0.84298915007818109</v>
      </c>
      <c r="BO26">
        <f t="shared" si="43"/>
        <v>0.19597830015636228</v>
      </c>
      <c r="BP26">
        <v>6</v>
      </c>
      <c r="BQ26">
        <v>0.5</v>
      </c>
      <c r="BR26" t="s">
        <v>297</v>
      </c>
      <c r="BS26">
        <v>2</v>
      </c>
      <c r="BT26">
        <v>1608314989</v>
      </c>
      <c r="BU26">
        <v>599.63861290322598</v>
      </c>
      <c r="BV26">
        <v>600.36435483871003</v>
      </c>
      <c r="BW26">
        <v>21.908522580645201</v>
      </c>
      <c r="BX26">
        <v>21.8492322580645</v>
      </c>
      <c r="BY26">
        <v>599.28680645161296</v>
      </c>
      <c r="BZ26">
        <v>21.631751612903201</v>
      </c>
      <c r="CA26">
        <v>500.027161290322</v>
      </c>
      <c r="CB26">
        <v>102.57006451612899</v>
      </c>
      <c r="CC26">
        <v>0.100012406451613</v>
      </c>
      <c r="CD26">
        <v>27.986032258064501</v>
      </c>
      <c r="CE26">
        <v>29.139183870967699</v>
      </c>
      <c r="CF26">
        <v>999.9</v>
      </c>
      <c r="CG26">
        <v>0</v>
      </c>
      <c r="CH26">
        <v>0</v>
      </c>
      <c r="CI26">
        <v>9999.7074193548397</v>
      </c>
      <c r="CJ26">
        <v>0</v>
      </c>
      <c r="CK26">
        <v>527.05022580645198</v>
      </c>
      <c r="CL26">
        <v>1400.0151612903201</v>
      </c>
      <c r="CM26">
        <v>0.90000264516129003</v>
      </c>
      <c r="CN26">
        <v>9.9997306451612894E-2</v>
      </c>
      <c r="CO26">
        <v>0</v>
      </c>
      <c r="CP26">
        <v>639.73603225806403</v>
      </c>
      <c r="CQ26">
        <v>4.9994800000000001</v>
      </c>
      <c r="CR26">
        <v>9405.0616129032205</v>
      </c>
      <c r="CS26">
        <v>11417.7129032258</v>
      </c>
      <c r="CT26">
        <v>47.183</v>
      </c>
      <c r="CU26">
        <v>49.304000000000002</v>
      </c>
      <c r="CV26">
        <v>48.042000000000002</v>
      </c>
      <c r="CW26">
        <v>48.987870967741898</v>
      </c>
      <c r="CX26">
        <v>49.249935483870999</v>
      </c>
      <c r="CY26">
        <v>1255.5203225806499</v>
      </c>
      <c r="CZ26">
        <v>139.49516129032301</v>
      </c>
      <c r="DA26">
        <v>0</v>
      </c>
      <c r="DB26">
        <v>105.299999952316</v>
      </c>
      <c r="DC26">
        <v>0</v>
      </c>
      <c r="DD26">
        <v>639.80996000000005</v>
      </c>
      <c r="DE26">
        <v>2.6135384448303798</v>
      </c>
      <c r="DF26">
        <v>53.031538404670101</v>
      </c>
      <c r="DG26">
        <v>9405.8184000000001</v>
      </c>
      <c r="DH26">
        <v>15</v>
      </c>
      <c r="DI26">
        <v>1608314792.5</v>
      </c>
      <c r="DJ26" t="s">
        <v>330</v>
      </c>
      <c r="DK26">
        <v>1608314792.5</v>
      </c>
      <c r="DL26">
        <v>1608314791.5</v>
      </c>
      <c r="DM26">
        <v>8</v>
      </c>
      <c r="DN26">
        <v>0.11600000000000001</v>
      </c>
      <c r="DO26">
        <v>2E-3</v>
      </c>
      <c r="DP26">
        <v>0.52900000000000003</v>
      </c>
      <c r="DQ26">
        <v>0.27300000000000002</v>
      </c>
      <c r="DR26">
        <v>400</v>
      </c>
      <c r="DS26">
        <v>22</v>
      </c>
      <c r="DT26">
        <v>0.24</v>
      </c>
      <c r="DU26">
        <v>0.1</v>
      </c>
      <c r="DV26">
        <v>0.57867062074256903</v>
      </c>
      <c r="DW26">
        <v>-0.210748922214059</v>
      </c>
      <c r="DX26">
        <v>2.0494223115100099E-2</v>
      </c>
      <c r="DY26">
        <v>1</v>
      </c>
      <c r="DZ26">
        <v>-0.72712603333333303</v>
      </c>
      <c r="EA26">
        <v>0.18934972191323701</v>
      </c>
      <c r="EB26">
        <v>1.9767111507895001E-2</v>
      </c>
      <c r="EC26">
        <v>1</v>
      </c>
      <c r="ED26">
        <v>5.9093029999999998E-2</v>
      </c>
      <c r="EE26">
        <v>4.3068998442714203E-2</v>
      </c>
      <c r="EF26">
        <v>3.17778229106925E-3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0.35099999999999998</v>
      </c>
      <c r="EN26">
        <v>0.27689999999999998</v>
      </c>
      <c r="EO26">
        <v>0.69673797612349897</v>
      </c>
      <c r="EP26">
        <v>-1.6043650578588901E-5</v>
      </c>
      <c r="EQ26">
        <v>-1.15305589960158E-6</v>
      </c>
      <c r="ER26">
        <v>3.6581349982770798E-10</v>
      </c>
      <c r="ES26">
        <v>-0.14827831071140299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3.4</v>
      </c>
      <c r="FB26">
        <v>3.4</v>
      </c>
      <c r="FC26">
        <v>2</v>
      </c>
      <c r="FD26">
        <v>509.95400000000001</v>
      </c>
      <c r="FE26">
        <v>482.18599999999998</v>
      </c>
      <c r="FF26">
        <v>22.845300000000002</v>
      </c>
      <c r="FG26">
        <v>36.537300000000002</v>
      </c>
      <c r="FH26">
        <v>30.000399999999999</v>
      </c>
      <c r="FI26">
        <v>36.581099999999999</v>
      </c>
      <c r="FJ26">
        <v>36.627899999999997</v>
      </c>
      <c r="FK26">
        <v>26.474499999999999</v>
      </c>
      <c r="FL26">
        <v>20.5578</v>
      </c>
      <c r="FM26">
        <v>62.439700000000002</v>
      </c>
      <c r="FN26">
        <v>22.845600000000001</v>
      </c>
      <c r="FO26">
        <v>600.49099999999999</v>
      </c>
      <c r="FP26">
        <v>21.870999999999999</v>
      </c>
      <c r="FQ26">
        <v>97.331199999999995</v>
      </c>
      <c r="FR26">
        <v>101.40900000000001</v>
      </c>
    </row>
    <row r="27" spans="1:174" x14ac:dyDescent="0.25">
      <c r="A27">
        <v>11</v>
      </c>
      <c r="B27">
        <v>1608315097</v>
      </c>
      <c r="C27">
        <v>1047.4000000953699</v>
      </c>
      <c r="D27" t="s">
        <v>339</v>
      </c>
      <c r="E27" t="s">
        <v>340</v>
      </c>
      <c r="F27" t="s">
        <v>292</v>
      </c>
      <c r="G27" t="s">
        <v>293</v>
      </c>
      <c r="H27">
        <v>1608315089.25</v>
      </c>
      <c r="I27">
        <f t="shared" si="0"/>
        <v>2.4614942653029123E-5</v>
      </c>
      <c r="J27">
        <f t="shared" si="1"/>
        <v>2.4614942653029121E-2</v>
      </c>
      <c r="K27">
        <f t="shared" si="2"/>
        <v>0.89361864302045779</v>
      </c>
      <c r="L27">
        <f t="shared" si="3"/>
        <v>699.52840000000003</v>
      </c>
      <c r="M27">
        <f t="shared" si="4"/>
        <v>-356.96296515260673</v>
      </c>
      <c r="N27">
        <f t="shared" si="5"/>
        <v>-36.648702335907629</v>
      </c>
      <c r="O27">
        <f t="shared" si="6"/>
        <v>71.819237875709675</v>
      </c>
      <c r="P27">
        <f t="shared" si="7"/>
        <v>1.3600187846689875E-3</v>
      </c>
      <c r="Q27">
        <f t="shared" si="8"/>
        <v>2.9740249417550286</v>
      </c>
      <c r="R27">
        <f t="shared" si="9"/>
        <v>1.3596733598340075E-3</v>
      </c>
      <c r="S27">
        <f t="shared" si="10"/>
        <v>8.4982687686955942E-4</v>
      </c>
      <c r="T27">
        <f t="shared" si="11"/>
        <v>231.29218038634363</v>
      </c>
      <c r="U27">
        <f t="shared" si="12"/>
        <v>29.315449522676829</v>
      </c>
      <c r="V27">
        <f t="shared" si="13"/>
        <v>29.1217966666667</v>
      </c>
      <c r="W27">
        <f t="shared" si="14"/>
        <v>4.050204764924616</v>
      </c>
      <c r="X27">
        <f t="shared" si="15"/>
        <v>59.330220337795289</v>
      </c>
      <c r="Y27">
        <f t="shared" si="16"/>
        <v>2.2485610026879348</v>
      </c>
      <c r="Z27">
        <f t="shared" si="17"/>
        <v>3.7899083972481522</v>
      </c>
      <c r="AA27">
        <f t="shared" si="18"/>
        <v>1.8016437622366812</v>
      </c>
      <c r="AB27">
        <f t="shared" si="19"/>
        <v>-1.0855189709985844</v>
      </c>
      <c r="AC27">
        <f t="shared" si="20"/>
        <v>-183.43999732618857</v>
      </c>
      <c r="AD27">
        <f t="shared" si="21"/>
        <v>-13.518829898661537</v>
      </c>
      <c r="AE27">
        <f t="shared" si="22"/>
        <v>33.247834190494927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54053.615930694992</v>
      </c>
      <c r="AK27" t="s">
        <v>294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341</v>
      </c>
      <c r="AR27">
        <v>15430.4</v>
      </c>
      <c r="AS27">
        <v>639.54849999999999</v>
      </c>
      <c r="AT27">
        <v>681.43</v>
      </c>
      <c r="AU27">
        <f t="shared" si="27"/>
        <v>6.1461191905258006E-2</v>
      </c>
      <c r="AV27">
        <v>0.5</v>
      </c>
      <c r="AW27">
        <f t="shared" si="28"/>
        <v>1180.1926915543604</v>
      </c>
      <c r="AX27">
        <f t="shared" si="29"/>
        <v>0.89361864302045779</v>
      </c>
      <c r="AY27">
        <f t="shared" si="30"/>
        <v>36.268024750402759</v>
      </c>
      <c r="AZ27">
        <f t="shared" si="31"/>
        <v>1.6044995504306057E-3</v>
      </c>
      <c r="BA27">
        <f t="shared" si="32"/>
        <v>-1</v>
      </c>
      <c r="BB27" t="s">
        <v>342</v>
      </c>
      <c r="BC27">
        <v>639.54849999999999</v>
      </c>
      <c r="BD27">
        <v>530.79999999999995</v>
      </c>
      <c r="BE27">
        <f t="shared" si="33"/>
        <v>0.22104985104853025</v>
      </c>
      <c r="BF27">
        <f t="shared" si="34"/>
        <v>0.27804222266480755</v>
      </c>
      <c r="BG27">
        <f t="shared" si="35"/>
        <v>1.2837792012057272</v>
      </c>
      <c r="BH27">
        <f t="shared" si="36"/>
        <v>6.1461191905258006E-2</v>
      </c>
      <c r="BI27" t="e">
        <f t="shared" si="37"/>
        <v>#DIV/0!</v>
      </c>
      <c r="BJ27">
        <f t="shared" si="38"/>
        <v>0.23076406525928816</v>
      </c>
      <c r="BK27">
        <f t="shared" si="39"/>
        <v>0.76923593474071184</v>
      </c>
      <c r="BL27">
        <f t="shared" si="40"/>
        <v>1400.00933333333</v>
      </c>
      <c r="BM27">
        <f t="shared" si="41"/>
        <v>1180.1926915543604</v>
      </c>
      <c r="BN27">
        <f t="shared" si="42"/>
        <v>0.84298915975395627</v>
      </c>
      <c r="BO27">
        <f t="shared" si="43"/>
        <v>0.19597831950791247</v>
      </c>
      <c r="BP27">
        <v>6</v>
      </c>
      <c r="BQ27">
        <v>0.5</v>
      </c>
      <c r="BR27" t="s">
        <v>297</v>
      </c>
      <c r="BS27">
        <v>2</v>
      </c>
      <c r="BT27">
        <v>1608315089.25</v>
      </c>
      <c r="BU27">
        <v>699.52840000000003</v>
      </c>
      <c r="BV27">
        <v>700.62136666666697</v>
      </c>
      <c r="BW27">
        <v>21.9012666666667</v>
      </c>
      <c r="BX27">
        <v>21.8723766666667</v>
      </c>
      <c r="BY27">
        <v>699.28166666666698</v>
      </c>
      <c r="BZ27">
        <v>21.6248133333333</v>
      </c>
      <c r="CA27">
        <v>500.01753333333301</v>
      </c>
      <c r="CB27">
        <v>102.56806666666699</v>
      </c>
      <c r="CC27">
        <v>0.100013536666667</v>
      </c>
      <c r="CD27">
        <v>27.977696666666699</v>
      </c>
      <c r="CE27">
        <v>29.1217966666667</v>
      </c>
      <c r="CF27">
        <v>999.9</v>
      </c>
      <c r="CG27">
        <v>0</v>
      </c>
      <c r="CH27">
        <v>0</v>
      </c>
      <c r="CI27">
        <v>9998.9779999999992</v>
      </c>
      <c r="CJ27">
        <v>0</v>
      </c>
      <c r="CK27">
        <v>771.24146666666695</v>
      </c>
      <c r="CL27">
        <v>1400.00933333333</v>
      </c>
      <c r="CM27">
        <v>0.9000051</v>
      </c>
      <c r="CN27">
        <v>9.9994836666666698E-2</v>
      </c>
      <c r="CO27">
        <v>0</v>
      </c>
      <c r="CP27">
        <v>639.54396666666696</v>
      </c>
      <c r="CQ27">
        <v>4.9994800000000001</v>
      </c>
      <c r="CR27">
        <v>9391.0023333333302</v>
      </c>
      <c r="CS27">
        <v>11417.676666666701</v>
      </c>
      <c r="CT27">
        <v>47.283133333333303</v>
      </c>
      <c r="CU27">
        <v>49.520666666666699</v>
      </c>
      <c r="CV27">
        <v>48.158200000000001</v>
      </c>
      <c r="CW27">
        <v>49.133000000000003</v>
      </c>
      <c r="CX27">
        <v>49.324733333333299</v>
      </c>
      <c r="CY27">
        <v>1255.5143333333299</v>
      </c>
      <c r="CZ27">
        <v>139.495</v>
      </c>
      <c r="DA27">
        <v>0</v>
      </c>
      <c r="DB27">
        <v>99.200000047683702</v>
      </c>
      <c r="DC27">
        <v>0</v>
      </c>
      <c r="DD27">
        <v>639.54849999999999</v>
      </c>
      <c r="DE27">
        <v>3.4898803432415701</v>
      </c>
      <c r="DF27">
        <v>21.402051240114702</v>
      </c>
      <c r="DG27">
        <v>9391.0019230769194</v>
      </c>
      <c r="DH27">
        <v>15</v>
      </c>
      <c r="DI27">
        <v>1608314792.5</v>
      </c>
      <c r="DJ27" t="s">
        <v>330</v>
      </c>
      <c r="DK27">
        <v>1608314792.5</v>
      </c>
      <c r="DL27">
        <v>1608314791.5</v>
      </c>
      <c r="DM27">
        <v>8</v>
      </c>
      <c r="DN27">
        <v>0.11600000000000001</v>
      </c>
      <c r="DO27">
        <v>2E-3</v>
      </c>
      <c r="DP27">
        <v>0.52900000000000003</v>
      </c>
      <c r="DQ27">
        <v>0.27300000000000002</v>
      </c>
      <c r="DR27">
        <v>400</v>
      </c>
      <c r="DS27">
        <v>22</v>
      </c>
      <c r="DT27">
        <v>0.24</v>
      </c>
      <c r="DU27">
        <v>0.1</v>
      </c>
      <c r="DV27">
        <v>0.89935485844391005</v>
      </c>
      <c r="DW27">
        <v>-0.24057834817492299</v>
      </c>
      <c r="DX27">
        <v>5.80555725408416E-2</v>
      </c>
      <c r="DY27">
        <v>1</v>
      </c>
      <c r="DZ27">
        <v>-1.0953474000000001</v>
      </c>
      <c r="EA27">
        <v>8.2382042269188396E-2</v>
      </c>
      <c r="EB27">
        <v>6.3346774461740904E-2</v>
      </c>
      <c r="EC27">
        <v>1</v>
      </c>
      <c r="ED27">
        <v>2.8007246666666701E-2</v>
      </c>
      <c r="EE27">
        <v>9.9755089655172505E-2</v>
      </c>
      <c r="EF27">
        <v>7.2832345498747304E-3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0.247</v>
      </c>
      <c r="EN27">
        <v>0.27700000000000002</v>
      </c>
      <c r="EO27">
        <v>0.69673797612349897</v>
      </c>
      <c r="EP27">
        <v>-1.6043650578588901E-5</v>
      </c>
      <c r="EQ27">
        <v>-1.15305589960158E-6</v>
      </c>
      <c r="ER27">
        <v>3.6581349982770798E-10</v>
      </c>
      <c r="ES27">
        <v>-0.14827831071140299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5.0999999999999996</v>
      </c>
      <c r="FB27">
        <v>5.0999999999999996</v>
      </c>
      <c r="FC27">
        <v>2</v>
      </c>
      <c r="FD27">
        <v>509.738</v>
      </c>
      <c r="FE27">
        <v>481.97399999999999</v>
      </c>
      <c r="FF27">
        <v>22.8264</v>
      </c>
      <c r="FG27">
        <v>36.5869</v>
      </c>
      <c r="FH27">
        <v>30.0001</v>
      </c>
      <c r="FI27">
        <v>36.604999999999997</v>
      </c>
      <c r="FJ27">
        <v>36.645000000000003</v>
      </c>
      <c r="FK27">
        <v>30.018799999999999</v>
      </c>
      <c r="FL27">
        <v>19.7455</v>
      </c>
      <c r="FM27">
        <v>62.439700000000002</v>
      </c>
      <c r="FN27">
        <v>22.833400000000001</v>
      </c>
      <c r="FO27">
        <v>700.81600000000003</v>
      </c>
      <c r="FP27">
        <v>21.836300000000001</v>
      </c>
      <c r="FQ27">
        <v>97.321299999999994</v>
      </c>
      <c r="FR27">
        <v>101.398</v>
      </c>
    </row>
    <row r="28" spans="1:174" x14ac:dyDescent="0.25">
      <c r="A28">
        <v>12</v>
      </c>
      <c r="B28">
        <v>1608315191</v>
      </c>
      <c r="C28">
        <v>1141.4000000953699</v>
      </c>
      <c r="D28" t="s">
        <v>343</v>
      </c>
      <c r="E28" t="s">
        <v>344</v>
      </c>
      <c r="F28" t="s">
        <v>292</v>
      </c>
      <c r="G28" t="s">
        <v>293</v>
      </c>
      <c r="H28">
        <v>1608315183.25</v>
      </c>
      <c r="I28">
        <f t="shared" si="0"/>
        <v>9.269838813794576E-5</v>
      </c>
      <c r="J28">
        <f t="shared" si="1"/>
        <v>9.2698388137945759E-2</v>
      </c>
      <c r="K28">
        <f t="shared" si="2"/>
        <v>1.1683926741399773</v>
      </c>
      <c r="L28">
        <f t="shared" si="3"/>
        <v>799.32473333333303</v>
      </c>
      <c r="M28">
        <f t="shared" si="4"/>
        <v>416.5128238506943</v>
      </c>
      <c r="N28">
        <f t="shared" si="5"/>
        <v>42.761284969087086</v>
      </c>
      <c r="O28">
        <f t="shared" si="6"/>
        <v>82.062665895633074</v>
      </c>
      <c r="P28">
        <f t="shared" si="7"/>
        <v>5.1231392104721515E-3</v>
      </c>
      <c r="Q28">
        <f t="shared" si="8"/>
        <v>2.9743831405804739</v>
      </c>
      <c r="R28">
        <f t="shared" si="9"/>
        <v>5.1182419372958797E-3</v>
      </c>
      <c r="S28">
        <f t="shared" si="10"/>
        <v>3.1993408112340619E-3</v>
      </c>
      <c r="T28">
        <f t="shared" si="11"/>
        <v>231.29002866523317</v>
      </c>
      <c r="U28">
        <f t="shared" si="12"/>
        <v>29.293698234115752</v>
      </c>
      <c r="V28">
        <f t="shared" si="13"/>
        <v>29.074290000000001</v>
      </c>
      <c r="W28">
        <f t="shared" si="14"/>
        <v>4.0390941156986537</v>
      </c>
      <c r="X28">
        <f t="shared" si="15"/>
        <v>59.026783001630115</v>
      </c>
      <c r="Y28">
        <f t="shared" si="16"/>
        <v>2.2365201938188428</v>
      </c>
      <c r="Z28">
        <f t="shared" si="17"/>
        <v>3.7889921830181361</v>
      </c>
      <c r="AA28">
        <f t="shared" si="18"/>
        <v>1.8025739218798109</v>
      </c>
      <c r="AB28">
        <f t="shared" si="19"/>
        <v>-4.0879989168834081</v>
      </c>
      <c r="AC28">
        <f t="shared" si="20"/>
        <v>-176.50910092093977</v>
      </c>
      <c r="AD28">
        <f t="shared" si="21"/>
        <v>-13.003137606457408</v>
      </c>
      <c r="AE28">
        <f t="shared" si="22"/>
        <v>37.689791220952571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54064.801246151903</v>
      </c>
      <c r="AK28" t="s">
        <v>294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345</v>
      </c>
      <c r="AR28">
        <v>15429.9</v>
      </c>
      <c r="AS28">
        <v>640.52380769230797</v>
      </c>
      <c r="AT28">
        <v>685.29</v>
      </c>
      <c r="AU28">
        <f t="shared" si="27"/>
        <v>6.5324449952125385E-2</v>
      </c>
      <c r="AV28">
        <v>0.5</v>
      </c>
      <c r="AW28">
        <f t="shared" si="28"/>
        <v>1180.1817305579737</v>
      </c>
      <c r="AX28">
        <f t="shared" si="29"/>
        <v>1.1683926741399773</v>
      </c>
      <c r="AY28">
        <f t="shared" si="30"/>
        <v>38.547361196123539</v>
      </c>
      <c r="AZ28">
        <f t="shared" si="31"/>
        <v>1.8373379438053081E-3</v>
      </c>
      <c r="BA28">
        <f t="shared" si="32"/>
        <v>-1</v>
      </c>
      <c r="BB28" t="s">
        <v>346</v>
      </c>
      <c r="BC28">
        <v>640.52380769230797</v>
      </c>
      <c r="BD28">
        <v>530.28</v>
      </c>
      <c r="BE28">
        <f t="shared" si="33"/>
        <v>0.22619620890425951</v>
      </c>
      <c r="BF28">
        <f t="shared" si="34"/>
        <v>0.28879551195208047</v>
      </c>
      <c r="BG28">
        <f t="shared" si="35"/>
        <v>1.292317266349853</v>
      </c>
      <c r="BH28">
        <f t="shared" si="36"/>
        <v>6.5324449952125371E-2</v>
      </c>
      <c r="BI28" t="e">
        <f t="shared" si="37"/>
        <v>#DIV/0!</v>
      </c>
      <c r="BJ28">
        <f t="shared" si="38"/>
        <v>0.23908944872743146</v>
      </c>
      <c r="BK28">
        <f t="shared" si="39"/>
        <v>0.76091055127256857</v>
      </c>
      <c r="BL28">
        <f t="shared" si="40"/>
        <v>1399.9963333333301</v>
      </c>
      <c r="BM28">
        <f t="shared" si="41"/>
        <v>1180.1817305579737</v>
      </c>
      <c r="BN28">
        <f t="shared" si="42"/>
        <v>0.84298915822730225</v>
      </c>
      <c r="BO28">
        <f t="shared" si="43"/>
        <v>0.19597831645460434</v>
      </c>
      <c r="BP28">
        <v>6</v>
      </c>
      <c r="BQ28">
        <v>0.5</v>
      </c>
      <c r="BR28" t="s">
        <v>297</v>
      </c>
      <c r="BS28">
        <v>2</v>
      </c>
      <c r="BT28">
        <v>1608315183.25</v>
      </c>
      <c r="BU28">
        <v>799.32473333333303</v>
      </c>
      <c r="BV28">
        <v>800.81569999999999</v>
      </c>
      <c r="BW28">
        <v>21.7846433333333</v>
      </c>
      <c r="BX28">
        <v>21.675830000000001</v>
      </c>
      <c r="BY28">
        <v>799.19069999999999</v>
      </c>
      <c r="BZ28">
        <v>21.513096666666701</v>
      </c>
      <c r="CA28">
        <v>500.006666666667</v>
      </c>
      <c r="CB28">
        <v>102.56503333333301</v>
      </c>
      <c r="CC28">
        <v>9.9956843333333295E-2</v>
      </c>
      <c r="CD28">
        <v>27.973549999999999</v>
      </c>
      <c r="CE28">
        <v>29.074290000000001</v>
      </c>
      <c r="CF28">
        <v>999.9</v>
      </c>
      <c r="CG28">
        <v>0</v>
      </c>
      <c r="CH28">
        <v>0</v>
      </c>
      <c r="CI28">
        <v>10001.299999999999</v>
      </c>
      <c r="CJ28">
        <v>0</v>
      </c>
      <c r="CK28">
        <v>977.75130000000001</v>
      </c>
      <c r="CL28">
        <v>1399.9963333333301</v>
      </c>
      <c r="CM28">
        <v>0.900004266666667</v>
      </c>
      <c r="CN28">
        <v>9.9995669999999995E-2</v>
      </c>
      <c r="CO28">
        <v>0</v>
      </c>
      <c r="CP28">
        <v>640.48453333333305</v>
      </c>
      <c r="CQ28">
        <v>4.9994800000000001</v>
      </c>
      <c r="CR28">
        <v>9381.8443333333307</v>
      </c>
      <c r="CS28">
        <v>11417.5666666667</v>
      </c>
      <c r="CT28">
        <v>47.3162666666666</v>
      </c>
      <c r="CU28">
        <v>49.680799999999998</v>
      </c>
      <c r="CV28">
        <v>48.235300000000002</v>
      </c>
      <c r="CW28">
        <v>49.224800000000002</v>
      </c>
      <c r="CX28">
        <v>49.3645</v>
      </c>
      <c r="CY28">
        <v>1255.5029999999999</v>
      </c>
      <c r="CZ28">
        <v>139.493666666667</v>
      </c>
      <c r="DA28">
        <v>0</v>
      </c>
      <c r="DB28">
        <v>93.300000190734906</v>
      </c>
      <c r="DC28">
        <v>0</v>
      </c>
      <c r="DD28">
        <v>640.52380769230797</v>
      </c>
      <c r="DE28">
        <v>4.6141880513902001</v>
      </c>
      <c r="DF28">
        <v>49.726495675562902</v>
      </c>
      <c r="DG28">
        <v>9382.0515384615392</v>
      </c>
      <c r="DH28">
        <v>15</v>
      </c>
      <c r="DI28">
        <v>1608314792.5</v>
      </c>
      <c r="DJ28" t="s">
        <v>330</v>
      </c>
      <c r="DK28">
        <v>1608314792.5</v>
      </c>
      <c r="DL28">
        <v>1608314791.5</v>
      </c>
      <c r="DM28">
        <v>8</v>
      </c>
      <c r="DN28">
        <v>0.11600000000000001</v>
      </c>
      <c r="DO28">
        <v>2E-3</v>
      </c>
      <c r="DP28">
        <v>0.52900000000000003</v>
      </c>
      <c r="DQ28">
        <v>0.27300000000000002</v>
      </c>
      <c r="DR28">
        <v>400</v>
      </c>
      <c r="DS28">
        <v>22</v>
      </c>
      <c r="DT28">
        <v>0.24</v>
      </c>
      <c r="DU28">
        <v>0.1</v>
      </c>
      <c r="DV28">
        <v>1.16689166390524</v>
      </c>
      <c r="DW28">
        <v>-0.103730051942931</v>
      </c>
      <c r="DX28">
        <v>7.6629992594784396E-2</v>
      </c>
      <c r="DY28">
        <v>1</v>
      </c>
      <c r="DZ28">
        <v>-1.489412</v>
      </c>
      <c r="EA28">
        <v>-0.135272436040039</v>
      </c>
      <c r="EB28">
        <v>9.2477899716635004E-2</v>
      </c>
      <c r="EC28">
        <v>1</v>
      </c>
      <c r="ED28">
        <v>0.10897433333333301</v>
      </c>
      <c r="EE28">
        <v>-1.6880409343715201E-2</v>
      </c>
      <c r="EF28">
        <v>1.28611573697272E-3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0.13400000000000001</v>
      </c>
      <c r="EN28">
        <v>0.27160000000000001</v>
      </c>
      <c r="EO28">
        <v>0.69673797612349897</v>
      </c>
      <c r="EP28">
        <v>-1.6043650578588901E-5</v>
      </c>
      <c r="EQ28">
        <v>-1.15305589960158E-6</v>
      </c>
      <c r="ER28">
        <v>3.6581349982770798E-10</v>
      </c>
      <c r="ES28">
        <v>-0.14827831071140299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6.6</v>
      </c>
      <c r="FB28">
        <v>6.7</v>
      </c>
      <c r="FC28">
        <v>2</v>
      </c>
      <c r="FD28">
        <v>509.87200000000001</v>
      </c>
      <c r="FE28">
        <v>481.85500000000002</v>
      </c>
      <c r="FF28">
        <v>23.107600000000001</v>
      </c>
      <c r="FG28">
        <v>36.597200000000001</v>
      </c>
      <c r="FH28">
        <v>30</v>
      </c>
      <c r="FI28">
        <v>36.611899999999999</v>
      </c>
      <c r="FJ28">
        <v>36.651899999999998</v>
      </c>
      <c r="FK28">
        <v>33.4983</v>
      </c>
      <c r="FL28">
        <v>21.226400000000002</v>
      </c>
      <c r="FM28">
        <v>62.439700000000002</v>
      </c>
      <c r="FN28">
        <v>23.112300000000001</v>
      </c>
      <c r="FO28">
        <v>801.11300000000006</v>
      </c>
      <c r="FP28">
        <v>21.6358</v>
      </c>
      <c r="FQ28">
        <v>97.323300000000003</v>
      </c>
      <c r="FR28">
        <v>101.396</v>
      </c>
    </row>
    <row r="29" spans="1:174" x14ac:dyDescent="0.25">
      <c r="A29">
        <v>13</v>
      </c>
      <c r="B29">
        <v>1608315286</v>
      </c>
      <c r="C29">
        <v>1236.4000000953699</v>
      </c>
      <c r="D29" t="s">
        <v>347</v>
      </c>
      <c r="E29" t="s">
        <v>348</v>
      </c>
      <c r="F29" t="s">
        <v>292</v>
      </c>
      <c r="G29" t="s">
        <v>293</v>
      </c>
      <c r="H29">
        <v>1608315278.25</v>
      </c>
      <c r="I29">
        <f t="shared" si="0"/>
        <v>5.6270264165541494E-5</v>
      </c>
      <c r="J29">
        <f t="shared" si="1"/>
        <v>5.6270264165541491E-2</v>
      </c>
      <c r="K29">
        <f t="shared" si="2"/>
        <v>1.7898957811401723</v>
      </c>
      <c r="L29">
        <f t="shared" si="3"/>
        <v>899.30136666666704</v>
      </c>
      <c r="M29">
        <f t="shared" si="4"/>
        <v>-39.187456869706537</v>
      </c>
      <c r="N29">
        <f t="shared" si="5"/>
        <v>-4.0231475100482026</v>
      </c>
      <c r="O29">
        <f t="shared" si="6"/>
        <v>92.32602325069027</v>
      </c>
      <c r="P29">
        <f t="shared" si="7"/>
        <v>3.0943247690574916E-3</v>
      </c>
      <c r="Q29">
        <f t="shared" si="8"/>
        <v>2.9732571305176663</v>
      </c>
      <c r="R29">
        <f t="shared" si="9"/>
        <v>3.0925368176183223E-3</v>
      </c>
      <c r="S29">
        <f t="shared" si="10"/>
        <v>1.93299606143709E-3</v>
      </c>
      <c r="T29">
        <f t="shared" si="11"/>
        <v>231.29060511244634</v>
      </c>
      <c r="U29">
        <f t="shared" si="12"/>
        <v>29.31891445347096</v>
      </c>
      <c r="V29">
        <f t="shared" si="13"/>
        <v>29.060693333333301</v>
      </c>
      <c r="W29">
        <f t="shared" si="14"/>
        <v>4.0359190830142584</v>
      </c>
      <c r="X29">
        <f t="shared" si="15"/>
        <v>58.66605051436138</v>
      </c>
      <c r="Y29">
        <f t="shared" si="16"/>
        <v>2.2248518727365094</v>
      </c>
      <c r="Z29">
        <f t="shared" si="17"/>
        <v>3.7924009767657165</v>
      </c>
      <c r="AA29">
        <f t="shared" si="18"/>
        <v>1.811067210277749</v>
      </c>
      <c r="AB29">
        <f t="shared" si="19"/>
        <v>-2.4815186497003801</v>
      </c>
      <c r="AC29">
        <f t="shared" si="20"/>
        <v>-171.79054119998486</v>
      </c>
      <c r="AD29">
        <f t="shared" si="21"/>
        <v>-12.660434667711968</v>
      </c>
      <c r="AE29">
        <f t="shared" si="22"/>
        <v>44.358110595049141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54028.990581025937</v>
      </c>
      <c r="AK29" t="s">
        <v>294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349</v>
      </c>
      <c r="AR29">
        <v>15429.6</v>
      </c>
      <c r="AS29">
        <v>643.40780769230798</v>
      </c>
      <c r="AT29">
        <v>689.59</v>
      </c>
      <c r="AU29">
        <f t="shared" si="27"/>
        <v>6.697050755911782E-2</v>
      </c>
      <c r="AV29">
        <v>0.5</v>
      </c>
      <c r="AW29">
        <f t="shared" si="28"/>
        <v>1180.1870715542584</v>
      </c>
      <c r="AX29">
        <f t="shared" si="29"/>
        <v>1.7898957811401723</v>
      </c>
      <c r="AY29">
        <f t="shared" si="30"/>
        <v>39.518863598348794</v>
      </c>
      <c r="AZ29">
        <f t="shared" si="31"/>
        <v>2.3639436902710628E-3</v>
      </c>
      <c r="BA29">
        <f t="shared" si="32"/>
        <v>-1</v>
      </c>
      <c r="BB29" t="s">
        <v>350</v>
      </c>
      <c r="BC29">
        <v>643.40780769230798</v>
      </c>
      <c r="BD29">
        <v>528.85</v>
      </c>
      <c r="BE29">
        <f t="shared" si="33"/>
        <v>0.23309502748009692</v>
      </c>
      <c r="BF29">
        <f t="shared" si="34"/>
        <v>0.28730989366487525</v>
      </c>
      <c r="BG29">
        <f t="shared" si="35"/>
        <v>1.303942516781696</v>
      </c>
      <c r="BH29">
        <f t="shared" si="36"/>
        <v>6.6970507559117806E-2</v>
      </c>
      <c r="BI29" t="e">
        <f t="shared" si="37"/>
        <v>#DIV/0!</v>
      </c>
      <c r="BJ29">
        <f t="shared" si="38"/>
        <v>0.23615479241640197</v>
      </c>
      <c r="BK29">
        <f t="shared" si="39"/>
        <v>0.76384520758359797</v>
      </c>
      <c r="BL29">
        <f t="shared" si="40"/>
        <v>1400.0029999999999</v>
      </c>
      <c r="BM29">
        <f t="shared" si="41"/>
        <v>1180.1870715542584</v>
      </c>
      <c r="BN29">
        <f t="shared" si="42"/>
        <v>0.8429889589909868</v>
      </c>
      <c r="BO29">
        <f t="shared" si="43"/>
        <v>0.19597791798197384</v>
      </c>
      <c r="BP29">
        <v>6</v>
      </c>
      <c r="BQ29">
        <v>0.5</v>
      </c>
      <c r="BR29" t="s">
        <v>297</v>
      </c>
      <c r="BS29">
        <v>2</v>
      </c>
      <c r="BT29">
        <v>1608315278.25</v>
      </c>
      <c r="BU29">
        <v>899.30136666666704</v>
      </c>
      <c r="BV29">
        <v>901.50993333333304</v>
      </c>
      <c r="BW29">
        <v>21.6711633333333</v>
      </c>
      <c r="BX29">
        <v>21.6051033333333</v>
      </c>
      <c r="BY29">
        <v>899.28546666666705</v>
      </c>
      <c r="BZ29">
        <v>21.40438</v>
      </c>
      <c r="CA29">
        <v>500.00746666666703</v>
      </c>
      <c r="CB29">
        <v>102.564133333333</v>
      </c>
      <c r="CC29">
        <v>0.10003095333333301</v>
      </c>
      <c r="CD29">
        <v>27.988973333333298</v>
      </c>
      <c r="CE29">
        <v>29.060693333333301</v>
      </c>
      <c r="CF29">
        <v>999.9</v>
      </c>
      <c r="CG29">
        <v>0</v>
      </c>
      <c r="CH29">
        <v>0</v>
      </c>
      <c r="CI29">
        <v>9995.0190000000002</v>
      </c>
      <c r="CJ29">
        <v>0</v>
      </c>
      <c r="CK29">
        <v>961.99450000000002</v>
      </c>
      <c r="CL29">
        <v>1400.0029999999999</v>
      </c>
      <c r="CM29">
        <v>0.900009533333333</v>
      </c>
      <c r="CN29">
        <v>9.9990416666666707E-2</v>
      </c>
      <c r="CO29">
        <v>0</v>
      </c>
      <c r="CP29">
        <v>643.39583333333303</v>
      </c>
      <c r="CQ29">
        <v>4.9994800000000001</v>
      </c>
      <c r="CR29">
        <v>9412.3736666666591</v>
      </c>
      <c r="CS29">
        <v>11417.64</v>
      </c>
      <c r="CT29">
        <v>47.4371333333333</v>
      </c>
      <c r="CU29">
        <v>49.811999999999998</v>
      </c>
      <c r="CV29">
        <v>48.3414</v>
      </c>
      <c r="CW29">
        <v>49.328800000000001</v>
      </c>
      <c r="CX29">
        <v>49.466466666666697</v>
      </c>
      <c r="CY29">
        <v>1255.518</v>
      </c>
      <c r="CZ29">
        <v>139.48500000000001</v>
      </c>
      <c r="DA29">
        <v>0</v>
      </c>
      <c r="DB29">
        <v>94.400000095367403</v>
      </c>
      <c r="DC29">
        <v>0</v>
      </c>
      <c r="DD29">
        <v>643.40780769230798</v>
      </c>
      <c r="DE29">
        <v>3.9859487097336102</v>
      </c>
      <c r="DF29">
        <v>43.814358904675302</v>
      </c>
      <c r="DG29">
        <v>9412.6303846153896</v>
      </c>
      <c r="DH29">
        <v>15</v>
      </c>
      <c r="DI29">
        <v>1608314792.5</v>
      </c>
      <c r="DJ29" t="s">
        <v>330</v>
      </c>
      <c r="DK29">
        <v>1608314792.5</v>
      </c>
      <c r="DL29">
        <v>1608314791.5</v>
      </c>
      <c r="DM29">
        <v>8</v>
      </c>
      <c r="DN29">
        <v>0.11600000000000001</v>
      </c>
      <c r="DO29">
        <v>2E-3</v>
      </c>
      <c r="DP29">
        <v>0.52900000000000003</v>
      </c>
      <c r="DQ29">
        <v>0.27300000000000002</v>
      </c>
      <c r="DR29">
        <v>400</v>
      </c>
      <c r="DS29">
        <v>22</v>
      </c>
      <c r="DT29">
        <v>0.24</v>
      </c>
      <c r="DU29">
        <v>0.1</v>
      </c>
      <c r="DV29">
        <v>1.7989003639399399</v>
      </c>
      <c r="DW29">
        <v>-0.11886430555796799</v>
      </c>
      <c r="DX29">
        <v>6.4919907139700903E-2</v>
      </c>
      <c r="DY29">
        <v>1</v>
      </c>
      <c r="DZ29">
        <v>-2.2136399999999998</v>
      </c>
      <c r="EA29">
        <v>2.0528943270292099E-2</v>
      </c>
      <c r="EB29">
        <v>6.7995116687401394E-2</v>
      </c>
      <c r="EC29">
        <v>1</v>
      </c>
      <c r="ED29">
        <v>6.62657366666667E-2</v>
      </c>
      <c r="EE29">
        <v>-4.4634284315906499E-2</v>
      </c>
      <c r="EF29">
        <v>3.7578556540029898E-3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1.4999999999999999E-2</v>
      </c>
      <c r="EN29">
        <v>0.2671</v>
      </c>
      <c r="EO29">
        <v>0.69673797612349897</v>
      </c>
      <c r="EP29">
        <v>-1.6043650578588901E-5</v>
      </c>
      <c r="EQ29">
        <v>-1.15305589960158E-6</v>
      </c>
      <c r="ER29">
        <v>3.6581349982770798E-10</v>
      </c>
      <c r="ES29">
        <v>-0.14827831071140299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8.1999999999999993</v>
      </c>
      <c r="FB29">
        <v>8.1999999999999993</v>
      </c>
      <c r="FC29">
        <v>2</v>
      </c>
      <c r="FD29">
        <v>509.87900000000002</v>
      </c>
      <c r="FE29">
        <v>481.541</v>
      </c>
      <c r="FF29">
        <v>22.963699999999999</v>
      </c>
      <c r="FG29">
        <v>36.6006</v>
      </c>
      <c r="FH29">
        <v>30.0001</v>
      </c>
      <c r="FI29">
        <v>36.615299999999998</v>
      </c>
      <c r="FJ29">
        <v>36.655299999999997</v>
      </c>
      <c r="FK29">
        <v>36.889099999999999</v>
      </c>
      <c r="FL29">
        <v>20.962199999999999</v>
      </c>
      <c r="FM29">
        <v>62.047600000000003</v>
      </c>
      <c r="FN29">
        <v>22.967300000000002</v>
      </c>
      <c r="FO29">
        <v>901.87900000000002</v>
      </c>
      <c r="FP29">
        <v>21.666799999999999</v>
      </c>
      <c r="FQ29">
        <v>97.326999999999998</v>
      </c>
      <c r="FR29">
        <v>101.39700000000001</v>
      </c>
    </row>
    <row r="30" spans="1:174" x14ac:dyDescent="0.25">
      <c r="A30">
        <v>14</v>
      </c>
      <c r="B30">
        <v>1608315406.5</v>
      </c>
      <c r="C30">
        <v>1356.9000000953699</v>
      </c>
      <c r="D30" t="s">
        <v>351</v>
      </c>
      <c r="E30" t="s">
        <v>352</v>
      </c>
      <c r="F30" t="s">
        <v>292</v>
      </c>
      <c r="G30" t="s">
        <v>293</v>
      </c>
      <c r="H30">
        <v>1608315398.5</v>
      </c>
      <c r="I30">
        <f t="shared" si="0"/>
        <v>3.3965601392258798E-5</v>
      </c>
      <c r="J30">
        <f t="shared" si="1"/>
        <v>3.39656013922588E-2</v>
      </c>
      <c r="K30">
        <f t="shared" si="2"/>
        <v>2.5679257092382368</v>
      </c>
      <c r="L30">
        <f t="shared" si="3"/>
        <v>1199.6622258064499</v>
      </c>
      <c r="M30">
        <f t="shared" si="4"/>
        <v>-999.12005962492083</v>
      </c>
      <c r="N30">
        <f t="shared" si="5"/>
        <v>-102.57618244265591</v>
      </c>
      <c r="O30">
        <f t="shared" si="6"/>
        <v>123.16514933158459</v>
      </c>
      <c r="P30">
        <f t="shared" si="7"/>
        <v>1.8716550218438176E-3</v>
      </c>
      <c r="Q30">
        <f t="shared" si="8"/>
        <v>2.9742110997024116</v>
      </c>
      <c r="R30">
        <f t="shared" si="9"/>
        <v>1.8710009230217693E-3</v>
      </c>
      <c r="S30">
        <f t="shared" si="10"/>
        <v>1.1694343245871694E-3</v>
      </c>
      <c r="T30">
        <f t="shared" si="11"/>
        <v>231.28750854789371</v>
      </c>
      <c r="U30">
        <f t="shared" si="12"/>
        <v>29.328772639287969</v>
      </c>
      <c r="V30">
        <f t="shared" si="13"/>
        <v>29.049441935483902</v>
      </c>
      <c r="W30">
        <f t="shared" si="14"/>
        <v>4.0332933527489141</v>
      </c>
      <c r="X30">
        <f t="shared" si="15"/>
        <v>58.689497654414815</v>
      </c>
      <c r="Y30">
        <f t="shared" si="16"/>
        <v>2.2263331525347083</v>
      </c>
      <c r="Z30">
        <f t="shared" si="17"/>
        <v>3.7934097947884489</v>
      </c>
      <c r="AA30">
        <f t="shared" si="18"/>
        <v>1.8069602002142058</v>
      </c>
      <c r="AB30">
        <f t="shared" si="19"/>
        <v>-1.497883021398613</v>
      </c>
      <c r="AC30">
        <f t="shared" si="20"/>
        <v>-169.31002618166212</v>
      </c>
      <c r="AD30">
        <f t="shared" si="21"/>
        <v>-12.473209941901951</v>
      </c>
      <c r="AE30">
        <f t="shared" si="22"/>
        <v>48.006389402931006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54056.198372635874</v>
      </c>
      <c r="AK30" t="s">
        <v>294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15429.8</v>
      </c>
      <c r="AS30">
        <v>655.82884615384603</v>
      </c>
      <c r="AT30">
        <v>707.4</v>
      </c>
      <c r="AU30">
        <f t="shared" si="27"/>
        <v>7.2902394467280085E-2</v>
      </c>
      <c r="AV30">
        <v>0.5</v>
      </c>
      <c r="AW30">
        <f t="shared" si="28"/>
        <v>1180.1690309196986</v>
      </c>
      <c r="AX30">
        <f t="shared" si="29"/>
        <v>2.5679257092382368</v>
      </c>
      <c r="AY30">
        <f t="shared" si="30"/>
        <v>43.018574115087766</v>
      </c>
      <c r="AZ30">
        <f t="shared" si="31"/>
        <v>3.0232327876437955E-3</v>
      </c>
      <c r="BA30">
        <f t="shared" si="32"/>
        <v>-1</v>
      </c>
      <c r="BB30" t="s">
        <v>354</v>
      </c>
      <c r="BC30">
        <v>655.82884615384603</v>
      </c>
      <c r="BD30">
        <v>533.69000000000005</v>
      </c>
      <c r="BE30">
        <f t="shared" si="33"/>
        <v>0.24556121006502674</v>
      </c>
      <c r="BF30">
        <f t="shared" si="34"/>
        <v>0.29688074288270089</v>
      </c>
      <c r="BG30">
        <f t="shared" si="35"/>
        <v>1.3254885795124509</v>
      </c>
      <c r="BH30">
        <f t="shared" si="36"/>
        <v>7.2902394467280113E-2</v>
      </c>
      <c r="BI30" t="e">
        <f t="shared" si="37"/>
        <v>#DIV/0!</v>
      </c>
      <c r="BJ30">
        <f t="shared" si="38"/>
        <v>0.24159090378269341</v>
      </c>
      <c r="BK30">
        <f t="shared" si="39"/>
        <v>0.75840909621730657</v>
      </c>
      <c r="BL30">
        <f t="shared" si="40"/>
        <v>1399.98129032258</v>
      </c>
      <c r="BM30">
        <f t="shared" si="41"/>
        <v>1180.1690309196986</v>
      </c>
      <c r="BN30">
        <f t="shared" si="42"/>
        <v>0.84298914498190691</v>
      </c>
      <c r="BO30">
        <f t="shared" si="43"/>
        <v>0.1959782899638137</v>
      </c>
      <c r="BP30">
        <v>6</v>
      </c>
      <c r="BQ30">
        <v>0.5</v>
      </c>
      <c r="BR30" t="s">
        <v>297</v>
      </c>
      <c r="BS30">
        <v>2</v>
      </c>
      <c r="BT30">
        <v>1608315398.5</v>
      </c>
      <c r="BU30">
        <v>1199.6622258064499</v>
      </c>
      <c r="BV30">
        <v>1202.7925806451599</v>
      </c>
      <c r="BW30">
        <v>21.685093548387101</v>
      </c>
      <c r="BX30">
        <v>21.645219354838702</v>
      </c>
      <c r="BY30">
        <v>1199.81322580645</v>
      </c>
      <c r="BZ30">
        <v>21.418093548387098</v>
      </c>
      <c r="CA30">
        <v>500.00841935483902</v>
      </c>
      <c r="CB30">
        <v>102.566548387097</v>
      </c>
      <c r="CC30">
        <v>9.9974474193548393E-2</v>
      </c>
      <c r="CD30">
        <v>27.993535483871</v>
      </c>
      <c r="CE30">
        <v>29.049441935483902</v>
      </c>
      <c r="CF30">
        <v>999.9</v>
      </c>
      <c r="CG30">
        <v>0</v>
      </c>
      <c r="CH30">
        <v>0</v>
      </c>
      <c r="CI30">
        <v>10000.1790322581</v>
      </c>
      <c r="CJ30">
        <v>0</v>
      </c>
      <c r="CK30">
        <v>924.63277419354802</v>
      </c>
      <c r="CL30">
        <v>1399.98129032258</v>
      </c>
      <c r="CM30">
        <v>0.90000687096774201</v>
      </c>
      <c r="CN30">
        <v>9.9993061290322593E-2</v>
      </c>
      <c r="CO30">
        <v>0</v>
      </c>
      <c r="CP30">
        <v>655.74599999999998</v>
      </c>
      <c r="CQ30">
        <v>4.9994800000000001</v>
      </c>
      <c r="CR30">
        <v>9576.0296774193503</v>
      </c>
      <c r="CS30">
        <v>11417.4548387097</v>
      </c>
      <c r="CT30">
        <v>47.443225806451601</v>
      </c>
      <c r="CU30">
        <v>49.945129032258002</v>
      </c>
      <c r="CV30">
        <v>48.411000000000001</v>
      </c>
      <c r="CW30">
        <v>49.366806451612902</v>
      </c>
      <c r="CX30">
        <v>49.4695161290323</v>
      </c>
      <c r="CY30">
        <v>1255.4906451612901</v>
      </c>
      <c r="CZ30">
        <v>139.49161290322601</v>
      </c>
      <c r="DA30">
        <v>0</v>
      </c>
      <c r="DB30">
        <v>120.10000014305101</v>
      </c>
      <c r="DC30">
        <v>0</v>
      </c>
      <c r="DD30">
        <v>655.82884615384603</v>
      </c>
      <c r="DE30">
        <v>6.18126496025085</v>
      </c>
      <c r="DF30">
        <v>98.340171038521106</v>
      </c>
      <c r="DG30">
        <v>9577.3903846153808</v>
      </c>
      <c r="DH30">
        <v>15</v>
      </c>
      <c r="DI30">
        <v>1608315431</v>
      </c>
      <c r="DJ30" t="s">
        <v>355</v>
      </c>
      <c r="DK30">
        <v>1608315431</v>
      </c>
      <c r="DL30">
        <v>1608315422.5</v>
      </c>
      <c r="DM30">
        <v>9</v>
      </c>
      <c r="DN30">
        <v>0.20300000000000001</v>
      </c>
      <c r="DO30">
        <v>0</v>
      </c>
      <c r="DP30">
        <v>-0.151</v>
      </c>
      <c r="DQ30">
        <v>0.26700000000000002</v>
      </c>
      <c r="DR30">
        <v>1203</v>
      </c>
      <c r="DS30">
        <v>22</v>
      </c>
      <c r="DT30">
        <v>0.56000000000000005</v>
      </c>
      <c r="DU30">
        <v>0.18</v>
      </c>
      <c r="DV30">
        <v>2.73667549095049</v>
      </c>
      <c r="DW30">
        <v>-0.85401141914799295</v>
      </c>
      <c r="DX30">
        <v>7.5285924974686502E-2</v>
      </c>
      <c r="DY30">
        <v>0</v>
      </c>
      <c r="DZ30">
        <v>-3.3237316666666699</v>
      </c>
      <c r="EA30">
        <v>0.72696480533926</v>
      </c>
      <c r="EB30">
        <v>7.0261854804406901E-2</v>
      </c>
      <c r="EC30">
        <v>0</v>
      </c>
      <c r="ED30">
        <v>4.0753753333333302E-2</v>
      </c>
      <c r="EE30">
        <v>0.13984513281423799</v>
      </c>
      <c r="EF30">
        <v>1.01500690436645E-2</v>
      </c>
      <c r="EG30">
        <v>1</v>
      </c>
      <c r="EH30">
        <v>1</v>
      </c>
      <c r="EI30">
        <v>3</v>
      </c>
      <c r="EJ30" t="s">
        <v>299</v>
      </c>
      <c r="EK30">
        <v>100</v>
      </c>
      <c r="EL30">
        <v>100</v>
      </c>
      <c r="EM30">
        <v>-0.151</v>
      </c>
      <c r="EN30">
        <v>0.26700000000000002</v>
      </c>
      <c r="EO30">
        <v>0.69673797612349897</v>
      </c>
      <c r="EP30">
        <v>-1.6043650578588901E-5</v>
      </c>
      <c r="EQ30">
        <v>-1.15305589960158E-6</v>
      </c>
      <c r="ER30">
        <v>3.6581349982770798E-10</v>
      </c>
      <c r="ES30">
        <v>-0.14827831071140299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10.199999999999999</v>
      </c>
      <c r="FB30">
        <v>10.199999999999999</v>
      </c>
      <c r="FC30">
        <v>2</v>
      </c>
      <c r="FD30">
        <v>509.62900000000002</v>
      </c>
      <c r="FE30">
        <v>482.29</v>
      </c>
      <c r="FF30">
        <v>23.110600000000002</v>
      </c>
      <c r="FG30">
        <v>36.58</v>
      </c>
      <c r="FH30">
        <v>30</v>
      </c>
      <c r="FI30">
        <v>36.601599999999998</v>
      </c>
      <c r="FJ30">
        <v>36.644199999999998</v>
      </c>
      <c r="FK30">
        <v>46.691600000000001</v>
      </c>
      <c r="FL30">
        <v>20.422699999999999</v>
      </c>
      <c r="FM30">
        <v>61.6768</v>
      </c>
      <c r="FN30">
        <v>23.113399999999999</v>
      </c>
      <c r="FO30">
        <v>1203.07</v>
      </c>
      <c r="FP30">
        <v>21.661000000000001</v>
      </c>
      <c r="FQ30">
        <v>97.334599999999995</v>
      </c>
      <c r="FR30">
        <v>101.401</v>
      </c>
    </row>
    <row r="31" spans="1:174" x14ac:dyDescent="0.25">
      <c r="A31">
        <v>15</v>
      </c>
      <c r="B31">
        <v>1608315536</v>
      </c>
      <c r="C31">
        <v>1486.4000000953699</v>
      </c>
      <c r="D31" t="s">
        <v>356</v>
      </c>
      <c r="E31" t="s">
        <v>357</v>
      </c>
      <c r="F31" t="s">
        <v>292</v>
      </c>
      <c r="G31" t="s">
        <v>293</v>
      </c>
      <c r="H31">
        <v>1608315528</v>
      </c>
      <c r="I31">
        <f t="shared" si="0"/>
        <v>1.1590883108036379E-4</v>
      </c>
      <c r="J31">
        <f t="shared" si="1"/>
        <v>0.11590883108036379</v>
      </c>
      <c r="K31">
        <f t="shared" si="2"/>
        <v>3.4828127198357031</v>
      </c>
      <c r="L31">
        <f t="shared" si="3"/>
        <v>1399.0564516129</v>
      </c>
      <c r="M31">
        <f t="shared" si="4"/>
        <v>504.99317116303132</v>
      </c>
      <c r="N31">
        <f t="shared" si="5"/>
        <v>51.844132288426302</v>
      </c>
      <c r="O31">
        <f t="shared" si="6"/>
        <v>143.63138334989301</v>
      </c>
      <c r="P31">
        <f t="shared" si="7"/>
        <v>6.4368774618109165E-3</v>
      </c>
      <c r="Q31">
        <f t="shared" si="8"/>
        <v>2.9740820650670221</v>
      </c>
      <c r="R31">
        <f t="shared" si="9"/>
        <v>6.4291477827966717E-3</v>
      </c>
      <c r="S31">
        <f t="shared" si="10"/>
        <v>4.0189110563574465E-3</v>
      </c>
      <c r="T31">
        <f t="shared" si="11"/>
        <v>231.29016390648326</v>
      </c>
      <c r="U31">
        <f t="shared" si="12"/>
        <v>29.300665667259839</v>
      </c>
      <c r="V31">
        <f t="shared" si="13"/>
        <v>29.027058064516101</v>
      </c>
      <c r="W31">
        <f t="shared" si="14"/>
        <v>4.0280740745861712</v>
      </c>
      <c r="X31">
        <f t="shared" si="15"/>
        <v>58.906880129924801</v>
      </c>
      <c r="Y31">
        <f t="shared" si="16"/>
        <v>2.2336436559550488</v>
      </c>
      <c r="Z31">
        <f t="shared" si="17"/>
        <v>3.7918213475718496</v>
      </c>
      <c r="AA31">
        <f t="shared" si="18"/>
        <v>1.7944304186311224</v>
      </c>
      <c r="AB31">
        <f t="shared" si="19"/>
        <v>-5.1115794506440428</v>
      </c>
      <c r="AC31">
        <f t="shared" si="20"/>
        <v>-166.86553232547826</v>
      </c>
      <c r="AD31">
        <f t="shared" si="21"/>
        <v>-12.291846115664566</v>
      </c>
      <c r="AE31">
        <f t="shared" si="22"/>
        <v>47.021206014696418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54053.62848718946</v>
      </c>
      <c r="AK31" t="s">
        <v>294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358</v>
      </c>
      <c r="AR31">
        <v>15430.1</v>
      </c>
      <c r="AS31">
        <v>670.76855999999998</v>
      </c>
      <c r="AT31">
        <v>729.7</v>
      </c>
      <c r="AU31">
        <f t="shared" si="27"/>
        <v>8.0761189529943933E-2</v>
      </c>
      <c r="AV31">
        <v>0.5</v>
      </c>
      <c r="AW31">
        <f t="shared" si="28"/>
        <v>1180.1823789737157</v>
      </c>
      <c r="AX31">
        <f t="shared" si="29"/>
        <v>3.4828127198357031</v>
      </c>
      <c r="AY31">
        <f t="shared" si="30"/>
        <v>47.656466394098182</v>
      </c>
      <c r="AZ31">
        <f t="shared" si="31"/>
        <v>3.798406754500053E-3</v>
      </c>
      <c r="BA31">
        <f t="shared" si="32"/>
        <v>-1</v>
      </c>
      <c r="BB31" t="s">
        <v>359</v>
      </c>
      <c r="BC31">
        <v>670.76855999999998</v>
      </c>
      <c r="BD31">
        <v>536.11</v>
      </c>
      <c r="BE31">
        <f t="shared" si="33"/>
        <v>0.26530080855145954</v>
      </c>
      <c r="BF31">
        <f t="shared" si="34"/>
        <v>0.30441365773025497</v>
      </c>
      <c r="BG31">
        <f t="shared" si="35"/>
        <v>1.3611012665311224</v>
      </c>
      <c r="BH31">
        <f t="shared" si="36"/>
        <v>8.0761189529943891E-2</v>
      </c>
      <c r="BI31" t="e">
        <f t="shared" si="37"/>
        <v>#DIV/0!</v>
      </c>
      <c r="BJ31">
        <f t="shared" si="38"/>
        <v>0.24330181194802422</v>
      </c>
      <c r="BK31">
        <f t="shared" si="39"/>
        <v>0.75669818805197575</v>
      </c>
      <c r="BL31">
        <f t="shared" si="40"/>
        <v>1399.9970967741899</v>
      </c>
      <c r="BM31">
        <f t="shared" si="41"/>
        <v>1180.1823789737157</v>
      </c>
      <c r="BN31">
        <f t="shared" si="42"/>
        <v>0.84298916168686255</v>
      </c>
      <c r="BO31">
        <f t="shared" si="43"/>
        <v>0.19597832337372528</v>
      </c>
      <c r="BP31">
        <v>6</v>
      </c>
      <c r="BQ31">
        <v>0.5</v>
      </c>
      <c r="BR31" t="s">
        <v>297</v>
      </c>
      <c r="BS31">
        <v>2</v>
      </c>
      <c r="BT31">
        <v>1608315528</v>
      </c>
      <c r="BU31">
        <v>1399.0564516129</v>
      </c>
      <c r="BV31">
        <v>1403.43032258064</v>
      </c>
      <c r="BW31">
        <v>21.757038709677399</v>
      </c>
      <c r="BX31">
        <v>21.620977419354801</v>
      </c>
      <c r="BY31">
        <v>1399.4335483871</v>
      </c>
      <c r="BZ31">
        <v>21.486203225806399</v>
      </c>
      <c r="CA31">
        <v>500.01141935483901</v>
      </c>
      <c r="CB31">
        <v>102.563032258064</v>
      </c>
      <c r="CC31">
        <v>0.100004093548387</v>
      </c>
      <c r="CD31">
        <v>27.986351612903199</v>
      </c>
      <c r="CE31">
        <v>29.027058064516101</v>
      </c>
      <c r="CF31">
        <v>999.9</v>
      </c>
      <c r="CG31">
        <v>0</v>
      </c>
      <c r="CH31">
        <v>0</v>
      </c>
      <c r="CI31">
        <v>9999.7919354838705</v>
      </c>
      <c r="CJ31">
        <v>0</v>
      </c>
      <c r="CK31">
        <v>920.04170967741902</v>
      </c>
      <c r="CL31">
        <v>1399.9970967741899</v>
      </c>
      <c r="CM31">
        <v>0.90000541935483802</v>
      </c>
      <c r="CN31">
        <v>9.9994516129032304E-2</v>
      </c>
      <c r="CO31">
        <v>0</v>
      </c>
      <c r="CP31">
        <v>670.64783870967699</v>
      </c>
      <c r="CQ31">
        <v>4.9994800000000001</v>
      </c>
      <c r="CR31">
        <v>9775.0674193548402</v>
      </c>
      <c r="CS31">
        <v>11417.5741935484</v>
      </c>
      <c r="CT31">
        <v>47.499935483870999</v>
      </c>
      <c r="CU31">
        <v>49.957322580645098</v>
      </c>
      <c r="CV31">
        <v>48.441064516129003</v>
      </c>
      <c r="CW31">
        <v>49.308</v>
      </c>
      <c r="CX31">
        <v>49.487741935483903</v>
      </c>
      <c r="CY31">
        <v>1255.50322580645</v>
      </c>
      <c r="CZ31">
        <v>139.493870967742</v>
      </c>
      <c r="DA31">
        <v>0</v>
      </c>
      <c r="DB31">
        <v>129</v>
      </c>
      <c r="DC31">
        <v>0</v>
      </c>
      <c r="DD31">
        <v>670.76855999999998</v>
      </c>
      <c r="DE31">
        <v>8.0585384886540794</v>
      </c>
      <c r="DF31">
        <v>115.264615481474</v>
      </c>
      <c r="DG31">
        <v>9777.0488000000005</v>
      </c>
      <c r="DH31">
        <v>15</v>
      </c>
      <c r="DI31">
        <v>1608315431</v>
      </c>
      <c r="DJ31" t="s">
        <v>355</v>
      </c>
      <c r="DK31">
        <v>1608315431</v>
      </c>
      <c r="DL31">
        <v>1608315422.5</v>
      </c>
      <c r="DM31">
        <v>9</v>
      </c>
      <c r="DN31">
        <v>0.20300000000000001</v>
      </c>
      <c r="DO31">
        <v>0</v>
      </c>
      <c r="DP31">
        <v>-0.151</v>
      </c>
      <c r="DQ31">
        <v>0.26700000000000002</v>
      </c>
      <c r="DR31">
        <v>1203</v>
      </c>
      <c r="DS31">
        <v>22</v>
      </c>
      <c r="DT31">
        <v>0.56000000000000005</v>
      </c>
      <c r="DU31">
        <v>0.18</v>
      </c>
      <c r="DV31">
        <v>3.48042188261855</v>
      </c>
      <c r="DW31">
        <v>-0.17238335870448601</v>
      </c>
      <c r="DX31">
        <v>6.7119492616338899E-2</v>
      </c>
      <c r="DY31">
        <v>1</v>
      </c>
      <c r="DZ31">
        <v>-4.3688636666666696</v>
      </c>
      <c r="EA31">
        <v>3.5459399332583602E-2</v>
      </c>
      <c r="EB31">
        <v>8.4067234302207305E-2</v>
      </c>
      <c r="EC31">
        <v>1</v>
      </c>
      <c r="ED31">
        <v>0.13581336666666699</v>
      </c>
      <c r="EE31">
        <v>3.2816008898776297E-2</v>
      </c>
      <c r="EF31">
        <v>4.2783713605633704E-3</v>
      </c>
      <c r="EG31">
        <v>1</v>
      </c>
      <c r="EH31">
        <v>3</v>
      </c>
      <c r="EI31">
        <v>3</v>
      </c>
      <c r="EJ31" t="s">
        <v>309</v>
      </c>
      <c r="EK31">
        <v>100</v>
      </c>
      <c r="EL31">
        <v>100</v>
      </c>
      <c r="EM31">
        <v>-0.38</v>
      </c>
      <c r="EN31">
        <v>0.27050000000000002</v>
      </c>
      <c r="EO31">
        <v>0.90008463211761403</v>
      </c>
      <c r="EP31">
        <v>-1.6043650578588901E-5</v>
      </c>
      <c r="EQ31">
        <v>-1.15305589960158E-6</v>
      </c>
      <c r="ER31">
        <v>3.6581349982770798E-10</v>
      </c>
      <c r="ES31">
        <v>-0.14781220491032501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1.9</v>
      </c>
      <c r="FC31">
        <v>2</v>
      </c>
      <c r="FD31">
        <v>509.98200000000003</v>
      </c>
      <c r="FE31">
        <v>482.38299999999998</v>
      </c>
      <c r="FF31">
        <v>23.173400000000001</v>
      </c>
      <c r="FG31">
        <v>36.535600000000002</v>
      </c>
      <c r="FH31">
        <v>29.9999</v>
      </c>
      <c r="FI31">
        <v>36.570799999999998</v>
      </c>
      <c r="FJ31">
        <v>36.613799999999998</v>
      </c>
      <c r="FK31">
        <v>52.944600000000001</v>
      </c>
      <c r="FL31">
        <v>21.524699999999999</v>
      </c>
      <c r="FM31">
        <v>61.6768</v>
      </c>
      <c r="FN31">
        <v>23.174800000000001</v>
      </c>
      <c r="FO31">
        <v>1403.77</v>
      </c>
      <c r="FP31">
        <v>21.561</v>
      </c>
      <c r="FQ31">
        <v>97.345600000000005</v>
      </c>
      <c r="FR31">
        <v>101.408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2020-12-18T12:21:49Z</dcterms:created>
  <dcterms:modified xsi:type="dcterms:W3CDTF">2021-05-04T23:51:39Z</dcterms:modified>
</cp:coreProperties>
</file>