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ABD7C10-C57B-49F0-9EC6-80D79BE41D80}" xr6:coauthVersionLast="46" xr6:coauthVersionMax="46" xr10:uidLastSave="{00000000-0000-0000-0000-000000000000}"/>
  <bookViews>
    <workbookView xWindow="4185" yWindow="41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K31" i="1"/>
  <c r="BJ31" i="1"/>
  <c r="BI31" i="1"/>
  <c r="BH31" i="1"/>
  <c r="BG31" i="1"/>
  <c r="BF31" i="1"/>
  <c r="BE31" i="1"/>
  <c r="BB31" i="1"/>
  <c r="AZ31" i="1"/>
  <c r="AU31" i="1"/>
  <c r="AO31" i="1"/>
  <c r="AN31" i="1"/>
  <c r="AI31" i="1"/>
  <c r="AG31" i="1" s="1"/>
  <c r="Y31" i="1"/>
  <c r="X31" i="1"/>
  <c r="W31" i="1"/>
  <c r="P31" i="1"/>
  <c r="N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W30" i="1" s="1"/>
  <c r="X30" i="1"/>
  <c r="P30" i="1"/>
  <c r="BO29" i="1"/>
  <c r="BN29" i="1"/>
  <c r="BM29" i="1"/>
  <c r="AW29" i="1" s="1"/>
  <c r="BL29" i="1"/>
  <c r="BJ29" i="1"/>
  <c r="BK29" i="1" s="1"/>
  <c r="BI29" i="1"/>
  <c r="BH29" i="1"/>
  <c r="BG29" i="1"/>
  <c r="BF29" i="1"/>
  <c r="BE29" i="1"/>
  <c r="BB29" i="1"/>
  <c r="AZ29" i="1"/>
  <c r="AU29" i="1"/>
  <c r="AO29" i="1"/>
  <c r="AN29" i="1"/>
  <c r="AI29" i="1"/>
  <c r="AG29" i="1" s="1"/>
  <c r="AH29" i="1"/>
  <c r="Y29" i="1"/>
  <c r="X29" i="1"/>
  <c r="W29" i="1" s="1"/>
  <c r="S29" i="1"/>
  <c r="P29" i="1"/>
  <c r="BO28" i="1"/>
  <c r="BN28" i="1"/>
  <c r="BL28" i="1"/>
  <c r="BM28" i="1" s="1"/>
  <c r="BJ28" i="1"/>
  <c r="BK28" i="1" s="1"/>
  <c r="BI28" i="1"/>
  <c r="BH28" i="1"/>
  <c r="BG28" i="1"/>
  <c r="BF28" i="1"/>
  <c r="BE28" i="1"/>
  <c r="BB28" i="1"/>
  <c r="AZ28" i="1"/>
  <c r="AW28" i="1"/>
  <c r="AY28" i="1" s="1"/>
  <c r="AU28" i="1"/>
  <c r="AN28" i="1"/>
  <c r="AO28" i="1" s="1"/>
  <c r="AI28" i="1"/>
  <c r="AH28" i="1"/>
  <c r="AG28" i="1"/>
  <c r="K28" i="1" s="1"/>
  <c r="Y28" i="1"/>
  <c r="X28" i="1"/>
  <c r="W28" i="1" s="1"/>
  <c r="P28" i="1"/>
  <c r="N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K27" i="1"/>
  <c r="J27" i="1"/>
  <c r="AX27" i="1" s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/>
  <c r="Y26" i="1"/>
  <c r="X26" i="1"/>
  <c r="W26" i="1"/>
  <c r="P26" i="1"/>
  <c r="BO25" i="1"/>
  <c r="BN25" i="1"/>
  <c r="BL25" i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 s="1"/>
  <c r="Y24" i="1"/>
  <c r="X24" i="1"/>
  <c r="W24" i="1" s="1"/>
  <c r="P24" i="1"/>
  <c r="BO23" i="1"/>
  <c r="BN23" i="1"/>
  <c r="BM23" i="1" s="1"/>
  <c r="BL23" i="1"/>
  <c r="BK23" i="1"/>
  <c r="BJ23" i="1"/>
  <c r="BI23" i="1"/>
  <c r="BH23" i="1"/>
  <c r="BG23" i="1"/>
  <c r="BF23" i="1"/>
  <c r="BE23" i="1"/>
  <c r="BB23" i="1"/>
  <c r="AZ23" i="1"/>
  <c r="AU23" i="1"/>
  <c r="AO23" i="1"/>
  <c r="AN23" i="1"/>
  <c r="AI23" i="1"/>
  <c r="AG23" i="1"/>
  <c r="I23" i="1" s="1"/>
  <c r="Y23" i="1"/>
  <c r="X23" i="1"/>
  <c r="W23" i="1"/>
  <c r="P23" i="1"/>
  <c r="N23" i="1"/>
  <c r="BO22" i="1"/>
  <c r="BN22" i="1"/>
  <c r="BM22" i="1"/>
  <c r="AW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Y22" i="1" s="1"/>
  <c r="AO22" i="1"/>
  <c r="AN22" i="1"/>
  <c r="AI22" i="1"/>
  <c r="AG22" i="1" s="1"/>
  <c r="Y22" i="1"/>
  <c r="X22" i="1"/>
  <c r="W22" i="1" s="1"/>
  <c r="S22" i="1"/>
  <c r="P22" i="1"/>
  <c r="K22" i="1"/>
  <c r="BO21" i="1"/>
  <c r="BN21" i="1"/>
  <c r="BM21" i="1"/>
  <c r="S21" i="1" s="1"/>
  <c r="BL21" i="1"/>
  <c r="BJ21" i="1"/>
  <c r="BK21" i="1" s="1"/>
  <c r="BI21" i="1"/>
  <c r="BH21" i="1"/>
  <c r="BG21" i="1"/>
  <c r="BF21" i="1"/>
  <c r="BE21" i="1"/>
  <c r="BB21" i="1"/>
  <c r="AZ21" i="1"/>
  <c r="AU21" i="1"/>
  <c r="AO21" i="1"/>
  <c r="AN21" i="1"/>
  <c r="AI21" i="1"/>
  <c r="AG21" i="1" s="1"/>
  <c r="AH21" i="1"/>
  <c r="Y21" i="1"/>
  <c r="X21" i="1"/>
  <c r="W21" i="1" s="1"/>
  <c r="P21" i="1"/>
  <c r="BO20" i="1"/>
  <c r="BN20" i="1"/>
  <c r="BM20" i="1" s="1"/>
  <c r="S20" i="1" s="1"/>
  <c r="BL20" i="1"/>
  <c r="BJ20" i="1"/>
  <c r="BK20" i="1" s="1"/>
  <c r="BI20" i="1"/>
  <c r="BH20" i="1"/>
  <c r="BG20" i="1"/>
  <c r="BF20" i="1"/>
  <c r="BE20" i="1"/>
  <c r="BB20" i="1"/>
  <c r="AZ20" i="1"/>
  <c r="AU20" i="1"/>
  <c r="AO20" i="1"/>
  <c r="AN20" i="1"/>
  <c r="AI20" i="1"/>
  <c r="AH20" i="1"/>
  <c r="AG20" i="1"/>
  <c r="K20" i="1" s="1"/>
  <c r="Y20" i="1"/>
  <c r="X20" i="1"/>
  <c r="W20" i="1" s="1"/>
  <c r="P20" i="1"/>
  <c r="N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J19" i="1" s="1"/>
  <c r="AX19" i="1" s="1"/>
  <c r="Y19" i="1"/>
  <c r="X19" i="1"/>
  <c r="W19" i="1" s="1"/>
  <c r="P19" i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G18" i="1"/>
  <c r="Y18" i="1"/>
  <c r="X18" i="1"/>
  <c r="W18" i="1"/>
  <c r="P18" i="1"/>
  <c r="BO17" i="1"/>
  <c r="BN17" i="1"/>
  <c r="BM17" i="1" s="1"/>
  <c r="S17" i="1" s="1"/>
  <c r="BL17" i="1"/>
  <c r="BI17" i="1"/>
  <c r="BH17" i="1"/>
  <c r="BG17" i="1"/>
  <c r="BF17" i="1"/>
  <c r="BJ17" i="1" s="1"/>
  <c r="BK17" i="1" s="1"/>
  <c r="BE17" i="1"/>
  <c r="AZ17" i="1" s="1"/>
  <c r="BB17" i="1"/>
  <c r="AW17" i="1"/>
  <c r="AU17" i="1"/>
  <c r="AY17" i="1" s="1"/>
  <c r="AO17" i="1"/>
  <c r="AN17" i="1"/>
  <c r="AI17" i="1"/>
  <c r="AG17" i="1"/>
  <c r="K17" i="1" s="1"/>
  <c r="Y17" i="1"/>
  <c r="X17" i="1"/>
  <c r="W17" i="1"/>
  <c r="P17" i="1"/>
  <c r="N18" i="1" l="1"/>
  <c r="J18" i="1"/>
  <c r="AX18" i="1" s="1"/>
  <c r="K18" i="1"/>
  <c r="I18" i="1"/>
  <c r="AH18" i="1"/>
  <c r="AW19" i="1"/>
  <c r="BA19" i="1" s="1"/>
  <c r="S19" i="1"/>
  <c r="AW20" i="1"/>
  <c r="AY20" i="1" s="1"/>
  <c r="N21" i="1"/>
  <c r="K21" i="1"/>
  <c r="J21" i="1"/>
  <c r="AX21" i="1" s="1"/>
  <c r="I21" i="1"/>
  <c r="I19" i="1"/>
  <c r="AH19" i="1"/>
  <c r="N19" i="1"/>
  <c r="K19" i="1"/>
  <c r="AY19" i="1"/>
  <c r="BM25" i="1"/>
  <c r="N26" i="1"/>
  <c r="J26" i="1"/>
  <c r="AX26" i="1" s="1"/>
  <c r="K26" i="1"/>
  <c r="I26" i="1"/>
  <c r="AH26" i="1"/>
  <c r="BA27" i="1"/>
  <c r="AA27" i="1"/>
  <c r="J30" i="1"/>
  <c r="AX30" i="1" s="1"/>
  <c r="BA30" i="1" s="1"/>
  <c r="I30" i="1"/>
  <c r="N30" i="1"/>
  <c r="AH30" i="1"/>
  <c r="T22" i="1"/>
  <c r="U22" i="1" s="1"/>
  <c r="AH24" i="1"/>
  <c r="N24" i="1"/>
  <c r="K24" i="1"/>
  <c r="J24" i="1"/>
  <c r="AX24" i="1" s="1"/>
  <c r="AA23" i="1"/>
  <c r="AW23" i="1"/>
  <c r="AY23" i="1" s="1"/>
  <c r="S23" i="1"/>
  <c r="AW27" i="1"/>
  <c r="S27" i="1"/>
  <c r="S28" i="1"/>
  <c r="K29" i="1"/>
  <c r="N29" i="1"/>
  <c r="J29" i="1"/>
  <c r="AX29" i="1" s="1"/>
  <c r="BA29" i="1" s="1"/>
  <c r="I29" i="1"/>
  <c r="K30" i="1"/>
  <c r="T17" i="1"/>
  <c r="U17" i="1" s="1"/>
  <c r="AY27" i="1"/>
  <c r="AW31" i="1"/>
  <c r="AY31" i="1" s="1"/>
  <c r="S31" i="1"/>
  <c r="AW18" i="1"/>
  <c r="AY18" i="1" s="1"/>
  <c r="S18" i="1"/>
  <c r="I24" i="1"/>
  <c r="AW24" i="1"/>
  <c r="AY24" i="1" s="1"/>
  <c r="S24" i="1"/>
  <c r="S30" i="1"/>
  <c r="J22" i="1"/>
  <c r="AX22" i="1" s="1"/>
  <c r="BA22" i="1" s="1"/>
  <c r="I22" i="1"/>
  <c r="AH22" i="1"/>
  <c r="N22" i="1"/>
  <c r="AW26" i="1"/>
  <c r="AY26" i="1" s="1"/>
  <c r="S26" i="1"/>
  <c r="AY29" i="1"/>
  <c r="I31" i="1"/>
  <c r="K31" i="1"/>
  <c r="J31" i="1"/>
  <c r="AX31" i="1" s="1"/>
  <c r="BA31" i="1" s="1"/>
  <c r="AH31" i="1"/>
  <c r="N17" i="1"/>
  <c r="AH23" i="1"/>
  <c r="N25" i="1"/>
  <c r="AH17" i="1"/>
  <c r="I20" i="1"/>
  <c r="T20" i="1" s="1"/>
  <c r="U20" i="1" s="1"/>
  <c r="J23" i="1"/>
  <c r="AX23" i="1" s="1"/>
  <c r="AH25" i="1"/>
  <c r="N27" i="1"/>
  <c r="I28" i="1"/>
  <c r="T29" i="1"/>
  <c r="U29" i="1" s="1"/>
  <c r="I17" i="1"/>
  <c r="J20" i="1"/>
  <c r="AX20" i="1" s="1"/>
  <c r="BA20" i="1" s="1"/>
  <c r="AW21" i="1"/>
  <c r="AY21" i="1" s="1"/>
  <c r="K23" i="1"/>
  <c r="I25" i="1"/>
  <c r="J28" i="1"/>
  <c r="AX28" i="1" s="1"/>
  <c r="BA28" i="1" s="1"/>
  <c r="J17" i="1"/>
  <c r="AX17" i="1" s="1"/>
  <c r="BA17" i="1" s="1"/>
  <c r="J25" i="1"/>
  <c r="AX25" i="1" s="1"/>
  <c r="AH27" i="1"/>
  <c r="V20" i="1" l="1"/>
  <c r="Z20" i="1" s="1"/>
  <c r="AC20" i="1"/>
  <c r="AB20" i="1"/>
  <c r="T26" i="1"/>
  <c r="U26" i="1" s="1"/>
  <c r="T24" i="1"/>
  <c r="U24" i="1" s="1"/>
  <c r="AA28" i="1"/>
  <c r="T31" i="1"/>
  <c r="U31" i="1" s="1"/>
  <c r="V22" i="1"/>
  <c r="Z22" i="1" s="1"/>
  <c r="AC22" i="1"/>
  <c r="AD22" i="1" s="1"/>
  <c r="AB22" i="1"/>
  <c r="S25" i="1"/>
  <c r="AW25" i="1"/>
  <c r="AY25" i="1" s="1"/>
  <c r="AA21" i="1"/>
  <c r="AA24" i="1"/>
  <c r="Q24" i="1"/>
  <c r="O24" i="1" s="1"/>
  <c r="R24" i="1" s="1"/>
  <c r="L24" i="1" s="1"/>
  <c r="M24" i="1" s="1"/>
  <c r="BA21" i="1"/>
  <c r="AA25" i="1"/>
  <c r="AA18" i="1"/>
  <c r="BA23" i="1"/>
  <c r="Q22" i="1"/>
  <c r="O22" i="1" s="1"/>
  <c r="R22" i="1" s="1"/>
  <c r="L22" i="1" s="1"/>
  <c r="M22" i="1" s="1"/>
  <c r="AA22" i="1"/>
  <c r="T21" i="1"/>
  <c r="U21" i="1" s="1"/>
  <c r="Q21" i="1" s="1"/>
  <c r="O21" i="1" s="1"/>
  <c r="R21" i="1" s="1"/>
  <c r="L21" i="1" s="1"/>
  <c r="M21" i="1" s="1"/>
  <c r="T28" i="1"/>
  <c r="U28" i="1" s="1"/>
  <c r="AA20" i="1"/>
  <c r="Q20" i="1"/>
  <c r="O20" i="1" s="1"/>
  <c r="R20" i="1" s="1"/>
  <c r="L20" i="1" s="1"/>
  <c r="M20" i="1" s="1"/>
  <c r="Q31" i="1"/>
  <c r="O31" i="1" s="1"/>
  <c r="R31" i="1" s="1"/>
  <c r="L31" i="1" s="1"/>
  <c r="M31" i="1" s="1"/>
  <c r="AA31" i="1"/>
  <c r="T27" i="1"/>
  <c r="U27" i="1" s="1"/>
  <c r="BA24" i="1"/>
  <c r="AA26" i="1"/>
  <c r="Q26" i="1"/>
  <c r="O26" i="1" s="1"/>
  <c r="R26" i="1" s="1"/>
  <c r="L26" i="1" s="1"/>
  <c r="M26" i="1" s="1"/>
  <c r="BA18" i="1"/>
  <c r="V29" i="1"/>
  <c r="Z29" i="1" s="1"/>
  <c r="AC29" i="1"/>
  <c r="T30" i="1"/>
  <c r="U30" i="1" s="1"/>
  <c r="V17" i="1"/>
  <c r="Z17" i="1" s="1"/>
  <c r="AC17" i="1"/>
  <c r="AB17" i="1"/>
  <c r="AA19" i="1"/>
  <c r="T19" i="1"/>
  <c r="U19" i="1" s="1"/>
  <c r="AA29" i="1"/>
  <c r="Q29" i="1"/>
  <c r="O29" i="1" s="1"/>
  <c r="R29" i="1" s="1"/>
  <c r="L29" i="1" s="1"/>
  <c r="M29" i="1" s="1"/>
  <c r="AA17" i="1"/>
  <c r="Q17" i="1"/>
  <c r="O17" i="1" s="1"/>
  <c r="R17" i="1" s="1"/>
  <c r="L17" i="1" s="1"/>
  <c r="M17" i="1" s="1"/>
  <c r="AB29" i="1"/>
  <c r="T18" i="1"/>
  <c r="U18" i="1" s="1"/>
  <c r="T23" i="1"/>
  <c r="U23" i="1" s="1"/>
  <c r="Q30" i="1"/>
  <c r="O30" i="1" s="1"/>
  <c r="R30" i="1" s="1"/>
  <c r="L30" i="1" s="1"/>
  <c r="M30" i="1" s="1"/>
  <c r="AA30" i="1"/>
  <c r="BA26" i="1"/>
  <c r="T25" i="1" l="1"/>
  <c r="U25" i="1" s="1"/>
  <c r="V28" i="1"/>
  <c r="Z28" i="1" s="1"/>
  <c r="AC28" i="1"/>
  <c r="AB28" i="1"/>
  <c r="V24" i="1"/>
  <c r="Z24" i="1" s="1"/>
  <c r="AC24" i="1"/>
  <c r="AB24" i="1"/>
  <c r="BA25" i="1"/>
  <c r="V30" i="1"/>
  <c r="Z30" i="1" s="1"/>
  <c r="AC30" i="1"/>
  <c r="AB30" i="1"/>
  <c r="V26" i="1"/>
  <c r="Z26" i="1" s="1"/>
  <c r="AC26" i="1"/>
  <c r="AB26" i="1"/>
  <c r="AC19" i="1"/>
  <c r="AD19" i="1" s="1"/>
  <c r="V19" i="1"/>
  <c r="Z19" i="1" s="1"/>
  <c r="AB19" i="1"/>
  <c r="AD29" i="1"/>
  <c r="AC23" i="1"/>
  <c r="V23" i="1"/>
  <c r="Z23" i="1" s="1"/>
  <c r="AB23" i="1"/>
  <c r="Q23" i="1"/>
  <c r="O23" i="1" s="1"/>
  <c r="R23" i="1" s="1"/>
  <c r="L23" i="1" s="1"/>
  <c r="M23" i="1" s="1"/>
  <c r="AC27" i="1"/>
  <c r="AD27" i="1" s="1"/>
  <c r="V27" i="1"/>
  <c r="Z27" i="1" s="1"/>
  <c r="AB27" i="1"/>
  <c r="Q27" i="1"/>
  <c r="O27" i="1" s="1"/>
  <c r="R27" i="1" s="1"/>
  <c r="L27" i="1" s="1"/>
  <c r="M27" i="1" s="1"/>
  <c r="V18" i="1"/>
  <c r="Z18" i="1" s="1"/>
  <c r="AC18" i="1"/>
  <c r="AB18" i="1"/>
  <c r="AC31" i="1"/>
  <c r="AD31" i="1" s="1"/>
  <c r="V31" i="1"/>
  <c r="Z31" i="1" s="1"/>
  <c r="AB31" i="1"/>
  <c r="AD20" i="1"/>
  <c r="AD17" i="1"/>
  <c r="V21" i="1"/>
  <c r="Z21" i="1" s="1"/>
  <c r="AC21" i="1"/>
  <c r="AB21" i="1"/>
  <c r="Q19" i="1"/>
  <c r="O19" i="1" s="1"/>
  <c r="R19" i="1" s="1"/>
  <c r="L19" i="1" s="1"/>
  <c r="M19" i="1" s="1"/>
  <c r="Q18" i="1"/>
  <c r="O18" i="1" s="1"/>
  <c r="R18" i="1" s="1"/>
  <c r="L18" i="1" s="1"/>
  <c r="M18" i="1" s="1"/>
  <c r="Q28" i="1"/>
  <c r="O28" i="1" s="1"/>
  <c r="R28" i="1" s="1"/>
  <c r="L28" i="1" s="1"/>
  <c r="M28" i="1" s="1"/>
  <c r="AD24" i="1" l="1"/>
  <c r="AD21" i="1"/>
  <c r="AD30" i="1"/>
  <c r="AD26" i="1"/>
  <c r="AD18" i="1"/>
  <c r="AD23" i="1"/>
  <c r="AC25" i="1"/>
  <c r="AD25" i="1" s="1"/>
  <c r="V25" i="1"/>
  <c r="Z25" i="1" s="1"/>
  <c r="AB25" i="1"/>
  <c r="Q25" i="1"/>
  <c r="O25" i="1" s="1"/>
  <c r="R25" i="1" s="1"/>
  <c r="L25" i="1" s="1"/>
  <c r="M25" i="1" s="1"/>
  <c r="AD28" i="1"/>
</calcChain>
</file>

<file path=xl/sharedStrings.xml><?xml version="1.0" encoding="utf-8"?>
<sst xmlns="http://schemas.openxmlformats.org/spreadsheetml/2006/main" count="701" uniqueCount="357">
  <si>
    <t>File opened</t>
  </si>
  <si>
    <t>2020-12-18 14:59:13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</si>
  <si>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</si>
  <si>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</si>
  <si>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</si>
  <si>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</si>
  <si>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</si>
  <si>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</si>
  <si>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</si>
  <si>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</si>
  <si>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</si>
  <si>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</si>
  <si>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</si>
  <si>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</si>
  <si>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</si>
  <si>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</si>
  <si>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</si>
  <si>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</si>
  <si>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</si>
  <si>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</si>
  <si>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</si>
  <si>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</si>
  <si>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</si>
  <si>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14:59:13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</si>
  <si>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</si>
  <si>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</si>
  <si>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</si>
  <si>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</si>
  <si>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</si>
  <si>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</si>
  <si>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</si>
  <si>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</si>
  <si>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</si>
  <si>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</si>
  <si>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</si>
  <si>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</si>
  <si>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</si>
  <si>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</si>
  <si>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</si>
  <si>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</si>
  <si>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</si>
  <si>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</si>
  <si>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</si>
  <si>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</si>
  <si>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</si>
  <si>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</si>
  <si>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</si>
  <si>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</si>
  <si>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</si>
  <si>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</si>
  <si>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</si>
  <si>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</si>
  <si>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</si>
  <si>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</si>
  <si>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</si>
  <si>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</si>
  <si>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</si>
  <si>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</si>
  <si>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</si>
  <si>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</si>
  <si>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</si>
  <si>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</si>
  <si>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</si>
  <si>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</si>
  <si>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</si>
  <si>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</si>
  <si>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</si>
  <si>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</si>
  <si>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</si>
  <si>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</si>
  <si>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</si>
  <si>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</si>
  <si>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</si>
  <si>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</si>
  <si>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</si>
  <si>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</si>
  <si>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</si>
  <si>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</si>
  <si>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</si>
  <si>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</si>
  <si>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</si>
  <si>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</si>
  <si>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</si>
  <si>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</si>
  <si>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</si>
  <si>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</si>
  <si>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</si>
  <si>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</si>
  <si>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</si>
  <si>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</si>
  <si>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</si>
  <si>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</si>
  <si>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</si>
  <si>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</si>
  <si>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</si>
  <si>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</si>
  <si>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</si>
  <si>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</si>
  <si>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</si>
  <si>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</si>
  <si>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</si>
  <si>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</si>
  <si>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</si>
  <si>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</si>
  <si>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</si>
  <si>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</si>
  <si>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</si>
  <si>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</si>
  <si>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</si>
  <si>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</si>
  <si>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</si>
  <si>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</si>
  <si>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</si>
  <si>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</si>
  <si>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</si>
  <si>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</si>
  <si>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</si>
  <si>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</si>
  <si>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</si>
  <si>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</si>
  <si>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</si>
  <si>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</si>
  <si>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</si>
  <si>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</si>
  <si>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</si>
  <si>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</si>
  <si>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</si>
  <si>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</si>
  <si>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</si>
  <si>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</si>
  <si>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</si>
  <si>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</si>
  <si>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</si>
  <si>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</si>
  <si>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</si>
  <si>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</si>
  <si>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</si>
  <si>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</si>
  <si>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</si>
  <si>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</si>
  <si>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</si>
  <si>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</si>
  <si>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</si>
  <si>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</si>
  <si>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</si>
  <si>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</si>
  <si>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</si>
  <si>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</si>
  <si>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</si>
  <si>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</si>
  <si>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</si>
  <si>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</si>
  <si>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</si>
  <si>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</si>
  <si>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</si>
  <si>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</si>
  <si>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</si>
  <si>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</si>
  <si>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</si>
  <si>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</si>
  <si>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</si>
  <si>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</si>
  <si>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</si>
  <si>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</si>
  <si>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</si>
  <si>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</si>
  <si>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</si>
  <si>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</si>
  <si>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</si>
  <si>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</si>
  <si>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</si>
  <si>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</si>
  <si>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</si>
  <si>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</si>
  <si>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</si>
  <si>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</si>
  <si>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</si>
  <si>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</si>
  <si>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</si>
  <si>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</si>
  <si>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</si>
  <si>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</si>
  <si>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</si>
  <si>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</si>
  <si>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</si>
  <si>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</si>
  <si>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</si>
  <si>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</si>
  <si>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</si>
  <si>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</si>
  <si>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</si>
  <si>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</si>
  <si>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</si>
  <si>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</si>
  <si>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</si>
  <si>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</si>
  <si>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</si>
  <si>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</si>
  <si>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</si>
  <si>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</si>
  <si>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</si>
  <si>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</si>
  <si>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</si>
  <si>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</si>
  <si>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</si>
  <si>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</si>
  <si>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</si>
  <si>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</si>
  <si>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</si>
  <si>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</si>
  <si>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</si>
  <si>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</si>
  <si>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</si>
  <si>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</si>
  <si>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</si>
  <si>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</si>
  <si>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</si>
  <si>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</si>
  <si>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</si>
  <si>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</si>
  <si>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</si>
  <si>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</si>
  <si>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</si>
  <si>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</si>
  <si>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</si>
  <si>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</si>
  <si>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</si>
  <si>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</si>
  <si>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</si>
  <si>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</si>
  <si>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</si>
  <si>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</si>
  <si>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</si>
  <si>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</si>
  <si>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</si>
  <si>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</si>
  <si>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</si>
  <si>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</si>
  <si>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</si>
  <si>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</si>
  <si>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</si>
  <si>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</si>
  <si>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</si>
  <si>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</si>
  <si>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</si>
  <si>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</si>
  <si>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</si>
  <si>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</si>
  <si>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</si>
  <si>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</si>
  <si>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</si>
  <si>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</si>
  <si>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</si>
  <si>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</si>
  <si>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</si>
  <si>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</si>
  <si>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</si>
  <si>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</si>
  <si>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</si>
  <si>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</si>
  <si>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</si>
  <si>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</si>
  <si>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</si>
  <si>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</si>
  <si>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</si>
  <si>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</si>
  <si>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</si>
  <si>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</si>
  <si>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</si>
  <si>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</si>
  <si>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</si>
  <si>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</si>
  <si>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</si>
  <si>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</si>
  <si>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</si>
  <si>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</si>
  <si>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</si>
  <si>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</si>
  <si>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</si>
  <si>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</si>
  <si>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</si>
  <si>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</si>
  <si>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</si>
  <si>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</si>
  <si>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</si>
  <si>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</si>
  <si>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</si>
  <si>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15:01:39</t>
  </si>
  <si>
    <t>15:01:39</t>
  </si>
  <si>
    <t>1149</t>
  </si>
  <si>
    <t>_1</t>
  </si>
  <si>
    <t>RECT-4143-20200907-06_33_50</t>
  </si>
  <si>
    <t>RECT-967-20201218-15_01_36</t>
  </si>
  <si>
    <t>DARK-968-20201218-15_01_38</t>
  </si>
  <si>
    <t>0: Broadleaf</t>
  </si>
  <si>
    <t>15:02:00</t>
  </si>
  <si>
    <t>0/3</t>
  </si>
  <si>
    <t>20201218 15:03:58</t>
  </si>
  <si>
    <t>15:03:58</t>
  </si>
  <si>
    <t>RECT-969-20201218-15_03_55</t>
  </si>
  <si>
    <t>DARK-970-20201218-15_03_57</t>
  </si>
  <si>
    <t>3/3</t>
  </si>
  <si>
    <t>20201218 15:05:09</t>
  </si>
  <si>
    <t>15:05:09</t>
  </si>
  <si>
    <t>RECT-971-20201218-15_05_06</t>
  </si>
  <si>
    <t>DARK-972-20201218-15_05_08</t>
  </si>
  <si>
    <t>20201218 15:06:19</t>
  </si>
  <si>
    <t>15:06:19</t>
  </si>
  <si>
    <t>RECT-973-20201218-15_06_16</t>
  </si>
  <si>
    <t>DARK-974-20201218-15_06_18</t>
  </si>
  <si>
    <t>20201218 15:08:05</t>
  </si>
  <si>
    <t>15:08:05</t>
  </si>
  <si>
    <t>RECT-975-20201218-15_08_02</t>
  </si>
  <si>
    <t>DARK-976-20201218-15_08_04</t>
  </si>
  <si>
    <t>20201218 15:09:33</t>
  </si>
  <si>
    <t>15:09:33</t>
  </si>
  <si>
    <t>RECT-977-20201218-15_09_30</t>
  </si>
  <si>
    <t>DARK-978-20201218-15_09_32</t>
  </si>
  <si>
    <t>20201218 15:10:46</t>
  </si>
  <si>
    <t>15:10:46</t>
  </si>
  <si>
    <t>RECT-979-20201218-15_10_43</t>
  </si>
  <si>
    <t>DARK-980-20201218-15_10_45</t>
  </si>
  <si>
    <t>20201218 15:12:42</t>
  </si>
  <si>
    <t>15:12:42</t>
  </si>
  <si>
    <t>RECT-981-20201218-15_12_39</t>
  </si>
  <si>
    <t>DARK-982-20201218-15_12_41</t>
  </si>
  <si>
    <t>15:13:06</t>
  </si>
  <si>
    <t>20201218 15:15:07</t>
  </si>
  <si>
    <t>15:15:07</t>
  </si>
  <si>
    <t>RECT-983-20201218-15_15_04</t>
  </si>
  <si>
    <t>DARK-984-20201218-15_15_06</t>
  </si>
  <si>
    <t>1/3</t>
  </si>
  <si>
    <t>20201218 15:17:07</t>
  </si>
  <si>
    <t>15:17:07</t>
  </si>
  <si>
    <t>RECT-985-20201218-15_17_04</t>
  </si>
  <si>
    <t>DARK-986-20201218-15_17_06</t>
  </si>
  <si>
    <t>20201218 15:19:08</t>
  </si>
  <si>
    <t>15:19:08</t>
  </si>
  <si>
    <t>RECT-987-20201218-15_19_05</t>
  </si>
  <si>
    <t>DARK-988-20201218-15_19_07</t>
  </si>
  <si>
    <t>20201218 15:21:08</t>
  </si>
  <si>
    <t>15:21:08</t>
  </si>
  <si>
    <t>RECT-989-20201218-15_21_05</t>
  </si>
  <si>
    <t>DARK-990-20201218-15_21_07</t>
  </si>
  <si>
    <t>20201218 15:23:09</t>
  </si>
  <si>
    <t>15:23:09</t>
  </si>
  <si>
    <t>RECT-991-20201218-15_23_06</t>
  </si>
  <si>
    <t>DARK-992-20201218-15_23_08</t>
  </si>
  <si>
    <t>15:23:31</t>
  </si>
  <si>
    <t>20201218 15:25:33</t>
  </si>
  <si>
    <t>15:25:33</t>
  </si>
  <si>
    <t>RECT-993-20201218-15_25_30</t>
  </si>
  <si>
    <t>DARK-994-20201218-15_25_32</t>
  </si>
  <si>
    <t>20201218 15:27:33</t>
  </si>
  <si>
    <t>15:27:33</t>
  </si>
  <si>
    <t>RECT-995-20201218-15_27_30</t>
  </si>
  <si>
    <t>DARK-996-20201218-15_27_32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</si>
</sst>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1608332499.0999999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1608332491.3499999</v>
      </c>
      <c r="I17">
        <f t="shared" ref="I17:I31" si="0">CA17*AG17*(BW17-BX17)/(100*BP17*(1000-AG17*BW17))</f>
        <v>7.6579307097163142E-4</v>
      </c>
      <c r="J17">
        <f t="shared" ref="J17:J31" si="1">CA17*AG17*(BV17-BU17*(1000-AG17*BX17)/(1000-AG17*BW17))/(100*BP17)</f>
        <v>5.6755993405190486</v>
      </c>
      <c r="K17">
        <f t="shared" ref="K17:K31" si="2">BU17 - IF(AG17&gt;1, J17*BP17*100/(AI17*CI17), 0)</f>
        <v>402.09796666666699</v>
      </c>
      <c r="L17">
        <f t="shared" ref="L17:L31" si="3">((R17-I17/2)*K17-J17)/(R17+I17/2)</f>
        <v>177.41940437698028</v>
      </c>
      <c r="M17">
        <f t="shared" ref="M17:M31" si="4">L17*(CB17+CC17)/1000</f>
        <v>18.196863727730531</v>
      </c>
      <c r="N17">
        <f t="shared" ref="N17:N31" si="5">(BU17 - IF(AG17&gt;1, J17*BP17*100/(AI17*CI17), 0))*(CB17+CC17)/1000</f>
        <v>41.240821038289006</v>
      </c>
      <c r="O17">
        <f t="shared" ref="O17:O31" si="6">2/((1/Q17-1/P17)+SIGN(Q17)*SQRT((1/Q17-1/P17)*(1/Q17-1/P17) + 4*BQ17/((BQ17+1)*(BQ17+1))*(2*1/Q17*1/P17-1/P17*1/P17)))</f>
        <v>4.2281790093179526E-2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2.9721757675090501</v>
      </c>
      <c r="Q17">
        <f t="shared" ref="Q17:Q31" si="8">I17*(1000-(1000*0.61365*EXP(17.502*U17/(240.97+U17))/(CB17+CC17)+BW17)/2)/(1000*0.61365*EXP(17.502*U17/(240.97+U17))/(CB17+CC17)-BW17)</f>
        <v>4.1950452984271823E-2</v>
      </c>
      <c r="R17">
        <f t="shared" ref="R17:R31" si="9">1/((BQ17+1)/(O17/1.6)+1/(P17/1.37)) + BQ17/((BQ17+1)/(O17/1.6) + BQ17/(P17/1.37))</f>
        <v>2.624858586437652E-2</v>
      </c>
      <c r="S17">
        <f t="shared" ref="S17:S31" si="10">(BM17*BO17)</f>
        <v>231.28970137517811</v>
      </c>
      <c r="T17">
        <f t="shared" ref="T17:T31" si="11">(CD17+(S17+2*0.95*0.0000000567*(((CD17+$B$7)+273)^4-(CD17+273)^4)-44100*I17)/(1.84*29.3*P17+8*0.95*0.0000000567*(CD17+273)^3))</f>
        <v>29.114425095019538</v>
      </c>
      <c r="U17">
        <f t="shared" ref="U17:U31" si="12">($C$7*CE17+$D$7*CF17+$E$7*T17)</f>
        <v>28.148306666666699</v>
      </c>
      <c r="V17">
        <f t="shared" ref="V17:V31" si="13">0.61365*EXP(17.502*U17/(240.97+U17))</f>
        <v>3.8277729909620573</v>
      </c>
      <c r="W17">
        <f t="shared" ref="W17:W31" si="14">(X17/Y17*100)</f>
        <v>53.039373418075456</v>
      </c>
      <c r="X17">
        <f t="shared" ref="X17:X31" si="15">BW17*(CB17+CC17)/1000</f>
        <v>2.00876771348605</v>
      </c>
      <c r="Y17">
        <f t="shared" ref="Y17:Y31" si="16">0.61365*EXP(17.502*CD17/(240.97+CD17))</f>
        <v>3.787314185731832</v>
      </c>
      <c r="Z17">
        <f t="shared" ref="Z17:Z31" si="17">(V17-BW17*(CB17+CC17)/1000)</f>
        <v>1.8190052774760073</v>
      </c>
      <c r="AA17">
        <f t="shared" ref="AA17:AA31" si="18">(-I17*44100)</f>
        <v>-33.771474429848944</v>
      </c>
      <c r="AB17">
        <f t="shared" ref="AB17:AB31" si="19">2*29.3*P17*0.92*(CD17-U17)</f>
        <v>-29.219557774789269</v>
      </c>
      <c r="AC17">
        <f t="shared" ref="AC17:AC31" si="20">2*0.95*0.0000000567*(((CD17+$B$7)+273)^4-(U17+273)^4)</f>
        <v>-2.1441597977887255</v>
      </c>
      <c r="AD17">
        <f t="shared" ref="AD17:AD31" si="21">S17+AC17+AA17+AB17</f>
        <v>166.15450937275116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53999.270845565501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15350.7</v>
      </c>
      <c r="AS17">
        <v>906.22716000000003</v>
      </c>
      <c r="AT17">
        <v>1041</v>
      </c>
      <c r="AU17">
        <f t="shared" ref="AU17:AU31" si="27">1-AS17/AT17</f>
        <v>0.12946478386167148</v>
      </c>
      <c r="AV17">
        <v>0.5</v>
      </c>
      <c r="AW17">
        <f t="shared" ref="AW17:AW31" si="28">BM17</f>
        <v>1180.1777806277603</v>
      </c>
      <c r="AX17">
        <f t="shared" ref="AX17:AX31" si="29">J17</f>
        <v>5.6755993405190486</v>
      </c>
      <c r="AY17">
        <f t="shared" ref="AY17:AY31" si="30">AU17*AV17*AW17</f>
        <v>76.395730643660059</v>
      </c>
      <c r="AZ17">
        <f t="shared" ref="AZ17:AZ31" si="31">BE17/AT17</f>
        <v>0.37741594620557156</v>
      </c>
      <c r="BA17">
        <f t="shared" ref="BA17:BA31" si="32">(AX17-AP17)/AW17</f>
        <v>5.2986481553728209E-3</v>
      </c>
      <c r="BB17">
        <f t="shared" ref="BB17:BB31" si="33">(AM17-AT17)/AT17</f>
        <v>2.1336023054755042</v>
      </c>
      <c r="BC17" t="s">
        <v>293</v>
      </c>
      <c r="BD17">
        <v>648.11</v>
      </c>
      <c r="BE17">
        <f t="shared" ref="BE17:BE31" si="34">AT17-BD17</f>
        <v>392.89</v>
      </c>
      <c r="BF17">
        <f t="shared" ref="BF17:BF31" si="35">(AT17-AS17)/(AT17-BD17)</f>
        <v>0.34302944844612993</v>
      </c>
      <c r="BG17">
        <f t="shared" ref="BG17:BG31" si="36">(AM17-AT17)/(AM17-BD17)</f>
        <v>0.84969605619039246</v>
      </c>
      <c r="BH17">
        <f t="shared" ref="BH17:BH31" si="37">(AT17-AS17)/(AT17-AL17)</f>
        <v>0.41401931093151828</v>
      </c>
      <c r="BI17">
        <f t="shared" ref="BI17:BI31" si="38">(AM17-AT17)/(AM17-AL17)</f>
        <v>0.87217361045664443</v>
      </c>
      <c r="BJ17">
        <f t="shared" ref="BJ17:BJ31" si="39">(BF17*BD17/AS17)</f>
        <v>0.2453257038030302</v>
      </c>
      <c r="BK17">
        <f t="shared" ref="BK17:BK31" si="40">(1-BJ17)</f>
        <v>0.7546742961969698</v>
      </c>
      <c r="BL17">
        <f t="shared" ref="BL17:BL31" si="41">$B$11*CJ17+$C$11*CK17+$F$11*CL17*(1-CO17)</f>
        <v>1399.99133333333</v>
      </c>
      <c r="BM17">
        <f t="shared" ref="BM17:BM31" si="42">BL17*BN17</f>
        <v>1180.1777806277603</v>
      </c>
      <c r="BN17">
        <f t="shared" ref="BN17:BN31" si="43">($B$11*$D$9+$C$11*$D$9+$F$11*((CY17+CQ17)/MAX(CY17+CQ17+CZ17, 0.1)*$I$9+CZ17/MAX(CY17+CQ17+CZ17, 0.1)*$J$9))/($B$11+$C$11+$F$11)</f>
        <v>0.8429893475253154</v>
      </c>
      <c r="BO17">
        <f t="shared" ref="BO17:BO31" si="44">($B$11*$K$9+$C$11*$K$9+$F$11*((CY17+CQ17)/MAX(CY17+CQ17+CZ17, 0.1)*$P$9+CZ17/MAX(CY17+CQ17+CZ17, 0.1)*$Q$9))/($B$11+$C$11+$F$11)</f>
        <v>0.19597869505063081</v>
      </c>
      <c r="BP17">
        <v>6</v>
      </c>
      <c r="BQ17">
        <v>0.5</v>
      </c>
      <c r="BR17" t="s">
        <v>294</v>
      </c>
      <c r="BS17">
        <v>2</v>
      </c>
      <c r="BT17">
        <v>1608332491.3499999</v>
      </c>
      <c r="BU17">
        <v>402.09796666666699</v>
      </c>
      <c r="BV17">
        <v>409.27449999999999</v>
      </c>
      <c r="BW17">
        <v>19.5854833333333</v>
      </c>
      <c r="BX17">
        <v>18.684993333333299</v>
      </c>
      <c r="BY17">
        <v>403.02496666666701</v>
      </c>
      <c r="BZ17">
        <v>19.603483333333301</v>
      </c>
      <c r="CA17">
        <v>500.25740000000002</v>
      </c>
      <c r="CB17">
        <v>102.46406666666699</v>
      </c>
      <c r="CC17">
        <v>0.100045706666667</v>
      </c>
      <c r="CD17">
        <v>27.965953333333299</v>
      </c>
      <c r="CE17">
        <v>28.148306666666699</v>
      </c>
      <c r="CF17">
        <v>999.9</v>
      </c>
      <c r="CG17">
        <v>0</v>
      </c>
      <c r="CH17">
        <v>0</v>
      </c>
      <c r="CI17">
        <v>9998.6606666666703</v>
      </c>
      <c r="CJ17">
        <v>0</v>
      </c>
      <c r="CK17">
        <v>99.052670000000006</v>
      </c>
      <c r="CL17">
        <v>1399.99133333333</v>
      </c>
      <c r="CM17">
        <v>0.89999980000000002</v>
      </c>
      <c r="CN17">
        <v>0.100000106666667</v>
      </c>
      <c r="CO17">
        <v>0</v>
      </c>
      <c r="CP17">
        <v>906.83406666666701</v>
      </c>
      <c r="CQ17">
        <v>4.99979</v>
      </c>
      <c r="CR17">
        <v>12647.6566666667</v>
      </c>
      <c r="CS17">
        <v>11904.586666666701</v>
      </c>
      <c r="CT17">
        <v>46.25</v>
      </c>
      <c r="CU17">
        <v>48.616599999999998</v>
      </c>
      <c r="CV17">
        <v>47.375</v>
      </c>
      <c r="CW17">
        <v>47.678733333333298</v>
      </c>
      <c r="CX17">
        <v>47.570399999999999</v>
      </c>
      <c r="CY17">
        <v>1255.48933333333</v>
      </c>
      <c r="CZ17">
        <v>139.50200000000001</v>
      </c>
      <c r="DA17">
        <v>0</v>
      </c>
      <c r="DB17">
        <v>2083.5</v>
      </c>
      <c r="DC17">
        <v>0</v>
      </c>
      <c r="DD17">
        <v>906.22716000000003</v>
      </c>
      <c r="DE17">
        <v>-60.801384520286597</v>
      </c>
      <c r="DF17">
        <v>-822.92307565234705</v>
      </c>
      <c r="DG17">
        <v>12639.376</v>
      </c>
      <c r="DH17">
        <v>15</v>
      </c>
      <c r="DI17">
        <v>1608332520.0999999</v>
      </c>
      <c r="DJ17" t="s">
        <v>295</v>
      </c>
      <c r="DK17">
        <v>1608332520.0999999</v>
      </c>
      <c r="DL17">
        <v>1608332516.0999999</v>
      </c>
      <c r="DM17">
        <v>23</v>
      </c>
      <c r="DN17">
        <v>0.246</v>
      </c>
      <c r="DO17">
        <v>8.0000000000000002E-3</v>
      </c>
      <c r="DP17">
        <v>-0.92700000000000005</v>
      </c>
      <c r="DQ17">
        <v>-1.7999999999999999E-2</v>
      </c>
      <c r="DR17">
        <v>409</v>
      </c>
      <c r="DS17">
        <v>19</v>
      </c>
      <c r="DT17">
        <v>0.25</v>
      </c>
      <c r="DU17">
        <v>0.06</v>
      </c>
      <c r="DV17">
        <v>5.8479018376692702</v>
      </c>
      <c r="DW17">
        <v>2.39069120610952</v>
      </c>
      <c r="DX17">
        <v>0.17501143385791601</v>
      </c>
      <c r="DY17">
        <v>0</v>
      </c>
      <c r="DZ17">
        <v>-7.4071613333333302</v>
      </c>
      <c r="EA17">
        <v>-2.6527629810900999</v>
      </c>
      <c r="EB17">
        <v>0.19554865714587699</v>
      </c>
      <c r="EC17">
        <v>0</v>
      </c>
      <c r="ED17">
        <v>0.9120123</v>
      </c>
      <c r="EE17">
        <v>-0.28669457619576999</v>
      </c>
      <c r="EF17">
        <v>2.3531152401515199E-2</v>
      </c>
      <c r="EG17">
        <v>0</v>
      </c>
      <c r="EH17">
        <v>0</v>
      </c>
      <c r="EI17">
        <v>3</v>
      </c>
      <c r="EJ17" t="s">
        <v>296</v>
      </c>
      <c r="EK17">
        <v>100</v>
      </c>
      <c r="EL17">
        <v>100</v>
      </c>
      <c r="EM17">
        <v>-0.92700000000000005</v>
      </c>
      <c r="EN17">
        <v>-1.7999999999999999E-2</v>
      </c>
      <c r="EO17">
        <v>-1.3935121689502401</v>
      </c>
      <c r="EP17">
        <v>8.1547674161403102E-4</v>
      </c>
      <c r="EQ17">
        <v>-7.5071724955183801E-7</v>
      </c>
      <c r="ER17">
        <v>1.8443278439785599E-10</v>
      </c>
      <c r="ES17">
        <v>-0.150223096123387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36.799999999999997</v>
      </c>
      <c r="FB17">
        <v>36.9</v>
      </c>
      <c r="FC17">
        <v>2</v>
      </c>
      <c r="FD17">
        <v>510.95600000000002</v>
      </c>
      <c r="FE17">
        <v>499.04199999999997</v>
      </c>
      <c r="FF17">
        <v>23.764500000000002</v>
      </c>
      <c r="FG17">
        <v>30.530100000000001</v>
      </c>
      <c r="FH17">
        <v>30.000499999999999</v>
      </c>
      <c r="FI17">
        <v>30.460100000000001</v>
      </c>
      <c r="FJ17">
        <v>30.427600000000002</v>
      </c>
      <c r="FK17">
        <v>20.626200000000001</v>
      </c>
      <c r="FL17">
        <v>23.1463</v>
      </c>
      <c r="FM17">
        <v>46.994399999999999</v>
      </c>
      <c r="FN17">
        <v>23.770800000000001</v>
      </c>
      <c r="FO17">
        <v>408.66500000000002</v>
      </c>
      <c r="FP17">
        <v>18.7257</v>
      </c>
      <c r="FQ17">
        <v>101.44</v>
      </c>
      <c r="FR17">
        <v>100.736</v>
      </c>
    </row>
    <row r="18" spans="1:174" x14ac:dyDescent="0.25">
      <c r="A18">
        <v>2</v>
      </c>
      <c r="B18">
        <v>1608332638.0999999</v>
      </c>
      <c r="C18">
        <v>139</v>
      </c>
      <c r="D18" t="s">
        <v>297</v>
      </c>
      <c r="E18" t="s">
        <v>298</v>
      </c>
      <c r="F18" t="s">
        <v>289</v>
      </c>
      <c r="G18" t="s">
        <v>290</v>
      </c>
      <c r="H18">
        <v>1608332630.0999999</v>
      </c>
      <c r="I18">
        <f t="shared" si="0"/>
        <v>8.6125697316530455E-4</v>
      </c>
      <c r="J18">
        <f t="shared" si="1"/>
        <v>-0.21317797370247257</v>
      </c>
      <c r="K18">
        <f t="shared" si="2"/>
        <v>49.486345161290302</v>
      </c>
      <c r="L18">
        <f t="shared" si="3"/>
        <v>55.153717513314128</v>
      </c>
      <c r="M18">
        <f t="shared" si="4"/>
        <v>5.6571258430778846</v>
      </c>
      <c r="N18">
        <f t="shared" si="5"/>
        <v>5.0758225322495703</v>
      </c>
      <c r="O18">
        <f t="shared" si="6"/>
        <v>4.7825395256081753E-2</v>
      </c>
      <c r="P18">
        <f t="shared" si="7"/>
        <v>2.972949556827384</v>
      </c>
      <c r="Q18">
        <f t="shared" si="8"/>
        <v>4.7402057211603656E-2</v>
      </c>
      <c r="R18">
        <f t="shared" si="9"/>
        <v>2.9664008544799281E-2</v>
      </c>
      <c r="S18">
        <f t="shared" si="10"/>
        <v>231.29438485464979</v>
      </c>
      <c r="T18">
        <f t="shared" si="11"/>
        <v>29.126168039448999</v>
      </c>
      <c r="U18">
        <f t="shared" si="12"/>
        <v>28.194870967741899</v>
      </c>
      <c r="V18">
        <f t="shared" si="13"/>
        <v>3.8381644644834672</v>
      </c>
      <c r="W18">
        <f t="shared" si="14"/>
        <v>53.42909591947582</v>
      </c>
      <c r="X18">
        <f t="shared" si="15"/>
        <v>2.0278379475782029</v>
      </c>
      <c r="Y18">
        <f t="shared" si="16"/>
        <v>3.7953813604377711</v>
      </c>
      <c r="Z18">
        <f t="shared" si="17"/>
        <v>1.8103265169052642</v>
      </c>
      <c r="AA18">
        <f t="shared" si="18"/>
        <v>-37.981432516589933</v>
      </c>
      <c r="AB18">
        <f t="shared" si="19"/>
        <v>-30.841040284956385</v>
      </c>
      <c r="AC18">
        <f t="shared" si="20"/>
        <v>-2.2634932159477348</v>
      </c>
      <c r="AD18">
        <f t="shared" si="21"/>
        <v>160.20841883715573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54015.534185565659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15348.3</v>
      </c>
      <c r="AS18">
        <v>823.38127999999995</v>
      </c>
      <c r="AT18">
        <v>903.36</v>
      </c>
      <c r="AU18">
        <f t="shared" si="27"/>
        <v>8.8534714842366302E-2</v>
      </c>
      <c r="AV18">
        <v>0.5</v>
      </c>
      <c r="AW18">
        <f t="shared" si="28"/>
        <v>1180.2016748213073</v>
      </c>
      <c r="AX18">
        <f t="shared" si="29"/>
        <v>-0.21317797370247257</v>
      </c>
      <c r="AY18">
        <f t="shared" si="30"/>
        <v>52.244409368393782</v>
      </c>
      <c r="AZ18">
        <f t="shared" si="31"/>
        <v>0.29957049238398864</v>
      </c>
      <c r="BA18">
        <f t="shared" si="32"/>
        <v>3.0890441345031081E-4</v>
      </c>
      <c r="BB18">
        <f t="shared" si="33"/>
        <v>2.6110520722635493</v>
      </c>
      <c r="BC18" t="s">
        <v>300</v>
      </c>
      <c r="BD18">
        <v>632.74</v>
      </c>
      <c r="BE18">
        <f t="shared" si="34"/>
        <v>270.62</v>
      </c>
      <c r="BF18">
        <f t="shared" si="35"/>
        <v>0.29553883674525189</v>
      </c>
      <c r="BG18">
        <f t="shared" si="36"/>
        <v>0.89707683296949037</v>
      </c>
      <c r="BH18">
        <f t="shared" si="37"/>
        <v>0.4256834692607514</v>
      </c>
      <c r="BI18">
        <f t="shared" si="38"/>
        <v>0.92622208045468701</v>
      </c>
      <c r="BJ18">
        <f t="shared" si="39"/>
        <v>0.22711136153373646</v>
      </c>
      <c r="BK18">
        <f t="shared" si="40"/>
        <v>0.77288863846626354</v>
      </c>
      <c r="BL18">
        <f t="shared" si="41"/>
        <v>1400.01967741935</v>
      </c>
      <c r="BM18">
        <f t="shared" si="42"/>
        <v>1180.2016748213073</v>
      </c>
      <c r="BN18">
        <f t="shared" si="43"/>
        <v>0.84298934783314461</v>
      </c>
      <c r="BO18">
        <f t="shared" si="44"/>
        <v>0.1959786956662892</v>
      </c>
      <c r="BP18">
        <v>6</v>
      </c>
      <c r="BQ18">
        <v>0.5</v>
      </c>
      <c r="BR18" t="s">
        <v>294</v>
      </c>
      <c r="BS18">
        <v>2</v>
      </c>
      <c r="BT18">
        <v>1608332630.0999999</v>
      </c>
      <c r="BU18">
        <v>49.486345161290302</v>
      </c>
      <c r="BV18">
        <v>49.281774193548401</v>
      </c>
      <c r="BW18">
        <v>19.770251612903198</v>
      </c>
      <c r="BX18">
        <v>18.757661290322599</v>
      </c>
      <c r="BY18">
        <v>50.594690322580597</v>
      </c>
      <c r="BZ18">
        <v>19.766983870967699</v>
      </c>
      <c r="CA18">
        <v>500.23964516129001</v>
      </c>
      <c r="CB18">
        <v>102.47022580645201</v>
      </c>
      <c r="CC18">
        <v>9.9938058064516097E-2</v>
      </c>
      <c r="CD18">
        <v>28.002448387096798</v>
      </c>
      <c r="CE18">
        <v>28.194870967741899</v>
      </c>
      <c r="CF18">
        <v>999.9</v>
      </c>
      <c r="CG18">
        <v>0</v>
      </c>
      <c r="CH18">
        <v>0</v>
      </c>
      <c r="CI18">
        <v>10002.4380645161</v>
      </c>
      <c r="CJ18">
        <v>0</v>
      </c>
      <c r="CK18">
        <v>100.51845161290299</v>
      </c>
      <c r="CL18">
        <v>1400.01967741935</v>
      </c>
      <c r="CM18">
        <v>0.89999738709677402</v>
      </c>
      <c r="CN18">
        <v>0.10000248709677401</v>
      </c>
      <c r="CO18">
        <v>0</v>
      </c>
      <c r="CP18">
        <v>823.54</v>
      </c>
      <c r="CQ18">
        <v>4.99979</v>
      </c>
      <c r="CR18">
        <v>11480.7419354839</v>
      </c>
      <c r="CS18">
        <v>11904.8322580645</v>
      </c>
      <c r="CT18">
        <v>46.311999999999998</v>
      </c>
      <c r="CU18">
        <v>48.561999999999998</v>
      </c>
      <c r="CV18">
        <v>47.408999999999999</v>
      </c>
      <c r="CW18">
        <v>47.625</v>
      </c>
      <c r="CX18">
        <v>47.656999999999996</v>
      </c>
      <c r="CY18">
        <v>1255.5148387096799</v>
      </c>
      <c r="CZ18">
        <v>139.50483870967699</v>
      </c>
      <c r="DA18">
        <v>0</v>
      </c>
      <c r="DB18">
        <v>138.5</v>
      </c>
      <c r="DC18">
        <v>0</v>
      </c>
      <c r="DD18">
        <v>823.38127999999995</v>
      </c>
      <c r="DE18">
        <v>-10.255153851283399</v>
      </c>
      <c r="DF18">
        <v>-140.52307710930501</v>
      </c>
      <c r="DG18">
        <v>11477.984</v>
      </c>
      <c r="DH18">
        <v>15</v>
      </c>
      <c r="DI18">
        <v>1608332520.0999999</v>
      </c>
      <c r="DJ18" t="s">
        <v>295</v>
      </c>
      <c r="DK18">
        <v>1608332520.0999999</v>
      </c>
      <c r="DL18">
        <v>1608332516.0999999</v>
      </c>
      <c r="DM18">
        <v>23</v>
      </c>
      <c r="DN18">
        <v>0.246</v>
      </c>
      <c r="DO18">
        <v>8.0000000000000002E-3</v>
      </c>
      <c r="DP18">
        <v>-0.92700000000000005</v>
      </c>
      <c r="DQ18">
        <v>-1.7999999999999999E-2</v>
      </c>
      <c r="DR18">
        <v>409</v>
      </c>
      <c r="DS18">
        <v>19</v>
      </c>
      <c r="DT18">
        <v>0.25</v>
      </c>
      <c r="DU18">
        <v>0.06</v>
      </c>
      <c r="DV18">
        <v>-0.20678237050068199</v>
      </c>
      <c r="DW18">
        <v>-0.22527386850045</v>
      </c>
      <c r="DX18">
        <v>2.60063572090623E-2</v>
      </c>
      <c r="DY18">
        <v>1</v>
      </c>
      <c r="DZ18">
        <v>0.20344716666666701</v>
      </c>
      <c r="EA18">
        <v>0.19100035595105599</v>
      </c>
      <c r="EB18">
        <v>2.4324931942464999E-2</v>
      </c>
      <c r="EC18">
        <v>1</v>
      </c>
      <c r="ED18">
        <v>1.01417576666667</v>
      </c>
      <c r="EE18">
        <v>0.132752008898778</v>
      </c>
      <c r="EF18">
        <v>3.76320847732209E-2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-1.1080000000000001</v>
      </c>
      <c r="EN18">
        <v>3.0000000000000001E-3</v>
      </c>
      <c r="EO18">
        <v>-1.14771984374783</v>
      </c>
      <c r="EP18">
        <v>8.1547674161403102E-4</v>
      </c>
      <c r="EQ18">
        <v>-7.5071724955183801E-7</v>
      </c>
      <c r="ER18">
        <v>1.8443278439785599E-10</v>
      </c>
      <c r="ES18">
        <v>-0.14243549095573699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510.54599999999999</v>
      </c>
      <c r="FE18">
        <v>498.08</v>
      </c>
      <c r="FF18">
        <v>23.652100000000001</v>
      </c>
      <c r="FG18">
        <v>30.729600000000001</v>
      </c>
      <c r="FH18">
        <v>30.001200000000001</v>
      </c>
      <c r="FI18">
        <v>30.6066</v>
      </c>
      <c r="FJ18">
        <v>30.562100000000001</v>
      </c>
      <c r="FK18">
        <v>5.1624499999999998</v>
      </c>
      <c r="FL18">
        <v>21.258099999999999</v>
      </c>
      <c r="FM18">
        <v>46.249600000000001</v>
      </c>
      <c r="FN18">
        <v>23.645299999999999</v>
      </c>
      <c r="FO18">
        <v>49.508499999999998</v>
      </c>
      <c r="FP18">
        <v>18.930700000000002</v>
      </c>
      <c r="FQ18">
        <v>101.404</v>
      </c>
      <c r="FR18">
        <v>100.715</v>
      </c>
    </row>
    <row r="19" spans="1:174" x14ac:dyDescent="0.25">
      <c r="A19">
        <v>3</v>
      </c>
      <c r="B19">
        <v>1608332709.0999999</v>
      </c>
      <c r="C19">
        <v>210</v>
      </c>
      <c r="D19" t="s">
        <v>302</v>
      </c>
      <c r="E19" t="s">
        <v>303</v>
      </c>
      <c r="F19" t="s">
        <v>289</v>
      </c>
      <c r="G19" t="s">
        <v>290</v>
      </c>
      <c r="H19">
        <v>1608332701.3499999</v>
      </c>
      <c r="I19">
        <f t="shared" si="0"/>
        <v>1.0364443791173528E-3</v>
      </c>
      <c r="J19">
        <f t="shared" si="1"/>
        <v>0.56302825173456816</v>
      </c>
      <c r="K19">
        <f t="shared" si="2"/>
        <v>79.391949999999994</v>
      </c>
      <c r="L19">
        <f t="shared" si="3"/>
        <v>61.667779274421079</v>
      </c>
      <c r="M19">
        <f t="shared" si="4"/>
        <v>6.3253127415212616</v>
      </c>
      <c r="N19">
        <f t="shared" si="5"/>
        <v>8.1432949072890572</v>
      </c>
      <c r="O19">
        <f t="shared" si="6"/>
        <v>5.7956932730308983E-2</v>
      </c>
      <c r="P19">
        <f t="shared" si="7"/>
        <v>2.972571734365141</v>
      </c>
      <c r="Q19">
        <f t="shared" si="8"/>
        <v>5.7336409881265052E-2</v>
      </c>
      <c r="R19">
        <f t="shared" si="9"/>
        <v>3.5890453965198667E-2</v>
      </c>
      <c r="S19">
        <f t="shared" si="10"/>
        <v>231.29067615059876</v>
      </c>
      <c r="T19">
        <f t="shared" si="11"/>
        <v>29.058819555784023</v>
      </c>
      <c r="U19">
        <f t="shared" si="12"/>
        <v>28.15362</v>
      </c>
      <c r="V19">
        <f t="shared" si="13"/>
        <v>3.8289574935755484</v>
      </c>
      <c r="W19">
        <f t="shared" si="14"/>
        <v>53.497531953763342</v>
      </c>
      <c r="X19">
        <f t="shared" si="15"/>
        <v>2.027766364012014</v>
      </c>
      <c r="Y19">
        <f t="shared" si="16"/>
        <v>3.7903923600897413</v>
      </c>
      <c r="Z19">
        <f t="shared" si="17"/>
        <v>1.8011911295635343</v>
      </c>
      <c r="AA19">
        <f t="shared" si="18"/>
        <v>-45.707197119075261</v>
      </c>
      <c r="AB19">
        <f t="shared" si="19"/>
        <v>-27.842032721067955</v>
      </c>
      <c r="AC19">
        <f t="shared" si="20"/>
        <v>-2.0429993915777214</v>
      </c>
      <c r="AD19">
        <f t="shared" si="21"/>
        <v>155.69844691887781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54008.521164882717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15347.2</v>
      </c>
      <c r="AS19">
        <v>812.94788000000005</v>
      </c>
      <c r="AT19">
        <v>887</v>
      </c>
      <c r="AU19">
        <f t="shared" si="27"/>
        <v>8.3486042841037111E-2</v>
      </c>
      <c r="AV19">
        <v>0.5</v>
      </c>
      <c r="AW19">
        <f t="shared" si="28"/>
        <v>1180.185850627706</v>
      </c>
      <c r="AX19">
        <f t="shared" si="29"/>
        <v>0.56302825173456816</v>
      </c>
      <c r="AY19">
        <f t="shared" si="30"/>
        <v>49.264523242945245</v>
      </c>
      <c r="AZ19">
        <f t="shared" si="31"/>
        <v>0.29534385569334842</v>
      </c>
      <c r="BA19">
        <f t="shared" si="32"/>
        <v>9.6660685344096119E-4</v>
      </c>
      <c r="BB19">
        <f t="shared" si="33"/>
        <v>2.6776550169109354</v>
      </c>
      <c r="BC19" t="s">
        <v>305</v>
      </c>
      <c r="BD19">
        <v>625.03</v>
      </c>
      <c r="BE19">
        <f t="shared" si="34"/>
        <v>261.97000000000003</v>
      </c>
      <c r="BF19">
        <f t="shared" si="35"/>
        <v>0.28267404664656237</v>
      </c>
      <c r="BG19">
        <f t="shared" si="36"/>
        <v>0.90065793215904122</v>
      </c>
      <c r="BH19">
        <f t="shared" si="37"/>
        <v>0.43173269351511284</v>
      </c>
      <c r="BI19">
        <f t="shared" si="38"/>
        <v>0.93264632463637831</v>
      </c>
      <c r="BJ19">
        <f t="shared" si="39"/>
        <v>0.21733221000035188</v>
      </c>
      <c r="BK19">
        <f t="shared" si="40"/>
        <v>0.78266778999964814</v>
      </c>
      <c r="BL19">
        <f t="shared" si="41"/>
        <v>1400.00133333333</v>
      </c>
      <c r="BM19">
        <f t="shared" si="42"/>
        <v>1180.185850627706</v>
      </c>
      <c r="BN19">
        <f t="shared" si="43"/>
        <v>0.84298909045875359</v>
      </c>
      <c r="BO19">
        <f t="shared" si="44"/>
        <v>0.19597818091750724</v>
      </c>
      <c r="BP19">
        <v>6</v>
      </c>
      <c r="BQ19">
        <v>0.5</v>
      </c>
      <c r="BR19" t="s">
        <v>294</v>
      </c>
      <c r="BS19">
        <v>2</v>
      </c>
      <c r="BT19">
        <v>1608332701.3499999</v>
      </c>
      <c r="BU19">
        <v>79.391949999999994</v>
      </c>
      <c r="BV19">
        <v>80.1659333333333</v>
      </c>
      <c r="BW19">
        <v>19.7694333333333</v>
      </c>
      <c r="BX19">
        <v>18.550906666666702</v>
      </c>
      <c r="BY19">
        <v>80.478813333333306</v>
      </c>
      <c r="BZ19">
        <v>19.766186666666702</v>
      </c>
      <c r="CA19">
        <v>500.25386666666702</v>
      </c>
      <c r="CB19">
        <v>102.4708</v>
      </c>
      <c r="CC19">
        <v>9.9988439999999998E-2</v>
      </c>
      <c r="CD19">
        <v>27.979886666666701</v>
      </c>
      <c r="CE19">
        <v>28.15362</v>
      </c>
      <c r="CF19">
        <v>999.9</v>
      </c>
      <c r="CG19">
        <v>0</v>
      </c>
      <c r="CH19">
        <v>0</v>
      </c>
      <c r="CI19">
        <v>10000.244000000001</v>
      </c>
      <c r="CJ19">
        <v>0</v>
      </c>
      <c r="CK19">
        <v>101.1806</v>
      </c>
      <c r="CL19">
        <v>1400.00133333333</v>
      </c>
      <c r="CM19">
        <v>0.90000566666666704</v>
      </c>
      <c r="CN19">
        <v>9.99940833333334E-2</v>
      </c>
      <c r="CO19">
        <v>0</v>
      </c>
      <c r="CP19">
        <v>813.05849999999998</v>
      </c>
      <c r="CQ19">
        <v>4.99979</v>
      </c>
      <c r="CR19">
        <v>11336.483333333301</v>
      </c>
      <c r="CS19">
        <v>11904.7166666667</v>
      </c>
      <c r="CT19">
        <v>46.436999999999998</v>
      </c>
      <c r="CU19">
        <v>48.561999999999998</v>
      </c>
      <c r="CV19">
        <v>47.4664</v>
      </c>
      <c r="CW19">
        <v>47.625</v>
      </c>
      <c r="CX19">
        <v>47.75</v>
      </c>
      <c r="CY19">
        <v>1255.51033333333</v>
      </c>
      <c r="CZ19">
        <v>139.49100000000001</v>
      </c>
      <c r="DA19">
        <v>0</v>
      </c>
      <c r="DB19">
        <v>70.299999952316298</v>
      </c>
      <c r="DC19">
        <v>0</v>
      </c>
      <c r="DD19">
        <v>812.94788000000005</v>
      </c>
      <c r="DE19">
        <v>-11.317230793957</v>
      </c>
      <c r="DF19">
        <v>-155.05384637957999</v>
      </c>
      <c r="DG19">
        <v>11335.236000000001</v>
      </c>
      <c r="DH19">
        <v>15</v>
      </c>
      <c r="DI19">
        <v>1608332520.0999999</v>
      </c>
      <c r="DJ19" t="s">
        <v>295</v>
      </c>
      <c r="DK19">
        <v>1608332520.0999999</v>
      </c>
      <c r="DL19">
        <v>1608332516.0999999</v>
      </c>
      <c r="DM19">
        <v>23</v>
      </c>
      <c r="DN19">
        <v>0.246</v>
      </c>
      <c r="DO19">
        <v>8.0000000000000002E-3</v>
      </c>
      <c r="DP19">
        <v>-0.92700000000000005</v>
      </c>
      <c r="DQ19">
        <v>-1.7999999999999999E-2</v>
      </c>
      <c r="DR19">
        <v>409</v>
      </c>
      <c r="DS19">
        <v>19</v>
      </c>
      <c r="DT19">
        <v>0.25</v>
      </c>
      <c r="DU19">
        <v>0.06</v>
      </c>
      <c r="DV19">
        <v>0.56900835833177299</v>
      </c>
      <c r="DW19">
        <v>-0.197690656225641</v>
      </c>
      <c r="DX19">
        <v>3.0400815317141099E-2</v>
      </c>
      <c r="DY19">
        <v>1</v>
      </c>
      <c r="DZ19">
        <v>-0.77692093333333301</v>
      </c>
      <c r="EA19">
        <v>0.16070052947719801</v>
      </c>
      <c r="EB19">
        <v>3.07848281365278E-2</v>
      </c>
      <c r="EC19">
        <v>1</v>
      </c>
      <c r="ED19">
        <v>1.2192366666666701</v>
      </c>
      <c r="EE19">
        <v>-7.8848142380420705E-2</v>
      </c>
      <c r="EF19">
        <v>1.20396113816943E-2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-1.087</v>
      </c>
      <c r="EN19">
        <v>3.5000000000000001E-3</v>
      </c>
      <c r="EO19">
        <v>-1.14771984374783</v>
      </c>
      <c r="EP19">
        <v>8.1547674161403102E-4</v>
      </c>
      <c r="EQ19">
        <v>-7.5071724955183801E-7</v>
      </c>
      <c r="ER19">
        <v>1.8443278439785599E-10</v>
      </c>
      <c r="ES19">
        <v>-0.14243549095573699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3.1</v>
      </c>
      <c r="FB19">
        <v>3.2</v>
      </c>
      <c r="FC19">
        <v>2</v>
      </c>
      <c r="FD19">
        <v>510.82600000000002</v>
      </c>
      <c r="FE19">
        <v>497.88799999999998</v>
      </c>
      <c r="FF19">
        <v>23.631399999999999</v>
      </c>
      <c r="FG19">
        <v>30.791499999999999</v>
      </c>
      <c r="FH19">
        <v>30.000499999999999</v>
      </c>
      <c r="FI19">
        <v>30.6676</v>
      </c>
      <c r="FJ19">
        <v>30.625299999999999</v>
      </c>
      <c r="FK19">
        <v>6.5133900000000002</v>
      </c>
      <c r="FL19">
        <v>22.1815</v>
      </c>
      <c r="FM19">
        <v>45.875599999999999</v>
      </c>
      <c r="FN19">
        <v>23.6341</v>
      </c>
      <c r="FO19">
        <v>80.479200000000006</v>
      </c>
      <c r="FP19">
        <v>18.607600000000001</v>
      </c>
      <c r="FQ19">
        <v>101.398</v>
      </c>
      <c r="FR19">
        <v>100.71</v>
      </c>
    </row>
    <row r="20" spans="1:174" x14ac:dyDescent="0.25">
      <c r="A20">
        <v>4</v>
      </c>
      <c r="B20">
        <v>1608332779.0999999</v>
      </c>
      <c r="C20">
        <v>280</v>
      </c>
      <c r="D20" t="s">
        <v>306</v>
      </c>
      <c r="E20" t="s">
        <v>307</v>
      </c>
      <c r="F20" t="s">
        <v>289</v>
      </c>
      <c r="G20" t="s">
        <v>290</v>
      </c>
      <c r="H20">
        <v>1608332771.3499999</v>
      </c>
      <c r="I20">
        <f t="shared" si="0"/>
        <v>1.210950829371466E-3</v>
      </c>
      <c r="J20">
        <f t="shared" si="1"/>
        <v>1.1032028831807619</v>
      </c>
      <c r="K20">
        <f t="shared" si="2"/>
        <v>99.548469999999995</v>
      </c>
      <c r="L20">
        <f t="shared" si="3"/>
        <v>70.824460933432761</v>
      </c>
      <c r="M20">
        <f t="shared" si="4"/>
        <v>7.2647130107012163</v>
      </c>
      <c r="N20">
        <f t="shared" si="5"/>
        <v>10.211035222479422</v>
      </c>
      <c r="O20">
        <f t="shared" si="6"/>
        <v>6.7927118323523605E-2</v>
      </c>
      <c r="P20">
        <f t="shared" si="7"/>
        <v>2.9724884739266613</v>
      </c>
      <c r="Q20">
        <f t="shared" si="8"/>
        <v>6.7076404656094282E-2</v>
      </c>
      <c r="R20">
        <f t="shared" si="9"/>
        <v>4.1998298405810784E-2</v>
      </c>
      <c r="S20">
        <f t="shared" si="10"/>
        <v>231.29116872410381</v>
      </c>
      <c r="T20">
        <f t="shared" si="11"/>
        <v>29.014005199071075</v>
      </c>
      <c r="U20">
        <f t="shared" si="12"/>
        <v>28.1418966666667</v>
      </c>
      <c r="V20">
        <f t="shared" si="13"/>
        <v>3.8263444336515042</v>
      </c>
      <c r="W20">
        <f t="shared" si="14"/>
        <v>53.488012140690429</v>
      </c>
      <c r="X20">
        <f t="shared" si="15"/>
        <v>2.0273933109027151</v>
      </c>
      <c r="Y20">
        <f t="shared" si="16"/>
        <v>3.7903695234925312</v>
      </c>
      <c r="Z20">
        <f t="shared" si="17"/>
        <v>1.7989511227487891</v>
      </c>
      <c r="AA20">
        <f t="shared" si="18"/>
        <v>-53.402931575281649</v>
      </c>
      <c r="AB20">
        <f t="shared" si="19"/>
        <v>-25.979115358078545</v>
      </c>
      <c r="AC20">
        <f t="shared" si="20"/>
        <v>-1.9062428402038347</v>
      </c>
      <c r="AD20">
        <f t="shared" si="21"/>
        <v>150.00287895053975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54006.156800021061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15346.4</v>
      </c>
      <c r="AS20">
        <v>803.17561538461598</v>
      </c>
      <c r="AT20">
        <v>875.45</v>
      </c>
      <c r="AU20">
        <f t="shared" si="27"/>
        <v>8.2556838900432972E-2</v>
      </c>
      <c r="AV20">
        <v>0.5</v>
      </c>
      <c r="AW20">
        <f t="shared" si="28"/>
        <v>1180.1858606277526</v>
      </c>
      <c r="AX20">
        <f t="shared" si="29"/>
        <v>1.1032028831807619</v>
      </c>
      <c r="AY20">
        <f t="shared" si="30"/>
        <v>48.716206984207105</v>
      </c>
      <c r="AZ20">
        <f t="shared" si="31"/>
        <v>0.29927465874693016</v>
      </c>
      <c r="BA20">
        <f t="shared" si="32"/>
        <v>1.4243098642978747E-3</v>
      </c>
      <c r="BB20">
        <f t="shared" si="33"/>
        <v>2.7261751099434575</v>
      </c>
      <c r="BC20" t="s">
        <v>309</v>
      </c>
      <c r="BD20">
        <v>613.45000000000005</v>
      </c>
      <c r="BE20">
        <f t="shared" si="34"/>
        <v>262</v>
      </c>
      <c r="BF20">
        <f t="shared" si="35"/>
        <v>0.27585642982971015</v>
      </c>
      <c r="BG20">
        <f t="shared" si="36"/>
        <v>0.90108093618210172</v>
      </c>
      <c r="BH20">
        <f t="shared" si="37"/>
        <v>0.45179092635779666</v>
      </c>
      <c r="BI20">
        <f t="shared" si="38"/>
        <v>0.93718177819985837</v>
      </c>
      <c r="BJ20">
        <f t="shared" si="39"/>
        <v>0.21069380548611341</v>
      </c>
      <c r="BK20">
        <f t="shared" si="40"/>
        <v>0.78930619451388662</v>
      </c>
      <c r="BL20">
        <f t="shared" si="41"/>
        <v>1400.001</v>
      </c>
      <c r="BM20">
        <f t="shared" si="42"/>
        <v>1180.1858606277526</v>
      </c>
      <c r="BN20">
        <f t="shared" si="43"/>
        <v>0.84298929831318159</v>
      </c>
      <c r="BO20">
        <f t="shared" si="44"/>
        <v>0.19597859662636335</v>
      </c>
      <c r="BP20">
        <v>6</v>
      </c>
      <c r="BQ20">
        <v>0.5</v>
      </c>
      <c r="BR20" t="s">
        <v>294</v>
      </c>
      <c r="BS20">
        <v>2</v>
      </c>
      <c r="BT20">
        <v>1608332771.3499999</v>
      </c>
      <c r="BU20">
        <v>99.548469999999995</v>
      </c>
      <c r="BV20">
        <v>101.01623333333301</v>
      </c>
      <c r="BW20">
        <v>19.765273333333301</v>
      </c>
      <c r="BX20">
        <v>18.341570000000001</v>
      </c>
      <c r="BY20">
        <v>100.62156666666699</v>
      </c>
      <c r="BZ20">
        <v>19.762090000000001</v>
      </c>
      <c r="CA20">
        <v>500.25143333333301</v>
      </c>
      <c r="CB20">
        <v>102.47346666666699</v>
      </c>
      <c r="CC20">
        <v>0.100035693333333</v>
      </c>
      <c r="CD20">
        <v>27.979783333333302</v>
      </c>
      <c r="CE20">
        <v>28.1418966666667</v>
      </c>
      <c r="CF20">
        <v>999.9</v>
      </c>
      <c r="CG20">
        <v>0</v>
      </c>
      <c r="CH20">
        <v>0</v>
      </c>
      <c r="CI20">
        <v>9999.5126666666692</v>
      </c>
      <c r="CJ20">
        <v>0</v>
      </c>
      <c r="CK20">
        <v>100.785733333333</v>
      </c>
      <c r="CL20">
        <v>1400.001</v>
      </c>
      <c r="CM20">
        <v>0.8999994</v>
      </c>
      <c r="CN20">
        <v>0.10000050000000001</v>
      </c>
      <c r="CO20">
        <v>0</v>
      </c>
      <c r="CP20">
        <v>803.21133333333296</v>
      </c>
      <c r="CQ20">
        <v>4.99979</v>
      </c>
      <c r="CR20">
        <v>11198.9566666667</v>
      </c>
      <c r="CS20">
        <v>11904.6733333333</v>
      </c>
      <c r="CT20">
        <v>46.5</v>
      </c>
      <c r="CU20">
        <v>48.561999999999998</v>
      </c>
      <c r="CV20">
        <v>47.528933333333299</v>
      </c>
      <c r="CW20">
        <v>47.686999999999998</v>
      </c>
      <c r="CX20">
        <v>47.811999999999998</v>
      </c>
      <c r="CY20">
        <v>1255.50033333333</v>
      </c>
      <c r="CZ20">
        <v>139.500666666667</v>
      </c>
      <c r="DA20">
        <v>0</v>
      </c>
      <c r="DB20">
        <v>69.200000047683702</v>
      </c>
      <c r="DC20">
        <v>0</v>
      </c>
      <c r="DD20">
        <v>803.17561538461598</v>
      </c>
      <c r="DE20">
        <v>-10.1784615470982</v>
      </c>
      <c r="DF20">
        <v>-144.41367529989</v>
      </c>
      <c r="DG20">
        <v>11198.765384615401</v>
      </c>
      <c r="DH20">
        <v>15</v>
      </c>
      <c r="DI20">
        <v>1608332520.0999999</v>
      </c>
      <c r="DJ20" t="s">
        <v>295</v>
      </c>
      <c r="DK20">
        <v>1608332520.0999999</v>
      </c>
      <c r="DL20">
        <v>1608332516.0999999</v>
      </c>
      <c r="DM20">
        <v>23</v>
      </c>
      <c r="DN20">
        <v>0.246</v>
      </c>
      <c r="DO20">
        <v>8.0000000000000002E-3</v>
      </c>
      <c r="DP20">
        <v>-0.92700000000000005</v>
      </c>
      <c r="DQ20">
        <v>-1.7999999999999999E-2</v>
      </c>
      <c r="DR20">
        <v>409</v>
      </c>
      <c r="DS20">
        <v>19</v>
      </c>
      <c r="DT20">
        <v>0.25</v>
      </c>
      <c r="DU20">
        <v>0.06</v>
      </c>
      <c r="DV20">
        <v>1.1088570571152401</v>
      </c>
      <c r="DW20">
        <v>-0.186354661837416</v>
      </c>
      <c r="DX20">
        <v>3.2674483689055997E-2</v>
      </c>
      <c r="DY20">
        <v>1</v>
      </c>
      <c r="DZ20">
        <v>-1.4705206666666699</v>
      </c>
      <c r="EA20">
        <v>0.149291212458284</v>
      </c>
      <c r="EB20">
        <v>3.5092173195109398E-2</v>
      </c>
      <c r="EC20">
        <v>1</v>
      </c>
      <c r="ED20">
        <v>1.42210366666667</v>
      </c>
      <c r="EE20">
        <v>0.15822941045606101</v>
      </c>
      <c r="EF20">
        <v>1.1506767713924801E-2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-1.073</v>
      </c>
      <c r="EN20">
        <v>3.5999999999999999E-3</v>
      </c>
      <c r="EO20">
        <v>-1.14771984374783</v>
      </c>
      <c r="EP20">
        <v>8.1547674161403102E-4</v>
      </c>
      <c r="EQ20">
        <v>-7.5071724955183801E-7</v>
      </c>
      <c r="ER20">
        <v>1.8443278439785599E-10</v>
      </c>
      <c r="ES20">
        <v>-0.14243549095573699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4.3</v>
      </c>
      <c r="FB20">
        <v>4.4000000000000004</v>
      </c>
      <c r="FC20">
        <v>2</v>
      </c>
      <c r="FD20">
        <v>510.97899999999998</v>
      </c>
      <c r="FE20">
        <v>497.70400000000001</v>
      </c>
      <c r="FF20">
        <v>23.6754</v>
      </c>
      <c r="FG20">
        <v>30.8569</v>
      </c>
      <c r="FH20">
        <v>30.000399999999999</v>
      </c>
      <c r="FI20">
        <v>30.726900000000001</v>
      </c>
      <c r="FJ20">
        <v>30.6815</v>
      </c>
      <c r="FK20">
        <v>7.4346800000000002</v>
      </c>
      <c r="FL20">
        <v>22.5564</v>
      </c>
      <c r="FM20">
        <v>45.125599999999999</v>
      </c>
      <c r="FN20">
        <v>23.678899999999999</v>
      </c>
      <c r="FO20">
        <v>101.197</v>
      </c>
      <c r="FP20">
        <v>18.2346</v>
      </c>
      <c r="FQ20">
        <v>101.389</v>
      </c>
      <c r="FR20">
        <v>100.702</v>
      </c>
    </row>
    <row r="21" spans="1:174" x14ac:dyDescent="0.25">
      <c r="A21">
        <v>5</v>
      </c>
      <c r="B21">
        <v>1608332885.0999999</v>
      </c>
      <c r="C21">
        <v>386</v>
      </c>
      <c r="D21" t="s">
        <v>310</v>
      </c>
      <c r="E21" t="s">
        <v>311</v>
      </c>
      <c r="F21" t="s">
        <v>289</v>
      </c>
      <c r="G21" t="s">
        <v>290</v>
      </c>
      <c r="H21">
        <v>1608332877.3499999</v>
      </c>
      <c r="I21">
        <f t="shared" si="0"/>
        <v>1.4872522921937123E-3</v>
      </c>
      <c r="J21">
        <f t="shared" si="1"/>
        <v>2.4682106361918659</v>
      </c>
      <c r="K21">
        <f t="shared" si="2"/>
        <v>149.80113333333301</v>
      </c>
      <c r="L21">
        <f t="shared" si="3"/>
        <v>98.43111528817272</v>
      </c>
      <c r="M21">
        <f t="shared" si="4"/>
        <v>10.096624935384302</v>
      </c>
      <c r="N21">
        <f t="shared" si="5"/>
        <v>15.365932345012203</v>
      </c>
      <c r="O21">
        <f t="shared" si="6"/>
        <v>8.3731376474544636E-2</v>
      </c>
      <c r="P21">
        <f t="shared" si="7"/>
        <v>2.9733535882573388</v>
      </c>
      <c r="Q21">
        <f t="shared" si="8"/>
        <v>8.2443166483214148E-2</v>
      </c>
      <c r="R21">
        <f t="shared" si="9"/>
        <v>5.1641068613974515E-2</v>
      </c>
      <c r="S21">
        <f t="shared" si="10"/>
        <v>231.28802528344175</v>
      </c>
      <c r="T21">
        <f t="shared" si="11"/>
        <v>28.955535886375976</v>
      </c>
      <c r="U21">
        <f t="shared" si="12"/>
        <v>28.1127933333333</v>
      </c>
      <c r="V21">
        <f t="shared" si="13"/>
        <v>3.8198642008145529</v>
      </c>
      <c r="W21">
        <f t="shared" si="14"/>
        <v>53.309611725139384</v>
      </c>
      <c r="X21">
        <f t="shared" si="15"/>
        <v>2.0221232761245642</v>
      </c>
      <c r="Y21">
        <f t="shared" si="16"/>
        <v>3.7931682686988788</v>
      </c>
      <c r="Z21">
        <f t="shared" si="17"/>
        <v>1.7977409246899887</v>
      </c>
      <c r="AA21">
        <f t="shared" si="18"/>
        <v>-65.587826085742705</v>
      </c>
      <c r="AB21">
        <f t="shared" si="19"/>
        <v>-19.292037441543417</v>
      </c>
      <c r="AC21">
        <f t="shared" si="20"/>
        <v>-1.4150441470089588</v>
      </c>
      <c r="AD21">
        <f t="shared" si="21"/>
        <v>144.99311760914668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54029.288336555321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15346</v>
      </c>
      <c r="AS21">
        <v>786.11588461538497</v>
      </c>
      <c r="AT21">
        <v>864.55</v>
      </c>
      <c r="AU21">
        <f t="shared" si="27"/>
        <v>9.0722474564357114E-2</v>
      </c>
      <c r="AV21">
        <v>0.5</v>
      </c>
      <c r="AW21">
        <f t="shared" si="28"/>
        <v>1180.166820627805</v>
      </c>
      <c r="AX21">
        <f t="shared" si="29"/>
        <v>2.4682106361918659</v>
      </c>
      <c r="AY21">
        <f t="shared" si="30"/>
        <v>53.533827183052125</v>
      </c>
      <c r="AZ21">
        <f t="shared" si="31"/>
        <v>0.33213810652940834</v>
      </c>
      <c r="BA21">
        <f t="shared" si="32"/>
        <v>2.5809555587978251E-3</v>
      </c>
      <c r="BB21">
        <f t="shared" si="33"/>
        <v>2.773153663755711</v>
      </c>
      <c r="BC21" t="s">
        <v>313</v>
      </c>
      <c r="BD21">
        <v>577.4</v>
      </c>
      <c r="BE21">
        <f t="shared" si="34"/>
        <v>287.14999999999998</v>
      </c>
      <c r="BF21">
        <f t="shared" si="35"/>
        <v>0.27314684097027681</v>
      </c>
      <c r="BG21">
        <f t="shared" si="36"/>
        <v>0.89304125631360154</v>
      </c>
      <c r="BH21">
        <f t="shared" si="37"/>
        <v>0.52614541138831972</v>
      </c>
      <c r="BI21">
        <f t="shared" si="38"/>
        <v>0.94146198978790441</v>
      </c>
      <c r="BJ21">
        <f t="shared" si="39"/>
        <v>0.20062561902486101</v>
      </c>
      <c r="BK21">
        <f t="shared" si="40"/>
        <v>0.79937438097513902</v>
      </c>
      <c r="BL21">
        <f t="shared" si="41"/>
        <v>1399.9780000000001</v>
      </c>
      <c r="BM21">
        <f t="shared" si="42"/>
        <v>1180.166820627805</v>
      </c>
      <c r="BN21">
        <f t="shared" si="43"/>
        <v>0.84298954742703458</v>
      </c>
      <c r="BO21">
        <f t="shared" si="44"/>
        <v>0.19597909485406911</v>
      </c>
      <c r="BP21">
        <v>6</v>
      </c>
      <c r="BQ21">
        <v>0.5</v>
      </c>
      <c r="BR21" t="s">
        <v>294</v>
      </c>
      <c r="BS21">
        <v>2</v>
      </c>
      <c r="BT21">
        <v>1608332877.3499999</v>
      </c>
      <c r="BU21">
        <v>149.80113333333301</v>
      </c>
      <c r="BV21">
        <v>153.02869999999999</v>
      </c>
      <c r="BW21">
        <v>19.7135033333333</v>
      </c>
      <c r="BX21">
        <v>17.964870000000001</v>
      </c>
      <c r="BY21">
        <v>150.842266666667</v>
      </c>
      <c r="BZ21">
        <v>19.711413333333301</v>
      </c>
      <c r="CA21">
        <v>500.253533333333</v>
      </c>
      <c r="CB21">
        <v>102.47556666666701</v>
      </c>
      <c r="CC21">
        <v>9.9974673333333305E-2</v>
      </c>
      <c r="CD21">
        <v>27.992443333333298</v>
      </c>
      <c r="CE21">
        <v>28.1127933333333</v>
      </c>
      <c r="CF21">
        <v>999.9</v>
      </c>
      <c r="CG21">
        <v>0</v>
      </c>
      <c r="CH21">
        <v>0</v>
      </c>
      <c r="CI21">
        <v>10004.2033333333</v>
      </c>
      <c r="CJ21">
        <v>0</v>
      </c>
      <c r="CK21">
        <v>98.147286666666702</v>
      </c>
      <c r="CL21">
        <v>1399.9780000000001</v>
      </c>
      <c r="CM21">
        <v>0.89999300000000004</v>
      </c>
      <c r="CN21">
        <v>0.10000696000000001</v>
      </c>
      <c r="CO21">
        <v>0</v>
      </c>
      <c r="CP21">
        <v>786.14059999999995</v>
      </c>
      <c r="CQ21">
        <v>4.99979</v>
      </c>
      <c r="CR21">
        <v>10970.41</v>
      </c>
      <c r="CS21">
        <v>11904.45</v>
      </c>
      <c r="CT21">
        <v>46.553733333333298</v>
      </c>
      <c r="CU21">
        <v>48.625</v>
      </c>
      <c r="CV21">
        <v>47.576700000000002</v>
      </c>
      <c r="CW21">
        <v>47.731099999999998</v>
      </c>
      <c r="CX21">
        <v>47.870800000000003</v>
      </c>
      <c r="CY21">
        <v>1255.4680000000001</v>
      </c>
      <c r="CZ21">
        <v>139.51</v>
      </c>
      <c r="DA21">
        <v>0</v>
      </c>
      <c r="DB21">
        <v>105.200000047684</v>
      </c>
      <c r="DC21">
        <v>0</v>
      </c>
      <c r="DD21">
        <v>786.11588461538497</v>
      </c>
      <c r="DE21">
        <v>-6.5049914542034299</v>
      </c>
      <c r="DF21">
        <v>-89.767521379248507</v>
      </c>
      <c r="DG21">
        <v>10970.1961538462</v>
      </c>
      <c r="DH21">
        <v>15</v>
      </c>
      <c r="DI21">
        <v>1608332520.0999999</v>
      </c>
      <c r="DJ21" t="s">
        <v>295</v>
      </c>
      <c r="DK21">
        <v>1608332520.0999999</v>
      </c>
      <c r="DL21">
        <v>1608332516.0999999</v>
      </c>
      <c r="DM21">
        <v>23</v>
      </c>
      <c r="DN21">
        <v>0.246</v>
      </c>
      <c r="DO21">
        <v>8.0000000000000002E-3</v>
      </c>
      <c r="DP21">
        <v>-0.92700000000000005</v>
      </c>
      <c r="DQ21">
        <v>-1.7999999999999999E-2</v>
      </c>
      <c r="DR21">
        <v>409</v>
      </c>
      <c r="DS21">
        <v>19</v>
      </c>
      <c r="DT21">
        <v>0.25</v>
      </c>
      <c r="DU21">
        <v>0.06</v>
      </c>
      <c r="DV21">
        <v>2.4711582391807498</v>
      </c>
      <c r="DW21">
        <v>-0.115774862425472</v>
      </c>
      <c r="DX21">
        <v>2.7610443478457002E-2</v>
      </c>
      <c r="DY21">
        <v>1</v>
      </c>
      <c r="DZ21">
        <v>-3.22854333333333</v>
      </c>
      <c r="EA21">
        <v>4.1589677419350601E-2</v>
      </c>
      <c r="EB21">
        <v>2.8241710917640099E-2</v>
      </c>
      <c r="EC21">
        <v>1</v>
      </c>
      <c r="ED21">
        <v>1.74865733333333</v>
      </c>
      <c r="EE21">
        <v>1.39781979977695E-3</v>
      </c>
      <c r="EF21">
        <v>1.5632550086989E-3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-1.0409999999999999</v>
      </c>
      <c r="EN21">
        <v>2.2000000000000001E-3</v>
      </c>
      <c r="EO21">
        <v>-1.14771984374783</v>
      </c>
      <c r="EP21">
        <v>8.1547674161403102E-4</v>
      </c>
      <c r="EQ21">
        <v>-7.5071724955183801E-7</v>
      </c>
      <c r="ER21">
        <v>1.8443278439785599E-10</v>
      </c>
      <c r="ES21">
        <v>-0.14243549095573699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6.1</v>
      </c>
      <c r="FB21">
        <v>6.2</v>
      </c>
      <c r="FC21">
        <v>2</v>
      </c>
      <c r="FD21">
        <v>511.14299999999997</v>
      </c>
      <c r="FE21">
        <v>497.74099999999999</v>
      </c>
      <c r="FF21">
        <v>23.692900000000002</v>
      </c>
      <c r="FG21">
        <v>30.918500000000002</v>
      </c>
      <c r="FH21">
        <v>30</v>
      </c>
      <c r="FI21">
        <v>30.7896</v>
      </c>
      <c r="FJ21">
        <v>30.742899999999999</v>
      </c>
      <c r="FK21">
        <v>9.7554099999999995</v>
      </c>
      <c r="FL21">
        <v>22.772600000000001</v>
      </c>
      <c r="FM21">
        <v>44.381300000000003</v>
      </c>
      <c r="FN21">
        <v>23.698899999999998</v>
      </c>
      <c r="FO21">
        <v>153.13499999999999</v>
      </c>
      <c r="FP21">
        <v>17.884</v>
      </c>
      <c r="FQ21">
        <v>101.383</v>
      </c>
      <c r="FR21">
        <v>100.69799999999999</v>
      </c>
    </row>
    <row r="22" spans="1:174" x14ac:dyDescent="0.25">
      <c r="A22">
        <v>6</v>
      </c>
      <c r="B22">
        <v>1608332973.0999999</v>
      </c>
      <c r="C22">
        <v>474</v>
      </c>
      <c r="D22" t="s">
        <v>314</v>
      </c>
      <c r="E22" t="s">
        <v>315</v>
      </c>
      <c r="F22" t="s">
        <v>289</v>
      </c>
      <c r="G22" t="s">
        <v>290</v>
      </c>
      <c r="H22">
        <v>1608332965.3499999</v>
      </c>
      <c r="I22">
        <f t="shared" si="0"/>
        <v>1.6443414332538145E-3</v>
      </c>
      <c r="J22">
        <f t="shared" si="1"/>
        <v>4.1662283978861891</v>
      </c>
      <c r="K22">
        <f t="shared" si="2"/>
        <v>199.4906</v>
      </c>
      <c r="L22">
        <f t="shared" si="3"/>
        <v>122.11468267283846</v>
      </c>
      <c r="M22">
        <f t="shared" si="4"/>
        <v>12.52619638666574</v>
      </c>
      <c r="N22">
        <f t="shared" si="5"/>
        <v>20.463210305255071</v>
      </c>
      <c r="O22">
        <f t="shared" si="6"/>
        <v>9.2979681269983711E-2</v>
      </c>
      <c r="P22">
        <f t="shared" si="7"/>
        <v>2.9724709844666832</v>
      </c>
      <c r="Q22">
        <f t="shared" si="8"/>
        <v>9.1393627385767257E-2</v>
      </c>
      <c r="R22">
        <f t="shared" si="9"/>
        <v>5.7261264184806135E-2</v>
      </c>
      <c r="S22">
        <f t="shared" si="10"/>
        <v>231.29151323730258</v>
      </c>
      <c r="T22">
        <f t="shared" si="11"/>
        <v>28.933375053040329</v>
      </c>
      <c r="U22">
        <f t="shared" si="12"/>
        <v>28.123729999999998</v>
      </c>
      <c r="V22">
        <f t="shared" si="13"/>
        <v>3.8222982669979122</v>
      </c>
      <c r="W22">
        <f t="shared" si="14"/>
        <v>53.445383259871925</v>
      </c>
      <c r="X22">
        <f t="shared" si="15"/>
        <v>2.0293827802670665</v>
      </c>
      <c r="Y22">
        <f t="shared" si="16"/>
        <v>3.7971152164807762</v>
      </c>
      <c r="Z22">
        <f t="shared" si="17"/>
        <v>1.7929154867308457</v>
      </c>
      <c r="AA22">
        <f t="shared" si="18"/>
        <v>-72.515457206493224</v>
      </c>
      <c r="AB22">
        <f t="shared" si="19"/>
        <v>-18.180038857970146</v>
      </c>
      <c r="AC22">
        <f t="shared" si="20"/>
        <v>-1.3340677953774933</v>
      </c>
      <c r="AD22">
        <f t="shared" si="21"/>
        <v>139.26194937746169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54000.254571135687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15345.6</v>
      </c>
      <c r="AS22">
        <v>775.04423076923104</v>
      </c>
      <c r="AT22">
        <v>865.09</v>
      </c>
      <c r="AU22">
        <f t="shared" si="27"/>
        <v>0.10408832518092803</v>
      </c>
      <c r="AV22">
        <v>0.5</v>
      </c>
      <c r="AW22">
        <f t="shared" si="28"/>
        <v>1180.1870506277598</v>
      </c>
      <c r="AX22">
        <f t="shared" si="29"/>
        <v>4.1662283978861891</v>
      </c>
      <c r="AY22">
        <f t="shared" si="30"/>
        <v>61.421846750031321</v>
      </c>
      <c r="AZ22">
        <f t="shared" si="31"/>
        <v>0.35107329873192389</v>
      </c>
      <c r="BA22">
        <f t="shared" si="32"/>
        <v>4.0196813506630305E-3</v>
      </c>
      <c r="BB22">
        <f t="shared" si="33"/>
        <v>2.7707984140378454</v>
      </c>
      <c r="BC22" t="s">
        <v>317</v>
      </c>
      <c r="BD22">
        <v>561.38</v>
      </c>
      <c r="BE22">
        <f t="shared" si="34"/>
        <v>303.71000000000004</v>
      </c>
      <c r="BF22">
        <f t="shared" si="35"/>
        <v>0.29648602031796445</v>
      </c>
      <c r="BG22">
        <f t="shared" si="36"/>
        <v>0.88754397008183061</v>
      </c>
      <c r="BH22">
        <f t="shared" si="37"/>
        <v>0.60185761219967182</v>
      </c>
      <c r="BI22">
        <f t="shared" si="38"/>
        <v>0.94124994260831307</v>
      </c>
      <c r="BJ22">
        <f t="shared" si="39"/>
        <v>0.21475073999442065</v>
      </c>
      <c r="BK22">
        <f t="shared" si="40"/>
        <v>0.78524926000557937</v>
      </c>
      <c r="BL22">
        <f t="shared" si="41"/>
        <v>1400.0023333333299</v>
      </c>
      <c r="BM22">
        <f t="shared" si="42"/>
        <v>1180.1870506277598</v>
      </c>
      <c r="BN22">
        <f t="shared" si="43"/>
        <v>0.84298934546615945</v>
      </c>
      <c r="BO22">
        <f t="shared" si="44"/>
        <v>0.19597869093231876</v>
      </c>
      <c r="BP22">
        <v>6</v>
      </c>
      <c r="BQ22">
        <v>0.5</v>
      </c>
      <c r="BR22" t="s">
        <v>294</v>
      </c>
      <c r="BS22">
        <v>2</v>
      </c>
      <c r="BT22">
        <v>1608332965.3499999</v>
      </c>
      <c r="BU22">
        <v>199.4906</v>
      </c>
      <c r="BV22">
        <v>204.881233333333</v>
      </c>
      <c r="BW22">
        <v>19.783933333333302</v>
      </c>
      <c r="BX22">
        <v>17.850650000000002</v>
      </c>
      <c r="BY22">
        <v>200.503533333333</v>
      </c>
      <c r="BZ22">
        <v>19.780370000000001</v>
      </c>
      <c r="CA22">
        <v>500.22980000000001</v>
      </c>
      <c r="CB22">
        <v>102.4773</v>
      </c>
      <c r="CC22">
        <v>0.10001595000000001</v>
      </c>
      <c r="CD22">
        <v>28.010283333333302</v>
      </c>
      <c r="CE22">
        <v>28.123729999999998</v>
      </c>
      <c r="CF22">
        <v>999.9</v>
      </c>
      <c r="CG22">
        <v>0</v>
      </c>
      <c r="CH22">
        <v>0</v>
      </c>
      <c r="CI22">
        <v>9999.0396666666693</v>
      </c>
      <c r="CJ22">
        <v>0</v>
      </c>
      <c r="CK22">
        <v>96.526926666666697</v>
      </c>
      <c r="CL22">
        <v>1400.0023333333299</v>
      </c>
      <c r="CM22">
        <v>0.89999633333333295</v>
      </c>
      <c r="CN22">
        <v>0.10000356000000001</v>
      </c>
      <c r="CO22">
        <v>0</v>
      </c>
      <c r="CP22">
        <v>775.05930000000001</v>
      </c>
      <c r="CQ22">
        <v>4.99979</v>
      </c>
      <c r="CR22">
        <v>10851.76</v>
      </c>
      <c r="CS22">
        <v>11904.6833333333</v>
      </c>
      <c r="CT22">
        <v>46.608199999999997</v>
      </c>
      <c r="CU22">
        <v>48.6291333333333</v>
      </c>
      <c r="CV22">
        <v>47.624933333333303</v>
      </c>
      <c r="CW22">
        <v>47.75</v>
      </c>
      <c r="CX22">
        <v>47.8791333333333</v>
      </c>
      <c r="CY22">
        <v>1255.49933333333</v>
      </c>
      <c r="CZ22">
        <v>139.50299999999999</v>
      </c>
      <c r="DA22">
        <v>0</v>
      </c>
      <c r="DB22">
        <v>87.200000047683702</v>
      </c>
      <c r="DC22">
        <v>0</v>
      </c>
      <c r="DD22">
        <v>775.04423076923104</v>
      </c>
      <c r="DE22">
        <v>-3.5911794963368</v>
      </c>
      <c r="DF22">
        <v>-18.427350371511999</v>
      </c>
      <c r="DG22">
        <v>10851.7153846154</v>
      </c>
      <c r="DH22">
        <v>15</v>
      </c>
      <c r="DI22">
        <v>1608332520.0999999</v>
      </c>
      <c r="DJ22" t="s">
        <v>295</v>
      </c>
      <c r="DK22">
        <v>1608332520.0999999</v>
      </c>
      <c r="DL22">
        <v>1608332516.0999999</v>
      </c>
      <c r="DM22">
        <v>23</v>
      </c>
      <c r="DN22">
        <v>0.246</v>
      </c>
      <c r="DO22">
        <v>8.0000000000000002E-3</v>
      </c>
      <c r="DP22">
        <v>-0.92700000000000005</v>
      </c>
      <c r="DQ22">
        <v>-1.7999999999999999E-2</v>
      </c>
      <c r="DR22">
        <v>409</v>
      </c>
      <c r="DS22">
        <v>19</v>
      </c>
      <c r="DT22">
        <v>0.25</v>
      </c>
      <c r="DU22">
        <v>0.06</v>
      </c>
      <c r="DV22">
        <v>4.1668873264046704</v>
      </c>
      <c r="DW22">
        <v>-6.1317611712625703E-2</v>
      </c>
      <c r="DX22">
        <v>1.8806094934421098E-2</v>
      </c>
      <c r="DY22">
        <v>1</v>
      </c>
      <c r="DZ22">
        <v>-5.3904769999999997</v>
      </c>
      <c r="EA22">
        <v>-2.9489032258071202E-2</v>
      </c>
      <c r="EB22">
        <v>2.16134742155598E-2</v>
      </c>
      <c r="EC22">
        <v>1</v>
      </c>
      <c r="ED22">
        <v>1.93159866666667</v>
      </c>
      <c r="EE22">
        <v>0.19959136818687601</v>
      </c>
      <c r="EF22">
        <v>1.44048264442474E-2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-1.0129999999999999</v>
      </c>
      <c r="EN22">
        <v>4.0000000000000001E-3</v>
      </c>
      <c r="EO22">
        <v>-1.14771984374783</v>
      </c>
      <c r="EP22">
        <v>8.1547674161403102E-4</v>
      </c>
      <c r="EQ22">
        <v>-7.5071724955183801E-7</v>
      </c>
      <c r="ER22">
        <v>1.8443278439785599E-10</v>
      </c>
      <c r="ES22">
        <v>-0.14243549095573699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7.5</v>
      </c>
      <c r="FB22">
        <v>7.6</v>
      </c>
      <c r="FC22">
        <v>2</v>
      </c>
      <c r="FD22">
        <v>511.42599999999999</v>
      </c>
      <c r="FE22">
        <v>497.82100000000003</v>
      </c>
      <c r="FF22">
        <v>23.526800000000001</v>
      </c>
      <c r="FG22">
        <v>30.951799999999999</v>
      </c>
      <c r="FH22">
        <v>30.000800000000002</v>
      </c>
      <c r="FI22">
        <v>30.838999999999999</v>
      </c>
      <c r="FJ22">
        <v>30.7974</v>
      </c>
      <c r="FK22">
        <v>12.064</v>
      </c>
      <c r="FL22">
        <v>22.518699999999999</v>
      </c>
      <c r="FM22">
        <v>43.633400000000002</v>
      </c>
      <c r="FN22">
        <v>23.518799999999999</v>
      </c>
      <c r="FO22">
        <v>205.16</v>
      </c>
      <c r="FP22">
        <v>17.891200000000001</v>
      </c>
      <c r="FQ22">
        <v>101.375</v>
      </c>
      <c r="FR22">
        <v>100.69</v>
      </c>
    </row>
    <row r="23" spans="1:174" x14ac:dyDescent="0.25">
      <c r="A23">
        <v>7</v>
      </c>
      <c r="B23">
        <v>1608333046.0999999</v>
      </c>
      <c r="C23">
        <v>547</v>
      </c>
      <c r="D23" t="s">
        <v>318</v>
      </c>
      <c r="E23" t="s">
        <v>319</v>
      </c>
      <c r="F23" t="s">
        <v>289</v>
      </c>
      <c r="G23" t="s">
        <v>290</v>
      </c>
      <c r="H23">
        <v>1608333038.3499999</v>
      </c>
      <c r="I23">
        <f t="shared" si="0"/>
        <v>1.8192637168772644E-3</v>
      </c>
      <c r="J23">
        <f t="shared" si="1"/>
        <v>6.0341864350615086</v>
      </c>
      <c r="K23">
        <f t="shared" si="2"/>
        <v>248.978733333333</v>
      </c>
      <c r="L23">
        <f t="shared" si="3"/>
        <v>147.21604021363859</v>
      </c>
      <c r="M23">
        <f t="shared" si="4"/>
        <v>15.100423497751418</v>
      </c>
      <c r="N23">
        <f t="shared" si="5"/>
        <v>25.538550757179895</v>
      </c>
      <c r="O23">
        <f t="shared" si="6"/>
        <v>0.10218289684378067</v>
      </c>
      <c r="P23">
        <f t="shared" si="7"/>
        <v>2.9726698574615718</v>
      </c>
      <c r="Q23">
        <f t="shared" si="8"/>
        <v>0.1002709312287243</v>
      </c>
      <c r="R23">
        <f t="shared" si="9"/>
        <v>6.2838134754406916E-2</v>
      </c>
      <c r="S23">
        <f t="shared" si="10"/>
        <v>231.29145677857395</v>
      </c>
      <c r="T23">
        <f t="shared" si="11"/>
        <v>28.873134443655516</v>
      </c>
      <c r="U23">
        <f t="shared" si="12"/>
        <v>28.097716666666699</v>
      </c>
      <c r="V23">
        <f t="shared" si="13"/>
        <v>3.8165109526016905</v>
      </c>
      <c r="W23">
        <f t="shared" si="14"/>
        <v>52.937938808773332</v>
      </c>
      <c r="X23">
        <f t="shared" si="15"/>
        <v>2.0083170039191738</v>
      </c>
      <c r="Y23">
        <f t="shared" si="16"/>
        <v>3.7937196821617429</v>
      </c>
      <c r="Z23">
        <f t="shared" si="17"/>
        <v>1.8081939486825167</v>
      </c>
      <c r="AA23">
        <f t="shared" si="18"/>
        <v>-80.229529914287355</v>
      </c>
      <c r="AB23">
        <f t="shared" si="19"/>
        <v>-16.471787700594902</v>
      </c>
      <c r="AC23">
        <f t="shared" si="20"/>
        <v>-1.2083848571077791</v>
      </c>
      <c r="AD23">
        <f t="shared" si="21"/>
        <v>133.3817543065839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54008.74829110477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15345</v>
      </c>
      <c r="AS23">
        <v>771.73951999999997</v>
      </c>
      <c r="AT23">
        <v>872.03</v>
      </c>
      <c r="AU23">
        <f t="shared" si="27"/>
        <v>0.11500806164925514</v>
      </c>
      <c r="AV23">
        <v>0.5</v>
      </c>
      <c r="AW23">
        <f t="shared" si="28"/>
        <v>1180.1870206277554</v>
      </c>
      <c r="AX23">
        <f t="shared" si="29"/>
        <v>6.0341864350615086</v>
      </c>
      <c r="AY23">
        <f t="shared" si="30"/>
        <v>67.865510813003823</v>
      </c>
      <c r="AZ23">
        <f t="shared" si="31"/>
        <v>0.35221265323440709</v>
      </c>
      <c r="BA23">
        <f t="shared" si="32"/>
        <v>5.6024458829929905E-3</v>
      </c>
      <c r="BB23">
        <f t="shared" si="33"/>
        <v>2.7407887343325346</v>
      </c>
      <c r="BC23" t="s">
        <v>321</v>
      </c>
      <c r="BD23">
        <v>564.89</v>
      </c>
      <c r="BE23">
        <f t="shared" si="34"/>
        <v>307.14</v>
      </c>
      <c r="BF23">
        <f t="shared" si="35"/>
        <v>0.32653018167610864</v>
      </c>
      <c r="BG23">
        <f t="shared" si="36"/>
        <v>0.88612593106158632</v>
      </c>
      <c r="BH23">
        <f t="shared" si="37"/>
        <v>0.64061647315484027</v>
      </c>
      <c r="BI23">
        <f t="shared" si="38"/>
        <v>0.93852474367060323</v>
      </c>
      <c r="BJ23">
        <f t="shared" si="39"/>
        <v>0.23901022242196046</v>
      </c>
      <c r="BK23">
        <f t="shared" si="40"/>
        <v>0.76098977757803954</v>
      </c>
      <c r="BL23">
        <f t="shared" si="41"/>
        <v>1400.0023333333299</v>
      </c>
      <c r="BM23">
        <f t="shared" si="42"/>
        <v>1180.1870206277554</v>
      </c>
      <c r="BN23">
        <f t="shared" si="43"/>
        <v>0.8429893240376205</v>
      </c>
      <c r="BO23">
        <f t="shared" si="44"/>
        <v>0.1959786480752409</v>
      </c>
      <c r="BP23">
        <v>6</v>
      </c>
      <c r="BQ23">
        <v>0.5</v>
      </c>
      <c r="BR23" t="s">
        <v>294</v>
      </c>
      <c r="BS23">
        <v>2</v>
      </c>
      <c r="BT23">
        <v>1608333038.3499999</v>
      </c>
      <c r="BU23">
        <v>248.978733333333</v>
      </c>
      <c r="BV23">
        <v>256.75933333333302</v>
      </c>
      <c r="BW23">
        <v>19.579350000000002</v>
      </c>
      <c r="BX23">
        <v>17.440069999999999</v>
      </c>
      <c r="BY23">
        <v>249.9666</v>
      </c>
      <c r="BZ23">
        <v>19.580033333333301</v>
      </c>
      <c r="CA23">
        <v>500.255333333333</v>
      </c>
      <c r="CB23">
        <v>102.47320000000001</v>
      </c>
      <c r="CC23">
        <v>0.100021476666667</v>
      </c>
      <c r="CD23">
        <v>27.9949366666667</v>
      </c>
      <c r="CE23">
        <v>28.097716666666699</v>
      </c>
      <c r="CF23">
        <v>999.9</v>
      </c>
      <c r="CG23">
        <v>0</v>
      </c>
      <c r="CH23">
        <v>0</v>
      </c>
      <c r="CI23">
        <v>10000.565000000001</v>
      </c>
      <c r="CJ23">
        <v>0</v>
      </c>
      <c r="CK23">
        <v>97.890240000000006</v>
      </c>
      <c r="CL23">
        <v>1400.0023333333299</v>
      </c>
      <c r="CM23">
        <v>0.90000100000000005</v>
      </c>
      <c r="CN23">
        <v>9.9998799999999999E-2</v>
      </c>
      <c r="CO23">
        <v>0</v>
      </c>
      <c r="CP23">
        <v>771.76530000000002</v>
      </c>
      <c r="CQ23">
        <v>4.99979</v>
      </c>
      <c r="CR23">
        <v>10885.46</v>
      </c>
      <c r="CS23">
        <v>11904.696666666699</v>
      </c>
      <c r="CT23">
        <v>46.686999999999998</v>
      </c>
      <c r="CU23">
        <v>48.686999999999998</v>
      </c>
      <c r="CV23">
        <v>47.699633333333303</v>
      </c>
      <c r="CW23">
        <v>47.776866666666699</v>
      </c>
      <c r="CX23">
        <v>47.941200000000002</v>
      </c>
      <c r="CY23">
        <v>1255.50033333333</v>
      </c>
      <c r="CZ23">
        <v>139.50200000000001</v>
      </c>
      <c r="DA23">
        <v>0</v>
      </c>
      <c r="DB23">
        <v>72.200000047683702</v>
      </c>
      <c r="DC23">
        <v>0</v>
      </c>
      <c r="DD23">
        <v>771.73951999999997</v>
      </c>
      <c r="DE23">
        <v>-1.74546154523717</v>
      </c>
      <c r="DF23">
        <v>36.461538424844598</v>
      </c>
      <c r="DG23">
        <v>10885.832</v>
      </c>
      <c r="DH23">
        <v>15</v>
      </c>
      <c r="DI23">
        <v>1608332520.0999999</v>
      </c>
      <c r="DJ23" t="s">
        <v>295</v>
      </c>
      <c r="DK23">
        <v>1608332520.0999999</v>
      </c>
      <c r="DL23">
        <v>1608332516.0999999</v>
      </c>
      <c r="DM23">
        <v>23</v>
      </c>
      <c r="DN23">
        <v>0.246</v>
      </c>
      <c r="DO23">
        <v>8.0000000000000002E-3</v>
      </c>
      <c r="DP23">
        <v>-0.92700000000000005</v>
      </c>
      <c r="DQ23">
        <v>-1.7999999999999999E-2</v>
      </c>
      <c r="DR23">
        <v>409</v>
      </c>
      <c r="DS23">
        <v>19</v>
      </c>
      <c r="DT23">
        <v>0.25</v>
      </c>
      <c r="DU23">
        <v>0.06</v>
      </c>
      <c r="DV23">
        <v>6.0402913954620399</v>
      </c>
      <c r="DW23">
        <v>-0.21993675172833199</v>
      </c>
      <c r="DX23">
        <v>2.90058970805681E-2</v>
      </c>
      <c r="DY23">
        <v>1</v>
      </c>
      <c r="DZ23">
        <v>-7.7839956666666703</v>
      </c>
      <c r="EA23">
        <v>0.18297477196884099</v>
      </c>
      <c r="EB23">
        <v>3.0374130954189001E-2</v>
      </c>
      <c r="EC23">
        <v>1</v>
      </c>
      <c r="ED23">
        <v>2.13798966666667</v>
      </c>
      <c r="EE23">
        <v>7.3175439377079099E-2</v>
      </c>
      <c r="EF23">
        <v>9.7732411830581192E-3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-0.98699999999999999</v>
      </c>
      <c r="EN23">
        <v>-8.9999999999999998E-4</v>
      </c>
      <c r="EO23">
        <v>-1.14771984374783</v>
      </c>
      <c r="EP23">
        <v>8.1547674161403102E-4</v>
      </c>
      <c r="EQ23">
        <v>-7.5071724955183801E-7</v>
      </c>
      <c r="ER23">
        <v>1.8443278439785599E-10</v>
      </c>
      <c r="ES23">
        <v>-0.14243549095573699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8.8000000000000007</v>
      </c>
      <c r="FB23">
        <v>8.8000000000000007</v>
      </c>
      <c r="FC23">
        <v>2</v>
      </c>
      <c r="FD23">
        <v>511.666</v>
      </c>
      <c r="FE23">
        <v>497.154</v>
      </c>
      <c r="FF23">
        <v>23.336500000000001</v>
      </c>
      <c r="FG23">
        <v>31.0501</v>
      </c>
      <c r="FH23">
        <v>30.000499999999999</v>
      </c>
      <c r="FI23">
        <v>30.919499999999999</v>
      </c>
      <c r="FJ23">
        <v>30.875299999999999</v>
      </c>
      <c r="FK23">
        <v>14.324400000000001</v>
      </c>
      <c r="FL23">
        <v>25.179200000000002</v>
      </c>
      <c r="FM23">
        <v>42.5137</v>
      </c>
      <c r="FN23">
        <v>23.341999999999999</v>
      </c>
      <c r="FO23">
        <v>257.23899999999998</v>
      </c>
      <c r="FP23">
        <v>17.416899999999998</v>
      </c>
      <c r="FQ23">
        <v>101.352</v>
      </c>
      <c r="FR23">
        <v>100.67</v>
      </c>
    </row>
    <row r="24" spans="1:174" x14ac:dyDescent="0.25">
      <c r="A24">
        <v>8</v>
      </c>
      <c r="B24">
        <v>1608333162.0999999</v>
      </c>
      <c r="C24">
        <v>663</v>
      </c>
      <c r="D24" t="s">
        <v>322</v>
      </c>
      <c r="E24" t="s">
        <v>323</v>
      </c>
      <c r="F24" t="s">
        <v>289</v>
      </c>
      <c r="G24" t="s">
        <v>290</v>
      </c>
      <c r="H24">
        <v>1608333154.3499999</v>
      </c>
      <c r="I24">
        <f t="shared" si="0"/>
        <v>1.7196050152220239E-3</v>
      </c>
      <c r="J24">
        <f t="shared" si="1"/>
        <v>10.316265811911926</v>
      </c>
      <c r="K24">
        <f t="shared" si="2"/>
        <v>399.76130000000001</v>
      </c>
      <c r="L24">
        <f t="shared" si="3"/>
        <v>216.45237158240309</v>
      </c>
      <c r="M24">
        <f t="shared" si="4"/>
        <v>22.200763603542825</v>
      </c>
      <c r="N24">
        <f t="shared" si="5"/>
        <v>41.002120024202476</v>
      </c>
      <c r="O24">
        <f t="shared" si="6"/>
        <v>9.6123560498803592E-2</v>
      </c>
      <c r="P24">
        <f t="shared" si="7"/>
        <v>2.973155765572717</v>
      </c>
      <c r="Q24">
        <f t="shared" si="8"/>
        <v>9.4429872362758557E-2</v>
      </c>
      <c r="R24">
        <f t="shared" si="9"/>
        <v>5.9168355658346009E-2</v>
      </c>
      <c r="S24">
        <f t="shared" si="10"/>
        <v>231.29098129688072</v>
      </c>
      <c r="T24">
        <f t="shared" si="11"/>
        <v>28.894609835444875</v>
      </c>
      <c r="U24">
        <f t="shared" si="12"/>
        <v>28.109079999999999</v>
      </c>
      <c r="V24">
        <f t="shared" si="13"/>
        <v>3.8190380683516016</v>
      </c>
      <c r="W24">
        <f t="shared" si="14"/>
        <v>52.843764424725968</v>
      </c>
      <c r="X24">
        <f t="shared" si="15"/>
        <v>2.0042842434319685</v>
      </c>
      <c r="Y24">
        <f t="shared" si="16"/>
        <v>3.7928491000806703</v>
      </c>
      <c r="Z24">
        <f t="shared" si="17"/>
        <v>1.8147538249196331</v>
      </c>
      <c r="AA24">
        <f t="shared" si="18"/>
        <v>-75.834581171291248</v>
      </c>
      <c r="AB24">
        <f t="shared" si="19"/>
        <v>-18.926898390650184</v>
      </c>
      <c r="AC24">
        <f t="shared" si="20"/>
        <v>-1.3883184016052839</v>
      </c>
      <c r="AD24">
        <f t="shared" si="21"/>
        <v>135.14118333333397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54023.554103098213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15345.2</v>
      </c>
      <c r="AS24">
        <v>778.73356000000001</v>
      </c>
      <c r="AT24">
        <v>909.76</v>
      </c>
      <c r="AU24">
        <f t="shared" si="27"/>
        <v>0.14402308301090394</v>
      </c>
      <c r="AV24">
        <v>0.5</v>
      </c>
      <c r="AW24">
        <f t="shared" si="28"/>
        <v>1180.1842506277642</v>
      </c>
      <c r="AX24">
        <f t="shared" si="29"/>
        <v>10.316265811911926</v>
      </c>
      <c r="AY24">
        <f t="shared" si="30"/>
        <v>84.986887148161969</v>
      </c>
      <c r="AZ24">
        <f t="shared" si="31"/>
        <v>0.37896807949349276</v>
      </c>
      <c r="BA24">
        <f t="shared" si="32"/>
        <v>9.2307733186012264E-3</v>
      </c>
      <c r="BB24">
        <f t="shared" si="33"/>
        <v>2.5856489623637002</v>
      </c>
      <c r="BC24" t="s">
        <v>325</v>
      </c>
      <c r="BD24">
        <v>564.99</v>
      </c>
      <c r="BE24">
        <f t="shared" si="34"/>
        <v>344.77</v>
      </c>
      <c r="BF24">
        <f t="shared" si="35"/>
        <v>0.38004014270383152</v>
      </c>
      <c r="BG24">
        <f t="shared" si="36"/>
        <v>0.87216963468034048</v>
      </c>
      <c r="BH24">
        <f t="shared" si="37"/>
        <v>0.67440994900383211</v>
      </c>
      <c r="BI24">
        <f t="shared" si="38"/>
        <v>0.92370892869656818</v>
      </c>
      <c r="BJ24">
        <f t="shared" si="39"/>
        <v>0.2757282994535869</v>
      </c>
      <c r="BK24">
        <f t="shared" si="40"/>
        <v>0.7242717005464131</v>
      </c>
      <c r="BL24">
        <f t="shared" si="41"/>
        <v>1399.999</v>
      </c>
      <c r="BM24">
        <f t="shared" si="42"/>
        <v>1180.1842506277642</v>
      </c>
      <c r="BN24">
        <f t="shared" si="43"/>
        <v>0.84298935258365482</v>
      </c>
      <c r="BO24">
        <f t="shared" si="44"/>
        <v>0.1959787051673095</v>
      </c>
      <c r="BP24">
        <v>6</v>
      </c>
      <c r="BQ24">
        <v>0.5</v>
      </c>
      <c r="BR24" t="s">
        <v>294</v>
      </c>
      <c r="BS24">
        <v>2</v>
      </c>
      <c r="BT24">
        <v>1608333154.3499999</v>
      </c>
      <c r="BU24">
        <v>399.76130000000001</v>
      </c>
      <c r="BV24">
        <v>412.95906666666701</v>
      </c>
      <c r="BW24">
        <v>19.541313333333299</v>
      </c>
      <c r="BX24">
        <v>17.519133333333301</v>
      </c>
      <c r="BY24">
        <v>400.56830000000002</v>
      </c>
      <c r="BZ24">
        <v>19.5853133333333</v>
      </c>
      <c r="CA24">
        <v>500.2527</v>
      </c>
      <c r="CB24">
        <v>102.46656666666701</v>
      </c>
      <c r="CC24">
        <v>9.9939956666666704E-2</v>
      </c>
      <c r="CD24">
        <v>27.991</v>
      </c>
      <c r="CE24">
        <v>28.109079999999999</v>
      </c>
      <c r="CF24">
        <v>999.9</v>
      </c>
      <c r="CG24">
        <v>0</v>
      </c>
      <c r="CH24">
        <v>0</v>
      </c>
      <c r="CI24">
        <v>10003.9623333333</v>
      </c>
      <c r="CJ24">
        <v>0</v>
      </c>
      <c r="CK24">
        <v>100.22864</v>
      </c>
      <c r="CL24">
        <v>1399.999</v>
      </c>
      <c r="CM24">
        <v>0.89999966666666698</v>
      </c>
      <c r="CN24">
        <v>0.10000016</v>
      </c>
      <c r="CO24">
        <v>0</v>
      </c>
      <c r="CP24">
        <v>778.67146666666599</v>
      </c>
      <c r="CQ24">
        <v>4.99979</v>
      </c>
      <c r="CR24">
        <v>11009.74</v>
      </c>
      <c r="CS24">
        <v>11904.653333333301</v>
      </c>
      <c r="CT24">
        <v>46.686999999999998</v>
      </c>
      <c r="CU24">
        <v>48.745800000000003</v>
      </c>
      <c r="CV24">
        <v>47.7164</v>
      </c>
      <c r="CW24">
        <v>47.811999999999998</v>
      </c>
      <c r="CX24">
        <v>47.995800000000003</v>
      </c>
      <c r="CY24">
        <v>1255.4960000000001</v>
      </c>
      <c r="CZ24">
        <v>139.50299999999999</v>
      </c>
      <c r="DA24">
        <v>0</v>
      </c>
      <c r="DB24">
        <v>115.5</v>
      </c>
      <c r="DC24">
        <v>0</v>
      </c>
      <c r="DD24">
        <v>778.73356000000001</v>
      </c>
      <c r="DE24">
        <v>4.08130768011626</v>
      </c>
      <c r="DF24">
        <v>81.376922921061706</v>
      </c>
      <c r="DG24">
        <v>11010.56</v>
      </c>
      <c r="DH24">
        <v>15</v>
      </c>
      <c r="DI24">
        <v>1608333186.0999999</v>
      </c>
      <c r="DJ24" t="s">
        <v>326</v>
      </c>
      <c r="DK24">
        <v>1608333184.0999999</v>
      </c>
      <c r="DL24">
        <v>1608333186.0999999</v>
      </c>
      <c r="DM24">
        <v>24</v>
      </c>
      <c r="DN24">
        <v>0.11899999999999999</v>
      </c>
      <c r="DO24">
        <v>0</v>
      </c>
      <c r="DP24">
        <v>-0.80700000000000005</v>
      </c>
      <c r="DQ24">
        <v>-4.3999999999999997E-2</v>
      </c>
      <c r="DR24">
        <v>413</v>
      </c>
      <c r="DS24">
        <v>17</v>
      </c>
      <c r="DT24">
        <v>7.0000000000000007E-2</v>
      </c>
      <c r="DU24">
        <v>0.03</v>
      </c>
      <c r="DV24">
        <v>10.4059237600537</v>
      </c>
      <c r="DW24">
        <v>-8.8119291617359499E-2</v>
      </c>
      <c r="DX24">
        <v>2.11420795839867E-2</v>
      </c>
      <c r="DY24">
        <v>1</v>
      </c>
      <c r="DZ24">
        <v>-13.3213766666667</v>
      </c>
      <c r="EA24">
        <v>0.12758976640710501</v>
      </c>
      <c r="EB24">
        <v>2.98957263761153E-2</v>
      </c>
      <c r="EC24">
        <v>1</v>
      </c>
      <c r="ED24">
        <v>2.0651013333333301</v>
      </c>
      <c r="EE24">
        <v>-0.181964849833151</v>
      </c>
      <c r="EF24">
        <v>2.6384774995355902E-2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-0.80700000000000005</v>
      </c>
      <c r="EN24">
        <v>-4.3999999999999997E-2</v>
      </c>
      <c r="EO24">
        <v>-1.14771984374783</v>
      </c>
      <c r="EP24">
        <v>8.1547674161403102E-4</v>
      </c>
      <c r="EQ24">
        <v>-7.5071724955183801E-7</v>
      </c>
      <c r="ER24">
        <v>1.8443278439785599E-10</v>
      </c>
      <c r="ES24">
        <v>-0.14243549095573699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10.7</v>
      </c>
      <c r="FB24">
        <v>10.8</v>
      </c>
      <c r="FC24">
        <v>2</v>
      </c>
      <c r="FD24">
        <v>511.54899999999998</v>
      </c>
      <c r="FE24">
        <v>497.86799999999999</v>
      </c>
      <c r="FF24">
        <v>23.5197</v>
      </c>
      <c r="FG24">
        <v>31.1265</v>
      </c>
      <c r="FH24">
        <v>30.000299999999999</v>
      </c>
      <c r="FI24">
        <v>30.993500000000001</v>
      </c>
      <c r="FJ24">
        <v>30.9467</v>
      </c>
      <c r="FK24">
        <v>20.809899999999999</v>
      </c>
      <c r="FL24">
        <v>22.5794</v>
      </c>
      <c r="FM24">
        <v>41.393999999999998</v>
      </c>
      <c r="FN24">
        <v>23.520600000000002</v>
      </c>
      <c r="FO24">
        <v>413.12099999999998</v>
      </c>
      <c r="FP24">
        <v>17.552900000000001</v>
      </c>
      <c r="FQ24">
        <v>101.34</v>
      </c>
      <c r="FR24">
        <v>100.661</v>
      </c>
    </row>
    <row r="25" spans="1:174" x14ac:dyDescent="0.25">
      <c r="A25">
        <v>9</v>
      </c>
      <c r="B25">
        <v>1608333307.0999999</v>
      </c>
      <c r="C25">
        <v>808</v>
      </c>
      <c r="D25" t="s">
        <v>327</v>
      </c>
      <c r="E25" t="s">
        <v>328</v>
      </c>
      <c r="F25" t="s">
        <v>289</v>
      </c>
      <c r="G25" t="s">
        <v>290</v>
      </c>
      <c r="H25">
        <v>1608333299.0999999</v>
      </c>
      <c r="I25">
        <f t="shared" si="0"/>
        <v>1.4169529343540323E-3</v>
      </c>
      <c r="J25">
        <f t="shared" si="1"/>
        <v>12.43900211702034</v>
      </c>
      <c r="K25">
        <f t="shared" si="2"/>
        <v>499.93332258064498</v>
      </c>
      <c r="L25">
        <f t="shared" si="3"/>
        <v>233.08257190671995</v>
      </c>
      <c r="M25">
        <f t="shared" si="4"/>
        <v>23.904124988763495</v>
      </c>
      <c r="N25">
        <f t="shared" si="5"/>
        <v>51.271395073665801</v>
      </c>
      <c r="O25">
        <f t="shared" si="6"/>
        <v>7.8673483444344799E-2</v>
      </c>
      <c r="P25">
        <f t="shared" si="7"/>
        <v>2.9727516058025758</v>
      </c>
      <c r="Q25">
        <f t="shared" si="8"/>
        <v>7.7534836852924102E-2</v>
      </c>
      <c r="R25">
        <f t="shared" si="9"/>
        <v>4.8560203018374187E-2</v>
      </c>
      <c r="S25">
        <f t="shared" si="10"/>
        <v>231.28808241017509</v>
      </c>
      <c r="T25">
        <f t="shared" si="11"/>
        <v>28.976498547099553</v>
      </c>
      <c r="U25">
        <f t="shared" si="12"/>
        <v>28.2843612903226</v>
      </c>
      <c r="V25">
        <f t="shared" si="13"/>
        <v>3.8582045934897362</v>
      </c>
      <c r="W25">
        <f t="shared" si="14"/>
        <v>53.715720963708144</v>
      </c>
      <c r="X25">
        <f t="shared" si="15"/>
        <v>2.0378555467505688</v>
      </c>
      <c r="Y25">
        <f t="shared" si="16"/>
        <v>3.7937786372213109</v>
      </c>
      <c r="Z25">
        <f t="shared" si="17"/>
        <v>1.8203490467391674</v>
      </c>
      <c r="AA25">
        <f t="shared" si="18"/>
        <v>-62.487624405012824</v>
      </c>
      <c r="AB25">
        <f t="shared" si="19"/>
        <v>-46.342491064679635</v>
      </c>
      <c r="AC25">
        <f t="shared" si="20"/>
        <v>-3.4028002539382403</v>
      </c>
      <c r="AD25">
        <f t="shared" si="21"/>
        <v>119.05516668654438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54010.736637979535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15345.4</v>
      </c>
      <c r="AS25">
        <v>794.35299999999995</v>
      </c>
      <c r="AT25">
        <v>947.81</v>
      </c>
      <c r="AU25">
        <f t="shared" si="27"/>
        <v>0.16190692227345138</v>
      </c>
      <c r="AV25">
        <v>0.5</v>
      </c>
      <c r="AW25">
        <f t="shared" si="28"/>
        <v>1180.1703103051673</v>
      </c>
      <c r="AX25">
        <f t="shared" si="29"/>
        <v>12.43900211702034</v>
      </c>
      <c r="AY25">
        <f t="shared" si="30"/>
        <v>95.538871350006858</v>
      </c>
      <c r="AZ25">
        <f t="shared" si="31"/>
        <v>0.4019792996486638</v>
      </c>
      <c r="BA25">
        <f t="shared" si="32"/>
        <v>1.1029551822457476E-2</v>
      </c>
      <c r="BB25">
        <f t="shared" si="33"/>
        <v>2.4417024509131577</v>
      </c>
      <c r="BC25" t="s">
        <v>330</v>
      </c>
      <c r="BD25">
        <v>566.80999999999995</v>
      </c>
      <c r="BE25">
        <f t="shared" si="34"/>
        <v>381</v>
      </c>
      <c r="BF25">
        <f t="shared" si="35"/>
        <v>0.4027742782152231</v>
      </c>
      <c r="BG25">
        <f t="shared" si="36"/>
        <v>0.85864124929969909</v>
      </c>
      <c r="BH25">
        <f t="shared" si="37"/>
        <v>0.66050431575357638</v>
      </c>
      <c r="BI25">
        <f t="shared" si="38"/>
        <v>0.90876745613462762</v>
      </c>
      <c r="BJ25">
        <f t="shared" si="39"/>
        <v>0.28739929053603447</v>
      </c>
      <c r="BK25">
        <f t="shared" si="40"/>
        <v>0.71260070946396548</v>
      </c>
      <c r="BL25">
        <f t="shared" si="41"/>
        <v>1399.9825806451599</v>
      </c>
      <c r="BM25">
        <f t="shared" si="42"/>
        <v>1180.1703103051673</v>
      </c>
      <c r="BN25">
        <f t="shared" si="43"/>
        <v>0.8429892818818534</v>
      </c>
      <c r="BO25">
        <f t="shared" si="44"/>
        <v>0.19597856376370698</v>
      </c>
      <c r="BP25">
        <v>6</v>
      </c>
      <c r="BQ25">
        <v>0.5</v>
      </c>
      <c r="BR25" t="s">
        <v>294</v>
      </c>
      <c r="BS25">
        <v>2</v>
      </c>
      <c r="BT25">
        <v>1608333299.0999999</v>
      </c>
      <c r="BU25">
        <v>499.93332258064498</v>
      </c>
      <c r="BV25">
        <v>515.70222580645202</v>
      </c>
      <c r="BW25">
        <v>19.870570967741902</v>
      </c>
      <c r="BX25">
        <v>18.2048548387097</v>
      </c>
      <c r="BY25">
        <v>500.71899999999999</v>
      </c>
      <c r="BZ25">
        <v>19.8655774193548</v>
      </c>
      <c r="CA25">
        <v>500.252322580645</v>
      </c>
      <c r="CB25">
        <v>102.456516129032</v>
      </c>
      <c r="CC25">
        <v>9.9950419354838699E-2</v>
      </c>
      <c r="CD25">
        <v>27.995203225806499</v>
      </c>
      <c r="CE25">
        <v>28.2843612903226</v>
      </c>
      <c r="CF25">
        <v>999.9</v>
      </c>
      <c r="CG25">
        <v>0</v>
      </c>
      <c r="CH25">
        <v>0</v>
      </c>
      <c r="CI25">
        <v>10002.656129032301</v>
      </c>
      <c r="CJ25">
        <v>0</v>
      </c>
      <c r="CK25">
        <v>100.360677419355</v>
      </c>
      <c r="CL25">
        <v>1399.9825806451599</v>
      </c>
      <c r="CM25">
        <v>0.90000067741935497</v>
      </c>
      <c r="CN25">
        <v>9.9999129032258105E-2</v>
      </c>
      <c r="CO25">
        <v>0</v>
      </c>
      <c r="CP25">
        <v>794.32841935483896</v>
      </c>
      <c r="CQ25">
        <v>4.99979</v>
      </c>
      <c r="CR25">
        <v>11228.2161290323</v>
      </c>
      <c r="CS25">
        <v>11904.5290322581</v>
      </c>
      <c r="CT25">
        <v>46.689032258064501</v>
      </c>
      <c r="CU25">
        <v>48.711387096774203</v>
      </c>
      <c r="CV25">
        <v>47.758000000000003</v>
      </c>
      <c r="CW25">
        <v>47.811999999999998</v>
      </c>
      <c r="CX25">
        <v>48</v>
      </c>
      <c r="CY25">
        <v>1255.48451612903</v>
      </c>
      <c r="CZ25">
        <v>139.49806451612901</v>
      </c>
      <c r="DA25">
        <v>0</v>
      </c>
      <c r="DB25">
        <v>144.59999990463299</v>
      </c>
      <c r="DC25">
        <v>0</v>
      </c>
      <c r="DD25">
        <v>794.35299999999995</v>
      </c>
      <c r="DE25">
        <v>0.43346154757961902</v>
      </c>
      <c r="DF25">
        <v>-24.300000076723801</v>
      </c>
      <c r="DG25">
        <v>11227.636</v>
      </c>
      <c r="DH25">
        <v>15</v>
      </c>
      <c r="DI25">
        <v>1608333186.0999999</v>
      </c>
      <c r="DJ25" t="s">
        <v>326</v>
      </c>
      <c r="DK25">
        <v>1608333184.0999999</v>
      </c>
      <c r="DL25">
        <v>1608333186.0999999</v>
      </c>
      <c r="DM25">
        <v>24</v>
      </c>
      <c r="DN25">
        <v>0.11899999999999999</v>
      </c>
      <c r="DO25">
        <v>0</v>
      </c>
      <c r="DP25">
        <v>-0.80700000000000005</v>
      </c>
      <c r="DQ25">
        <v>-4.3999999999999997E-2</v>
      </c>
      <c r="DR25">
        <v>413</v>
      </c>
      <c r="DS25">
        <v>17</v>
      </c>
      <c r="DT25">
        <v>7.0000000000000007E-2</v>
      </c>
      <c r="DU25">
        <v>0.03</v>
      </c>
      <c r="DV25">
        <v>12.455135392863401</v>
      </c>
      <c r="DW25">
        <v>-0.57821666750378298</v>
      </c>
      <c r="DX25">
        <v>5.0931381690156999E-2</v>
      </c>
      <c r="DY25">
        <v>0</v>
      </c>
      <c r="DZ25">
        <v>-15.774233333333299</v>
      </c>
      <c r="EA25">
        <v>0.70894238042274804</v>
      </c>
      <c r="EB25">
        <v>6.3229488549427795E-2</v>
      </c>
      <c r="EC25">
        <v>0</v>
      </c>
      <c r="ED25">
        <v>1.6651913333333299</v>
      </c>
      <c r="EE25">
        <v>4.42929477196852E-2</v>
      </c>
      <c r="EF25">
        <v>9.4061397442781192E-3</v>
      </c>
      <c r="EG25">
        <v>1</v>
      </c>
      <c r="EH25">
        <v>1</v>
      </c>
      <c r="EI25">
        <v>3</v>
      </c>
      <c r="EJ25" t="s">
        <v>331</v>
      </c>
      <c r="EK25">
        <v>100</v>
      </c>
      <c r="EL25">
        <v>100</v>
      </c>
      <c r="EM25">
        <v>-0.78600000000000003</v>
      </c>
      <c r="EN25">
        <v>5.7000000000000002E-3</v>
      </c>
      <c r="EO25">
        <v>-1.02892950418556</v>
      </c>
      <c r="EP25">
        <v>8.1547674161403102E-4</v>
      </c>
      <c r="EQ25">
        <v>-7.5071724955183801E-7</v>
      </c>
      <c r="ER25">
        <v>1.8443278439785599E-10</v>
      </c>
      <c r="ES25">
        <v>-0.142814922298621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511.34300000000002</v>
      </c>
      <c r="FE25">
        <v>498.96800000000002</v>
      </c>
      <c r="FF25">
        <v>23.7256</v>
      </c>
      <c r="FG25">
        <v>31.235700000000001</v>
      </c>
      <c r="FH25">
        <v>30.001300000000001</v>
      </c>
      <c r="FI25">
        <v>31.113099999999999</v>
      </c>
      <c r="FJ25">
        <v>31.069400000000002</v>
      </c>
      <c r="FK25">
        <v>24.866900000000001</v>
      </c>
      <c r="FL25">
        <v>17.904</v>
      </c>
      <c r="FM25">
        <v>41.190199999999997</v>
      </c>
      <c r="FN25">
        <v>23.5032</v>
      </c>
      <c r="FO25">
        <v>515.62699999999995</v>
      </c>
      <c r="FP25">
        <v>18.278400000000001</v>
      </c>
      <c r="FQ25">
        <v>101.31</v>
      </c>
      <c r="FR25">
        <v>100.64</v>
      </c>
    </row>
    <row r="26" spans="1:174" x14ac:dyDescent="0.25">
      <c r="A26">
        <v>10</v>
      </c>
      <c r="B26">
        <v>1608333427.5999999</v>
      </c>
      <c r="C26">
        <v>928.5</v>
      </c>
      <c r="D26" t="s">
        <v>332</v>
      </c>
      <c r="E26" t="s">
        <v>333</v>
      </c>
      <c r="F26" t="s">
        <v>289</v>
      </c>
      <c r="G26" t="s">
        <v>290</v>
      </c>
      <c r="H26">
        <v>1608333419.5999999</v>
      </c>
      <c r="I26">
        <f t="shared" si="0"/>
        <v>1.2415146428429852E-3</v>
      </c>
      <c r="J26">
        <f t="shared" si="1"/>
        <v>13.521992293153406</v>
      </c>
      <c r="K26">
        <f t="shared" si="2"/>
        <v>599.95790322580604</v>
      </c>
      <c r="L26">
        <f t="shared" si="3"/>
        <v>275.93456185920616</v>
      </c>
      <c r="M26">
        <f t="shared" si="4"/>
        <v>28.300547003919824</v>
      </c>
      <c r="N26">
        <f t="shared" si="5"/>
        <v>61.53320093797673</v>
      </c>
      <c r="O26">
        <f t="shared" si="6"/>
        <v>7.0235439281289197E-2</v>
      </c>
      <c r="P26">
        <f t="shared" si="7"/>
        <v>2.9718253846675946</v>
      </c>
      <c r="Q26">
        <f t="shared" si="8"/>
        <v>6.9326142044967828E-2</v>
      </c>
      <c r="R26">
        <f t="shared" si="9"/>
        <v>4.3409554676861715E-2</v>
      </c>
      <c r="S26">
        <f t="shared" si="10"/>
        <v>231.29118540601297</v>
      </c>
      <c r="T26">
        <f t="shared" si="11"/>
        <v>29.031139743281788</v>
      </c>
      <c r="U26">
        <f t="shared" si="12"/>
        <v>28.146016129032301</v>
      </c>
      <c r="V26">
        <f t="shared" si="13"/>
        <v>3.8272624594985447</v>
      </c>
      <c r="W26">
        <f t="shared" si="14"/>
        <v>53.824707627442478</v>
      </c>
      <c r="X26">
        <f t="shared" si="15"/>
        <v>2.0431041737539086</v>
      </c>
      <c r="Y26">
        <f t="shared" si="16"/>
        <v>3.7958481593539282</v>
      </c>
      <c r="Z26">
        <f t="shared" si="17"/>
        <v>1.7841582857446361</v>
      </c>
      <c r="AA26">
        <f t="shared" si="18"/>
        <v>-54.750795749375648</v>
      </c>
      <c r="AB26">
        <f t="shared" si="19"/>
        <v>-22.66399381504473</v>
      </c>
      <c r="AC26">
        <f t="shared" si="20"/>
        <v>-1.6636030741190699</v>
      </c>
      <c r="AD26">
        <f t="shared" si="21"/>
        <v>152.21279276747353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53982.044664960544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334</v>
      </c>
      <c r="AR26">
        <v>15345.3</v>
      </c>
      <c r="AS26">
        <v>805.056307692308</v>
      </c>
      <c r="AT26">
        <v>972.23</v>
      </c>
      <c r="AU26">
        <f t="shared" si="27"/>
        <v>0.17194870792681982</v>
      </c>
      <c r="AV26">
        <v>0.5</v>
      </c>
      <c r="AW26">
        <f t="shared" si="28"/>
        <v>1180.1882812728757</v>
      </c>
      <c r="AX26">
        <f t="shared" si="29"/>
        <v>13.521992293153406</v>
      </c>
      <c r="AY26">
        <f t="shared" si="30"/>
        <v>101.46592503762258</v>
      </c>
      <c r="AZ26">
        <f t="shared" si="31"/>
        <v>0.41016014729025024</v>
      </c>
      <c r="BA26">
        <f t="shared" si="32"/>
        <v>1.1947025738776656E-2</v>
      </c>
      <c r="BB26">
        <f t="shared" si="33"/>
        <v>2.3552554436707362</v>
      </c>
      <c r="BC26" t="s">
        <v>335</v>
      </c>
      <c r="BD26">
        <v>573.46</v>
      </c>
      <c r="BE26">
        <f t="shared" si="34"/>
        <v>398.77</v>
      </c>
      <c r="BF26">
        <f t="shared" si="35"/>
        <v>0.41922334254756383</v>
      </c>
      <c r="BG26">
        <f t="shared" si="36"/>
        <v>0.85168227566558308</v>
      </c>
      <c r="BH26">
        <f t="shared" si="37"/>
        <v>0.65110687011465529</v>
      </c>
      <c r="BI26">
        <f t="shared" si="38"/>
        <v>0.8991782114575555</v>
      </c>
      <c r="BJ26">
        <f t="shared" si="39"/>
        <v>0.29862236432437184</v>
      </c>
      <c r="BK26">
        <f t="shared" si="40"/>
        <v>0.70137763567562816</v>
      </c>
      <c r="BL26">
        <f t="shared" si="41"/>
        <v>1400.00419354839</v>
      </c>
      <c r="BM26">
        <f t="shared" si="42"/>
        <v>1180.1882812728757</v>
      </c>
      <c r="BN26">
        <f t="shared" si="43"/>
        <v>0.84298910439805286</v>
      </c>
      <c r="BO26">
        <f t="shared" si="44"/>
        <v>0.19597820879610589</v>
      </c>
      <c r="BP26">
        <v>6</v>
      </c>
      <c r="BQ26">
        <v>0.5</v>
      </c>
      <c r="BR26" t="s">
        <v>294</v>
      </c>
      <c r="BS26">
        <v>2</v>
      </c>
      <c r="BT26">
        <v>1608333419.5999999</v>
      </c>
      <c r="BU26">
        <v>599.95790322580604</v>
      </c>
      <c r="BV26">
        <v>617.069677419355</v>
      </c>
      <c r="BW26">
        <v>19.920570967741899</v>
      </c>
      <c r="BX26">
        <v>18.461151612903201</v>
      </c>
      <c r="BY26">
        <v>600.72783870967703</v>
      </c>
      <c r="BZ26">
        <v>19.914545161290299</v>
      </c>
      <c r="CA26">
        <v>500.24674193548401</v>
      </c>
      <c r="CB26">
        <v>102.462516129032</v>
      </c>
      <c r="CC26">
        <v>0.100014687096774</v>
      </c>
      <c r="CD26">
        <v>28.0045580645161</v>
      </c>
      <c r="CE26">
        <v>28.146016129032301</v>
      </c>
      <c r="CF26">
        <v>999.9</v>
      </c>
      <c r="CG26">
        <v>0</v>
      </c>
      <c r="CH26">
        <v>0</v>
      </c>
      <c r="CI26">
        <v>9996.8296774193605</v>
      </c>
      <c r="CJ26">
        <v>0</v>
      </c>
      <c r="CK26">
        <v>98.862422580645202</v>
      </c>
      <c r="CL26">
        <v>1400.00419354839</v>
      </c>
      <c r="CM26">
        <v>0.90000461290322598</v>
      </c>
      <c r="CN26">
        <v>9.9995122580645204E-2</v>
      </c>
      <c r="CO26">
        <v>0</v>
      </c>
      <c r="CP26">
        <v>805.110419354839</v>
      </c>
      <c r="CQ26">
        <v>4.99979</v>
      </c>
      <c r="CR26">
        <v>11283.9322580645</v>
      </c>
      <c r="CS26">
        <v>11904.722580645201</v>
      </c>
      <c r="CT26">
        <v>46.753999999999998</v>
      </c>
      <c r="CU26">
        <v>48.75</v>
      </c>
      <c r="CV26">
        <v>47.808</v>
      </c>
      <c r="CW26">
        <v>47.870935483871001</v>
      </c>
      <c r="CX26">
        <v>48.06</v>
      </c>
      <c r="CY26">
        <v>1255.51225806452</v>
      </c>
      <c r="CZ26">
        <v>139.491935483871</v>
      </c>
      <c r="DA26">
        <v>0</v>
      </c>
      <c r="DB26">
        <v>120</v>
      </c>
      <c r="DC26">
        <v>0</v>
      </c>
      <c r="DD26">
        <v>805.056307692308</v>
      </c>
      <c r="DE26">
        <v>-1.92991452059344</v>
      </c>
      <c r="DF26">
        <v>-61.213675074476903</v>
      </c>
      <c r="DG26">
        <v>11283.103846153799</v>
      </c>
      <c r="DH26">
        <v>15</v>
      </c>
      <c r="DI26">
        <v>1608333186.0999999</v>
      </c>
      <c r="DJ26" t="s">
        <v>326</v>
      </c>
      <c r="DK26">
        <v>1608333184.0999999</v>
      </c>
      <c r="DL26">
        <v>1608333186.0999999</v>
      </c>
      <c r="DM26">
        <v>24</v>
      </c>
      <c r="DN26">
        <v>0.11899999999999999</v>
      </c>
      <c r="DO26">
        <v>0</v>
      </c>
      <c r="DP26">
        <v>-0.80700000000000005</v>
      </c>
      <c r="DQ26">
        <v>-4.3999999999999997E-2</v>
      </c>
      <c r="DR26">
        <v>413</v>
      </c>
      <c r="DS26">
        <v>17</v>
      </c>
      <c r="DT26">
        <v>7.0000000000000007E-2</v>
      </c>
      <c r="DU26">
        <v>0.03</v>
      </c>
      <c r="DV26">
        <v>13.5234165612893</v>
      </c>
      <c r="DW26">
        <v>-0.60928903749283703</v>
      </c>
      <c r="DX26">
        <v>6.1399353302259201E-2</v>
      </c>
      <c r="DY26">
        <v>0</v>
      </c>
      <c r="DZ26">
        <v>-17.1055566666667</v>
      </c>
      <c r="EA26">
        <v>0.76440400444937595</v>
      </c>
      <c r="EB26">
        <v>7.5720497811946105E-2</v>
      </c>
      <c r="EC26">
        <v>0</v>
      </c>
      <c r="ED26">
        <v>1.4584883333333301</v>
      </c>
      <c r="EE26">
        <v>-0.194305761957732</v>
      </c>
      <c r="EF26">
        <v>1.42078832773296E-2</v>
      </c>
      <c r="EG26">
        <v>1</v>
      </c>
      <c r="EH26">
        <v>1</v>
      </c>
      <c r="EI26">
        <v>3</v>
      </c>
      <c r="EJ26" t="s">
        <v>331</v>
      </c>
      <c r="EK26">
        <v>100</v>
      </c>
      <c r="EL26">
        <v>100</v>
      </c>
      <c r="EM26">
        <v>-0.77</v>
      </c>
      <c r="EN26">
        <v>5.4999999999999997E-3</v>
      </c>
      <c r="EO26">
        <v>-1.02892950418556</v>
      </c>
      <c r="EP26">
        <v>8.1547674161403102E-4</v>
      </c>
      <c r="EQ26">
        <v>-7.5071724955183801E-7</v>
      </c>
      <c r="ER26">
        <v>1.8443278439785599E-10</v>
      </c>
      <c r="ES26">
        <v>-0.142814922298621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4.0999999999999996</v>
      </c>
      <c r="FB26">
        <v>4</v>
      </c>
      <c r="FC26">
        <v>2</v>
      </c>
      <c r="FD26">
        <v>511.46899999999999</v>
      </c>
      <c r="FE26">
        <v>499.22199999999998</v>
      </c>
      <c r="FF26">
        <v>22.9956</v>
      </c>
      <c r="FG26">
        <v>31.411100000000001</v>
      </c>
      <c r="FH26">
        <v>30.000699999999998</v>
      </c>
      <c r="FI26">
        <v>31.270900000000001</v>
      </c>
      <c r="FJ26">
        <v>31.2272</v>
      </c>
      <c r="FK26">
        <v>28.746400000000001</v>
      </c>
      <c r="FL26">
        <v>16.623000000000001</v>
      </c>
      <c r="FM26">
        <v>41.190199999999997</v>
      </c>
      <c r="FN26">
        <v>23.002800000000001</v>
      </c>
      <c r="FO26">
        <v>617.03899999999999</v>
      </c>
      <c r="FP26">
        <v>18.4086</v>
      </c>
      <c r="FQ26">
        <v>101.273</v>
      </c>
      <c r="FR26">
        <v>100.607</v>
      </c>
    </row>
    <row r="27" spans="1:174" x14ac:dyDescent="0.25">
      <c r="A27">
        <v>11</v>
      </c>
      <c r="B27">
        <v>1608333548.0999999</v>
      </c>
      <c r="C27">
        <v>1049</v>
      </c>
      <c r="D27" t="s">
        <v>336</v>
      </c>
      <c r="E27" t="s">
        <v>337</v>
      </c>
      <c r="F27" t="s">
        <v>289</v>
      </c>
      <c r="G27" t="s">
        <v>290</v>
      </c>
      <c r="H27">
        <v>1608333540.0999999</v>
      </c>
      <c r="I27">
        <f t="shared" si="0"/>
        <v>9.8406738492938886E-4</v>
      </c>
      <c r="J27">
        <f t="shared" si="1"/>
        <v>13.877454025923635</v>
      </c>
      <c r="K27">
        <f t="shared" si="2"/>
        <v>700.05477419354804</v>
      </c>
      <c r="L27">
        <f t="shared" si="3"/>
        <v>273.38585368509274</v>
      </c>
      <c r="M27">
        <f t="shared" si="4"/>
        <v>28.040779011431987</v>
      </c>
      <c r="N27">
        <f t="shared" si="5"/>
        <v>71.803573427287375</v>
      </c>
      <c r="O27">
        <f t="shared" si="6"/>
        <v>5.4303782037202208E-2</v>
      </c>
      <c r="P27">
        <f t="shared" si="7"/>
        <v>2.9727497308308135</v>
      </c>
      <c r="Q27">
        <f t="shared" si="8"/>
        <v>5.3758654998161529E-2</v>
      </c>
      <c r="R27">
        <f t="shared" si="9"/>
        <v>3.3647680724777355E-2</v>
      </c>
      <c r="S27">
        <f t="shared" si="10"/>
        <v>231.29235825231535</v>
      </c>
      <c r="T27">
        <f t="shared" si="11"/>
        <v>29.095599472952873</v>
      </c>
      <c r="U27">
        <f t="shared" si="12"/>
        <v>28.201651612903198</v>
      </c>
      <c r="V27">
        <f t="shared" si="13"/>
        <v>3.8396797109124217</v>
      </c>
      <c r="W27">
        <f t="shared" si="14"/>
        <v>53.107331916407539</v>
      </c>
      <c r="X27">
        <f t="shared" si="15"/>
        <v>2.0157266030105392</v>
      </c>
      <c r="Y27">
        <f t="shared" si="16"/>
        <v>3.7955712145045255</v>
      </c>
      <c r="Z27">
        <f t="shared" si="17"/>
        <v>1.8239531079018825</v>
      </c>
      <c r="AA27">
        <f t="shared" si="18"/>
        <v>-43.397371675386047</v>
      </c>
      <c r="AB27">
        <f t="shared" si="19"/>
        <v>-31.788160855030046</v>
      </c>
      <c r="AC27">
        <f t="shared" si="20"/>
        <v>-2.3332501472056584</v>
      </c>
      <c r="AD27">
        <f t="shared" si="21"/>
        <v>153.77357557469361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54009.487222726726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338</v>
      </c>
      <c r="AR27">
        <v>15345</v>
      </c>
      <c r="AS27">
        <v>809.02726923076898</v>
      </c>
      <c r="AT27">
        <v>981.64</v>
      </c>
      <c r="AU27">
        <f t="shared" si="27"/>
        <v>0.1758411747374099</v>
      </c>
      <c r="AV27">
        <v>0.5</v>
      </c>
      <c r="AW27">
        <f t="shared" si="28"/>
        <v>1180.1925586922539</v>
      </c>
      <c r="AX27">
        <f t="shared" si="29"/>
        <v>13.877454025923635</v>
      </c>
      <c r="AY27">
        <f t="shared" si="30"/>
        <v>103.76322296839776</v>
      </c>
      <c r="AZ27">
        <f t="shared" si="31"/>
        <v>0.41183122122162907</v>
      </c>
      <c r="BA27">
        <f t="shared" si="32"/>
        <v>1.2248172045549378E-2</v>
      </c>
      <c r="BB27">
        <f t="shared" si="33"/>
        <v>2.3230919685424394</v>
      </c>
      <c r="BC27" t="s">
        <v>339</v>
      </c>
      <c r="BD27">
        <v>577.37</v>
      </c>
      <c r="BE27">
        <f t="shared" si="34"/>
        <v>404.27</v>
      </c>
      <c r="BF27">
        <f t="shared" si="35"/>
        <v>0.42697388074611275</v>
      </c>
      <c r="BG27">
        <f t="shared" si="36"/>
        <v>0.84941762797471609</v>
      </c>
      <c r="BH27">
        <f t="shared" si="37"/>
        <v>0.6485224500884369</v>
      </c>
      <c r="BI27">
        <f t="shared" si="38"/>
        <v>0.89548309301319651</v>
      </c>
      <c r="BJ27">
        <f t="shared" si="39"/>
        <v>0.30471396812220997</v>
      </c>
      <c r="BK27">
        <f t="shared" si="40"/>
        <v>0.69528603187779003</v>
      </c>
      <c r="BL27">
        <f t="shared" si="41"/>
        <v>1400.00903225806</v>
      </c>
      <c r="BM27">
        <f t="shared" si="42"/>
        <v>1180.1925586922539</v>
      </c>
      <c r="BN27">
        <f t="shared" si="43"/>
        <v>0.84298924613988646</v>
      </c>
      <c r="BO27">
        <f t="shared" si="44"/>
        <v>0.19597849227977293</v>
      </c>
      <c r="BP27">
        <v>6</v>
      </c>
      <c r="BQ27">
        <v>0.5</v>
      </c>
      <c r="BR27" t="s">
        <v>294</v>
      </c>
      <c r="BS27">
        <v>2</v>
      </c>
      <c r="BT27">
        <v>1608333540.0999999</v>
      </c>
      <c r="BU27">
        <v>700.05477419354804</v>
      </c>
      <c r="BV27">
        <v>717.52612903225804</v>
      </c>
      <c r="BW27">
        <v>19.652490322580601</v>
      </c>
      <c r="BX27">
        <v>18.495364516129001</v>
      </c>
      <c r="BY27">
        <v>700.81735483871</v>
      </c>
      <c r="BZ27">
        <v>19.6520451612903</v>
      </c>
      <c r="CA27">
        <v>500.23670967741901</v>
      </c>
      <c r="CB27">
        <v>102.468548387097</v>
      </c>
      <c r="CC27">
        <v>9.9959212903225805E-2</v>
      </c>
      <c r="CD27">
        <v>28.0033064516129</v>
      </c>
      <c r="CE27">
        <v>28.201651612903198</v>
      </c>
      <c r="CF27">
        <v>999.9</v>
      </c>
      <c r="CG27">
        <v>0</v>
      </c>
      <c r="CH27">
        <v>0</v>
      </c>
      <c r="CI27">
        <v>10001.4709677419</v>
      </c>
      <c r="CJ27">
        <v>0</v>
      </c>
      <c r="CK27">
        <v>94.701419354838706</v>
      </c>
      <c r="CL27">
        <v>1400.00903225806</v>
      </c>
      <c r="CM27">
        <v>0.90000241935483805</v>
      </c>
      <c r="CN27">
        <v>9.9997322580645198E-2</v>
      </c>
      <c r="CO27">
        <v>0</v>
      </c>
      <c r="CP27">
        <v>809.06441935483895</v>
      </c>
      <c r="CQ27">
        <v>4.99979</v>
      </c>
      <c r="CR27">
        <v>11322.2387096774</v>
      </c>
      <c r="CS27">
        <v>11904.7387096774</v>
      </c>
      <c r="CT27">
        <v>46.811999999999998</v>
      </c>
      <c r="CU27">
        <v>48.811999999999998</v>
      </c>
      <c r="CV27">
        <v>47.852645161290297</v>
      </c>
      <c r="CW27">
        <v>47.890999999999998</v>
      </c>
      <c r="CX27">
        <v>48.061999999999998</v>
      </c>
      <c r="CY27">
        <v>1255.51</v>
      </c>
      <c r="CZ27">
        <v>139.49903225806401</v>
      </c>
      <c r="DA27">
        <v>0</v>
      </c>
      <c r="DB27">
        <v>119.69999980926499</v>
      </c>
      <c r="DC27">
        <v>0</v>
      </c>
      <c r="DD27">
        <v>809.02726923076898</v>
      </c>
      <c r="DE27">
        <v>-6.40591453529691</v>
      </c>
      <c r="DF27">
        <v>-89.675213686939799</v>
      </c>
      <c r="DG27">
        <v>11321.8230769231</v>
      </c>
      <c r="DH27">
        <v>15</v>
      </c>
      <c r="DI27">
        <v>1608333186.0999999</v>
      </c>
      <c r="DJ27" t="s">
        <v>326</v>
      </c>
      <c r="DK27">
        <v>1608333184.0999999</v>
      </c>
      <c r="DL27">
        <v>1608333186.0999999</v>
      </c>
      <c r="DM27">
        <v>24</v>
      </c>
      <c r="DN27">
        <v>0.11899999999999999</v>
      </c>
      <c r="DO27">
        <v>0</v>
      </c>
      <c r="DP27">
        <v>-0.80700000000000005</v>
      </c>
      <c r="DQ27">
        <v>-4.3999999999999997E-2</v>
      </c>
      <c r="DR27">
        <v>413</v>
      </c>
      <c r="DS27">
        <v>17</v>
      </c>
      <c r="DT27">
        <v>7.0000000000000007E-2</v>
      </c>
      <c r="DU27">
        <v>0.03</v>
      </c>
      <c r="DV27">
        <v>13.894412006357999</v>
      </c>
      <c r="DW27">
        <v>-1.19063979937359</v>
      </c>
      <c r="DX27">
        <v>9.4701341794997299E-2</v>
      </c>
      <c r="DY27">
        <v>0</v>
      </c>
      <c r="DZ27">
        <v>-17.478919999999999</v>
      </c>
      <c r="EA27">
        <v>1.99993414905446</v>
      </c>
      <c r="EB27">
        <v>0.152785925180736</v>
      </c>
      <c r="EC27">
        <v>0</v>
      </c>
      <c r="ED27">
        <v>1.1603939999999999</v>
      </c>
      <c r="EE27">
        <v>-0.72468146829811098</v>
      </c>
      <c r="EF27">
        <v>5.6561169106257601E-2</v>
      </c>
      <c r="EG27">
        <v>0</v>
      </c>
      <c r="EH27">
        <v>0</v>
      </c>
      <c r="EI27">
        <v>3</v>
      </c>
      <c r="EJ27" t="s">
        <v>296</v>
      </c>
      <c r="EK27">
        <v>100</v>
      </c>
      <c r="EL27">
        <v>100</v>
      </c>
      <c r="EM27">
        <v>-0.76300000000000001</v>
      </c>
      <c r="EN27">
        <v>6.9999999999999999E-4</v>
      </c>
      <c r="EO27">
        <v>-1.02892950418556</v>
      </c>
      <c r="EP27">
        <v>8.1547674161403102E-4</v>
      </c>
      <c r="EQ27">
        <v>-7.5071724955183801E-7</v>
      </c>
      <c r="ER27">
        <v>1.8443278439785599E-10</v>
      </c>
      <c r="ES27">
        <v>-0.142814922298621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6.1</v>
      </c>
      <c r="FB27">
        <v>6</v>
      </c>
      <c r="FC27">
        <v>2</v>
      </c>
      <c r="FD27">
        <v>511.37599999999998</v>
      </c>
      <c r="FE27">
        <v>499.26400000000001</v>
      </c>
      <c r="FF27">
        <v>23.195</v>
      </c>
      <c r="FG27">
        <v>31.639500000000002</v>
      </c>
      <c r="FH27">
        <v>30.001100000000001</v>
      </c>
      <c r="FI27">
        <v>31.473099999999999</v>
      </c>
      <c r="FJ27">
        <v>31.427</v>
      </c>
      <c r="FK27">
        <v>32.505000000000003</v>
      </c>
      <c r="FL27">
        <v>15.2311</v>
      </c>
      <c r="FM27">
        <v>41.190199999999997</v>
      </c>
      <c r="FN27">
        <v>23.2072</v>
      </c>
      <c r="FO27">
        <v>717.52700000000004</v>
      </c>
      <c r="FP27">
        <v>18.766300000000001</v>
      </c>
      <c r="FQ27">
        <v>101.223</v>
      </c>
      <c r="FR27">
        <v>100.577</v>
      </c>
    </row>
    <row r="28" spans="1:174" x14ac:dyDescent="0.25">
      <c r="A28">
        <v>12</v>
      </c>
      <c r="B28">
        <v>1608333668.5999999</v>
      </c>
      <c r="C28">
        <v>1169.5</v>
      </c>
      <c r="D28" t="s">
        <v>340</v>
      </c>
      <c r="E28" t="s">
        <v>341</v>
      </c>
      <c r="F28" t="s">
        <v>289</v>
      </c>
      <c r="G28" t="s">
        <v>290</v>
      </c>
      <c r="H28">
        <v>1608333660.5999999</v>
      </c>
      <c r="I28">
        <f t="shared" si="0"/>
        <v>8.0625603552163044E-4</v>
      </c>
      <c r="J28">
        <f t="shared" si="1"/>
        <v>13.667514932828553</v>
      </c>
      <c r="K28">
        <f t="shared" si="2"/>
        <v>800.05893548387098</v>
      </c>
      <c r="L28">
        <f t="shared" si="3"/>
        <v>292.61263342387434</v>
      </c>
      <c r="M28">
        <f t="shared" si="4"/>
        <v>30.015551593567398</v>
      </c>
      <c r="N28">
        <f t="shared" si="5"/>
        <v>82.068261971191475</v>
      </c>
      <c r="O28">
        <f t="shared" si="6"/>
        <v>4.4801754600611518E-2</v>
      </c>
      <c r="P28">
        <f t="shared" si="7"/>
        <v>2.9737076480570281</v>
      </c>
      <c r="Q28">
        <f t="shared" si="8"/>
        <v>4.4430122861648963E-2</v>
      </c>
      <c r="R28">
        <f t="shared" si="9"/>
        <v>2.7801959338739864E-2</v>
      </c>
      <c r="S28">
        <f t="shared" si="10"/>
        <v>231.29096444044976</v>
      </c>
      <c r="T28">
        <f t="shared" si="11"/>
        <v>29.128937638508166</v>
      </c>
      <c r="U28">
        <f t="shared" si="12"/>
        <v>28.215967741935501</v>
      </c>
      <c r="V28">
        <f t="shared" si="13"/>
        <v>3.8428805989421022</v>
      </c>
      <c r="W28">
        <f t="shared" si="14"/>
        <v>53.646327590245356</v>
      </c>
      <c r="X28">
        <f t="shared" si="15"/>
        <v>2.0347717038655442</v>
      </c>
      <c r="Y28">
        <f t="shared" si="16"/>
        <v>3.792937550930386</v>
      </c>
      <c r="Z28">
        <f t="shared" si="17"/>
        <v>1.808108895076558</v>
      </c>
      <c r="AA28">
        <f t="shared" si="18"/>
        <v>-35.555891166503905</v>
      </c>
      <c r="AB28">
        <f t="shared" si="19"/>
        <v>-36.002369536397303</v>
      </c>
      <c r="AC28">
        <f t="shared" si="20"/>
        <v>-2.6417534941562812</v>
      </c>
      <c r="AD28">
        <f t="shared" si="21"/>
        <v>157.09095024339226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54039.903652074419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342</v>
      </c>
      <c r="AR28">
        <v>15344.5</v>
      </c>
      <c r="AS28">
        <v>806.15196153846205</v>
      </c>
      <c r="AT28">
        <v>979.55</v>
      </c>
      <c r="AU28">
        <f t="shared" si="27"/>
        <v>0.17701805774236934</v>
      </c>
      <c r="AV28">
        <v>0.5</v>
      </c>
      <c r="AW28">
        <f t="shared" si="28"/>
        <v>1180.1869457890048</v>
      </c>
      <c r="AX28">
        <f t="shared" si="29"/>
        <v>13.667514932828553</v>
      </c>
      <c r="AY28">
        <f t="shared" si="30"/>
        <v>104.45720045823428</v>
      </c>
      <c r="AZ28">
        <f t="shared" si="31"/>
        <v>0.40847327854627125</v>
      </c>
      <c r="BA28">
        <f t="shared" si="32"/>
        <v>1.2070343993782456E-2</v>
      </c>
      <c r="BB28">
        <f t="shared" si="33"/>
        <v>2.3301822265325915</v>
      </c>
      <c r="BC28" t="s">
        <v>343</v>
      </c>
      <c r="BD28">
        <v>579.42999999999995</v>
      </c>
      <c r="BE28">
        <f t="shared" si="34"/>
        <v>400.12</v>
      </c>
      <c r="BF28">
        <f t="shared" si="35"/>
        <v>0.43336508662785639</v>
      </c>
      <c r="BG28">
        <f t="shared" si="36"/>
        <v>0.85084897396231329</v>
      </c>
      <c r="BH28">
        <f t="shared" si="37"/>
        <v>0.65662899255741913</v>
      </c>
      <c r="BI28">
        <f t="shared" si="38"/>
        <v>0.89630379413420702</v>
      </c>
      <c r="BJ28">
        <f t="shared" si="39"/>
        <v>0.31148560584727725</v>
      </c>
      <c r="BK28">
        <f t="shared" si="40"/>
        <v>0.68851439415272275</v>
      </c>
      <c r="BL28">
        <f t="shared" si="41"/>
        <v>1400.0025806451599</v>
      </c>
      <c r="BM28">
        <f t="shared" si="42"/>
        <v>1180.1869457890048</v>
      </c>
      <c r="BN28">
        <f t="shared" si="43"/>
        <v>0.84298912166657713</v>
      </c>
      <c r="BO28">
        <f t="shared" si="44"/>
        <v>0.19597824333315431</v>
      </c>
      <c r="BP28">
        <v>6</v>
      </c>
      <c r="BQ28">
        <v>0.5</v>
      </c>
      <c r="BR28" t="s">
        <v>294</v>
      </c>
      <c r="BS28">
        <v>2</v>
      </c>
      <c r="BT28">
        <v>1608333660.5999999</v>
      </c>
      <c r="BU28">
        <v>800.05893548387098</v>
      </c>
      <c r="BV28">
        <v>817.22503225806497</v>
      </c>
      <c r="BW28">
        <v>19.836380645161299</v>
      </c>
      <c r="BX28">
        <v>18.888561290322599</v>
      </c>
      <c r="BY28">
        <v>800.82145161290305</v>
      </c>
      <c r="BZ28">
        <v>19.832103225806499</v>
      </c>
      <c r="CA28">
        <v>500.26167741935501</v>
      </c>
      <c r="CB28">
        <v>102.47780645161301</v>
      </c>
      <c r="CC28">
        <v>9.9964174193548402E-2</v>
      </c>
      <c r="CD28">
        <v>27.991399999999999</v>
      </c>
      <c r="CE28">
        <v>28.215967741935501</v>
      </c>
      <c r="CF28">
        <v>999.9</v>
      </c>
      <c r="CG28">
        <v>0</v>
      </c>
      <c r="CH28">
        <v>0</v>
      </c>
      <c r="CI28">
        <v>10005.9887096774</v>
      </c>
      <c r="CJ28">
        <v>0</v>
      </c>
      <c r="CK28">
        <v>91.153541935483901</v>
      </c>
      <c r="CL28">
        <v>1400.0025806451599</v>
      </c>
      <c r="CM28">
        <v>0.90000348387096696</v>
      </c>
      <c r="CN28">
        <v>9.9996312903225804E-2</v>
      </c>
      <c r="CO28">
        <v>0</v>
      </c>
      <c r="CP28">
        <v>806.19606451612901</v>
      </c>
      <c r="CQ28">
        <v>4.99979</v>
      </c>
      <c r="CR28">
        <v>11278.7903225806</v>
      </c>
      <c r="CS28">
        <v>11904.703225806499</v>
      </c>
      <c r="CT28">
        <v>46.875</v>
      </c>
      <c r="CU28">
        <v>48.870935483871001</v>
      </c>
      <c r="CV28">
        <v>47.902999999999999</v>
      </c>
      <c r="CW28">
        <v>47.936999999999998</v>
      </c>
      <c r="CX28">
        <v>48.125</v>
      </c>
      <c r="CY28">
        <v>1255.51</v>
      </c>
      <c r="CZ28">
        <v>139.49258064516101</v>
      </c>
      <c r="DA28">
        <v>0</v>
      </c>
      <c r="DB28">
        <v>119.59999990463299</v>
      </c>
      <c r="DC28">
        <v>0</v>
      </c>
      <c r="DD28">
        <v>806.15196153846205</v>
      </c>
      <c r="DE28">
        <v>-8.5253675300143001</v>
      </c>
      <c r="DF28">
        <v>-118.42051281680099</v>
      </c>
      <c r="DG28">
        <v>11278.092307692301</v>
      </c>
      <c r="DH28">
        <v>15</v>
      </c>
      <c r="DI28">
        <v>1608333186.0999999</v>
      </c>
      <c r="DJ28" t="s">
        <v>326</v>
      </c>
      <c r="DK28">
        <v>1608333184.0999999</v>
      </c>
      <c r="DL28">
        <v>1608333186.0999999</v>
      </c>
      <c r="DM28">
        <v>24</v>
      </c>
      <c r="DN28">
        <v>0.11899999999999999</v>
      </c>
      <c r="DO28">
        <v>0</v>
      </c>
      <c r="DP28">
        <v>-0.80700000000000005</v>
      </c>
      <c r="DQ28">
        <v>-4.3999999999999997E-2</v>
      </c>
      <c r="DR28">
        <v>413</v>
      </c>
      <c r="DS28">
        <v>17</v>
      </c>
      <c r="DT28">
        <v>7.0000000000000007E-2</v>
      </c>
      <c r="DU28">
        <v>0.03</v>
      </c>
      <c r="DV28">
        <v>13.6743137103725</v>
      </c>
      <c r="DW28">
        <v>-1.1696556808201299</v>
      </c>
      <c r="DX28">
        <v>9.6407375351697702E-2</v>
      </c>
      <c r="DY28">
        <v>0</v>
      </c>
      <c r="DZ28">
        <v>-17.160643333333301</v>
      </c>
      <c r="EA28">
        <v>1.4764858731924499</v>
      </c>
      <c r="EB28">
        <v>0.12135253240959699</v>
      </c>
      <c r="EC28">
        <v>0</v>
      </c>
      <c r="ED28">
        <v>0.94783933333333303</v>
      </c>
      <c r="EE28">
        <v>-9.1193058954382802E-3</v>
      </c>
      <c r="EF28">
        <v>1.14792701084268E-3</v>
      </c>
      <c r="EG28">
        <v>1</v>
      </c>
      <c r="EH28">
        <v>1</v>
      </c>
      <c r="EI28">
        <v>3</v>
      </c>
      <c r="EJ28" t="s">
        <v>331</v>
      </c>
      <c r="EK28">
        <v>100</v>
      </c>
      <c r="EL28">
        <v>100</v>
      </c>
      <c r="EM28">
        <v>-0.76200000000000001</v>
      </c>
      <c r="EN28">
        <v>4.3E-3</v>
      </c>
      <c r="EO28">
        <v>-1.02892950418556</v>
      </c>
      <c r="EP28">
        <v>8.1547674161403102E-4</v>
      </c>
      <c r="EQ28">
        <v>-7.5071724955183801E-7</v>
      </c>
      <c r="ER28">
        <v>1.8443278439785599E-10</v>
      </c>
      <c r="ES28">
        <v>-0.142814922298621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8.1</v>
      </c>
      <c r="FB28">
        <v>8</v>
      </c>
      <c r="FC28">
        <v>2</v>
      </c>
      <c r="FD28">
        <v>511.476</v>
      </c>
      <c r="FE28">
        <v>499.685</v>
      </c>
      <c r="FF28">
        <v>23.180800000000001</v>
      </c>
      <c r="FG28">
        <v>31.869299999999999</v>
      </c>
      <c r="FH28">
        <v>30.000699999999998</v>
      </c>
      <c r="FI28">
        <v>31.688300000000002</v>
      </c>
      <c r="FJ28">
        <v>31.639099999999999</v>
      </c>
      <c r="FK28">
        <v>36.148400000000002</v>
      </c>
      <c r="FL28">
        <v>14.666700000000001</v>
      </c>
      <c r="FM28">
        <v>42.689900000000002</v>
      </c>
      <c r="FN28">
        <v>23.1831</v>
      </c>
      <c r="FO28">
        <v>817.03099999999995</v>
      </c>
      <c r="FP28">
        <v>18.898900000000001</v>
      </c>
      <c r="FQ28">
        <v>101.18</v>
      </c>
      <c r="FR28">
        <v>100.54600000000001</v>
      </c>
    </row>
    <row r="29" spans="1:174" x14ac:dyDescent="0.25">
      <c r="A29">
        <v>13</v>
      </c>
      <c r="B29">
        <v>1608333789.0999999</v>
      </c>
      <c r="C29">
        <v>1290</v>
      </c>
      <c r="D29" t="s">
        <v>344</v>
      </c>
      <c r="E29" t="s">
        <v>345</v>
      </c>
      <c r="F29" t="s">
        <v>289</v>
      </c>
      <c r="G29" t="s">
        <v>290</v>
      </c>
      <c r="H29">
        <v>1608333781.0999999</v>
      </c>
      <c r="I29">
        <f t="shared" si="0"/>
        <v>6.6848871324995927E-4</v>
      </c>
      <c r="J29">
        <f t="shared" si="1"/>
        <v>13.771261695306226</v>
      </c>
      <c r="K29">
        <f t="shared" si="2"/>
        <v>899.79822580645202</v>
      </c>
      <c r="L29">
        <f t="shared" si="3"/>
        <v>287.42331246939085</v>
      </c>
      <c r="M29">
        <f t="shared" si="4"/>
        <v>29.48395731745887</v>
      </c>
      <c r="N29">
        <f t="shared" si="5"/>
        <v>92.301533428426836</v>
      </c>
      <c r="O29">
        <f t="shared" si="6"/>
        <v>3.7238512719638316E-2</v>
      </c>
      <c r="P29">
        <f t="shared" si="7"/>
        <v>2.9731823861796083</v>
      </c>
      <c r="Q29">
        <f t="shared" si="8"/>
        <v>3.6981330864061975E-2</v>
      </c>
      <c r="R29">
        <f t="shared" si="9"/>
        <v>2.3136290344311035E-2</v>
      </c>
      <c r="S29">
        <f t="shared" si="10"/>
        <v>231.29122722155532</v>
      </c>
      <c r="T29">
        <f t="shared" si="11"/>
        <v>29.162187894775307</v>
      </c>
      <c r="U29">
        <f t="shared" si="12"/>
        <v>28.2289741935484</v>
      </c>
      <c r="V29">
        <f t="shared" si="13"/>
        <v>3.8457906790624006</v>
      </c>
      <c r="W29">
        <f t="shared" si="14"/>
        <v>53.916502900552018</v>
      </c>
      <c r="X29">
        <f t="shared" si="15"/>
        <v>2.0447504664263443</v>
      </c>
      <c r="Y29">
        <f t="shared" si="16"/>
        <v>3.7924389684506208</v>
      </c>
      <c r="Z29">
        <f t="shared" si="17"/>
        <v>1.8010402126360563</v>
      </c>
      <c r="AA29">
        <f t="shared" si="18"/>
        <v>-29.480352254323204</v>
      </c>
      <c r="AB29">
        <f t="shared" si="19"/>
        <v>-38.442245657843841</v>
      </c>
      <c r="AC29">
        <f t="shared" si="20"/>
        <v>-2.8214343079785995</v>
      </c>
      <c r="AD29">
        <f t="shared" si="21"/>
        <v>160.54719500140968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54024.962974933347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346</v>
      </c>
      <c r="AR29">
        <v>15344.1</v>
      </c>
      <c r="AS29">
        <v>801.96730769230805</v>
      </c>
      <c r="AT29">
        <v>975.72</v>
      </c>
      <c r="AU29">
        <f t="shared" si="27"/>
        <v>0.17807638698365513</v>
      </c>
      <c r="AV29">
        <v>0.5</v>
      </c>
      <c r="AW29">
        <f t="shared" si="28"/>
        <v>1180.1836748213452</v>
      </c>
      <c r="AX29">
        <f t="shared" si="29"/>
        <v>13.771261695306226</v>
      </c>
      <c r="AY29">
        <f t="shared" si="30"/>
        <v>105.08142239463903</v>
      </c>
      <c r="AZ29">
        <f t="shared" si="31"/>
        <v>0.40833435821752151</v>
      </c>
      <c r="BA29">
        <f t="shared" si="32"/>
        <v>1.2158284749443415E-2</v>
      </c>
      <c r="BB29">
        <f t="shared" si="33"/>
        <v>2.3432542122740125</v>
      </c>
      <c r="BC29" t="s">
        <v>347</v>
      </c>
      <c r="BD29">
        <v>577.29999999999995</v>
      </c>
      <c r="BE29">
        <f t="shared" si="34"/>
        <v>398.42000000000007</v>
      </c>
      <c r="BF29">
        <f t="shared" si="35"/>
        <v>0.43610434292377875</v>
      </c>
      <c r="BG29">
        <f t="shared" si="36"/>
        <v>0.85160050357943662</v>
      </c>
      <c r="BH29">
        <f t="shared" si="37"/>
        <v>0.66765538727107032</v>
      </c>
      <c r="BI29">
        <f t="shared" si="38"/>
        <v>0.89780775838945626</v>
      </c>
      <c r="BJ29">
        <f t="shared" si="39"/>
        <v>0.31393179591616438</v>
      </c>
      <c r="BK29">
        <f t="shared" si="40"/>
        <v>0.68606820408383562</v>
      </c>
      <c r="BL29">
        <f t="shared" si="41"/>
        <v>1399.9980645161299</v>
      </c>
      <c r="BM29">
        <f t="shared" si="42"/>
        <v>1180.1836748213452</v>
      </c>
      <c r="BN29">
        <f t="shared" si="43"/>
        <v>0.84298950458138133</v>
      </c>
      <c r="BO29">
        <f t="shared" si="44"/>
        <v>0.19597900916276265</v>
      </c>
      <c r="BP29">
        <v>6</v>
      </c>
      <c r="BQ29">
        <v>0.5</v>
      </c>
      <c r="BR29" t="s">
        <v>294</v>
      </c>
      <c r="BS29">
        <v>2</v>
      </c>
      <c r="BT29">
        <v>1608333781.0999999</v>
      </c>
      <c r="BU29">
        <v>899.79822580645202</v>
      </c>
      <c r="BV29">
        <v>917.03670967742005</v>
      </c>
      <c r="BW29">
        <v>19.933177419354799</v>
      </c>
      <c r="BX29">
        <v>19.147383870967701</v>
      </c>
      <c r="BY29">
        <v>900.75622580645199</v>
      </c>
      <c r="BZ29">
        <v>19.958177419354801</v>
      </c>
      <c r="CA29">
        <v>500.25629032258098</v>
      </c>
      <c r="CB29">
        <v>102.48025806451599</v>
      </c>
      <c r="CC29">
        <v>9.9999132258064505E-2</v>
      </c>
      <c r="CD29">
        <v>27.989145161290299</v>
      </c>
      <c r="CE29">
        <v>28.2289741935484</v>
      </c>
      <c r="CF29">
        <v>999.9</v>
      </c>
      <c r="CG29">
        <v>0</v>
      </c>
      <c r="CH29">
        <v>0</v>
      </c>
      <c r="CI29">
        <v>10002.776451612899</v>
      </c>
      <c r="CJ29">
        <v>0</v>
      </c>
      <c r="CK29">
        <v>88.831929032258103</v>
      </c>
      <c r="CL29">
        <v>1399.9980645161299</v>
      </c>
      <c r="CM29">
        <v>0.89999435483870904</v>
      </c>
      <c r="CN29">
        <v>0.100005670967742</v>
      </c>
      <c r="CO29">
        <v>0</v>
      </c>
      <c r="CP29">
        <v>802.00612903225795</v>
      </c>
      <c r="CQ29">
        <v>4.99979</v>
      </c>
      <c r="CR29">
        <v>11216.8129032258</v>
      </c>
      <c r="CS29">
        <v>11904.632258064499</v>
      </c>
      <c r="CT29">
        <v>46.918999999999997</v>
      </c>
      <c r="CU29">
        <v>48.933</v>
      </c>
      <c r="CV29">
        <v>47.937064516128999</v>
      </c>
      <c r="CW29">
        <v>48</v>
      </c>
      <c r="CX29">
        <v>48.170999999999999</v>
      </c>
      <c r="CY29">
        <v>1255.48806451613</v>
      </c>
      <c r="CZ29">
        <v>139.51</v>
      </c>
      <c r="DA29">
        <v>0</v>
      </c>
      <c r="DB29">
        <v>119.59999990463299</v>
      </c>
      <c r="DC29">
        <v>0</v>
      </c>
      <c r="DD29">
        <v>801.96730769230805</v>
      </c>
      <c r="DE29">
        <v>-7.0521709477499703</v>
      </c>
      <c r="DF29">
        <v>-111.18632478797301</v>
      </c>
      <c r="DG29">
        <v>11216.2</v>
      </c>
      <c r="DH29">
        <v>15</v>
      </c>
      <c r="DI29">
        <v>1608333811.5999999</v>
      </c>
      <c r="DJ29" t="s">
        <v>348</v>
      </c>
      <c r="DK29">
        <v>1608333811.5999999</v>
      </c>
      <c r="DL29">
        <v>1608333806.0999999</v>
      </c>
      <c r="DM29">
        <v>25</v>
      </c>
      <c r="DN29">
        <v>-0.188</v>
      </c>
      <c r="DO29">
        <v>-1.4999999999999999E-2</v>
      </c>
      <c r="DP29">
        <v>-0.95799999999999996</v>
      </c>
      <c r="DQ29">
        <v>-2.5000000000000001E-2</v>
      </c>
      <c r="DR29">
        <v>917</v>
      </c>
      <c r="DS29">
        <v>19</v>
      </c>
      <c r="DT29">
        <v>0.2</v>
      </c>
      <c r="DU29">
        <v>7.0000000000000007E-2</v>
      </c>
      <c r="DV29">
        <v>13.602794735071299</v>
      </c>
      <c r="DW29">
        <v>-0.799185543365172</v>
      </c>
      <c r="DX29">
        <v>8.2469608342581394E-2</v>
      </c>
      <c r="DY29">
        <v>0</v>
      </c>
      <c r="DZ29">
        <v>-17.0502033333333</v>
      </c>
      <c r="EA29">
        <v>0.58027408231370303</v>
      </c>
      <c r="EB29">
        <v>7.0627230269603297E-2</v>
      </c>
      <c r="EC29">
        <v>0</v>
      </c>
      <c r="ED29">
        <v>0.817617066666667</v>
      </c>
      <c r="EE29">
        <v>0.17117499443826301</v>
      </c>
      <c r="EF29">
        <v>1.6398793158712101E-2</v>
      </c>
      <c r="EG29">
        <v>1</v>
      </c>
      <c r="EH29">
        <v>1</v>
      </c>
      <c r="EI29">
        <v>3</v>
      </c>
      <c r="EJ29" t="s">
        <v>331</v>
      </c>
      <c r="EK29">
        <v>100</v>
      </c>
      <c r="EL29">
        <v>100</v>
      </c>
      <c r="EM29">
        <v>-0.95799999999999996</v>
      </c>
      <c r="EN29">
        <v>-2.5000000000000001E-2</v>
      </c>
      <c r="EO29">
        <v>-1.02892950418556</v>
      </c>
      <c r="EP29">
        <v>8.1547674161403102E-4</v>
      </c>
      <c r="EQ29">
        <v>-7.5071724955183801E-7</v>
      </c>
      <c r="ER29">
        <v>1.8443278439785599E-10</v>
      </c>
      <c r="ES29">
        <v>-0.142814922298621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10.1</v>
      </c>
      <c r="FB29">
        <v>10.1</v>
      </c>
      <c r="FC29">
        <v>2</v>
      </c>
      <c r="FD29">
        <v>511.25299999999999</v>
      </c>
      <c r="FE29">
        <v>500.13799999999998</v>
      </c>
      <c r="FF29">
        <v>23.195799999999998</v>
      </c>
      <c r="FG29">
        <v>32.069800000000001</v>
      </c>
      <c r="FH29">
        <v>30.000599999999999</v>
      </c>
      <c r="FI29">
        <v>31.886199999999999</v>
      </c>
      <c r="FJ29">
        <v>31.834800000000001</v>
      </c>
      <c r="FK29">
        <v>39.738599999999998</v>
      </c>
      <c r="FL29">
        <v>16.134799999999998</v>
      </c>
      <c r="FM29">
        <v>44.2044</v>
      </c>
      <c r="FN29">
        <v>23.197199999999999</v>
      </c>
      <c r="FO29">
        <v>917.11699999999996</v>
      </c>
      <c r="FP29">
        <v>19.087800000000001</v>
      </c>
      <c r="FQ29">
        <v>101.14</v>
      </c>
      <c r="FR29">
        <v>100.523</v>
      </c>
    </row>
    <row r="30" spans="1:174" x14ac:dyDescent="0.25">
      <c r="A30">
        <v>14</v>
      </c>
      <c r="B30">
        <v>1608333933</v>
      </c>
      <c r="C30">
        <v>1433.9000000953699</v>
      </c>
      <c r="D30" t="s">
        <v>349</v>
      </c>
      <c r="E30" t="s">
        <v>350</v>
      </c>
      <c r="F30" t="s">
        <v>289</v>
      </c>
      <c r="G30" t="s">
        <v>290</v>
      </c>
      <c r="H30">
        <v>1608333925</v>
      </c>
      <c r="I30">
        <f t="shared" si="0"/>
        <v>5.6121089701907461E-4</v>
      </c>
      <c r="J30">
        <f t="shared" si="1"/>
        <v>15.82312578155164</v>
      </c>
      <c r="K30">
        <f t="shared" si="2"/>
        <v>1199.72677419355</v>
      </c>
      <c r="L30">
        <f t="shared" si="3"/>
        <v>362.01536372861824</v>
      </c>
      <c r="M30">
        <f t="shared" si="4"/>
        <v>37.136424764838495</v>
      </c>
      <c r="N30">
        <f t="shared" si="5"/>
        <v>123.07091784535518</v>
      </c>
      <c r="O30">
        <f t="shared" si="6"/>
        <v>3.1213714443039279E-2</v>
      </c>
      <c r="P30">
        <f t="shared" si="7"/>
        <v>2.9725859992860313</v>
      </c>
      <c r="Q30">
        <f t="shared" si="8"/>
        <v>3.1032765018396732E-2</v>
      </c>
      <c r="R30">
        <f t="shared" si="9"/>
        <v>1.9411648130224755E-2</v>
      </c>
      <c r="S30">
        <f t="shared" si="10"/>
        <v>231.28932253167966</v>
      </c>
      <c r="T30">
        <f t="shared" si="11"/>
        <v>29.194735040479422</v>
      </c>
      <c r="U30">
        <f t="shared" si="12"/>
        <v>28.243600000000001</v>
      </c>
      <c r="V30">
        <f t="shared" si="13"/>
        <v>3.8490653718314904</v>
      </c>
      <c r="W30">
        <f t="shared" si="14"/>
        <v>53.966721887305091</v>
      </c>
      <c r="X30">
        <f t="shared" si="15"/>
        <v>2.047232429267412</v>
      </c>
      <c r="Y30">
        <f t="shared" si="16"/>
        <v>3.7935089582474615</v>
      </c>
      <c r="Z30">
        <f t="shared" si="17"/>
        <v>1.8018329425640784</v>
      </c>
      <c r="AA30">
        <f t="shared" si="18"/>
        <v>-24.74940055854119</v>
      </c>
      <c r="AB30">
        <f t="shared" si="19"/>
        <v>-40.002995683187777</v>
      </c>
      <c r="AC30">
        <f t="shared" si="20"/>
        <v>-2.9368579967177846</v>
      </c>
      <c r="AD30">
        <f t="shared" si="21"/>
        <v>163.60006829323291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54006.660679419263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351</v>
      </c>
      <c r="AR30">
        <v>15344.3</v>
      </c>
      <c r="AS30">
        <v>817.45352000000003</v>
      </c>
      <c r="AT30">
        <v>1011.17</v>
      </c>
      <c r="AU30">
        <f t="shared" si="27"/>
        <v>0.19157656971626924</v>
      </c>
      <c r="AV30">
        <v>0.5</v>
      </c>
      <c r="AW30">
        <f t="shared" si="28"/>
        <v>1180.1736490148996</v>
      </c>
      <c r="AX30">
        <f t="shared" si="29"/>
        <v>15.82312578155164</v>
      </c>
      <c r="AY30">
        <f t="shared" si="30"/>
        <v>113.0468096739034</v>
      </c>
      <c r="AZ30">
        <f t="shared" si="31"/>
        <v>0.43116389924542847</v>
      </c>
      <c r="BA30">
        <f t="shared" si="32"/>
        <v>1.3897000051693921E-2</v>
      </c>
      <c r="BB30">
        <f t="shared" si="33"/>
        <v>2.2260450764955446</v>
      </c>
      <c r="BC30" t="s">
        <v>352</v>
      </c>
      <c r="BD30">
        <v>575.19000000000005</v>
      </c>
      <c r="BE30">
        <f t="shared" si="34"/>
        <v>435.9799999999999</v>
      </c>
      <c r="BF30">
        <f t="shared" si="35"/>
        <v>0.44432423505665392</v>
      </c>
      <c r="BG30">
        <f t="shared" si="36"/>
        <v>0.83773805403272927</v>
      </c>
      <c r="BH30">
        <f t="shared" si="37"/>
        <v>0.655126870117403</v>
      </c>
      <c r="BI30">
        <f t="shared" si="38"/>
        <v>0.88388725372925137</v>
      </c>
      <c r="BJ30">
        <f t="shared" si="39"/>
        <v>0.31264267693438619</v>
      </c>
      <c r="BK30">
        <f t="shared" si="40"/>
        <v>0.68735732306561381</v>
      </c>
      <c r="BL30">
        <f t="shared" si="41"/>
        <v>1399.9861290322599</v>
      </c>
      <c r="BM30">
        <f t="shared" si="42"/>
        <v>1180.1736490148996</v>
      </c>
      <c r="BN30">
        <f t="shared" si="43"/>
        <v>0.84298953006819743</v>
      </c>
      <c r="BO30">
        <f t="shared" si="44"/>
        <v>0.19597906013639493</v>
      </c>
      <c r="BP30">
        <v>6</v>
      </c>
      <c r="BQ30">
        <v>0.5</v>
      </c>
      <c r="BR30" t="s">
        <v>294</v>
      </c>
      <c r="BS30">
        <v>2</v>
      </c>
      <c r="BT30">
        <v>1608333925</v>
      </c>
      <c r="BU30">
        <v>1199.72677419355</v>
      </c>
      <c r="BV30">
        <v>1219.5129032258101</v>
      </c>
      <c r="BW30">
        <v>19.956945161290299</v>
      </c>
      <c r="BX30">
        <v>19.297251612903199</v>
      </c>
      <c r="BY30">
        <v>1200.72806451613</v>
      </c>
      <c r="BZ30">
        <v>19.964538709677399</v>
      </c>
      <c r="CA30">
        <v>500.24212903225799</v>
      </c>
      <c r="CB30">
        <v>102.48245161290301</v>
      </c>
      <c r="CC30">
        <v>0.100003403225806</v>
      </c>
      <c r="CD30">
        <v>27.9939838709677</v>
      </c>
      <c r="CE30">
        <v>28.243600000000001</v>
      </c>
      <c r="CF30">
        <v>999.9</v>
      </c>
      <c r="CG30">
        <v>0</v>
      </c>
      <c r="CH30">
        <v>0</v>
      </c>
      <c r="CI30">
        <v>9999.1877419354805</v>
      </c>
      <c r="CJ30">
        <v>0</v>
      </c>
      <c r="CK30">
        <v>85.862003225806404</v>
      </c>
      <c r="CL30">
        <v>1399.9861290322599</v>
      </c>
      <c r="CM30">
        <v>0.89999367741935399</v>
      </c>
      <c r="CN30">
        <v>0.100006335483871</v>
      </c>
      <c r="CO30">
        <v>0</v>
      </c>
      <c r="CP30">
        <v>817.52129032258097</v>
      </c>
      <c r="CQ30">
        <v>4.99979</v>
      </c>
      <c r="CR30">
        <v>11432.206451612899</v>
      </c>
      <c r="CS30">
        <v>11904.532258064501</v>
      </c>
      <c r="CT30">
        <v>46.936999999999998</v>
      </c>
      <c r="CU30">
        <v>48.941064516129003</v>
      </c>
      <c r="CV30">
        <v>47.955290322580602</v>
      </c>
      <c r="CW30">
        <v>48.061999999999998</v>
      </c>
      <c r="CX30">
        <v>48.186999999999998</v>
      </c>
      <c r="CY30">
        <v>1255.4761290322599</v>
      </c>
      <c r="CZ30">
        <v>139.51</v>
      </c>
      <c r="DA30">
        <v>0</v>
      </c>
      <c r="DB30">
        <v>143.09999990463299</v>
      </c>
      <c r="DC30">
        <v>0</v>
      </c>
      <c r="DD30">
        <v>817.45352000000003</v>
      </c>
      <c r="DE30">
        <v>-8.3830000079602307</v>
      </c>
      <c r="DF30">
        <v>-124.253846337374</v>
      </c>
      <c r="DG30">
        <v>11431.02</v>
      </c>
      <c r="DH30">
        <v>15</v>
      </c>
      <c r="DI30">
        <v>1608333811.5999999</v>
      </c>
      <c r="DJ30" t="s">
        <v>348</v>
      </c>
      <c r="DK30">
        <v>1608333811.5999999</v>
      </c>
      <c r="DL30">
        <v>1608333806.0999999</v>
      </c>
      <c r="DM30">
        <v>25</v>
      </c>
      <c r="DN30">
        <v>-0.188</v>
      </c>
      <c r="DO30">
        <v>-1.4999999999999999E-2</v>
      </c>
      <c r="DP30">
        <v>-0.95799999999999996</v>
      </c>
      <c r="DQ30">
        <v>-2.5000000000000001E-2</v>
      </c>
      <c r="DR30">
        <v>917</v>
      </c>
      <c r="DS30">
        <v>19</v>
      </c>
      <c r="DT30">
        <v>0.2</v>
      </c>
      <c r="DU30">
        <v>7.0000000000000007E-2</v>
      </c>
      <c r="DV30">
        <v>15.830066744030599</v>
      </c>
      <c r="DW30">
        <v>-2.32044651714989</v>
      </c>
      <c r="DX30">
        <v>0.18943181241763299</v>
      </c>
      <c r="DY30">
        <v>0</v>
      </c>
      <c r="DZ30">
        <v>-19.785329032258101</v>
      </c>
      <c r="EA30">
        <v>2.6511387096774901</v>
      </c>
      <c r="EB30">
        <v>0.223555376979582</v>
      </c>
      <c r="EC30">
        <v>0</v>
      </c>
      <c r="ED30">
        <v>0.65969974193548397</v>
      </c>
      <c r="EE30">
        <v>4.8036725806448299E-2</v>
      </c>
      <c r="EF30">
        <v>3.7020294082914002E-3</v>
      </c>
      <c r="EG30">
        <v>1</v>
      </c>
      <c r="EH30">
        <v>1</v>
      </c>
      <c r="EI30">
        <v>3</v>
      </c>
      <c r="EJ30" t="s">
        <v>331</v>
      </c>
      <c r="EK30">
        <v>100</v>
      </c>
      <c r="EL30">
        <v>100</v>
      </c>
      <c r="EM30">
        <v>-1</v>
      </c>
      <c r="EN30">
        <v>-7.4999999999999997E-3</v>
      </c>
      <c r="EO30">
        <v>-1.2170121198908499</v>
      </c>
      <c r="EP30">
        <v>8.1547674161403102E-4</v>
      </c>
      <c r="EQ30">
        <v>-7.5071724955183801E-7</v>
      </c>
      <c r="ER30">
        <v>1.8443278439785599E-10</v>
      </c>
      <c r="ES30">
        <v>-0.157511442815992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2</v>
      </c>
      <c r="FB30">
        <v>2.1</v>
      </c>
      <c r="FC30">
        <v>2</v>
      </c>
      <c r="FD30">
        <v>511.66500000000002</v>
      </c>
      <c r="FE30">
        <v>501.22300000000001</v>
      </c>
      <c r="FF30">
        <v>23.192299999999999</v>
      </c>
      <c r="FG30">
        <v>32.252600000000001</v>
      </c>
      <c r="FH30">
        <v>30.000499999999999</v>
      </c>
      <c r="FI30">
        <v>32.0854</v>
      </c>
      <c r="FJ30">
        <v>32.032699999999998</v>
      </c>
      <c r="FK30">
        <v>50.266300000000001</v>
      </c>
      <c r="FL30">
        <v>17.034199999999998</v>
      </c>
      <c r="FM30">
        <v>45.349600000000002</v>
      </c>
      <c r="FN30">
        <v>23.193100000000001</v>
      </c>
      <c r="FO30">
        <v>1219.32</v>
      </c>
      <c r="FP30">
        <v>19.248699999999999</v>
      </c>
      <c r="FQ30">
        <v>101.10599999999999</v>
      </c>
      <c r="FR30">
        <v>100.497</v>
      </c>
    </row>
    <row r="31" spans="1:174" x14ac:dyDescent="0.25">
      <c r="A31">
        <v>15</v>
      </c>
      <c r="B31">
        <v>1608334053.5</v>
      </c>
      <c r="C31">
        <v>1554.4000000953699</v>
      </c>
      <c r="D31" t="s">
        <v>353</v>
      </c>
      <c r="E31" t="s">
        <v>354</v>
      </c>
      <c r="F31" t="s">
        <v>289</v>
      </c>
      <c r="G31" t="s">
        <v>290</v>
      </c>
      <c r="H31">
        <v>1608334045.5</v>
      </c>
      <c r="I31">
        <f t="shared" si="0"/>
        <v>4.6062955270164275E-4</v>
      </c>
      <c r="J31">
        <f t="shared" si="1"/>
        <v>14.827756082464411</v>
      </c>
      <c r="K31">
        <f t="shared" si="2"/>
        <v>1400.02322580645</v>
      </c>
      <c r="L31">
        <f t="shared" si="3"/>
        <v>436.13908602206754</v>
      </c>
      <c r="M31">
        <f t="shared" si="4"/>
        <v>44.743430111898697</v>
      </c>
      <c r="N31">
        <f t="shared" si="5"/>
        <v>143.62813003129085</v>
      </c>
      <c r="O31">
        <f t="shared" si="6"/>
        <v>2.5418271278663147E-2</v>
      </c>
      <c r="P31">
        <f t="shared" si="7"/>
        <v>2.9724510402057733</v>
      </c>
      <c r="Q31">
        <f t="shared" si="8"/>
        <v>2.5298132614877265E-2</v>
      </c>
      <c r="R31">
        <f t="shared" si="9"/>
        <v>1.582207940268477E-2</v>
      </c>
      <c r="S31">
        <f t="shared" si="10"/>
        <v>231.29092634346236</v>
      </c>
      <c r="T31">
        <f t="shared" si="11"/>
        <v>29.220535152770548</v>
      </c>
      <c r="U31">
        <f t="shared" si="12"/>
        <v>28.259861290322601</v>
      </c>
      <c r="V31">
        <f t="shared" si="13"/>
        <v>3.8527091019880038</v>
      </c>
      <c r="W31">
        <f t="shared" si="14"/>
        <v>53.733558702503323</v>
      </c>
      <c r="X31">
        <f t="shared" si="15"/>
        <v>2.0383816128282088</v>
      </c>
      <c r="Y31">
        <f t="shared" si="16"/>
        <v>3.7934982570459179</v>
      </c>
      <c r="Z31">
        <f t="shared" si="17"/>
        <v>1.8143274891597949</v>
      </c>
      <c r="AA31">
        <f t="shared" si="18"/>
        <v>-20.313763274142445</v>
      </c>
      <c r="AB31">
        <f t="shared" si="19"/>
        <v>-42.614818033529218</v>
      </c>
      <c r="AC31">
        <f t="shared" si="20"/>
        <v>-3.1290022367101762</v>
      </c>
      <c r="AD31">
        <f t="shared" si="21"/>
        <v>165.23334279908053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54002.872730998301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355</v>
      </c>
      <c r="AR31">
        <v>15343.8</v>
      </c>
      <c r="AS31">
        <v>813.23442307692301</v>
      </c>
      <c r="AT31">
        <v>1002.72</v>
      </c>
      <c r="AU31">
        <f t="shared" si="27"/>
        <v>0.18897157424114108</v>
      </c>
      <c r="AV31">
        <v>0.5</v>
      </c>
      <c r="AW31">
        <f t="shared" si="28"/>
        <v>1180.1842457890457</v>
      </c>
      <c r="AX31">
        <f t="shared" si="29"/>
        <v>14.827756082464411</v>
      </c>
      <c r="AY31">
        <f t="shared" si="30"/>
        <v>111.51063741067487</v>
      </c>
      <c r="AZ31">
        <f t="shared" si="31"/>
        <v>0.42179272379128774</v>
      </c>
      <c r="BA31">
        <f t="shared" si="32"/>
        <v>1.3053473317618171E-2</v>
      </c>
      <c r="BB31">
        <f t="shared" si="33"/>
        <v>2.2532312111057919</v>
      </c>
      <c r="BC31" t="s">
        <v>356</v>
      </c>
      <c r="BD31">
        <v>579.78</v>
      </c>
      <c r="BE31">
        <f t="shared" si="34"/>
        <v>422.94000000000005</v>
      </c>
      <c r="BF31">
        <f t="shared" si="35"/>
        <v>0.44801999556220029</v>
      </c>
      <c r="BG31">
        <f t="shared" si="36"/>
        <v>0.84232188793199847</v>
      </c>
      <c r="BH31">
        <f t="shared" si="37"/>
        <v>0.65966977847762276</v>
      </c>
      <c r="BI31">
        <f t="shared" si="38"/>
        <v>0.88720539940989251</v>
      </c>
      <c r="BJ31">
        <f t="shared" si="39"/>
        <v>0.31940732666512162</v>
      </c>
      <c r="BK31">
        <f t="shared" si="40"/>
        <v>0.68059267333487838</v>
      </c>
      <c r="BL31">
        <f t="shared" si="41"/>
        <v>1399.99903225806</v>
      </c>
      <c r="BM31">
        <f t="shared" si="42"/>
        <v>1180.1842457890457</v>
      </c>
      <c r="BN31">
        <f t="shared" si="43"/>
        <v>0.84298932970369644</v>
      </c>
      <c r="BO31">
        <f t="shared" si="44"/>
        <v>0.19597865940739298</v>
      </c>
      <c r="BP31">
        <v>6</v>
      </c>
      <c r="BQ31">
        <v>0.5</v>
      </c>
      <c r="BR31" t="s">
        <v>294</v>
      </c>
      <c r="BS31">
        <v>2</v>
      </c>
      <c r="BT31">
        <v>1608334045.5</v>
      </c>
      <c r="BU31">
        <v>1400.02322580645</v>
      </c>
      <c r="BV31">
        <v>1418.5816129032301</v>
      </c>
      <c r="BW31">
        <v>19.869238709677401</v>
      </c>
      <c r="BX31">
        <v>19.327722580645201</v>
      </c>
      <c r="BY31">
        <v>1401.0645161290299</v>
      </c>
      <c r="BZ31">
        <v>19.878674193548399</v>
      </c>
      <c r="CA31">
        <v>500.23683870967699</v>
      </c>
      <c r="CB31">
        <v>102.489838709677</v>
      </c>
      <c r="CC31">
        <v>9.9980790322580698E-2</v>
      </c>
      <c r="CD31">
        <v>27.993935483870999</v>
      </c>
      <c r="CE31">
        <v>28.259861290322601</v>
      </c>
      <c r="CF31">
        <v>999.9</v>
      </c>
      <c r="CG31">
        <v>0</v>
      </c>
      <c r="CH31">
        <v>0</v>
      </c>
      <c r="CI31">
        <v>9997.7035483871005</v>
      </c>
      <c r="CJ31">
        <v>0</v>
      </c>
      <c r="CK31">
        <v>83.115077419354805</v>
      </c>
      <c r="CL31">
        <v>1399.99903225806</v>
      </c>
      <c r="CM31">
        <v>0.89999638709677399</v>
      </c>
      <c r="CN31">
        <v>0.10000367741935499</v>
      </c>
      <c r="CO31">
        <v>0</v>
      </c>
      <c r="CP31">
        <v>813.29070967741904</v>
      </c>
      <c r="CQ31">
        <v>4.99979</v>
      </c>
      <c r="CR31">
        <v>11368.254838709699</v>
      </c>
      <c r="CS31">
        <v>11904.6483870968</v>
      </c>
      <c r="CT31">
        <v>46.936999999999998</v>
      </c>
      <c r="CU31">
        <v>48.945129032258002</v>
      </c>
      <c r="CV31">
        <v>47.997967741935497</v>
      </c>
      <c r="CW31">
        <v>48.061999999999998</v>
      </c>
      <c r="CX31">
        <v>48.195129032258002</v>
      </c>
      <c r="CY31">
        <v>1255.4970967741899</v>
      </c>
      <c r="CZ31">
        <v>139.50193548387099</v>
      </c>
      <c r="DA31">
        <v>0</v>
      </c>
      <c r="DB31">
        <v>119.700000047684</v>
      </c>
      <c r="DC31">
        <v>0</v>
      </c>
      <c r="DD31">
        <v>813.23442307692301</v>
      </c>
      <c r="DE31">
        <v>-10.322085476002201</v>
      </c>
      <c r="DF31">
        <v>-151.18974366631801</v>
      </c>
      <c r="DG31">
        <v>11367.496153846199</v>
      </c>
      <c r="DH31">
        <v>15</v>
      </c>
      <c r="DI31">
        <v>1608333811.5999999</v>
      </c>
      <c r="DJ31" t="s">
        <v>348</v>
      </c>
      <c r="DK31">
        <v>1608333811.5999999</v>
      </c>
      <c r="DL31">
        <v>1608333806.0999999</v>
      </c>
      <c r="DM31">
        <v>25</v>
      </c>
      <c r="DN31">
        <v>-0.188</v>
      </c>
      <c r="DO31">
        <v>-1.4999999999999999E-2</v>
      </c>
      <c r="DP31">
        <v>-0.95799999999999996</v>
      </c>
      <c r="DQ31">
        <v>-2.5000000000000001E-2</v>
      </c>
      <c r="DR31">
        <v>917</v>
      </c>
      <c r="DS31">
        <v>19</v>
      </c>
      <c r="DT31">
        <v>0.2</v>
      </c>
      <c r="DU31">
        <v>7.0000000000000007E-2</v>
      </c>
      <c r="DV31">
        <v>14.857135074841599</v>
      </c>
      <c r="DW31">
        <v>-1.8060357638833699</v>
      </c>
      <c r="DX31">
        <v>0.15293789404283001</v>
      </c>
      <c r="DY31">
        <v>0</v>
      </c>
      <c r="DZ31">
        <v>-18.574903225806501</v>
      </c>
      <c r="EA31">
        <v>2.1055403225806999</v>
      </c>
      <c r="EB31">
        <v>0.17824947266604499</v>
      </c>
      <c r="EC31">
        <v>0</v>
      </c>
      <c r="ED31">
        <v>0.54192567741935505</v>
      </c>
      <c r="EE31">
        <v>-5.2665290322581201E-2</v>
      </c>
      <c r="EF31">
        <v>4.0299018909621797E-3</v>
      </c>
      <c r="EG31">
        <v>1</v>
      </c>
      <c r="EH31">
        <v>1</v>
      </c>
      <c r="EI31">
        <v>3</v>
      </c>
      <c r="EJ31" t="s">
        <v>331</v>
      </c>
      <c r="EK31">
        <v>100</v>
      </c>
      <c r="EL31">
        <v>100</v>
      </c>
      <c r="EM31">
        <v>-1.04</v>
      </c>
      <c r="EN31">
        <v>-9.5999999999999992E-3</v>
      </c>
      <c r="EO31">
        <v>-1.2170121198908499</v>
      </c>
      <c r="EP31">
        <v>8.1547674161403102E-4</v>
      </c>
      <c r="EQ31">
        <v>-7.5071724955183801E-7</v>
      </c>
      <c r="ER31">
        <v>1.8443278439785599E-10</v>
      </c>
      <c r="ES31">
        <v>-0.157511442815992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4</v>
      </c>
      <c r="FB31">
        <v>4.0999999999999996</v>
      </c>
      <c r="FC31">
        <v>2</v>
      </c>
      <c r="FD31">
        <v>511.79399999999998</v>
      </c>
      <c r="FE31">
        <v>501.85899999999998</v>
      </c>
      <c r="FF31">
        <v>23.141200000000001</v>
      </c>
      <c r="FG31">
        <v>32.369300000000003</v>
      </c>
      <c r="FH31">
        <v>30.000299999999999</v>
      </c>
      <c r="FI31">
        <v>32.218000000000004</v>
      </c>
      <c r="FJ31">
        <v>32.167099999999998</v>
      </c>
      <c r="FK31">
        <v>56.933</v>
      </c>
      <c r="FL31">
        <v>17.458600000000001</v>
      </c>
      <c r="FM31">
        <v>45.722700000000003</v>
      </c>
      <c r="FN31">
        <v>23.142600000000002</v>
      </c>
      <c r="FO31">
        <v>1418.23</v>
      </c>
      <c r="FP31">
        <v>19.318300000000001</v>
      </c>
      <c r="FQ31">
        <v>101.08199999999999</v>
      </c>
      <c r="FR31">
        <v>100.483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2020-12-18T15:27:50Z</dcterms:created>
  <dcterms:modified xsi:type="dcterms:W3CDTF">2021-05-04T23:52:21Z</dcterms:modified>
</cp:coreProperties>
</file>