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1AC070CD-F923-431E-B99C-12E4B1312697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62" i="1" l="1"/>
  <c r="BN62" i="1"/>
  <c r="BL62" i="1"/>
  <c r="BM62" i="1" s="1"/>
  <c r="AW62" i="1" s="1"/>
  <c r="AY62" i="1" s="1"/>
  <c r="BJ62" i="1"/>
  <c r="BK62" i="1" s="1"/>
  <c r="BI62" i="1"/>
  <c r="BH62" i="1"/>
  <c r="BG62" i="1"/>
  <c r="BF62" i="1"/>
  <c r="BE62" i="1"/>
  <c r="BA62" i="1"/>
  <c r="AU62" i="1"/>
  <c r="AO62" i="1"/>
  <c r="AJ62" i="1"/>
  <c r="AH62" i="1"/>
  <c r="J62" i="1" s="1"/>
  <c r="I62" i="1" s="1"/>
  <c r="Z62" i="1"/>
  <c r="Y62" i="1"/>
  <c r="X62" i="1" s="1"/>
  <c r="Q62" i="1"/>
  <c r="O62" i="1"/>
  <c r="L62" i="1"/>
  <c r="K62" i="1"/>
  <c r="AX62" i="1" s="1"/>
  <c r="AZ62" i="1" s="1"/>
  <c r="BO61" i="1"/>
  <c r="BN61" i="1"/>
  <c r="BM61" i="1"/>
  <c r="AW61" i="1" s="1"/>
  <c r="AY61" i="1" s="1"/>
  <c r="BL61" i="1"/>
  <c r="BI61" i="1"/>
  <c r="BH61" i="1"/>
  <c r="BG61" i="1"/>
  <c r="BF61" i="1"/>
  <c r="BJ61" i="1" s="1"/>
  <c r="BK61" i="1" s="1"/>
  <c r="BE61" i="1"/>
  <c r="BA61" i="1"/>
  <c r="AU61" i="1"/>
  <c r="AO61" i="1"/>
  <c r="AJ61" i="1"/>
  <c r="AH61" i="1"/>
  <c r="Z61" i="1"/>
  <c r="Y61" i="1"/>
  <c r="X61" i="1"/>
  <c r="Q61" i="1"/>
  <c r="BO60" i="1"/>
  <c r="BN60" i="1"/>
  <c r="BL60" i="1"/>
  <c r="BM60" i="1" s="1"/>
  <c r="AW60" i="1" s="1"/>
  <c r="BJ60" i="1"/>
  <c r="BK60" i="1" s="1"/>
  <c r="BI60" i="1"/>
  <c r="BH60" i="1"/>
  <c r="BG60" i="1"/>
  <c r="BF60" i="1"/>
  <c r="BE60" i="1"/>
  <c r="BA60" i="1"/>
  <c r="AX60" i="1"/>
  <c r="AZ60" i="1" s="1"/>
  <c r="AU60" i="1"/>
  <c r="AY60" i="1" s="1"/>
  <c r="AO60" i="1"/>
  <c r="AJ60" i="1"/>
  <c r="AI60" i="1"/>
  <c r="AH60" i="1"/>
  <c r="AB60" i="1"/>
  <c r="Z60" i="1"/>
  <c r="Y60" i="1"/>
  <c r="X60" i="1" s="1"/>
  <c r="Q60" i="1"/>
  <c r="O60" i="1"/>
  <c r="L60" i="1"/>
  <c r="K60" i="1"/>
  <c r="J60" i="1"/>
  <c r="I60" i="1"/>
  <c r="BO59" i="1"/>
  <c r="BN59" i="1"/>
  <c r="BM59" i="1"/>
  <c r="BL59" i="1"/>
  <c r="BK59" i="1"/>
  <c r="BI59" i="1"/>
  <c r="BH59" i="1"/>
  <c r="BG59" i="1"/>
  <c r="BF59" i="1"/>
  <c r="BJ59" i="1" s="1"/>
  <c r="BE59" i="1"/>
  <c r="BA59" i="1"/>
  <c r="AU59" i="1"/>
  <c r="AO59" i="1"/>
  <c r="AJ59" i="1"/>
  <c r="AH59" i="1" s="1"/>
  <c r="Z59" i="1"/>
  <c r="Y59" i="1"/>
  <c r="X59" i="1"/>
  <c r="Q59" i="1"/>
  <c r="BO58" i="1"/>
  <c r="BN58" i="1"/>
  <c r="BL58" i="1"/>
  <c r="BM58" i="1" s="1"/>
  <c r="AW58" i="1" s="1"/>
  <c r="BK58" i="1"/>
  <c r="BJ58" i="1"/>
  <c r="BI58" i="1"/>
  <c r="BH58" i="1"/>
  <c r="BG58" i="1"/>
  <c r="BF58" i="1"/>
  <c r="BE58" i="1"/>
  <c r="BA58" i="1"/>
  <c r="AU58" i="1"/>
  <c r="AY58" i="1" s="1"/>
  <c r="AO58" i="1"/>
  <c r="AJ58" i="1"/>
  <c r="AH58" i="1"/>
  <c r="Z58" i="1"/>
  <c r="Y58" i="1"/>
  <c r="X58" i="1"/>
  <c r="T58" i="1"/>
  <c r="Q58" i="1"/>
  <c r="BO57" i="1"/>
  <c r="BN57" i="1"/>
  <c r="BM57" i="1"/>
  <c r="AW57" i="1" s="1"/>
  <c r="BL57" i="1"/>
  <c r="BK57" i="1"/>
  <c r="BI57" i="1"/>
  <c r="BH57" i="1"/>
  <c r="BG57" i="1"/>
  <c r="BF57" i="1"/>
  <c r="BJ57" i="1" s="1"/>
  <c r="BE57" i="1"/>
  <c r="BA57" i="1"/>
  <c r="AU57" i="1"/>
  <c r="AY57" i="1" s="1"/>
  <c r="AO57" i="1"/>
  <c r="AJ57" i="1"/>
  <c r="AH57" i="1"/>
  <c r="AB57" i="1"/>
  <c r="Z57" i="1"/>
  <c r="Y57" i="1"/>
  <c r="X57" i="1"/>
  <c r="T57" i="1"/>
  <c r="Q57" i="1"/>
  <c r="L57" i="1"/>
  <c r="J57" i="1"/>
  <c r="I57" i="1" s="1"/>
  <c r="BO56" i="1"/>
  <c r="BN56" i="1"/>
  <c r="BL56" i="1"/>
  <c r="BM56" i="1" s="1"/>
  <c r="AW56" i="1" s="1"/>
  <c r="BK56" i="1"/>
  <c r="BJ56" i="1"/>
  <c r="BI56" i="1"/>
  <c r="BH56" i="1"/>
  <c r="BG56" i="1"/>
  <c r="BF56" i="1"/>
  <c r="BE56" i="1"/>
  <c r="BA56" i="1"/>
  <c r="AU56" i="1"/>
  <c r="AO56" i="1"/>
  <c r="AJ56" i="1"/>
  <c r="AH56" i="1"/>
  <c r="Z56" i="1"/>
  <c r="Y56" i="1"/>
  <c r="X56" i="1"/>
  <c r="Q56" i="1"/>
  <c r="BO55" i="1"/>
  <c r="BN55" i="1"/>
  <c r="BM55" i="1"/>
  <c r="AW55" i="1" s="1"/>
  <c r="BL55" i="1"/>
  <c r="BK55" i="1"/>
  <c r="BI55" i="1"/>
  <c r="BH55" i="1"/>
  <c r="BG55" i="1"/>
  <c r="BF55" i="1"/>
  <c r="BJ55" i="1" s="1"/>
  <c r="BE55" i="1"/>
  <c r="BA55" i="1"/>
  <c r="AU55" i="1"/>
  <c r="AO55" i="1"/>
  <c r="AJ55" i="1"/>
  <c r="AH55" i="1" s="1"/>
  <c r="Z55" i="1"/>
  <c r="Y55" i="1"/>
  <c r="X55" i="1"/>
  <c r="T55" i="1"/>
  <c r="Q55" i="1"/>
  <c r="BO54" i="1"/>
  <c r="BN54" i="1"/>
  <c r="BL54" i="1"/>
  <c r="BM54" i="1" s="1"/>
  <c r="AW54" i="1" s="1"/>
  <c r="BK54" i="1"/>
  <c r="BJ54" i="1"/>
  <c r="BI54" i="1"/>
  <c r="BH54" i="1"/>
  <c r="BG54" i="1"/>
  <c r="BF54" i="1"/>
  <c r="BE54" i="1"/>
  <c r="BA54" i="1"/>
  <c r="AU54" i="1"/>
  <c r="AO54" i="1"/>
  <c r="AJ54" i="1"/>
  <c r="AH54" i="1"/>
  <c r="Z54" i="1"/>
  <c r="Y54" i="1"/>
  <c r="X54" i="1"/>
  <c r="Q54" i="1"/>
  <c r="L54" i="1"/>
  <c r="BO53" i="1"/>
  <c r="BN53" i="1"/>
  <c r="BM53" i="1"/>
  <c r="AW53" i="1" s="1"/>
  <c r="BL53" i="1"/>
  <c r="BI53" i="1"/>
  <c r="BH53" i="1"/>
  <c r="BG53" i="1"/>
  <c r="BF53" i="1"/>
  <c r="BJ53" i="1" s="1"/>
  <c r="BK53" i="1" s="1"/>
  <c r="BE53" i="1"/>
  <c r="BA53" i="1"/>
  <c r="AU53" i="1"/>
  <c r="AY53" i="1" s="1"/>
  <c r="AO53" i="1"/>
  <c r="AJ53" i="1"/>
  <c r="AH53" i="1"/>
  <c r="Z53" i="1"/>
  <c r="Y53" i="1"/>
  <c r="X53" i="1"/>
  <c r="T53" i="1"/>
  <c r="Q53" i="1"/>
  <c r="BO52" i="1"/>
  <c r="BN52" i="1"/>
  <c r="BL52" i="1"/>
  <c r="BM52" i="1" s="1"/>
  <c r="AW52" i="1" s="1"/>
  <c r="BK52" i="1"/>
  <c r="BJ52" i="1"/>
  <c r="BI52" i="1"/>
  <c r="BH52" i="1"/>
  <c r="BG52" i="1"/>
  <c r="BF52" i="1"/>
  <c r="BE52" i="1"/>
  <c r="BA52" i="1"/>
  <c r="AU52" i="1"/>
  <c r="AY52" i="1" s="1"/>
  <c r="AO52" i="1"/>
  <c r="AJ52" i="1"/>
  <c r="AH52" i="1"/>
  <c r="L52" i="1" s="1"/>
  <c r="Z52" i="1"/>
  <c r="Y52" i="1"/>
  <c r="X52" i="1"/>
  <c r="Q52" i="1"/>
  <c r="BO51" i="1"/>
  <c r="BN51" i="1"/>
  <c r="BM51" i="1"/>
  <c r="AW51" i="1" s="1"/>
  <c r="BL51" i="1"/>
  <c r="BI51" i="1"/>
  <c r="BH51" i="1"/>
  <c r="BG51" i="1"/>
  <c r="BF51" i="1"/>
  <c r="BJ51" i="1" s="1"/>
  <c r="BK51" i="1" s="1"/>
  <c r="BE51" i="1"/>
  <c r="BA51" i="1"/>
  <c r="AU51" i="1"/>
  <c r="AO51" i="1"/>
  <c r="AJ51" i="1"/>
  <c r="AH51" i="1" s="1"/>
  <c r="Z51" i="1"/>
  <c r="X51" i="1" s="1"/>
  <c r="Y51" i="1"/>
  <c r="Q51" i="1"/>
  <c r="BO50" i="1"/>
  <c r="BN50" i="1"/>
  <c r="BL50" i="1"/>
  <c r="BM50" i="1" s="1"/>
  <c r="AW50" i="1" s="1"/>
  <c r="BI50" i="1"/>
  <c r="BH50" i="1"/>
  <c r="BG50" i="1"/>
  <c r="BF50" i="1"/>
  <c r="BJ50" i="1" s="1"/>
  <c r="BK50" i="1" s="1"/>
  <c r="BE50" i="1"/>
  <c r="BA50" i="1"/>
  <c r="AU50" i="1"/>
  <c r="AY50" i="1" s="1"/>
  <c r="AO50" i="1"/>
  <c r="AJ50" i="1"/>
  <c r="AH50" i="1"/>
  <c r="Z50" i="1"/>
  <c r="Y50" i="1"/>
  <c r="X50" i="1"/>
  <c r="T50" i="1"/>
  <c r="Q50" i="1"/>
  <c r="BO49" i="1"/>
  <c r="BN49" i="1"/>
  <c r="BM49" i="1"/>
  <c r="T49" i="1" s="1"/>
  <c r="BL49" i="1"/>
  <c r="BK49" i="1"/>
  <c r="BJ49" i="1"/>
  <c r="BI49" i="1"/>
  <c r="BH49" i="1"/>
  <c r="BG49" i="1"/>
  <c r="BF49" i="1"/>
  <c r="BE49" i="1"/>
  <c r="BA49" i="1"/>
  <c r="AW49" i="1"/>
  <c r="AU49" i="1"/>
  <c r="AY49" i="1" s="1"/>
  <c r="AO49" i="1"/>
  <c r="AJ49" i="1"/>
  <c r="AH49" i="1" s="1"/>
  <c r="Z49" i="1"/>
  <c r="Y49" i="1"/>
  <c r="X49" i="1"/>
  <c r="Q49" i="1"/>
  <c r="BO48" i="1"/>
  <c r="BN48" i="1"/>
  <c r="BL48" i="1"/>
  <c r="BM48" i="1" s="1"/>
  <c r="AW48" i="1" s="1"/>
  <c r="AY48" i="1" s="1"/>
  <c r="BK48" i="1"/>
  <c r="BI48" i="1"/>
  <c r="BH48" i="1"/>
  <c r="BG48" i="1"/>
  <c r="BF48" i="1"/>
  <c r="BJ48" i="1" s="1"/>
  <c r="BE48" i="1"/>
  <c r="BA48" i="1"/>
  <c r="AZ48" i="1"/>
  <c r="AU48" i="1"/>
  <c r="AO48" i="1"/>
  <c r="AJ48" i="1"/>
  <c r="AH48" i="1"/>
  <c r="J48" i="1" s="1"/>
  <c r="I48" i="1" s="1"/>
  <c r="Z48" i="1"/>
  <c r="Y48" i="1"/>
  <c r="X48" i="1" s="1"/>
  <c r="Q48" i="1"/>
  <c r="O48" i="1"/>
  <c r="L48" i="1"/>
  <c r="K48" i="1"/>
  <c r="AX48" i="1" s="1"/>
  <c r="BO47" i="1"/>
  <c r="BN47" i="1"/>
  <c r="BM47" i="1" s="1"/>
  <c r="T47" i="1" s="1"/>
  <c r="BL47" i="1"/>
  <c r="BI47" i="1"/>
  <c r="BH47" i="1"/>
  <c r="BG47" i="1"/>
  <c r="BF47" i="1"/>
  <c r="BJ47" i="1" s="1"/>
  <c r="BK47" i="1" s="1"/>
  <c r="BE47" i="1"/>
  <c r="BA47" i="1"/>
  <c r="AW47" i="1"/>
  <c r="AY47" i="1" s="1"/>
  <c r="AU47" i="1"/>
  <c r="AO47" i="1"/>
  <c r="AJ47" i="1"/>
  <c r="AH47" i="1" s="1"/>
  <c r="Z47" i="1"/>
  <c r="Y47" i="1"/>
  <c r="X47" i="1"/>
  <c r="Q47" i="1"/>
  <c r="BO46" i="1"/>
  <c r="BN46" i="1"/>
  <c r="BL46" i="1"/>
  <c r="BI46" i="1"/>
  <c r="BH46" i="1"/>
  <c r="BG46" i="1"/>
  <c r="BF46" i="1"/>
  <c r="BJ46" i="1" s="1"/>
  <c r="BK46" i="1" s="1"/>
  <c r="BE46" i="1"/>
  <c r="BA46" i="1"/>
  <c r="AU46" i="1"/>
  <c r="AO46" i="1"/>
  <c r="AJ46" i="1"/>
  <c r="AI46" i="1"/>
  <c r="AH46" i="1"/>
  <c r="J46" i="1" s="1"/>
  <c r="I46" i="1" s="1"/>
  <c r="Z46" i="1"/>
  <c r="Y46" i="1"/>
  <c r="X46" i="1" s="1"/>
  <c r="Q46" i="1"/>
  <c r="O46" i="1"/>
  <c r="L46" i="1"/>
  <c r="K46" i="1"/>
  <c r="AX46" i="1" s="1"/>
  <c r="BO45" i="1"/>
  <c r="BN45" i="1"/>
  <c r="BM45" i="1" s="1"/>
  <c r="BL45" i="1"/>
  <c r="BI45" i="1"/>
  <c r="BH45" i="1"/>
  <c r="BG45" i="1"/>
  <c r="BF45" i="1"/>
  <c r="BJ45" i="1" s="1"/>
  <c r="BK45" i="1" s="1"/>
  <c r="BE45" i="1"/>
  <c r="BA45" i="1"/>
  <c r="AU45" i="1"/>
  <c r="AO45" i="1"/>
  <c r="AJ45" i="1"/>
  <c r="AH45" i="1" s="1"/>
  <c r="Z45" i="1"/>
  <c r="Y45" i="1"/>
  <c r="X45" i="1"/>
  <c r="Q45" i="1"/>
  <c r="BO44" i="1"/>
  <c r="BN44" i="1"/>
  <c r="BL44" i="1"/>
  <c r="BM44" i="1" s="1"/>
  <c r="AW44" i="1" s="1"/>
  <c r="AY44" i="1" s="1"/>
  <c r="BI44" i="1"/>
  <c r="BH44" i="1"/>
  <c r="BG44" i="1"/>
  <c r="BF44" i="1"/>
  <c r="BJ44" i="1" s="1"/>
  <c r="BK44" i="1" s="1"/>
  <c r="BE44" i="1"/>
  <c r="BA44" i="1"/>
  <c r="AX44" i="1"/>
  <c r="AZ44" i="1" s="1"/>
  <c r="AU44" i="1"/>
  <c r="AO44" i="1"/>
  <c r="AJ44" i="1"/>
  <c r="AH44" i="1"/>
  <c r="J44" i="1" s="1"/>
  <c r="I44" i="1" s="1"/>
  <c r="AB44" i="1" s="1"/>
  <c r="Z44" i="1"/>
  <c r="Y44" i="1"/>
  <c r="X44" i="1" s="1"/>
  <c r="Q44" i="1"/>
  <c r="L44" i="1"/>
  <c r="K44" i="1"/>
  <c r="BO43" i="1"/>
  <c r="BN43" i="1"/>
  <c r="BM43" i="1" s="1"/>
  <c r="BL43" i="1"/>
  <c r="BJ43" i="1"/>
  <c r="BK43" i="1" s="1"/>
  <c r="BI43" i="1"/>
  <c r="BH43" i="1"/>
  <c r="BG43" i="1"/>
  <c r="BF43" i="1"/>
  <c r="BE43" i="1"/>
  <c r="BA43" i="1"/>
  <c r="AU43" i="1"/>
  <c r="AO43" i="1"/>
  <c r="AJ43" i="1"/>
  <c r="AH43" i="1" s="1"/>
  <c r="Z43" i="1"/>
  <c r="Y43" i="1"/>
  <c r="X43" i="1"/>
  <c r="Q43" i="1"/>
  <c r="BO42" i="1"/>
  <c r="BN42" i="1"/>
  <c r="BL42" i="1"/>
  <c r="BM42" i="1" s="1"/>
  <c r="BI42" i="1"/>
  <c r="BH42" i="1"/>
  <c r="BG42" i="1"/>
  <c r="BF42" i="1"/>
  <c r="BJ42" i="1" s="1"/>
  <c r="BK42" i="1" s="1"/>
  <c r="BE42" i="1"/>
  <c r="BA42" i="1"/>
  <c r="AU42" i="1"/>
  <c r="AO42" i="1"/>
  <c r="AJ42" i="1"/>
  <c r="AH42" i="1"/>
  <c r="Z42" i="1"/>
  <c r="Y42" i="1"/>
  <c r="X42" i="1" s="1"/>
  <c r="Q42" i="1"/>
  <c r="BO41" i="1"/>
  <c r="BN41" i="1"/>
  <c r="BM41" i="1"/>
  <c r="AW41" i="1" s="1"/>
  <c r="AY41" i="1" s="1"/>
  <c r="BL41" i="1"/>
  <c r="BI41" i="1"/>
  <c r="BH41" i="1"/>
  <c r="BG41" i="1"/>
  <c r="BF41" i="1"/>
  <c r="BJ41" i="1" s="1"/>
  <c r="BK41" i="1" s="1"/>
  <c r="BE41" i="1"/>
  <c r="BA41" i="1"/>
  <c r="AU41" i="1"/>
  <c r="AO41" i="1"/>
  <c r="AJ41" i="1"/>
  <c r="AH41" i="1" s="1"/>
  <c r="Z41" i="1"/>
  <c r="Y41" i="1"/>
  <c r="X41" i="1"/>
  <c r="Q41" i="1"/>
  <c r="BO40" i="1"/>
  <c r="BN40" i="1"/>
  <c r="BL40" i="1"/>
  <c r="BM40" i="1" s="1"/>
  <c r="AW40" i="1" s="1"/>
  <c r="BJ40" i="1"/>
  <c r="BK40" i="1" s="1"/>
  <c r="BI40" i="1"/>
  <c r="BH40" i="1"/>
  <c r="BG40" i="1"/>
  <c r="BF40" i="1"/>
  <c r="BE40" i="1"/>
  <c r="BA40" i="1"/>
  <c r="AY40" i="1"/>
  <c r="AX40" i="1"/>
  <c r="AZ40" i="1" s="1"/>
  <c r="AU40" i="1"/>
  <c r="AO40" i="1"/>
  <c r="AJ40" i="1"/>
  <c r="AI40" i="1"/>
  <c r="AH40" i="1"/>
  <c r="J40" i="1" s="1"/>
  <c r="Z40" i="1"/>
  <c r="Y40" i="1"/>
  <c r="X40" i="1" s="1"/>
  <c r="Q40" i="1"/>
  <c r="O40" i="1"/>
  <c r="K40" i="1"/>
  <c r="I40" i="1"/>
  <c r="BO39" i="1"/>
  <c r="BN39" i="1"/>
  <c r="BL39" i="1"/>
  <c r="BM39" i="1" s="1"/>
  <c r="BI39" i="1"/>
  <c r="BH39" i="1"/>
  <c r="BG39" i="1"/>
  <c r="BF39" i="1"/>
  <c r="BJ39" i="1" s="1"/>
  <c r="BK39" i="1" s="1"/>
  <c r="BE39" i="1"/>
  <c r="BA39" i="1"/>
  <c r="AU39" i="1"/>
  <c r="AO39" i="1"/>
  <c r="AJ39" i="1"/>
  <c r="AH39" i="1"/>
  <c r="Z39" i="1"/>
  <c r="Y39" i="1"/>
  <c r="X39" i="1" s="1"/>
  <c r="Q39" i="1"/>
  <c r="BO38" i="1"/>
  <c r="BN38" i="1"/>
  <c r="BL38" i="1"/>
  <c r="BI38" i="1"/>
  <c r="BH38" i="1"/>
  <c r="BG38" i="1"/>
  <c r="BF38" i="1"/>
  <c r="BJ38" i="1" s="1"/>
  <c r="BK38" i="1" s="1"/>
  <c r="BE38" i="1"/>
  <c r="BA38" i="1"/>
  <c r="AU38" i="1"/>
  <c r="AO38" i="1"/>
  <c r="AJ38" i="1"/>
  <c r="AH38" i="1"/>
  <c r="Z38" i="1"/>
  <c r="Y38" i="1"/>
  <c r="X38" i="1"/>
  <c r="Q38" i="1"/>
  <c r="J38" i="1"/>
  <c r="I38" i="1" s="1"/>
  <c r="BO37" i="1"/>
  <c r="BN37" i="1"/>
  <c r="BM37" i="1" s="1"/>
  <c r="BL37" i="1"/>
  <c r="BI37" i="1"/>
  <c r="BH37" i="1"/>
  <c r="BG37" i="1"/>
  <c r="BF37" i="1"/>
  <c r="BJ37" i="1" s="1"/>
  <c r="BK37" i="1" s="1"/>
  <c r="BE37" i="1"/>
  <c r="BA37" i="1"/>
  <c r="AX37" i="1"/>
  <c r="AU37" i="1"/>
  <c r="AO37" i="1"/>
  <c r="AJ37" i="1"/>
  <c r="AH37" i="1" s="1"/>
  <c r="Z37" i="1"/>
  <c r="X37" i="1" s="1"/>
  <c r="Y37" i="1"/>
  <c r="Q37" i="1"/>
  <c r="K37" i="1"/>
  <c r="BO36" i="1"/>
  <c r="BN36" i="1"/>
  <c r="BM36" i="1"/>
  <c r="BL36" i="1"/>
  <c r="BJ36" i="1"/>
  <c r="BK36" i="1" s="1"/>
  <c r="BI36" i="1"/>
  <c r="BH36" i="1"/>
  <c r="BG36" i="1"/>
  <c r="BF36" i="1"/>
  <c r="BE36" i="1"/>
  <c r="BA36" i="1"/>
  <c r="AU36" i="1"/>
  <c r="AO36" i="1"/>
  <c r="AJ36" i="1"/>
  <c r="AH36" i="1" s="1"/>
  <c r="Z36" i="1"/>
  <c r="Y36" i="1"/>
  <c r="X36" i="1" s="1"/>
  <c r="Q36" i="1"/>
  <c r="O36" i="1"/>
  <c r="J36" i="1"/>
  <c r="I36" i="1"/>
  <c r="AB36" i="1" s="1"/>
  <c r="BO35" i="1"/>
  <c r="BN35" i="1"/>
  <c r="BM35" i="1" s="1"/>
  <c r="T35" i="1" s="1"/>
  <c r="BL35" i="1"/>
  <c r="BI35" i="1"/>
  <c r="BH35" i="1"/>
  <c r="BG35" i="1"/>
  <c r="BF35" i="1"/>
  <c r="BJ35" i="1" s="1"/>
  <c r="BK35" i="1" s="1"/>
  <c r="BE35" i="1"/>
  <c r="BA35" i="1"/>
  <c r="AW35" i="1"/>
  <c r="AY35" i="1" s="1"/>
  <c r="AU35" i="1"/>
  <c r="AO35" i="1"/>
  <c r="AJ35" i="1"/>
  <c r="AH35" i="1" s="1"/>
  <c r="Z35" i="1"/>
  <c r="X35" i="1" s="1"/>
  <c r="Y35" i="1"/>
  <c r="Q35" i="1"/>
  <c r="K35" i="1"/>
  <c r="AX35" i="1" s="1"/>
  <c r="AZ35" i="1" s="1"/>
  <c r="BO34" i="1"/>
  <c r="BN34" i="1"/>
  <c r="BL34" i="1"/>
  <c r="BM34" i="1" s="1"/>
  <c r="BJ34" i="1"/>
  <c r="BK34" i="1" s="1"/>
  <c r="BI34" i="1"/>
  <c r="BH34" i="1"/>
  <c r="BG34" i="1"/>
  <c r="BF34" i="1"/>
  <c r="BE34" i="1"/>
  <c r="BA34" i="1"/>
  <c r="AU34" i="1"/>
  <c r="AO34" i="1"/>
  <c r="AJ34" i="1"/>
  <c r="AH34" i="1" s="1"/>
  <c r="AI34" i="1"/>
  <c r="Z34" i="1"/>
  <c r="Y34" i="1"/>
  <c r="Q34" i="1"/>
  <c r="O34" i="1"/>
  <c r="J34" i="1"/>
  <c r="I34" i="1"/>
  <c r="AB34" i="1" s="1"/>
  <c r="BO33" i="1"/>
  <c r="BN33" i="1"/>
  <c r="BM33" i="1" s="1"/>
  <c r="T33" i="1" s="1"/>
  <c r="BL33" i="1"/>
  <c r="BI33" i="1"/>
  <c r="BH33" i="1"/>
  <c r="BG33" i="1"/>
  <c r="BF33" i="1"/>
  <c r="BJ33" i="1" s="1"/>
  <c r="BK33" i="1" s="1"/>
  <c r="BE33" i="1"/>
  <c r="BA33" i="1"/>
  <c r="AW33" i="1"/>
  <c r="AY33" i="1" s="1"/>
  <c r="AU33" i="1"/>
  <c r="AO33" i="1"/>
  <c r="AJ33" i="1"/>
  <c r="AH33" i="1" s="1"/>
  <c r="Z33" i="1"/>
  <c r="X33" i="1" s="1"/>
  <c r="Y33" i="1"/>
  <c r="Q33" i="1"/>
  <c r="K33" i="1"/>
  <c r="AX33" i="1" s="1"/>
  <c r="AZ33" i="1" s="1"/>
  <c r="BO32" i="1"/>
  <c r="BN32" i="1"/>
  <c r="BM32" i="1"/>
  <c r="BL32" i="1"/>
  <c r="BJ32" i="1"/>
  <c r="BK32" i="1" s="1"/>
  <c r="BI32" i="1"/>
  <c r="BH32" i="1"/>
  <c r="BG32" i="1"/>
  <c r="BF32" i="1"/>
  <c r="BE32" i="1"/>
  <c r="BA32" i="1"/>
  <c r="AU32" i="1"/>
  <c r="AO32" i="1"/>
  <c r="AJ32" i="1"/>
  <c r="AH32" i="1" s="1"/>
  <c r="L32" i="1" s="1"/>
  <c r="Z32" i="1"/>
  <c r="Y32" i="1"/>
  <c r="Q32" i="1"/>
  <c r="J32" i="1"/>
  <c r="I32" i="1" s="1"/>
  <c r="BO31" i="1"/>
  <c r="BN31" i="1"/>
  <c r="BM31" i="1" s="1"/>
  <c r="T31" i="1" s="1"/>
  <c r="BL31" i="1"/>
  <c r="BJ31" i="1"/>
  <c r="BK31" i="1" s="1"/>
  <c r="BI31" i="1"/>
  <c r="BH31" i="1"/>
  <c r="BG31" i="1"/>
  <c r="BF31" i="1"/>
  <c r="BE31" i="1"/>
  <c r="BA31" i="1"/>
  <c r="AU31" i="1"/>
  <c r="AO31" i="1"/>
  <c r="AJ31" i="1"/>
  <c r="AH31" i="1" s="1"/>
  <c r="Z31" i="1"/>
  <c r="X31" i="1" s="1"/>
  <c r="Y31" i="1"/>
  <c r="Q31" i="1"/>
  <c r="O31" i="1"/>
  <c r="K31" i="1"/>
  <c r="AX31" i="1" s="1"/>
  <c r="BO30" i="1"/>
  <c r="BN30" i="1"/>
  <c r="BM30" i="1"/>
  <c r="BL30" i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Y30" i="1"/>
  <c r="X30" i="1"/>
  <c r="Q30" i="1"/>
  <c r="BO29" i="1"/>
  <c r="BN29" i="1"/>
  <c r="BM29" i="1"/>
  <c r="AW29" i="1" s="1"/>
  <c r="AY29" i="1" s="1"/>
  <c r="BL29" i="1"/>
  <c r="BJ29" i="1"/>
  <c r="BK29" i="1" s="1"/>
  <c r="BI29" i="1"/>
  <c r="BH29" i="1"/>
  <c r="BG29" i="1"/>
  <c r="BF29" i="1"/>
  <c r="BE29" i="1"/>
  <c r="BA29" i="1"/>
  <c r="AX29" i="1"/>
  <c r="AZ29" i="1" s="1"/>
  <c r="AU29" i="1"/>
  <c r="AO29" i="1"/>
  <c r="AJ29" i="1"/>
  <c r="AH29" i="1"/>
  <c r="AI29" i="1" s="1"/>
  <c r="Z29" i="1"/>
  <c r="Y29" i="1"/>
  <c r="X29" i="1"/>
  <c r="Q29" i="1"/>
  <c r="K29" i="1"/>
  <c r="BO28" i="1"/>
  <c r="BN28" i="1"/>
  <c r="BL28" i="1"/>
  <c r="BM28" i="1" s="1"/>
  <c r="BJ28" i="1"/>
  <c r="BK28" i="1" s="1"/>
  <c r="BI28" i="1"/>
  <c r="BH28" i="1"/>
  <c r="BG28" i="1"/>
  <c r="BF28" i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BA27" i="1"/>
  <c r="AX27" i="1"/>
  <c r="AU27" i="1"/>
  <c r="AO27" i="1"/>
  <c r="AJ27" i="1"/>
  <c r="AH27" i="1"/>
  <c r="J27" i="1" s="1"/>
  <c r="I27" i="1" s="1"/>
  <c r="Z27" i="1"/>
  <c r="Y27" i="1"/>
  <c r="X27" i="1"/>
  <c r="Q27" i="1"/>
  <c r="K27" i="1"/>
  <c r="BO26" i="1"/>
  <c r="BN26" i="1"/>
  <c r="BL26" i="1"/>
  <c r="BM26" i="1" s="1"/>
  <c r="BJ26" i="1"/>
  <c r="BK26" i="1" s="1"/>
  <c r="BI26" i="1"/>
  <c r="BH26" i="1"/>
  <c r="BG26" i="1"/>
  <c r="BF26" i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A25" i="1"/>
  <c r="AX25" i="1"/>
  <c r="AU25" i="1"/>
  <c r="AO25" i="1"/>
  <c r="AJ25" i="1"/>
  <c r="AH25" i="1"/>
  <c r="J25" i="1" s="1"/>
  <c r="I25" i="1" s="1"/>
  <c r="Z25" i="1"/>
  <c r="Y25" i="1"/>
  <c r="X25" i="1"/>
  <c r="Q25" i="1"/>
  <c r="K25" i="1"/>
  <c r="BO24" i="1"/>
  <c r="BN24" i="1"/>
  <c r="BL24" i="1"/>
  <c r="BM24" i="1" s="1"/>
  <c r="BJ24" i="1"/>
  <c r="BK24" i="1" s="1"/>
  <c r="BI24" i="1"/>
  <c r="BH24" i="1"/>
  <c r="BG24" i="1"/>
  <c r="BF24" i="1"/>
  <c r="BE24" i="1"/>
  <c r="BA24" i="1"/>
  <c r="AU24" i="1"/>
  <c r="AO24" i="1"/>
  <c r="AJ24" i="1"/>
  <c r="AH24" i="1" s="1"/>
  <c r="Z24" i="1"/>
  <c r="Y24" i="1"/>
  <c r="X24" i="1" s="1"/>
  <c r="Q24" i="1"/>
  <c r="BO23" i="1"/>
  <c r="BN23" i="1"/>
  <c r="BL23" i="1"/>
  <c r="BM23" i="1" s="1"/>
  <c r="BI23" i="1"/>
  <c r="BH23" i="1"/>
  <c r="BG23" i="1"/>
  <c r="BF23" i="1"/>
  <c r="BJ23" i="1" s="1"/>
  <c r="BK23" i="1" s="1"/>
  <c r="BE23" i="1"/>
  <c r="BA23" i="1"/>
  <c r="AX23" i="1"/>
  <c r="AU23" i="1"/>
  <c r="AO23" i="1"/>
  <c r="AJ23" i="1"/>
  <c r="AH23" i="1"/>
  <c r="J23" i="1" s="1"/>
  <c r="I23" i="1" s="1"/>
  <c r="Z23" i="1"/>
  <c r="Y23" i="1"/>
  <c r="X23" i="1"/>
  <c r="Q23" i="1"/>
  <c r="K23" i="1"/>
  <c r="BO22" i="1"/>
  <c r="BN22" i="1"/>
  <c r="BL22" i="1"/>
  <c r="BM22" i="1" s="1"/>
  <c r="BJ22" i="1"/>
  <c r="BK22" i="1" s="1"/>
  <c r="BI22" i="1"/>
  <c r="BH22" i="1"/>
  <c r="BG22" i="1"/>
  <c r="BF22" i="1"/>
  <c r="BE22" i="1"/>
  <c r="BA22" i="1"/>
  <c r="AU22" i="1"/>
  <c r="AO22" i="1"/>
  <c r="AJ22" i="1"/>
  <c r="AH22" i="1" s="1"/>
  <c r="Z22" i="1"/>
  <c r="Y22" i="1"/>
  <c r="X22" i="1" s="1"/>
  <c r="Q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BA21" i="1"/>
  <c r="AU21" i="1"/>
  <c r="AO21" i="1"/>
  <c r="AJ21" i="1"/>
  <c r="AH21" i="1"/>
  <c r="J21" i="1" s="1"/>
  <c r="I21" i="1" s="1"/>
  <c r="Z21" i="1"/>
  <c r="Y21" i="1"/>
  <c r="X21" i="1"/>
  <c r="Q21" i="1"/>
  <c r="K21" i="1"/>
  <c r="AX21" i="1" s="1"/>
  <c r="BO20" i="1"/>
  <c r="BN20" i="1"/>
  <c r="BL20" i="1"/>
  <c r="BM20" i="1" s="1"/>
  <c r="BJ20" i="1"/>
  <c r="BK20" i="1" s="1"/>
  <c r="BI20" i="1"/>
  <c r="BH20" i="1"/>
  <c r="BG20" i="1"/>
  <c r="BF20" i="1"/>
  <c r="BE20" i="1"/>
  <c r="BA20" i="1"/>
  <c r="AU20" i="1"/>
  <c r="AO20" i="1"/>
  <c r="AJ20" i="1"/>
  <c r="AH20" i="1" s="1"/>
  <c r="Z20" i="1"/>
  <c r="Y20" i="1"/>
  <c r="X20" i="1" s="1"/>
  <c r="Q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BA19" i="1"/>
  <c r="AU19" i="1"/>
  <c r="AO19" i="1"/>
  <c r="AJ19" i="1"/>
  <c r="AH19" i="1"/>
  <c r="J19" i="1" s="1"/>
  <c r="I19" i="1" s="1"/>
  <c r="Z19" i="1"/>
  <c r="Y19" i="1"/>
  <c r="X19" i="1"/>
  <c r="Q19" i="1"/>
  <c r="K19" i="1"/>
  <c r="AX19" i="1" s="1"/>
  <c r="BO18" i="1"/>
  <c r="BN18" i="1"/>
  <c r="BL18" i="1"/>
  <c r="BM18" i="1" s="1"/>
  <c r="BJ18" i="1"/>
  <c r="BK18" i="1" s="1"/>
  <c r="BI18" i="1"/>
  <c r="BH18" i="1"/>
  <c r="BG18" i="1"/>
  <c r="BF18" i="1"/>
  <c r="BE18" i="1"/>
  <c r="BA18" i="1"/>
  <c r="AU18" i="1"/>
  <c r="AO18" i="1"/>
  <c r="AJ18" i="1"/>
  <c r="AH18" i="1" s="1"/>
  <c r="Z18" i="1"/>
  <c r="Y18" i="1"/>
  <c r="X18" i="1" s="1"/>
  <c r="Q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A17" i="1"/>
  <c r="AU17" i="1"/>
  <c r="AO17" i="1"/>
  <c r="AJ17" i="1"/>
  <c r="AI17" i="1"/>
  <c r="AH17" i="1"/>
  <c r="J17" i="1" s="1"/>
  <c r="I17" i="1" s="1"/>
  <c r="Z17" i="1"/>
  <c r="Y17" i="1"/>
  <c r="X17" i="1" s="1"/>
  <c r="Q17" i="1"/>
  <c r="K17" i="1"/>
  <c r="AX17" i="1" s="1"/>
  <c r="O26" i="1" l="1"/>
  <c r="L26" i="1"/>
  <c r="K26" i="1"/>
  <c r="AX26" i="1" s="1"/>
  <c r="AI26" i="1"/>
  <c r="J26" i="1"/>
  <c r="I26" i="1" s="1"/>
  <c r="AY23" i="1"/>
  <c r="T23" i="1"/>
  <c r="AW23" i="1"/>
  <c r="AW24" i="1"/>
  <c r="AY24" i="1" s="1"/>
  <c r="T24" i="1"/>
  <c r="AB25" i="1"/>
  <c r="O20" i="1"/>
  <c r="AI20" i="1"/>
  <c r="L20" i="1"/>
  <c r="K20" i="1"/>
  <c r="AX20" i="1" s="1"/>
  <c r="J20" i="1"/>
  <c r="I20" i="1" s="1"/>
  <c r="AB32" i="1"/>
  <c r="AZ17" i="1"/>
  <c r="AY17" i="1"/>
  <c r="L30" i="1"/>
  <c r="K30" i="1"/>
  <c r="AX30" i="1" s="1"/>
  <c r="O30" i="1"/>
  <c r="AI30" i="1"/>
  <c r="J30" i="1"/>
  <c r="I30" i="1" s="1"/>
  <c r="AW19" i="1"/>
  <c r="AZ19" i="1" s="1"/>
  <c r="T19" i="1"/>
  <c r="AW20" i="1"/>
  <c r="AY20" i="1" s="1"/>
  <c r="T20" i="1"/>
  <c r="AB21" i="1"/>
  <c r="O22" i="1"/>
  <c r="L22" i="1"/>
  <c r="K22" i="1"/>
  <c r="AX22" i="1" s="1"/>
  <c r="J22" i="1"/>
  <c r="I22" i="1" s="1"/>
  <c r="AI22" i="1"/>
  <c r="AY25" i="1"/>
  <c r="AW25" i="1"/>
  <c r="T25" i="1"/>
  <c r="AW26" i="1"/>
  <c r="AY26" i="1" s="1"/>
  <c r="T26" i="1"/>
  <c r="AB27" i="1"/>
  <c r="AZ25" i="1"/>
  <c r="O28" i="1"/>
  <c r="L28" i="1"/>
  <c r="K28" i="1"/>
  <c r="AX28" i="1" s="1"/>
  <c r="AZ28" i="1" s="1"/>
  <c r="J28" i="1"/>
  <c r="I28" i="1" s="1"/>
  <c r="AI28" i="1"/>
  <c r="AW17" i="1"/>
  <c r="T17" i="1"/>
  <c r="AW21" i="1"/>
  <c r="AZ21" i="1" s="1"/>
  <c r="T21" i="1"/>
  <c r="AW22" i="1"/>
  <c r="AY22" i="1" s="1"/>
  <c r="T22" i="1"/>
  <c r="AB23" i="1"/>
  <c r="AW34" i="1"/>
  <c r="AY34" i="1" s="1"/>
  <c r="T34" i="1"/>
  <c r="AW18" i="1"/>
  <c r="AY18" i="1" s="1"/>
  <c r="T18" i="1"/>
  <c r="AZ23" i="1"/>
  <c r="AB17" i="1"/>
  <c r="O24" i="1"/>
  <c r="L24" i="1"/>
  <c r="AI24" i="1"/>
  <c r="K24" i="1"/>
  <c r="AX24" i="1" s="1"/>
  <c r="AZ24" i="1" s="1"/>
  <c r="J24" i="1"/>
  <c r="I24" i="1" s="1"/>
  <c r="AW27" i="1"/>
  <c r="AY27" i="1" s="1"/>
  <c r="T27" i="1"/>
  <c r="AW28" i="1"/>
  <c r="AY28" i="1" s="1"/>
  <c r="T28" i="1"/>
  <c r="AB19" i="1"/>
  <c r="O18" i="1"/>
  <c r="AI18" i="1"/>
  <c r="L18" i="1"/>
  <c r="K18" i="1"/>
  <c r="AX18" i="1" s="1"/>
  <c r="AZ18" i="1" s="1"/>
  <c r="J18" i="1"/>
  <c r="I18" i="1" s="1"/>
  <c r="AZ27" i="1"/>
  <c r="L17" i="1"/>
  <c r="L19" i="1"/>
  <c r="L21" i="1"/>
  <c r="L23" i="1"/>
  <c r="L25" i="1"/>
  <c r="L27" i="1"/>
  <c r="L29" i="1"/>
  <c r="T29" i="1"/>
  <c r="AW37" i="1"/>
  <c r="AY37" i="1" s="1"/>
  <c r="T37" i="1"/>
  <c r="T39" i="1"/>
  <c r="AW39" i="1"/>
  <c r="AY39" i="1" s="1"/>
  <c r="J42" i="1"/>
  <c r="I42" i="1" s="1"/>
  <c r="K42" i="1"/>
  <c r="AX42" i="1" s="1"/>
  <c r="O42" i="1"/>
  <c r="AI42" i="1"/>
  <c r="L42" i="1"/>
  <c r="O51" i="1"/>
  <c r="K51" i="1"/>
  <c r="AX51" i="1" s="1"/>
  <c r="AZ51" i="1" s="1"/>
  <c r="AI51" i="1"/>
  <c r="L51" i="1"/>
  <c r="AB38" i="1"/>
  <c r="L38" i="1"/>
  <c r="K38" i="1"/>
  <c r="AX38" i="1" s="1"/>
  <c r="AI38" i="1"/>
  <c r="AW42" i="1"/>
  <c r="AY42" i="1" s="1"/>
  <c r="T42" i="1"/>
  <c r="AI43" i="1"/>
  <c r="L43" i="1"/>
  <c r="K43" i="1"/>
  <c r="AX43" i="1" s="1"/>
  <c r="AZ43" i="1" s="1"/>
  <c r="J43" i="1"/>
  <c r="I43" i="1" s="1"/>
  <c r="O43" i="1"/>
  <c r="AI49" i="1"/>
  <c r="L49" i="1"/>
  <c r="K49" i="1"/>
  <c r="AX49" i="1" s="1"/>
  <c r="AZ49" i="1" s="1"/>
  <c r="J49" i="1"/>
  <c r="I49" i="1" s="1"/>
  <c r="O17" i="1"/>
  <c r="O19" i="1"/>
  <c r="O21" i="1"/>
  <c r="O23" i="1"/>
  <c r="O25" i="1"/>
  <c r="O27" i="1"/>
  <c r="O29" i="1"/>
  <c r="AI31" i="1"/>
  <c r="L31" i="1"/>
  <c r="J31" i="1"/>
  <c r="I31" i="1" s="1"/>
  <c r="X32" i="1"/>
  <c r="AI33" i="1"/>
  <c r="O33" i="1"/>
  <c r="L33" i="1"/>
  <c r="J33" i="1"/>
  <c r="I33" i="1" s="1"/>
  <c r="L34" i="1"/>
  <c r="K34" i="1"/>
  <c r="AX34" i="1" s="1"/>
  <c r="AZ34" i="1" s="1"/>
  <c r="O38" i="1"/>
  <c r="AI45" i="1"/>
  <c r="J45" i="1"/>
  <c r="I45" i="1" s="1"/>
  <c r="O45" i="1"/>
  <c r="K45" i="1"/>
  <c r="AX45" i="1" s="1"/>
  <c r="U58" i="1"/>
  <c r="V58" i="1" s="1"/>
  <c r="O59" i="1"/>
  <c r="L59" i="1"/>
  <c r="K59" i="1"/>
  <c r="AX59" i="1" s="1"/>
  <c r="AI59" i="1"/>
  <c r="AW30" i="1"/>
  <c r="AY30" i="1" s="1"/>
  <c r="T30" i="1"/>
  <c r="AW32" i="1"/>
  <c r="AY32" i="1" s="1"/>
  <c r="T32" i="1"/>
  <c r="J41" i="1"/>
  <c r="I41" i="1" s="1"/>
  <c r="AI41" i="1"/>
  <c r="O41" i="1"/>
  <c r="K41" i="1"/>
  <c r="AX41" i="1" s="1"/>
  <c r="AZ41" i="1" s="1"/>
  <c r="L45" i="1"/>
  <c r="J51" i="1"/>
  <c r="I51" i="1" s="1"/>
  <c r="AW36" i="1"/>
  <c r="AY36" i="1" s="1"/>
  <c r="T36" i="1"/>
  <c r="AI47" i="1"/>
  <c r="O47" i="1"/>
  <c r="L47" i="1"/>
  <c r="K47" i="1"/>
  <c r="AX47" i="1" s="1"/>
  <c r="AZ47" i="1" s="1"/>
  <c r="J47" i="1"/>
  <c r="I47" i="1" s="1"/>
  <c r="AI19" i="1"/>
  <c r="AI21" i="1"/>
  <c r="AI23" i="1"/>
  <c r="AI25" i="1"/>
  <c r="AI27" i="1"/>
  <c r="K32" i="1"/>
  <c r="AX32" i="1" s="1"/>
  <c r="L36" i="1"/>
  <c r="K36" i="1"/>
  <c r="AX36" i="1" s="1"/>
  <c r="AZ36" i="1" s="1"/>
  <c r="AI36" i="1"/>
  <c r="AI37" i="1"/>
  <c r="O37" i="1"/>
  <c r="L37" i="1"/>
  <c r="J37" i="1"/>
  <c r="I37" i="1" s="1"/>
  <c r="L41" i="1"/>
  <c r="T43" i="1"/>
  <c r="AW43" i="1"/>
  <c r="AY43" i="1" s="1"/>
  <c r="AW45" i="1"/>
  <c r="AY45" i="1" s="1"/>
  <c r="T45" i="1"/>
  <c r="AB46" i="1"/>
  <c r="O49" i="1"/>
  <c r="J29" i="1"/>
  <c r="I29" i="1" s="1"/>
  <c r="AW31" i="1"/>
  <c r="AY31" i="1" s="1"/>
  <c r="O32" i="1"/>
  <c r="AI35" i="1"/>
  <c r="O35" i="1"/>
  <c r="L35" i="1"/>
  <c r="J35" i="1"/>
  <c r="I35" i="1" s="1"/>
  <c r="K39" i="1"/>
  <c r="AX39" i="1" s="1"/>
  <c r="AZ39" i="1" s="1"/>
  <c r="J39" i="1"/>
  <c r="I39" i="1" s="1"/>
  <c r="AI39" i="1"/>
  <c r="O39" i="1"/>
  <c r="L39" i="1"/>
  <c r="AB48" i="1"/>
  <c r="O53" i="1"/>
  <c r="K53" i="1"/>
  <c r="AX53" i="1" s="1"/>
  <c r="AZ53" i="1" s="1"/>
  <c r="AI53" i="1"/>
  <c r="J53" i="1"/>
  <c r="I53" i="1" s="1"/>
  <c r="L53" i="1"/>
  <c r="J59" i="1"/>
  <c r="I59" i="1" s="1"/>
  <c r="AI32" i="1"/>
  <c r="X34" i="1"/>
  <c r="U49" i="1"/>
  <c r="V49" i="1" s="1"/>
  <c r="J50" i="1"/>
  <c r="I50" i="1" s="1"/>
  <c r="U50" i="1" s="1"/>
  <c r="V50" i="1" s="1"/>
  <c r="AI50" i="1"/>
  <c r="O50" i="1"/>
  <c r="L50" i="1"/>
  <c r="K50" i="1"/>
  <c r="AX50" i="1" s="1"/>
  <c r="AZ50" i="1" s="1"/>
  <c r="O55" i="1"/>
  <c r="K55" i="1"/>
  <c r="AX55" i="1" s="1"/>
  <c r="AZ55" i="1" s="1"/>
  <c r="AI55" i="1"/>
  <c r="L55" i="1"/>
  <c r="J55" i="1"/>
  <c r="I55" i="1" s="1"/>
  <c r="T41" i="1"/>
  <c r="T48" i="1"/>
  <c r="U57" i="1"/>
  <c r="V57" i="1" s="1"/>
  <c r="AC58" i="1"/>
  <c r="K58" i="1"/>
  <c r="AX58" i="1" s="1"/>
  <c r="AZ58" i="1" s="1"/>
  <c r="J58" i="1"/>
  <c r="I58" i="1" s="1"/>
  <c r="AI58" i="1"/>
  <c r="O58" i="1"/>
  <c r="BM38" i="1"/>
  <c r="T44" i="1"/>
  <c r="U55" i="1"/>
  <c r="V55" i="1" s="1"/>
  <c r="AY55" i="1"/>
  <c r="K56" i="1"/>
  <c r="AX56" i="1" s="1"/>
  <c r="AZ56" i="1" s="1"/>
  <c r="J56" i="1"/>
  <c r="I56" i="1" s="1"/>
  <c r="AI56" i="1"/>
  <c r="O56" i="1"/>
  <c r="AB62" i="1"/>
  <c r="AI48" i="1"/>
  <c r="T56" i="1"/>
  <c r="AY59" i="1"/>
  <c r="O61" i="1"/>
  <c r="L61" i="1"/>
  <c r="K61" i="1"/>
  <c r="AX61" i="1" s="1"/>
  <c r="AZ61" i="1" s="1"/>
  <c r="AI61" i="1"/>
  <c r="U53" i="1"/>
  <c r="V53" i="1" s="1"/>
  <c r="K54" i="1"/>
  <c r="AX54" i="1" s="1"/>
  <c r="AZ54" i="1" s="1"/>
  <c r="J54" i="1"/>
  <c r="I54" i="1" s="1"/>
  <c r="AI54" i="1"/>
  <c r="O54" i="1"/>
  <c r="AI44" i="1"/>
  <c r="T54" i="1"/>
  <c r="AY56" i="1"/>
  <c r="O57" i="1"/>
  <c r="K57" i="1"/>
  <c r="AX57" i="1" s="1"/>
  <c r="AZ57" i="1" s="1"/>
  <c r="AI57" i="1"/>
  <c r="L58" i="1"/>
  <c r="AW59" i="1"/>
  <c r="T59" i="1"/>
  <c r="J61" i="1"/>
  <c r="I61" i="1" s="1"/>
  <c r="T40" i="1"/>
  <c r="AB40" i="1"/>
  <c r="O44" i="1"/>
  <c r="T51" i="1"/>
  <c r="AY51" i="1"/>
  <c r="K52" i="1"/>
  <c r="AX52" i="1" s="1"/>
  <c r="AZ52" i="1" s="1"/>
  <c r="J52" i="1"/>
  <c r="I52" i="1" s="1"/>
  <c r="AI52" i="1"/>
  <c r="O52" i="1"/>
  <c r="L40" i="1"/>
  <c r="BM46" i="1"/>
  <c r="T52" i="1"/>
  <c r="AY54" i="1"/>
  <c r="L56" i="1"/>
  <c r="T60" i="1"/>
  <c r="T62" i="1"/>
  <c r="T61" i="1"/>
  <c r="AI62" i="1"/>
  <c r="W50" i="1" l="1"/>
  <c r="AA50" i="1" s="1"/>
  <c r="AD50" i="1"/>
  <c r="AC50" i="1"/>
  <c r="W57" i="1"/>
  <c r="AA57" i="1" s="1"/>
  <c r="AD57" i="1"/>
  <c r="AC57" i="1"/>
  <c r="AB35" i="1"/>
  <c r="AB37" i="1"/>
  <c r="AZ32" i="1"/>
  <c r="U32" i="1"/>
  <c r="V32" i="1" s="1"/>
  <c r="W58" i="1"/>
  <c r="AA58" i="1" s="1"/>
  <c r="AD58" i="1"/>
  <c r="AE58" i="1" s="1"/>
  <c r="AB31" i="1"/>
  <c r="AB43" i="1"/>
  <c r="U28" i="1"/>
  <c r="V28" i="1" s="1"/>
  <c r="U22" i="1"/>
  <c r="V22" i="1" s="1"/>
  <c r="AB28" i="1"/>
  <c r="U20" i="1"/>
  <c r="V20" i="1" s="1"/>
  <c r="U23" i="1"/>
  <c r="V23" i="1" s="1"/>
  <c r="AW38" i="1"/>
  <c r="AY38" i="1" s="1"/>
  <c r="T38" i="1"/>
  <c r="U40" i="1"/>
  <c r="V40" i="1" s="1"/>
  <c r="AB56" i="1"/>
  <c r="U48" i="1"/>
  <c r="V48" i="1" s="1"/>
  <c r="U45" i="1"/>
  <c r="V45" i="1" s="1"/>
  <c r="R45" i="1" s="1"/>
  <c r="P45" i="1" s="1"/>
  <c r="S45" i="1" s="1"/>
  <c r="M45" i="1" s="1"/>
  <c r="N45" i="1" s="1"/>
  <c r="U30" i="1"/>
  <c r="V30" i="1" s="1"/>
  <c r="R30" i="1" s="1"/>
  <c r="P30" i="1" s="1"/>
  <c r="S30" i="1" s="1"/>
  <c r="M30" i="1" s="1"/>
  <c r="N30" i="1" s="1"/>
  <c r="R57" i="1"/>
  <c r="P57" i="1" s="1"/>
  <c r="S57" i="1" s="1"/>
  <c r="M57" i="1" s="1"/>
  <c r="N57" i="1" s="1"/>
  <c r="U37" i="1"/>
  <c r="V37" i="1" s="1"/>
  <c r="U18" i="1"/>
  <c r="V18" i="1" s="1"/>
  <c r="R18" i="1" s="1"/>
  <c r="P18" i="1" s="1"/>
  <c r="S18" i="1" s="1"/>
  <c r="M18" i="1" s="1"/>
  <c r="N18" i="1" s="1"/>
  <c r="U21" i="1"/>
  <c r="V21" i="1" s="1"/>
  <c r="U26" i="1"/>
  <c r="V26" i="1" s="1"/>
  <c r="AB22" i="1"/>
  <c r="U19" i="1"/>
  <c r="V19" i="1" s="1"/>
  <c r="AB59" i="1"/>
  <c r="AB61" i="1"/>
  <c r="R61" i="1"/>
  <c r="P61" i="1" s="1"/>
  <c r="S61" i="1" s="1"/>
  <c r="M61" i="1" s="1"/>
  <c r="N61" i="1" s="1"/>
  <c r="U54" i="1"/>
  <c r="V54" i="1" s="1"/>
  <c r="U56" i="1"/>
  <c r="V56" i="1" s="1"/>
  <c r="R53" i="1"/>
  <c r="P53" i="1" s="1"/>
  <c r="S53" i="1" s="1"/>
  <c r="M53" i="1" s="1"/>
  <c r="N53" i="1" s="1"/>
  <c r="AB53" i="1"/>
  <c r="AB33" i="1"/>
  <c r="R33" i="1"/>
  <c r="P33" i="1" s="1"/>
  <c r="S33" i="1" s="1"/>
  <c r="M33" i="1" s="1"/>
  <c r="N33" i="1" s="1"/>
  <c r="U33" i="1"/>
  <c r="V33" i="1" s="1"/>
  <c r="AB49" i="1"/>
  <c r="R49" i="1"/>
  <c r="P49" i="1" s="1"/>
  <c r="S49" i="1" s="1"/>
  <c r="M49" i="1" s="1"/>
  <c r="N49" i="1" s="1"/>
  <c r="U27" i="1"/>
  <c r="V27" i="1" s="1"/>
  <c r="AZ22" i="1"/>
  <c r="AB26" i="1"/>
  <c r="R26" i="1"/>
  <c r="P26" i="1" s="1"/>
  <c r="S26" i="1" s="1"/>
  <c r="M26" i="1" s="1"/>
  <c r="N26" i="1" s="1"/>
  <c r="AB54" i="1"/>
  <c r="AB52" i="1"/>
  <c r="AW46" i="1"/>
  <c r="T46" i="1"/>
  <c r="W53" i="1"/>
  <c r="AA53" i="1" s="1"/>
  <c r="AD53" i="1"/>
  <c r="AE53" i="1" s="1"/>
  <c r="AC53" i="1"/>
  <c r="U41" i="1"/>
  <c r="V41" i="1" s="1"/>
  <c r="U35" i="1"/>
  <c r="V35" i="1" s="1"/>
  <c r="R35" i="1" s="1"/>
  <c r="P35" i="1" s="1"/>
  <c r="S35" i="1" s="1"/>
  <c r="M35" i="1" s="1"/>
  <c r="N35" i="1" s="1"/>
  <c r="U36" i="1"/>
  <c r="V36" i="1" s="1"/>
  <c r="AZ45" i="1"/>
  <c r="U42" i="1"/>
  <c r="V42" i="1" s="1"/>
  <c r="AZ37" i="1"/>
  <c r="AY21" i="1"/>
  <c r="U34" i="1"/>
  <c r="V34" i="1" s="1"/>
  <c r="AB30" i="1"/>
  <c r="U24" i="1"/>
  <c r="V24" i="1" s="1"/>
  <c r="AB18" i="1"/>
  <c r="U52" i="1"/>
  <c r="V52" i="1" s="1"/>
  <c r="U59" i="1"/>
  <c r="V59" i="1" s="1"/>
  <c r="U61" i="1"/>
  <c r="V61" i="1" s="1"/>
  <c r="R58" i="1"/>
  <c r="P58" i="1" s="1"/>
  <c r="S58" i="1" s="1"/>
  <c r="M58" i="1" s="1"/>
  <c r="N58" i="1" s="1"/>
  <c r="AB58" i="1"/>
  <c r="AB55" i="1"/>
  <c r="R55" i="1"/>
  <c r="P55" i="1" s="1"/>
  <c r="S55" i="1" s="1"/>
  <c r="M55" i="1" s="1"/>
  <c r="N55" i="1" s="1"/>
  <c r="U43" i="1"/>
  <c r="V43" i="1" s="1"/>
  <c r="R43" i="1" s="1"/>
  <c r="P43" i="1" s="1"/>
  <c r="S43" i="1" s="1"/>
  <c r="M43" i="1" s="1"/>
  <c r="N43" i="1" s="1"/>
  <c r="AB41" i="1"/>
  <c r="R41" i="1"/>
  <c r="P41" i="1" s="1"/>
  <c r="S41" i="1" s="1"/>
  <c r="M41" i="1" s="1"/>
  <c r="N41" i="1" s="1"/>
  <c r="AZ59" i="1"/>
  <c r="U31" i="1"/>
  <c r="V31" i="1" s="1"/>
  <c r="U29" i="1"/>
  <c r="V29" i="1" s="1"/>
  <c r="U17" i="1"/>
  <c r="V17" i="1" s="1"/>
  <c r="AY19" i="1"/>
  <c r="U25" i="1"/>
  <c r="V25" i="1" s="1"/>
  <c r="AB20" i="1"/>
  <c r="R20" i="1"/>
  <c r="P20" i="1" s="1"/>
  <c r="S20" i="1" s="1"/>
  <c r="M20" i="1" s="1"/>
  <c r="N20" i="1" s="1"/>
  <c r="AZ26" i="1"/>
  <c r="U44" i="1"/>
  <c r="V44" i="1" s="1"/>
  <c r="U39" i="1"/>
  <c r="V39" i="1" s="1"/>
  <c r="U62" i="1"/>
  <c r="V62" i="1" s="1"/>
  <c r="U51" i="1"/>
  <c r="V51" i="1" s="1"/>
  <c r="W55" i="1"/>
  <c r="AA55" i="1" s="1"/>
  <c r="AD55" i="1"/>
  <c r="AC55" i="1"/>
  <c r="R50" i="1"/>
  <c r="P50" i="1" s="1"/>
  <c r="S50" i="1" s="1"/>
  <c r="M50" i="1" s="1"/>
  <c r="N50" i="1" s="1"/>
  <c r="AB50" i="1"/>
  <c r="AB39" i="1"/>
  <c r="R39" i="1"/>
  <c r="P39" i="1" s="1"/>
  <c r="S39" i="1" s="1"/>
  <c r="M39" i="1" s="1"/>
  <c r="N39" i="1" s="1"/>
  <c r="R29" i="1"/>
  <c r="P29" i="1" s="1"/>
  <c r="S29" i="1" s="1"/>
  <c r="M29" i="1" s="1"/>
  <c r="N29" i="1" s="1"/>
  <c r="AB29" i="1"/>
  <c r="AB51" i="1"/>
  <c r="AB45" i="1"/>
  <c r="AZ42" i="1"/>
  <c r="AZ20" i="1"/>
  <c r="U60" i="1"/>
  <c r="V60" i="1" s="1"/>
  <c r="AD49" i="1"/>
  <c r="AC49" i="1"/>
  <c r="W49" i="1"/>
  <c r="AA49" i="1" s="1"/>
  <c r="AB47" i="1"/>
  <c r="U47" i="1"/>
  <c r="V47" i="1" s="1"/>
  <c r="R42" i="1"/>
  <c r="P42" i="1" s="1"/>
  <c r="S42" i="1" s="1"/>
  <c r="M42" i="1" s="1"/>
  <c r="N42" i="1" s="1"/>
  <c r="AB42" i="1"/>
  <c r="AZ31" i="1"/>
  <c r="AB24" i="1"/>
  <c r="R24" i="1"/>
  <c r="P24" i="1" s="1"/>
  <c r="S24" i="1" s="1"/>
  <c r="M24" i="1" s="1"/>
  <c r="N24" i="1" s="1"/>
  <c r="AZ30" i="1"/>
  <c r="W52" i="1" l="1"/>
  <c r="AA52" i="1" s="1"/>
  <c r="AD52" i="1"/>
  <c r="AE52" i="1" s="1"/>
  <c r="AC52" i="1"/>
  <c r="AD36" i="1"/>
  <c r="W36" i="1"/>
  <c r="AA36" i="1" s="1"/>
  <c r="R36" i="1"/>
  <c r="P36" i="1" s="1"/>
  <c r="S36" i="1" s="1"/>
  <c r="M36" i="1" s="1"/>
  <c r="N36" i="1" s="1"/>
  <c r="AC36" i="1"/>
  <c r="AY46" i="1"/>
  <c r="AZ46" i="1"/>
  <c r="AC21" i="1"/>
  <c r="W21" i="1"/>
  <c r="AA21" i="1" s="1"/>
  <c r="AD21" i="1"/>
  <c r="AE21" i="1" s="1"/>
  <c r="R21" i="1"/>
  <c r="P21" i="1" s="1"/>
  <c r="S21" i="1" s="1"/>
  <c r="M21" i="1" s="1"/>
  <c r="N21" i="1" s="1"/>
  <c r="U38" i="1"/>
  <c r="V38" i="1" s="1"/>
  <c r="W22" i="1"/>
  <c r="AA22" i="1" s="1"/>
  <c r="AD22" i="1"/>
  <c r="AE22" i="1" s="1"/>
  <c r="AC22" i="1"/>
  <c r="AD47" i="1"/>
  <c r="W47" i="1"/>
  <c r="AA47" i="1" s="1"/>
  <c r="AC47" i="1"/>
  <c r="AD34" i="1"/>
  <c r="AE34" i="1" s="1"/>
  <c r="W34" i="1"/>
  <c r="AA34" i="1" s="1"/>
  <c r="AC34" i="1"/>
  <c r="R34" i="1"/>
  <c r="P34" i="1" s="1"/>
  <c r="S34" i="1" s="1"/>
  <c r="M34" i="1" s="1"/>
  <c r="N34" i="1" s="1"/>
  <c r="W56" i="1"/>
  <c r="AA56" i="1" s="1"/>
  <c r="AD56" i="1"/>
  <c r="AC56" i="1"/>
  <c r="W62" i="1"/>
  <c r="AA62" i="1" s="1"/>
  <c r="AD62" i="1"/>
  <c r="AE62" i="1" s="1"/>
  <c r="R62" i="1"/>
  <c r="P62" i="1" s="1"/>
  <c r="S62" i="1" s="1"/>
  <c r="M62" i="1" s="1"/>
  <c r="N62" i="1" s="1"/>
  <c r="AC62" i="1"/>
  <c r="AD31" i="1"/>
  <c r="AE31" i="1" s="1"/>
  <c r="W31" i="1"/>
  <c r="AA31" i="1" s="1"/>
  <c r="AC31" i="1"/>
  <c r="R52" i="1"/>
  <c r="P52" i="1" s="1"/>
  <c r="S52" i="1" s="1"/>
  <c r="M52" i="1" s="1"/>
  <c r="N52" i="1" s="1"/>
  <c r="AC19" i="1"/>
  <c r="W19" i="1"/>
  <c r="AA19" i="1" s="1"/>
  <c r="AD19" i="1"/>
  <c r="R19" i="1"/>
  <c r="P19" i="1" s="1"/>
  <c r="S19" i="1" s="1"/>
  <c r="M19" i="1" s="1"/>
  <c r="N19" i="1" s="1"/>
  <c r="W28" i="1"/>
  <c r="AA28" i="1" s="1"/>
  <c r="AD28" i="1"/>
  <c r="AE28" i="1" s="1"/>
  <c r="AC28" i="1"/>
  <c r="AC27" i="1"/>
  <c r="W27" i="1"/>
  <c r="AA27" i="1" s="1"/>
  <c r="AD27" i="1"/>
  <c r="AE27" i="1" s="1"/>
  <c r="R27" i="1"/>
  <c r="P27" i="1" s="1"/>
  <c r="S27" i="1" s="1"/>
  <c r="M27" i="1" s="1"/>
  <c r="N27" i="1" s="1"/>
  <c r="R47" i="1"/>
  <c r="P47" i="1" s="1"/>
  <c r="S47" i="1" s="1"/>
  <c r="M47" i="1" s="1"/>
  <c r="N47" i="1" s="1"/>
  <c r="AD41" i="1"/>
  <c r="AE41" i="1" s="1"/>
  <c r="W41" i="1"/>
  <c r="AA41" i="1" s="1"/>
  <c r="AC41" i="1"/>
  <c r="W54" i="1"/>
  <c r="AA54" i="1" s="1"/>
  <c r="AD54" i="1"/>
  <c r="AE54" i="1" s="1"/>
  <c r="AC54" i="1"/>
  <c r="R22" i="1"/>
  <c r="P22" i="1" s="1"/>
  <c r="S22" i="1" s="1"/>
  <c r="M22" i="1" s="1"/>
  <c r="N22" i="1" s="1"/>
  <c r="W37" i="1"/>
  <c r="AA37" i="1" s="1"/>
  <c r="AC37" i="1"/>
  <c r="AD37" i="1"/>
  <c r="W48" i="1"/>
  <c r="AA48" i="1" s="1"/>
  <c r="AD48" i="1"/>
  <c r="AC48" i="1"/>
  <c r="R48" i="1"/>
  <c r="P48" i="1" s="1"/>
  <c r="S48" i="1" s="1"/>
  <c r="M48" i="1" s="1"/>
  <c r="N48" i="1" s="1"/>
  <c r="AC23" i="1"/>
  <c r="W23" i="1"/>
  <c r="AA23" i="1" s="1"/>
  <c r="AD23" i="1"/>
  <c r="R23" i="1"/>
  <c r="P23" i="1" s="1"/>
  <c r="S23" i="1" s="1"/>
  <c r="M23" i="1" s="1"/>
  <c r="N23" i="1" s="1"/>
  <c r="AE57" i="1"/>
  <c r="AD39" i="1"/>
  <c r="W39" i="1"/>
  <c r="AA39" i="1" s="1"/>
  <c r="AC39" i="1"/>
  <c r="AC25" i="1"/>
  <c r="W25" i="1"/>
  <c r="AA25" i="1" s="1"/>
  <c r="AD25" i="1"/>
  <c r="R25" i="1"/>
  <c r="P25" i="1" s="1"/>
  <c r="S25" i="1" s="1"/>
  <c r="M25" i="1" s="1"/>
  <c r="N25" i="1" s="1"/>
  <c r="W61" i="1"/>
  <c r="AA61" i="1" s="1"/>
  <c r="AD61" i="1"/>
  <c r="AC61" i="1"/>
  <c r="W24" i="1"/>
  <c r="AA24" i="1" s="1"/>
  <c r="AD24" i="1"/>
  <c r="AC24" i="1"/>
  <c r="R54" i="1"/>
  <c r="P54" i="1" s="1"/>
  <c r="S54" i="1" s="1"/>
  <c r="M54" i="1" s="1"/>
  <c r="N54" i="1" s="1"/>
  <c r="W33" i="1"/>
  <c r="AA33" i="1" s="1"/>
  <c r="AD33" i="1"/>
  <c r="AC33" i="1"/>
  <c r="W20" i="1"/>
  <c r="AA20" i="1" s="1"/>
  <c r="AD20" i="1"/>
  <c r="AC20" i="1"/>
  <c r="AZ38" i="1"/>
  <c r="AD32" i="1"/>
  <c r="AE32" i="1" s="1"/>
  <c r="W32" i="1"/>
  <c r="AA32" i="1" s="1"/>
  <c r="R32" i="1"/>
  <c r="P32" i="1" s="1"/>
  <c r="S32" i="1" s="1"/>
  <c r="M32" i="1" s="1"/>
  <c r="N32" i="1" s="1"/>
  <c r="AC32" i="1"/>
  <c r="AD42" i="1"/>
  <c r="W42" i="1"/>
  <c r="AA42" i="1" s="1"/>
  <c r="AC42" i="1"/>
  <c r="R56" i="1"/>
  <c r="P56" i="1" s="1"/>
  <c r="S56" i="1" s="1"/>
  <c r="M56" i="1" s="1"/>
  <c r="N56" i="1" s="1"/>
  <c r="W51" i="1"/>
  <c r="AA51" i="1" s="1"/>
  <c r="AD51" i="1"/>
  <c r="AE51" i="1" s="1"/>
  <c r="AC51" i="1"/>
  <c r="AC29" i="1"/>
  <c r="W29" i="1"/>
  <c r="AA29" i="1" s="1"/>
  <c r="AD29" i="1"/>
  <c r="AE29" i="1" s="1"/>
  <c r="AD45" i="1"/>
  <c r="W45" i="1"/>
  <c r="AA45" i="1" s="1"/>
  <c r="AC45" i="1"/>
  <c r="W26" i="1"/>
  <c r="AA26" i="1" s="1"/>
  <c r="AD26" i="1"/>
  <c r="AC26" i="1"/>
  <c r="AE49" i="1"/>
  <c r="R51" i="1"/>
  <c r="P51" i="1" s="1"/>
  <c r="S51" i="1" s="1"/>
  <c r="M51" i="1" s="1"/>
  <c r="N51" i="1" s="1"/>
  <c r="AE55" i="1"/>
  <c r="AD43" i="1"/>
  <c r="AE43" i="1" s="1"/>
  <c r="W43" i="1"/>
  <c r="AA43" i="1" s="1"/>
  <c r="AC43" i="1"/>
  <c r="W59" i="1"/>
  <c r="AA59" i="1" s="1"/>
  <c r="AD59" i="1"/>
  <c r="AC59" i="1"/>
  <c r="R28" i="1"/>
  <c r="P28" i="1" s="1"/>
  <c r="S28" i="1" s="1"/>
  <c r="M28" i="1" s="1"/>
  <c r="N28" i="1" s="1"/>
  <c r="R37" i="1"/>
  <c r="P37" i="1" s="1"/>
  <c r="S37" i="1" s="1"/>
  <c r="M37" i="1" s="1"/>
  <c r="N37" i="1" s="1"/>
  <c r="AE50" i="1"/>
  <c r="W35" i="1"/>
  <c r="AA35" i="1" s="1"/>
  <c r="AD35" i="1"/>
  <c r="AE35" i="1" s="1"/>
  <c r="AC35" i="1"/>
  <c r="W18" i="1"/>
  <c r="AA18" i="1" s="1"/>
  <c r="AD18" i="1"/>
  <c r="AC18" i="1"/>
  <c r="W60" i="1"/>
  <c r="AA60" i="1" s="1"/>
  <c r="AD60" i="1"/>
  <c r="AC60" i="1"/>
  <c r="R60" i="1"/>
  <c r="P60" i="1" s="1"/>
  <c r="S60" i="1" s="1"/>
  <c r="M60" i="1" s="1"/>
  <c r="N60" i="1" s="1"/>
  <c r="W44" i="1"/>
  <c r="AA44" i="1" s="1"/>
  <c r="AD44" i="1"/>
  <c r="R44" i="1"/>
  <c r="P44" i="1" s="1"/>
  <c r="S44" i="1" s="1"/>
  <c r="M44" i="1" s="1"/>
  <c r="N44" i="1" s="1"/>
  <c r="AC44" i="1"/>
  <c r="AC17" i="1"/>
  <c r="W17" i="1"/>
  <c r="AA17" i="1" s="1"/>
  <c r="AD17" i="1"/>
  <c r="AE17" i="1" s="1"/>
  <c r="R17" i="1"/>
  <c r="P17" i="1" s="1"/>
  <c r="S17" i="1" s="1"/>
  <c r="M17" i="1" s="1"/>
  <c r="N17" i="1" s="1"/>
  <c r="U46" i="1"/>
  <c r="V46" i="1" s="1"/>
  <c r="R59" i="1"/>
  <c r="P59" i="1" s="1"/>
  <c r="S59" i="1" s="1"/>
  <c r="M59" i="1" s="1"/>
  <c r="N59" i="1" s="1"/>
  <c r="W30" i="1"/>
  <c r="AA30" i="1" s="1"/>
  <c r="AD30" i="1"/>
  <c r="AC30" i="1"/>
  <c r="AD40" i="1"/>
  <c r="AE40" i="1" s="1"/>
  <c r="W40" i="1"/>
  <c r="AA40" i="1" s="1"/>
  <c r="R40" i="1"/>
  <c r="P40" i="1" s="1"/>
  <c r="S40" i="1" s="1"/>
  <c r="M40" i="1" s="1"/>
  <c r="N40" i="1" s="1"/>
  <c r="AC40" i="1"/>
  <c r="R31" i="1"/>
  <c r="P31" i="1" s="1"/>
  <c r="S31" i="1" s="1"/>
  <c r="M31" i="1" s="1"/>
  <c r="N31" i="1" s="1"/>
  <c r="AE45" i="1" l="1"/>
  <c r="AE24" i="1"/>
  <c r="AE19" i="1"/>
  <c r="AE20" i="1"/>
  <c r="AD38" i="1"/>
  <c r="W38" i="1"/>
  <c r="AA38" i="1" s="1"/>
  <c r="AC38" i="1"/>
  <c r="R38" i="1"/>
  <c r="P38" i="1" s="1"/>
  <c r="S38" i="1" s="1"/>
  <c r="M38" i="1" s="1"/>
  <c r="N38" i="1" s="1"/>
  <c r="AE18" i="1"/>
  <c r="AE42" i="1"/>
  <c r="AE60" i="1"/>
  <c r="AE30" i="1"/>
  <c r="AE44" i="1"/>
  <c r="AE59" i="1"/>
  <c r="AE61" i="1"/>
  <c r="AE39" i="1"/>
  <c r="AE48" i="1"/>
  <c r="AE36" i="1"/>
  <c r="W46" i="1"/>
  <c r="AA46" i="1" s="1"/>
  <c r="AD46" i="1"/>
  <c r="R46" i="1"/>
  <c r="P46" i="1" s="1"/>
  <c r="S46" i="1" s="1"/>
  <c r="M46" i="1" s="1"/>
  <c r="N46" i="1" s="1"/>
  <c r="AC46" i="1"/>
  <c r="AE26" i="1"/>
  <c r="AE33" i="1"/>
  <c r="AE56" i="1"/>
  <c r="AE47" i="1"/>
  <c r="AE37" i="1"/>
  <c r="AE25" i="1"/>
  <c r="AE23" i="1"/>
  <c r="AE46" i="1" l="1"/>
  <c r="AE38" i="1"/>
</calcChain>
</file>

<file path=xl/sharedStrings.xml><?xml version="1.0" encoding="utf-8"?>
<sst xmlns="http://schemas.openxmlformats.org/spreadsheetml/2006/main" count="1013" uniqueCount="517">
  <si>
    <t>File opened</t>
  </si>
  <si>
    <t>2020-11-12 13:28:51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</si>
  <si>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</si>
  <si>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</si>
  <si>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</si>
  <si>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</si>
  <si>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</si>
  <si>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</si>
  <si>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</si>
  <si>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</si>
  <si>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</si>
  <si>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</si>
  <si>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</si>
  <si>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{"h2obspan1": "0.998939", "tazero": "0.00104713", "h2obspan2": "0", "co2bspan2b": "0.087286", "h2oaspan1": "1.00398", "ssb_ref": "34919.1", "h2oazero": "1.16161", "flowbzero": "0.26", "co2aspan2a": "0.0865215", "co2bspan2a": "0.0873229", "h2oaspan2a": "0.0668561", "co2bspanconc1": "400", "h2oaspanconc2": "0", "oxygen": "21", "ssa_ref": "37127.4", "co2azero": "0.892502", "h2obspanconc2": "0", "h2oaspan2b": "0.0671222", "co2bspanconc2": "0", "h2obzero": "1.16501", "co2bspan1": "0.999577", "h2obspan2b": "0.0677395", "h2oaspan2": "0", "co2aspan2b": "0.086568", "flowmeterzero": "0.990581", "co2bspan2": "0", "co2aspanconc1": "400", "h2obspan2a": "0.0678114", "co2aspan1": "1.00054", "co2bzero": "0.898612", "co2aspanconc2": "0", "h2oaspanconc1": "12.17", "chamberpressurezero": "2.57375", "tbzero": "0.0513058", "flowazero": "0.317", "co2aspan2": "0", "h2obspanconc1": "12.17"}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</si>
  <si>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</si>
  <si>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</si>
  <si>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</si>
  <si>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</si>
  <si>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</si>
  <si>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</si>
  <si>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</si>
  <si>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</si>
  <si>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</si>
  <si>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</si>
  <si>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13:28:51</t>
  </si>
  <si>
    <t>Stability Definition:	ΔCO2 (Meas2): Slp&lt;0.2 Per=15	ΔH2O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</si>
  <si>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</si>
  <si>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</si>
  <si>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</si>
  <si>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</si>
  <si>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</si>
  <si>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</si>
  <si>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</si>
  <si>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</si>
  <si>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</si>
  <si>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</si>
  <si>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</si>
  <si>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</si>
  <si>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</si>
  <si>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</si>
  <si>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</si>
  <si>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</si>
  <si>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</si>
  <si>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</si>
  <si>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</si>
  <si>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</si>
  <si>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</si>
  <si>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</si>
  <si>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</si>
  <si>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</si>
  <si>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</si>
  <si>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</si>
  <si>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</si>
  <si>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</si>
  <si>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</si>
  <si>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</si>
  <si>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</si>
  <si>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</si>
  <si>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</si>
  <si>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</si>
  <si>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</si>
  <si>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</si>
  <si>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</si>
  <si>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</si>
  <si>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</si>
  <si>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</si>
  <si>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</si>
  <si>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</si>
  <si>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</si>
  <si>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</si>
  <si>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</si>
  <si>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</si>
  <si>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</si>
  <si>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</si>
  <si>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</si>
  <si>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</si>
  <si>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</si>
  <si>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-0.104615 86.8601 368.701 596.383 830.707 1032.59 1221.64 1365.53</t>
  </si>
  <si>
    <t>Fs_true</t>
  </si>
  <si>
    <t>0.511376 104.825 401.642 601.362 801.531 1001.1 1201.73 1401.01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</si>
  <si>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</si>
  <si>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</si>
  <si>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</si>
  <si>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</si>
  <si>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</si>
  <si>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</si>
  <si>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</si>
  <si>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</si>
  <si>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</si>
  <si>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</si>
  <si>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</si>
  <si>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</si>
  <si>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</si>
  <si>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</si>
  <si>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</si>
  <si>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</si>
  <si>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</si>
  <si>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</si>
  <si>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</si>
  <si>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</si>
  <si>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</si>
  <si>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</si>
  <si>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</si>
  <si>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</si>
  <si>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</si>
  <si>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</si>
  <si>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</si>
  <si>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</si>
  <si>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</si>
  <si>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</si>
  <si>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</si>
  <si>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</si>
  <si>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</si>
  <si>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</si>
  <si>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</si>
  <si>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</si>
  <si>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</si>
  <si>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</si>
  <si>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</si>
  <si>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</si>
  <si>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</si>
  <si>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</si>
  <si>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</si>
  <si>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</si>
  <si>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</si>
  <si>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</si>
  <si>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</si>
  <si>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</si>
  <si>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</si>
  <si>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</si>
  <si>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</si>
  <si>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</si>
  <si>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</si>
  <si>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</si>
  <si>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</si>
  <si>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</si>
  <si>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</si>
  <si>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</si>
  <si>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</si>
  <si>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</si>
  <si>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</si>
  <si>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</si>
  <si>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</si>
  <si>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</si>
  <si>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</si>
  <si>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</si>
  <si>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</si>
  <si>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</si>
  <si>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</si>
  <si>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</si>
  <si>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</si>
  <si>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</si>
  <si>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</si>
  <si>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</si>
  <si>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</si>
  <si>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</si>
  <si>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</si>
  <si>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</si>
  <si>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</si>
  <si>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</si>
  <si>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</si>
  <si>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</si>
  <si>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</si>
  <si>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</si>
  <si>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</si>
  <si>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</si>
  <si>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</si>
  <si>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</si>
  <si>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</si>
  <si>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</si>
  <si>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</si>
  <si>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</si>
  <si>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</si>
  <si>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</si>
  <si>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</si>
  <si>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</si>
  <si>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</si>
  <si>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</si>
  <si>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</si>
  <si>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</si>
  <si>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</si>
  <si>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</si>
  <si>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</si>
  <si>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</si>
  <si>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</si>
  <si>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</si>
  <si>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</si>
  <si>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</si>
  <si>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</si>
  <si>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</si>
  <si>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</si>
  <si>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</si>
  <si>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</si>
  <si>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</si>
  <si>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</si>
  <si>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</si>
  <si>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</si>
  <si>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</si>
  <si>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</si>
  <si>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</si>
  <si>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</si>
  <si>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</si>
  <si>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</si>
  <si>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</si>
  <si>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</si>
  <si>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</si>
  <si>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</si>
  <si>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</si>
  <si>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</si>
  <si>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</si>
  <si>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</si>
  <si>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</si>
  <si>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</si>
  <si>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</si>
  <si>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</si>
  <si>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</si>
  <si>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</si>
  <si>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</si>
  <si>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</si>
  <si>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</si>
  <si>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</si>
  <si>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</si>
  <si>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</si>
  <si>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</si>
  <si>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</si>
  <si>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</si>
  <si>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</si>
  <si>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</si>
  <si>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</si>
  <si>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</si>
  <si>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</si>
  <si>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</si>
  <si>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</si>
  <si>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</si>
  <si>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</si>
  <si>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</si>
  <si>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</si>
  <si>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</si>
  <si>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</si>
  <si>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</si>
  <si>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</si>
  <si>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</si>
  <si>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</si>
  <si>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</si>
  <si>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</si>
  <si>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</si>
  <si>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</si>
  <si>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</si>
  <si>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</si>
  <si>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</si>
  <si>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</si>
  <si>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</si>
  <si>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</si>
  <si>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</si>
  <si>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</si>
  <si>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</si>
  <si>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</si>
  <si>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</si>
  <si>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</si>
  <si>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</si>
  <si>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</si>
  <si>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</si>
  <si>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</si>
  <si>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</si>
  <si>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</si>
  <si>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</si>
  <si>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</si>
  <si>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</si>
  <si>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</si>
  <si>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</si>
  <si>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</si>
  <si>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</si>
  <si>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</si>
  <si>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</si>
  <si>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</si>
  <si>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</si>
  <si>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</si>
  <si>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</si>
  <si>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</si>
  <si>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</si>
  <si>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</si>
  <si>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</si>
  <si>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</si>
  <si>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</si>
  <si>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</si>
  <si>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</si>
  <si>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</si>
  <si>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</si>
  <si>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20201112 13:51:28</t>
  </si>
  <si>
    <t>13:51:28</t>
  </si>
  <si>
    <t>V60-96</t>
  </si>
  <si>
    <t>_8</t>
  </si>
  <si>
    <t>RECT-4143-20200907-06_33_50</t>
  </si>
  <si>
    <t>RECT-42-20201112-13_51_24</t>
  </si>
  <si>
    <t>DARK-43-20201112-13_51_32</t>
  </si>
  <si>
    <t>0: Broadleaf</t>
  </si>
  <si>
    <t>13:50:01</t>
  </si>
  <si>
    <t>3/3</t>
  </si>
  <si>
    <t>20201112 13:54:52</t>
  </si>
  <si>
    <t>13:54:52</t>
  </si>
  <si>
    <t>RECT-44-20201112-13_54_48</t>
  </si>
  <si>
    <t>DARK-45-20201112-13_54_55</t>
  </si>
  <si>
    <t>1/3</t>
  </si>
  <si>
    <t>20201112 14:03:05</t>
  </si>
  <si>
    <t>14:03:05</t>
  </si>
  <si>
    <t>b40-14</t>
  </si>
  <si>
    <t>_10</t>
  </si>
  <si>
    <t>RECT-46-20201112-14_03_01</t>
  </si>
  <si>
    <t>DARK-47-20201112-14_03_08</t>
  </si>
  <si>
    <t>14:02:35</t>
  </si>
  <si>
    <t>20201112 14:05:47</t>
  </si>
  <si>
    <t>14:05:47</t>
  </si>
  <si>
    <t>RECT-48-20201112-14_05_43</t>
  </si>
  <si>
    <t>DARK-49-20201112-14_05_51</t>
  </si>
  <si>
    <t>20201112 14:09:04</t>
  </si>
  <si>
    <t>14:09:04</t>
  </si>
  <si>
    <t>TXNM0821</t>
  </si>
  <si>
    <t>RECT-50-20201112-14_09_00</t>
  </si>
  <si>
    <t>DARK-51-20201112-14_09_07</t>
  </si>
  <si>
    <t>2/3</t>
  </si>
  <si>
    <t>20201112 14:12:17</t>
  </si>
  <si>
    <t>14:12:17</t>
  </si>
  <si>
    <t>RECT-52-20201112-14_12_13</t>
  </si>
  <si>
    <t>DARK-53-20201112-14_12_21</t>
  </si>
  <si>
    <t>20201112 14:17:21</t>
  </si>
  <si>
    <t>14:17:21</t>
  </si>
  <si>
    <t>_3</t>
  </si>
  <si>
    <t>RECT-54-20201112-14_17_17</t>
  </si>
  <si>
    <t>DARK-55-20201112-14_17_25</t>
  </si>
  <si>
    <t>14:16:29</t>
  </si>
  <si>
    <t>20201112 14:20:16</t>
  </si>
  <si>
    <t>14:20:16</t>
  </si>
  <si>
    <t>RECT-56-20201112-14_20_12</t>
  </si>
  <si>
    <t>DARK-57-20201112-14_20_20</t>
  </si>
  <si>
    <t>20201112 14:25:09</t>
  </si>
  <si>
    <t>14:25:09</t>
  </si>
  <si>
    <t>588155.01</t>
  </si>
  <si>
    <t>_4</t>
  </si>
  <si>
    <t>RECT-58-20201112-14_25_05</t>
  </si>
  <si>
    <t>DARK-59-20201112-14_25_13</t>
  </si>
  <si>
    <t>20201112 14:28:16</t>
  </si>
  <si>
    <t>14:28:16</t>
  </si>
  <si>
    <t>RECT-60-20201112-14_28_13</t>
  </si>
  <si>
    <t>DARK-61-20201112-14_28_20</t>
  </si>
  <si>
    <t>20201112 14:32:18</t>
  </si>
  <si>
    <t>14:32:18</t>
  </si>
  <si>
    <t>UT12-075</t>
  </si>
  <si>
    <t>_6</t>
  </si>
  <si>
    <t>RECT-62-20201112-14_32_14</t>
  </si>
  <si>
    <t>DARK-63-20201112-14_32_22</t>
  </si>
  <si>
    <t>20201112 14:34:43</t>
  </si>
  <si>
    <t>14:34:43</t>
  </si>
  <si>
    <t>RECT-64-20201112-14_34_39</t>
  </si>
  <si>
    <t>DARK-65-20201112-14_34_47</t>
  </si>
  <si>
    <t>20201112 14:38:20</t>
  </si>
  <si>
    <t>14:38:20</t>
  </si>
  <si>
    <t>9018</t>
  </si>
  <si>
    <t>_5</t>
  </si>
  <si>
    <t>RECT-66-20201112-14_38_17</t>
  </si>
  <si>
    <t>DARK-67-20201112-14_38_24</t>
  </si>
  <si>
    <t>14:35:51</t>
  </si>
  <si>
    <t>0/3</t>
  </si>
  <si>
    <t>20201112 14:40:35</t>
  </si>
  <si>
    <t>14:40:35</t>
  </si>
  <si>
    <t>RECT-68-20201112-14_40_31</t>
  </si>
  <si>
    <t>DARK-69-20201112-14_40_39</t>
  </si>
  <si>
    <t>20201112 14:47:03</t>
  </si>
  <si>
    <t>14:47:03</t>
  </si>
  <si>
    <t>2214.4</t>
  </si>
  <si>
    <t>RECT-70-20201112-14_47_00</t>
  </si>
  <si>
    <t>DARK-71-20201112-14_47_07</t>
  </si>
  <si>
    <t>14:43:21</t>
  </si>
  <si>
    <t>20201112 14:51:44</t>
  </si>
  <si>
    <t>14:51:44</t>
  </si>
  <si>
    <t>RECT-72-20201112-14_51_41</t>
  </si>
  <si>
    <t>DARK-73-20201112-14_51_49</t>
  </si>
  <si>
    <t>20201112 14:54:21</t>
  </si>
  <si>
    <t>14:54:21</t>
  </si>
  <si>
    <t>T52</t>
  </si>
  <si>
    <t>RECT-74-20201112-14_54_17</t>
  </si>
  <si>
    <t>DARK-75-20201112-14_54_25</t>
  </si>
  <si>
    <t>20201112 14:56:23</t>
  </si>
  <si>
    <t>14:56:23</t>
  </si>
  <si>
    <t>RECT-76-20201112-14_56_20</t>
  </si>
  <si>
    <t>DARK-77-20201112-14_56_28</t>
  </si>
  <si>
    <t>20201112 15:11:03</t>
  </si>
  <si>
    <t>15:11:03</t>
  </si>
  <si>
    <t>RECT-78-20201112-15_11_00</t>
  </si>
  <si>
    <t>DARK-79-20201112-15_11_07</t>
  </si>
  <si>
    <t>14:59:21</t>
  </si>
  <si>
    <t>20201112 15:13:00</t>
  </si>
  <si>
    <t>15:13:00</t>
  </si>
  <si>
    <t>RECT-80-20201112-15_12_56</t>
  </si>
  <si>
    <t>DARK-81-20201112-15_13_04</t>
  </si>
  <si>
    <t>20201112 15:17:51</t>
  </si>
  <si>
    <t>15:17:51</t>
  </si>
  <si>
    <t>Vru42</t>
  </si>
  <si>
    <t>RECT-82-20201112-15_17_48</t>
  </si>
  <si>
    <t>DARK-83-20201112-15_17_56</t>
  </si>
  <si>
    <t>20201112 15:21:01</t>
  </si>
  <si>
    <t>15:21:01</t>
  </si>
  <si>
    <t>RECT-84-20201112-15_20_58</t>
  </si>
  <si>
    <t>DARK-85-20201112-15_21_06</t>
  </si>
  <si>
    <t>20201112 15:24:09</t>
  </si>
  <si>
    <t>15:24:09</t>
  </si>
  <si>
    <t>9031</t>
  </si>
  <si>
    <t>_11</t>
  </si>
  <si>
    <t>RECT-86-20201112-15_24_06</t>
  </si>
  <si>
    <t>DARK-87-20201112-15_24_14</t>
  </si>
  <si>
    <t>15:23:07</t>
  </si>
  <si>
    <t>20201112 15:26:26</t>
  </si>
  <si>
    <t>15:26:26</t>
  </si>
  <si>
    <t>RECT-88-20201112-15_26_23</t>
  </si>
  <si>
    <t>DARK-89-20201112-15_26_30</t>
  </si>
  <si>
    <t>20201112 15:30:45</t>
  </si>
  <si>
    <t>15:30:45</t>
  </si>
  <si>
    <t>C56-94</t>
  </si>
  <si>
    <t>_7</t>
  </si>
  <si>
    <t>RECT-90-20201112-15_30_42</t>
  </si>
  <si>
    <t>DARK-91-20201112-15_30_49</t>
  </si>
  <si>
    <t>15:27:43</t>
  </si>
  <si>
    <t>20201112 15:35:07</t>
  </si>
  <si>
    <t>15:35:07</t>
  </si>
  <si>
    <t>RECT-92-20201112-15_35_04</t>
  </si>
  <si>
    <t>DARK-93-20201112-15_35_12</t>
  </si>
  <si>
    <t>15:40:25</t>
  </si>
  <si>
    <t>for log 27 and 28 biggest leaves not big enough to cover entire area</t>
  </si>
  <si>
    <t>20201112 15:42:24</t>
  </si>
  <si>
    <t>15:42:24</t>
  </si>
  <si>
    <t>RECT-94-20201112-15_42_21</t>
  </si>
  <si>
    <t>DARK-95-20201112-15_42_29</t>
  </si>
  <si>
    <t>15:36:46</t>
  </si>
  <si>
    <t>20201112 15:57:13</t>
  </si>
  <si>
    <t>15:57:13</t>
  </si>
  <si>
    <t>RECT-96-20201112-15_57_10</t>
  </si>
  <si>
    <t>DARK-97-20201112-15_57_18</t>
  </si>
  <si>
    <t>15:56:58</t>
  </si>
  <si>
    <t>20201112 16:05:20</t>
  </si>
  <si>
    <t>16:05:20</t>
  </si>
  <si>
    <t>T48</t>
  </si>
  <si>
    <t>RECT-98-20201112-16_05_17</t>
  </si>
  <si>
    <t>DARK-99-20201112-16_05_25</t>
  </si>
  <si>
    <t>20201112 16:07:46</t>
  </si>
  <si>
    <t>16:07:46</t>
  </si>
  <si>
    <t>RECT-100-20201112-16_07_43</t>
  </si>
  <si>
    <t>DARK-101-20201112-16_07_51</t>
  </si>
  <si>
    <t>20201112 16:10:42</t>
  </si>
  <si>
    <t>16:10:42</t>
  </si>
  <si>
    <t>RECT-102-20201112-16_10_39</t>
  </si>
  <si>
    <t>DARK-103-20201112-16_10_47</t>
  </si>
  <si>
    <t>20201112 16:13:16</t>
  </si>
  <si>
    <t>16:13:16</t>
  </si>
  <si>
    <t>RECT-104-20201112-16_13_13</t>
  </si>
  <si>
    <t>DARK-105-20201112-16_13_21</t>
  </si>
  <si>
    <t>20201112 16:16:38</t>
  </si>
  <si>
    <t>16:16:38</t>
  </si>
  <si>
    <t>RECT-106-20201112-16_16_35</t>
  </si>
  <si>
    <t>DARK-107-20201112-16_16_43</t>
  </si>
  <si>
    <t>20201112 16:18:35</t>
  </si>
  <si>
    <t>16:18:35</t>
  </si>
  <si>
    <t>RECT-108-20201112-16_18_33</t>
  </si>
  <si>
    <t>DARK-109-20201112-16_18_40</t>
  </si>
  <si>
    <t>20201112 16:22:51</t>
  </si>
  <si>
    <t>16:22:51</t>
  </si>
  <si>
    <t>1149</t>
  </si>
  <si>
    <t>RECT-110-20201112-16_22_48</t>
  </si>
  <si>
    <t>DARK-111-20201112-16_22_56</t>
  </si>
  <si>
    <t>20201112 16:26:51</t>
  </si>
  <si>
    <t>16:26:51</t>
  </si>
  <si>
    <t>RECT-112-20201112-16_26_48</t>
  </si>
  <si>
    <t>DARK-113-20201112-16_26_56</t>
  </si>
  <si>
    <t>20201112 16:30:28</t>
  </si>
  <si>
    <t>16:30:28</t>
  </si>
  <si>
    <t>SC2</t>
  </si>
  <si>
    <t>RECT-114-20201112-16_30_26</t>
  </si>
  <si>
    <t>DARK-115-20201112-16_30_33</t>
  </si>
  <si>
    <t>20201112 16:37:20</t>
  </si>
  <si>
    <t>16:37:20</t>
  </si>
  <si>
    <t>RECT-116-20201112-16_37_17</t>
  </si>
  <si>
    <t>DARK-117-20201112-16_37_25</t>
  </si>
  <si>
    <t>16:31:38</t>
  </si>
  <si>
    <t>20201112 16:40:44</t>
  </si>
  <si>
    <t>16:40:44</t>
  </si>
  <si>
    <t>b42-24</t>
  </si>
  <si>
    <t>RECT-118-20201112-16_40_41</t>
  </si>
  <si>
    <t>DARK-119-20201112-16_40_49</t>
  </si>
  <si>
    <t>20201112 16:43:16</t>
  </si>
  <si>
    <t>16:43:16</t>
  </si>
  <si>
    <t>RECT-120-20201112-16_43_14</t>
  </si>
  <si>
    <t>DARK-121-20201112-16_43_21</t>
  </si>
  <si>
    <t>20201112 16:45:59</t>
  </si>
  <si>
    <t>16:45:59</t>
  </si>
  <si>
    <t>RECT-122-20201112-16_45_56</t>
  </si>
  <si>
    <t>DARK-123-20201112-16_46_04</t>
  </si>
  <si>
    <t>20201112 16:49:16</t>
  </si>
  <si>
    <t>16:49:16</t>
  </si>
  <si>
    <t>RECT-124-20201112-16_49_14</t>
  </si>
  <si>
    <t>DARK-125-20201112-16_49_22</t>
  </si>
  <si>
    <t>20201112 16:52:33</t>
  </si>
  <si>
    <t>16:52:33</t>
  </si>
  <si>
    <t>_1</t>
  </si>
  <si>
    <t>RECT-126-20201112-16_52_30</t>
  </si>
  <si>
    <t>DARK-127-20201112-16_52_38</t>
  </si>
  <si>
    <t>16:50:09</t>
  </si>
  <si>
    <t>20201112 16:55:41</t>
  </si>
  <si>
    <t>16:55:41</t>
  </si>
  <si>
    <t>RECT-128-20201112-16_55_38</t>
  </si>
  <si>
    <t>DARK-129-20201112-16_55_46</t>
  </si>
  <si>
    <t>20201112 16:58:16</t>
  </si>
  <si>
    <t>16:58:16</t>
  </si>
  <si>
    <t>2970</t>
  </si>
  <si>
    <t>RECT-130-20201112-16_58_14</t>
  </si>
  <si>
    <t>DARK-131-20201112-16_58_22</t>
  </si>
  <si>
    <t>20201112 17:00:20</t>
  </si>
  <si>
    <t>17:00:20</t>
  </si>
  <si>
    <t>RECT-132-20201112-17_00_18</t>
  </si>
  <si>
    <t>DARK-133-20201112-17_00_26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</si>
</sst>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62"/>
  <sheetViews>
    <sheetView topLeftCell="A32" zoomScale="115" zoomScaleNormal="115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28</v>
      </c>
    </row>
    <row r="3" spans="1:174" x14ac:dyDescent="0.25">
      <c r="B3">
        <v>4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269</v>
      </c>
      <c r="M16" t="s">
        <v>269</v>
      </c>
      <c r="N16" t="s">
        <v>172</v>
      </c>
      <c r="O16" t="s">
        <v>172</v>
      </c>
      <c r="P16" t="s">
        <v>266</v>
      </c>
      <c r="Q16" t="s">
        <v>266</v>
      </c>
      <c r="R16" t="s">
        <v>266</v>
      </c>
      <c r="S16" t="s">
        <v>266</v>
      </c>
      <c r="T16" t="s">
        <v>270</v>
      </c>
      <c r="U16" t="s">
        <v>271</v>
      </c>
      <c r="V16" t="s">
        <v>271</v>
      </c>
      <c r="W16" t="s">
        <v>272</v>
      </c>
      <c r="X16" t="s">
        <v>273</v>
      </c>
      <c r="Y16" t="s">
        <v>272</v>
      </c>
      <c r="Z16" t="s">
        <v>272</v>
      </c>
      <c r="AA16" t="s">
        <v>272</v>
      </c>
      <c r="AB16" t="s">
        <v>270</v>
      </c>
      <c r="AC16" t="s">
        <v>270</v>
      </c>
      <c r="AD16" t="s">
        <v>270</v>
      </c>
      <c r="AE16" t="s">
        <v>270</v>
      </c>
      <c r="AF16" t="s">
        <v>274</v>
      </c>
      <c r="AG16" t="s">
        <v>273</v>
      </c>
      <c r="AI16" t="s">
        <v>273</v>
      </c>
      <c r="AJ16" t="s">
        <v>274</v>
      </c>
      <c r="AP16" t="s">
        <v>268</v>
      </c>
      <c r="AW16" t="s">
        <v>268</v>
      </c>
      <c r="AX16" t="s">
        <v>268</v>
      </c>
      <c r="AY16" t="s">
        <v>268</v>
      </c>
      <c r="AZ16" t="s">
        <v>275</v>
      </c>
      <c r="BL16" t="s">
        <v>268</v>
      </c>
      <c r="BM16" t="s">
        <v>268</v>
      </c>
      <c r="BO16" t="s">
        <v>276</v>
      </c>
      <c r="BP16" t="s">
        <v>277</v>
      </c>
      <c r="BS16" t="s">
        <v>266</v>
      </c>
      <c r="BT16" t="s">
        <v>265</v>
      </c>
      <c r="BU16" t="s">
        <v>269</v>
      </c>
      <c r="BV16" t="s">
        <v>269</v>
      </c>
      <c r="BW16" t="s">
        <v>278</v>
      </c>
      <c r="BX16" t="s">
        <v>278</v>
      </c>
      <c r="BY16" t="s">
        <v>269</v>
      </c>
      <c r="BZ16" t="s">
        <v>278</v>
      </c>
      <c r="CA16" t="s">
        <v>274</v>
      </c>
      <c r="CB16" t="s">
        <v>272</v>
      </c>
      <c r="CC16" t="s">
        <v>272</v>
      </c>
      <c r="CD16" t="s">
        <v>271</v>
      </c>
      <c r="CE16" t="s">
        <v>271</v>
      </c>
      <c r="CF16" t="s">
        <v>271</v>
      </c>
      <c r="CG16" t="s">
        <v>271</v>
      </c>
      <c r="CH16" t="s">
        <v>271</v>
      </c>
      <c r="CI16" t="s">
        <v>279</v>
      </c>
      <c r="CJ16" t="s">
        <v>268</v>
      </c>
      <c r="CK16" t="s">
        <v>268</v>
      </c>
      <c r="CL16" t="s">
        <v>268</v>
      </c>
      <c r="CQ16" t="s">
        <v>268</v>
      </c>
      <c r="CT16" t="s">
        <v>271</v>
      </c>
      <c r="CU16" t="s">
        <v>271</v>
      </c>
      <c r="CV16" t="s">
        <v>271</v>
      </c>
      <c r="CW16" t="s">
        <v>271</v>
      </c>
      <c r="CX16" t="s">
        <v>271</v>
      </c>
      <c r="CY16" t="s">
        <v>268</v>
      </c>
      <c r="CZ16" t="s">
        <v>268</v>
      </c>
      <c r="DA16" t="s">
        <v>268</v>
      </c>
      <c r="DB16" t="s">
        <v>265</v>
      </c>
      <c r="DE16" t="s">
        <v>280</v>
      </c>
      <c r="DF16" t="s">
        <v>280</v>
      </c>
      <c r="DH16" t="s">
        <v>265</v>
      </c>
      <c r="DI16" t="s">
        <v>281</v>
      </c>
      <c r="DK16" t="s">
        <v>265</v>
      </c>
      <c r="DL16" t="s">
        <v>265</v>
      </c>
      <c r="DN16" t="s">
        <v>282</v>
      </c>
      <c r="DO16" t="s">
        <v>283</v>
      </c>
      <c r="DP16" t="s">
        <v>282</v>
      </c>
      <c r="DQ16" t="s">
        <v>283</v>
      </c>
      <c r="DR16" t="s">
        <v>282</v>
      </c>
      <c r="DS16" t="s">
        <v>283</v>
      </c>
      <c r="DT16" t="s">
        <v>273</v>
      </c>
      <c r="DU16" t="s">
        <v>273</v>
      </c>
      <c r="DV16" t="s">
        <v>268</v>
      </c>
      <c r="DW16" t="s">
        <v>284</v>
      </c>
      <c r="DX16" t="s">
        <v>268</v>
      </c>
      <c r="DZ16" t="s">
        <v>269</v>
      </c>
      <c r="EA16" t="s">
        <v>285</v>
      </c>
      <c r="EB16" t="s">
        <v>269</v>
      </c>
      <c r="ED16" t="s">
        <v>278</v>
      </c>
      <c r="EE16" t="s">
        <v>286</v>
      </c>
      <c r="EF16" t="s">
        <v>278</v>
      </c>
      <c r="EK16" t="s">
        <v>273</v>
      </c>
      <c r="EL16" t="s">
        <v>273</v>
      </c>
      <c r="EM16" t="s">
        <v>282</v>
      </c>
      <c r="EN16" t="s">
        <v>283</v>
      </c>
      <c r="EO16" t="s">
        <v>283</v>
      </c>
      <c r="ES16" t="s">
        <v>283</v>
      </c>
      <c r="EW16" t="s">
        <v>269</v>
      </c>
      <c r="EX16" t="s">
        <v>269</v>
      </c>
      <c r="EY16" t="s">
        <v>278</v>
      </c>
      <c r="EZ16" t="s">
        <v>278</v>
      </c>
      <c r="FA16" t="s">
        <v>287</v>
      </c>
      <c r="FB16" t="s">
        <v>287</v>
      </c>
      <c r="FD16" t="s">
        <v>274</v>
      </c>
      <c r="FE16" t="s">
        <v>274</v>
      </c>
      <c r="FF16" t="s">
        <v>271</v>
      </c>
      <c r="FG16" t="s">
        <v>271</v>
      </c>
      <c r="FH16" t="s">
        <v>271</v>
      </c>
      <c r="FI16" t="s">
        <v>271</v>
      </c>
      <c r="FJ16" t="s">
        <v>271</v>
      </c>
      <c r="FK16" t="s">
        <v>273</v>
      </c>
      <c r="FL16" t="s">
        <v>273</v>
      </c>
      <c r="FM16" t="s">
        <v>273</v>
      </c>
      <c r="FN16" t="s">
        <v>271</v>
      </c>
      <c r="FO16" t="s">
        <v>269</v>
      </c>
      <c r="FP16" t="s">
        <v>278</v>
      </c>
      <c r="FQ16" t="s">
        <v>273</v>
      </c>
      <c r="FR16" t="s">
        <v>273</v>
      </c>
    </row>
    <row r="17" spans="1:174" x14ac:dyDescent="0.25">
      <c r="A17">
        <v>1</v>
      </c>
      <c r="B17">
        <v>1605210688.5</v>
      </c>
      <c r="C17">
        <v>0</v>
      </c>
      <c r="D17" t="s">
        <v>288</v>
      </c>
      <c r="E17" t="s">
        <v>289</v>
      </c>
      <c r="F17" t="s">
        <v>290</v>
      </c>
      <c r="G17" t="s">
        <v>291</v>
      </c>
      <c r="H17">
        <v>1605210680.75</v>
      </c>
      <c r="I17">
        <f t="shared" ref="I17:I62" si="0">(J17)/1000</f>
        <v>3.4318662092814884E-3</v>
      </c>
      <c r="J17">
        <f t="shared" ref="J17:J62" si="1">1000*CA17*AH17*(BW17-BX17)/(100*BP17*(1000-AH17*BW17))</f>
        <v>3.4318662092814884</v>
      </c>
      <c r="K17">
        <f t="shared" ref="K17:K62" si="2">CA17*AH17*(BV17-BU17*(1000-AH17*BX17)/(1000-AH17*BW17))/(100*BP17)</f>
        <v>16.037879304616876</v>
      </c>
      <c r="L17">
        <f t="shared" ref="L17:L62" si="3">BU17 - IF(AH17&gt;1, K17*BP17*100/(AJ17*CI17), 0)</f>
        <v>379.20873333333299</v>
      </c>
      <c r="M17">
        <f t="shared" ref="M17:M62" si="4">((S17-I17/2)*L17-K17)/(S17+I17/2)</f>
        <v>211.24934577233847</v>
      </c>
      <c r="N17">
        <f t="shared" ref="N17:N62" si="5">M17*(CB17+CC17)/1000</f>
        <v>21.517374217007333</v>
      </c>
      <c r="O17">
        <f t="shared" ref="O17:O62" si="6">(BU17 - IF(AH17&gt;1, K17*BP17*100/(AJ17*CI17), 0))*(CB17+CC17)/1000</f>
        <v>38.625332502966288</v>
      </c>
      <c r="P17">
        <f t="shared" ref="P17:P62" si="7">2/((1/R17-1/Q17)+SIGN(R17)*SQRT((1/R17-1/Q17)*(1/R17-1/Q17) + 4*BQ17/((BQ17+1)*(BQ17+1))*(2*1/R17*1/Q17-1/Q17*1/Q17)))</f>
        <v>0.16677506197824177</v>
      </c>
      <c r="Q17">
        <f t="shared" ref="Q17:Q62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2.9597477627614728</v>
      </c>
      <c r="R17">
        <f t="shared" ref="R17:R62" si="9">I17*(1000-(1000*0.61365*EXP(17.502*V17/(240.97+V17))/(CB17+CC17)+BW17)/2)/(1000*0.61365*EXP(17.502*V17/(240.97+V17))/(CB17+CC17)-BW17)</f>
        <v>0.16172475183165985</v>
      </c>
      <c r="S17">
        <f t="shared" ref="S17:S62" si="10">1/((BQ17+1)/(P17/1.6)+1/(Q17/1.37)) + BQ17/((BQ17+1)/(P17/1.6) + BQ17/(Q17/1.37))</f>
        <v>0.10151898096952025</v>
      </c>
      <c r="T17">
        <f t="shared" ref="T17:T62" si="11">(BM17*BO17)</f>
        <v>231.29006472477292</v>
      </c>
      <c r="U17">
        <f t="shared" ref="U17:U62" si="12">(CD17+(T17+2*0.95*0.0000000567*(((CD17+$B$7)+273)^4-(CD17+273)^4)-44100*I17)/(1.84*29.3*Q17+8*0.95*0.0000000567*(CD17+273)^3))</f>
        <v>34.185424215922502</v>
      </c>
      <c r="V17">
        <f t="shared" ref="V17:V62" si="13">($C$7*CE17+$D$7*CF17+$E$7*U17)</f>
        <v>33.223756666666702</v>
      </c>
      <c r="W17">
        <f t="shared" ref="W17:W62" si="14">0.61365*EXP(17.502*V17/(240.97+V17))</f>
        <v>5.1159729273249726</v>
      </c>
      <c r="X17">
        <f t="shared" ref="X17:X62" si="15">(Y17/Z17*100)</f>
        <v>57.811379933716879</v>
      </c>
      <c r="Y17">
        <f t="shared" ref="Y17:Y62" si="16">BW17*(CB17+CC17)/1000</f>
        <v>3.0410579637838491</v>
      </c>
      <c r="Z17">
        <f t="shared" ref="Z17:Z62" si="17">0.61365*EXP(17.502*CD17/(240.97+CD17))</f>
        <v>5.2603102836682796</v>
      </c>
      <c r="AA17">
        <f t="shared" ref="AA17:AA62" si="18">(W17-BW17*(CB17+CC17)/1000)</f>
        <v>2.0749149635411235</v>
      </c>
      <c r="AB17">
        <f t="shared" ref="AB17:AB62" si="19">(-I17*44100)</f>
        <v>-151.34529982931363</v>
      </c>
      <c r="AC17">
        <f t="shared" ref="AC17:AC62" si="20">2*29.3*Q17*0.92*(CD17-V17)</f>
        <v>79.284051245459025</v>
      </c>
      <c r="AD17">
        <f t="shared" ref="AD17:AD62" si="21">2*0.95*0.0000000567*(((CD17+$B$7)+273)^4-(V17+273)^4)</f>
        <v>6.1633361544338037</v>
      </c>
      <c r="AE17">
        <f t="shared" ref="AE17:AE62" si="22">T17+AD17+AB17+AC17</f>
        <v>165.3921522953521</v>
      </c>
      <c r="AF17">
        <v>0</v>
      </c>
      <c r="AG17">
        <v>0</v>
      </c>
      <c r="AH17">
        <f t="shared" ref="AH17:AH62" si="23">IF(AF17*$H$13&gt;=AJ17,1,(AJ17/(AJ17-AF17*$H$13)))</f>
        <v>1</v>
      </c>
      <c r="AI17">
        <f t="shared" ref="AI17:AI62" si="24">(AH17-1)*100</f>
        <v>0</v>
      </c>
      <c r="AJ17">
        <f t="shared" ref="AJ17:AJ62" si="25">MAX(0,($B$13+$C$13*CI17)/(1+$D$13*CI17)*CB17/(CD17+273)*$E$13)</f>
        <v>52614.701251051862</v>
      </c>
      <c r="AK17" t="s">
        <v>292</v>
      </c>
      <c r="AL17">
        <v>10143.9</v>
      </c>
      <c r="AM17">
        <v>715.47692307692296</v>
      </c>
      <c r="AN17">
        <v>3262.08</v>
      </c>
      <c r="AO17">
        <f t="shared" ref="AO17:AO62" si="26">1-AM17/AN17</f>
        <v>0.78066849277855754</v>
      </c>
      <c r="AP17">
        <v>-0.57774747981622299</v>
      </c>
      <c r="AQ17" t="s">
        <v>293</v>
      </c>
      <c r="AR17">
        <v>15371.3</v>
      </c>
      <c r="AS17">
        <v>885.65391999999997</v>
      </c>
      <c r="AT17">
        <v>1291.76</v>
      </c>
      <c r="AU17">
        <f t="shared" ref="AU17:AU62" si="27">1-AS17/AT17</f>
        <v>0.31438199046262461</v>
      </c>
      <c r="AV17">
        <v>0.5</v>
      </c>
      <c r="AW17">
        <f t="shared" ref="AW17:AW62" si="28">BM17</f>
        <v>1180.1762115546085</v>
      </c>
      <c r="AX17">
        <f t="shared" ref="AX17:AX62" si="29">K17</f>
        <v>16.037879304616876</v>
      </c>
      <c r="AY17">
        <f t="shared" ref="AY17:AY62" si="30">AU17*AV17*AW17</f>
        <v>185.51307324258869</v>
      </c>
      <c r="AZ17">
        <f t="shared" ref="AZ17:AZ62" si="31">(AX17-AP17)/AW17</f>
        <v>1.4078937214423146E-2</v>
      </c>
      <c r="BA17">
        <f t="shared" ref="BA17:BA62" si="32">(AN17-AT17)/AT17</f>
        <v>1.5252988171177309</v>
      </c>
      <c r="BB17" t="s">
        <v>294</v>
      </c>
      <c r="BC17">
        <v>885.65391999999997</v>
      </c>
      <c r="BD17">
        <v>651.9</v>
      </c>
      <c r="BE17">
        <f t="shared" ref="BE17:BE62" si="33">1-BD17/AT17</f>
        <v>0.49533969158357594</v>
      </c>
      <c r="BF17">
        <f t="shared" ref="BF17:BF62" si="34">(AT17-BC17)/(AT17-BD17)</f>
        <v>0.6346795861594724</v>
      </c>
      <c r="BG17">
        <f t="shared" ref="BG17:BG62" si="35">(AN17-AT17)/(AN17-BD17)</f>
        <v>0.75485981809683622</v>
      </c>
      <c r="BH17">
        <f t="shared" ref="BH17:BH62" si="36">(AT17-BC17)/(AT17-AM17)</f>
        <v>0.70469895137005312</v>
      </c>
      <c r="BI17">
        <f t="shared" ref="BI17:BI62" si="37">(AN17-AT17)/(AN17-AM17)</f>
        <v>0.77370518313385184</v>
      </c>
      <c r="BJ17">
        <f t="shared" ref="BJ17:BJ62" si="38">(BF17*BD17/BC17)</f>
        <v>0.4671662518214339</v>
      </c>
      <c r="BK17">
        <f t="shared" ref="BK17:BK62" si="39">(1-BJ17)</f>
        <v>0.5328337481785661</v>
      </c>
      <c r="BL17">
        <f t="shared" ref="BL17:BL62" si="40">$B$11*CJ17+$C$11*CK17+$F$11*CL17*(1-CO17)</f>
        <v>1399.989</v>
      </c>
      <c r="BM17">
        <f t="shared" ref="BM17:BM62" si="41">BL17*BN17</f>
        <v>1180.1762115546085</v>
      </c>
      <c r="BN17">
        <f t="shared" ref="BN17:BN62" si="42">($B$11*$D$9+$C$11*$D$9+$F$11*((CY17+CQ17)/MAX(CY17+CQ17+CZ17, 0.1)*$I$9+CZ17/MAX(CY17+CQ17+CZ17, 0.1)*$J$9))/($B$11+$C$11+$F$11)</f>
        <v>0.84298963174325536</v>
      </c>
      <c r="BO17">
        <f t="shared" ref="BO17:BO62" si="43">($B$11*$K$9+$C$11*$K$9+$F$11*((CY17+CQ17)/MAX(CY17+CQ17+CZ17, 0.1)*$P$9+CZ17/MAX(CY17+CQ17+CZ17, 0.1)*$Q$9))/($B$11+$C$11+$F$11)</f>
        <v>0.19597926348651096</v>
      </c>
      <c r="BP17">
        <v>6</v>
      </c>
      <c r="BQ17">
        <v>0.5</v>
      </c>
      <c r="BR17" t="s">
        <v>295</v>
      </c>
      <c r="BS17">
        <v>2</v>
      </c>
      <c r="BT17">
        <v>1605210680.75</v>
      </c>
      <c r="BU17">
        <v>379.20873333333299</v>
      </c>
      <c r="BV17">
        <v>400.00876666666699</v>
      </c>
      <c r="BW17">
        <v>29.8559433333333</v>
      </c>
      <c r="BX17">
        <v>25.862020000000001</v>
      </c>
      <c r="BY17">
        <v>379.550633333333</v>
      </c>
      <c r="BZ17">
        <v>29.4448133333333</v>
      </c>
      <c r="CA17">
        <v>500.17053333333303</v>
      </c>
      <c r="CB17">
        <v>101.75766666666701</v>
      </c>
      <c r="CC17">
        <v>0.10004152333333299</v>
      </c>
      <c r="CD17">
        <v>33.72063</v>
      </c>
      <c r="CE17">
        <v>33.223756666666702</v>
      </c>
      <c r="CF17">
        <v>999.9</v>
      </c>
      <c r="CG17">
        <v>0</v>
      </c>
      <c r="CH17">
        <v>0</v>
      </c>
      <c r="CI17">
        <v>9997.4433333333309</v>
      </c>
      <c r="CJ17">
        <v>0</v>
      </c>
      <c r="CK17">
        <v>177.49663333333299</v>
      </c>
      <c r="CL17">
        <v>1399.989</v>
      </c>
      <c r="CM17">
        <v>0.89998840000000002</v>
      </c>
      <c r="CN17">
        <v>0.100012316666667</v>
      </c>
      <c r="CO17">
        <v>0</v>
      </c>
      <c r="CP17">
        <v>885.64043333333302</v>
      </c>
      <c r="CQ17">
        <v>4.9994800000000001</v>
      </c>
      <c r="CR17">
        <v>12978.803333333301</v>
      </c>
      <c r="CS17">
        <v>11417.4566666667</v>
      </c>
      <c r="CT17">
        <v>47.222700000000003</v>
      </c>
      <c r="CU17">
        <v>48.6394666666666</v>
      </c>
      <c r="CV17">
        <v>48.099766666666703</v>
      </c>
      <c r="CW17">
        <v>48.5685</v>
      </c>
      <c r="CX17">
        <v>49.601833333333303</v>
      </c>
      <c r="CY17">
        <v>1255.4739999999999</v>
      </c>
      <c r="CZ17">
        <v>139.51499999999999</v>
      </c>
      <c r="DA17">
        <v>0</v>
      </c>
      <c r="DB17">
        <v>1605210689.5999999</v>
      </c>
      <c r="DC17">
        <v>0</v>
      </c>
      <c r="DD17">
        <v>885.65391999999997</v>
      </c>
      <c r="DE17">
        <v>0.41584616636111599</v>
      </c>
      <c r="DF17">
        <v>191.66923116067801</v>
      </c>
      <c r="DG17">
        <v>12981.272000000001</v>
      </c>
      <c r="DH17">
        <v>15</v>
      </c>
      <c r="DI17">
        <v>1605210601.5</v>
      </c>
      <c r="DJ17" t="s">
        <v>296</v>
      </c>
      <c r="DK17">
        <v>1605210601</v>
      </c>
      <c r="DL17">
        <v>1605210601.5</v>
      </c>
      <c r="DM17">
        <v>1</v>
      </c>
      <c r="DN17">
        <v>0.30399999999999999</v>
      </c>
      <c r="DO17">
        <v>-0.157</v>
      </c>
      <c r="DP17">
        <v>-0.35799999999999998</v>
      </c>
      <c r="DQ17">
        <v>0.41099999999999998</v>
      </c>
      <c r="DR17">
        <v>400</v>
      </c>
      <c r="DS17">
        <v>26</v>
      </c>
      <c r="DT17">
        <v>0.05</v>
      </c>
      <c r="DU17">
        <v>0.02</v>
      </c>
      <c r="DV17">
        <v>16.037917625029301</v>
      </c>
      <c r="DW17">
        <v>0.10716077844528001</v>
      </c>
      <c r="DX17">
        <v>2.19118053771322E-2</v>
      </c>
      <c r="DY17">
        <v>1</v>
      </c>
      <c r="DZ17">
        <v>-20.798225806451601</v>
      </c>
      <c r="EA17">
        <v>-0.12551129032251401</v>
      </c>
      <c r="EB17">
        <v>2.8721240513036699E-2</v>
      </c>
      <c r="EC17">
        <v>1</v>
      </c>
      <c r="ED17">
        <v>3.9933458064516101</v>
      </c>
      <c r="EE17">
        <v>0.110933709677407</v>
      </c>
      <c r="EF17">
        <v>8.3796904147116508E-3</v>
      </c>
      <c r="EG17">
        <v>1</v>
      </c>
      <c r="EH17">
        <v>3</v>
      </c>
      <c r="EI17">
        <v>3</v>
      </c>
      <c r="EJ17" t="s">
        <v>297</v>
      </c>
      <c r="EK17">
        <v>100</v>
      </c>
      <c r="EL17">
        <v>100</v>
      </c>
      <c r="EM17">
        <v>-0.34200000000000003</v>
      </c>
      <c r="EN17">
        <v>0.41110000000000002</v>
      </c>
      <c r="EO17">
        <v>-0.189747135740299</v>
      </c>
      <c r="EP17">
        <v>-1.6043650578588901E-5</v>
      </c>
      <c r="EQ17">
        <v>-1.15305589960158E-6</v>
      </c>
      <c r="ER17">
        <v>3.6581349982770798E-10</v>
      </c>
      <c r="ES17">
        <v>0.411140000000003</v>
      </c>
      <c r="ET17">
        <v>0</v>
      </c>
      <c r="EU17">
        <v>0</v>
      </c>
      <c r="EV17">
        <v>0</v>
      </c>
      <c r="EW17">
        <v>18</v>
      </c>
      <c r="EX17">
        <v>2225</v>
      </c>
      <c r="EY17">
        <v>1</v>
      </c>
      <c r="EZ17">
        <v>25</v>
      </c>
      <c r="FA17">
        <v>1.5</v>
      </c>
      <c r="FB17">
        <v>1.4</v>
      </c>
      <c r="FC17">
        <v>2</v>
      </c>
      <c r="FD17">
        <v>508.517</v>
      </c>
      <c r="FE17">
        <v>530.89300000000003</v>
      </c>
      <c r="FF17">
        <v>32.473700000000001</v>
      </c>
      <c r="FG17">
        <v>33.308500000000002</v>
      </c>
      <c r="FH17">
        <v>30.000299999999999</v>
      </c>
      <c r="FI17">
        <v>33.171999999999997</v>
      </c>
      <c r="FJ17">
        <v>33.191699999999997</v>
      </c>
      <c r="FK17">
        <v>17.276599999999998</v>
      </c>
      <c r="FL17">
        <v>0</v>
      </c>
      <c r="FM17">
        <v>100</v>
      </c>
      <c r="FN17">
        <v>-999.9</v>
      </c>
      <c r="FO17">
        <v>400</v>
      </c>
      <c r="FP17">
        <v>65.421099999999996</v>
      </c>
      <c r="FQ17">
        <v>97.536299999999997</v>
      </c>
      <c r="FR17">
        <v>102.63800000000001</v>
      </c>
    </row>
    <row r="18" spans="1:174" x14ac:dyDescent="0.25">
      <c r="A18">
        <v>2</v>
      </c>
      <c r="B18">
        <v>1605210892</v>
      </c>
      <c r="C18">
        <v>203.5</v>
      </c>
      <c r="D18" t="s">
        <v>298</v>
      </c>
      <c r="E18" t="s">
        <v>299</v>
      </c>
      <c r="F18" t="s">
        <v>290</v>
      </c>
      <c r="G18" t="s">
        <v>291</v>
      </c>
      <c r="H18">
        <v>1605210884.25</v>
      </c>
      <c r="I18">
        <f t="shared" si="0"/>
        <v>1.3017104139179544E-3</v>
      </c>
      <c r="J18">
        <f t="shared" si="1"/>
        <v>1.3017104139179543</v>
      </c>
      <c r="K18">
        <f t="shared" si="2"/>
        <v>7.3368254830176571</v>
      </c>
      <c r="L18">
        <f t="shared" si="3"/>
        <v>390.58313333333302</v>
      </c>
      <c r="M18">
        <f t="shared" si="4"/>
        <v>141.2618626198618</v>
      </c>
      <c r="N18">
        <f t="shared" si="5"/>
        <v>14.388299275413944</v>
      </c>
      <c r="O18">
        <f t="shared" si="6"/>
        <v>39.783044836750868</v>
      </c>
      <c r="P18">
        <f t="shared" si="7"/>
        <v>4.9698404122080472E-2</v>
      </c>
      <c r="Q18">
        <f t="shared" si="8"/>
        <v>2.9605113433614751</v>
      </c>
      <c r="R18">
        <f t="shared" si="9"/>
        <v>4.9239528118679425E-2</v>
      </c>
      <c r="S18">
        <f t="shared" si="10"/>
        <v>3.0815580018274571E-2</v>
      </c>
      <c r="T18">
        <f t="shared" si="11"/>
        <v>231.29251101672406</v>
      </c>
      <c r="U18">
        <f t="shared" si="12"/>
        <v>35.067297072046877</v>
      </c>
      <c r="V18">
        <f t="shared" si="13"/>
        <v>34.152616666666702</v>
      </c>
      <c r="W18">
        <f t="shared" si="14"/>
        <v>5.3886637496979395</v>
      </c>
      <c r="X18">
        <f t="shared" si="15"/>
        <v>52.318953525203902</v>
      </c>
      <c r="Y18">
        <f t="shared" si="16"/>
        <v>2.8042774552093412</v>
      </c>
      <c r="Z18">
        <f t="shared" si="17"/>
        <v>5.359964728381696</v>
      </c>
      <c r="AA18">
        <f t="shared" si="18"/>
        <v>2.5843862944885982</v>
      </c>
      <c r="AB18">
        <f t="shared" si="19"/>
        <v>-57.40542925378179</v>
      </c>
      <c r="AC18">
        <f t="shared" si="20"/>
        <v>-15.291423033904707</v>
      </c>
      <c r="AD18">
        <f t="shared" si="21"/>
        <v>-1.1957815209227582</v>
      </c>
      <c r="AE18">
        <f t="shared" si="22"/>
        <v>157.39987720811479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52578.880335416972</v>
      </c>
      <c r="AK18" t="s">
        <v>292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300</v>
      </c>
      <c r="AR18">
        <v>15358.9</v>
      </c>
      <c r="AS18">
        <v>966.75219230769198</v>
      </c>
      <c r="AT18">
        <v>1202.57</v>
      </c>
      <c r="AU18">
        <f t="shared" si="27"/>
        <v>0.1960948698972268</v>
      </c>
      <c r="AV18">
        <v>0.5</v>
      </c>
      <c r="AW18">
        <f t="shared" si="28"/>
        <v>1180.1916085650957</v>
      </c>
      <c r="AX18">
        <f t="shared" si="29"/>
        <v>7.3368254830176571</v>
      </c>
      <c r="AY18">
        <f t="shared" si="30"/>
        <v>115.71475996768564</v>
      </c>
      <c r="AZ18">
        <f t="shared" si="31"/>
        <v>6.7061762728991108E-3</v>
      </c>
      <c r="BA18">
        <f t="shared" si="32"/>
        <v>1.7125905352702964</v>
      </c>
      <c r="BB18" t="s">
        <v>301</v>
      </c>
      <c r="BC18">
        <v>966.75219230769198</v>
      </c>
      <c r="BD18">
        <v>811.4</v>
      </c>
      <c r="BE18">
        <f t="shared" si="33"/>
        <v>0.32527836217434325</v>
      </c>
      <c r="BF18">
        <f t="shared" si="34"/>
        <v>0.60285248790118873</v>
      </c>
      <c r="BG18">
        <f t="shared" si="35"/>
        <v>0.84038307734996021</v>
      </c>
      <c r="BH18">
        <f t="shared" si="36"/>
        <v>0.48413294884408492</v>
      </c>
      <c r="BI18">
        <f t="shared" si="37"/>
        <v>0.80872830896301084</v>
      </c>
      <c r="BJ18">
        <f t="shared" si="38"/>
        <v>0.50597713930742183</v>
      </c>
      <c r="BK18">
        <f t="shared" si="39"/>
        <v>0.49402286069257817</v>
      </c>
      <c r="BL18">
        <f t="shared" si="40"/>
        <v>1400.00766666667</v>
      </c>
      <c r="BM18">
        <f t="shared" si="41"/>
        <v>1180.1916085650957</v>
      </c>
      <c r="BN18">
        <f t="shared" si="42"/>
        <v>0.84298938974745585</v>
      </c>
      <c r="BO18">
        <f t="shared" si="43"/>
        <v>0.19597877949491171</v>
      </c>
      <c r="BP18">
        <v>6</v>
      </c>
      <c r="BQ18">
        <v>0.5</v>
      </c>
      <c r="BR18" t="s">
        <v>295</v>
      </c>
      <c r="BS18">
        <v>2</v>
      </c>
      <c r="BT18">
        <v>1605210884.25</v>
      </c>
      <c r="BU18">
        <v>390.58313333333302</v>
      </c>
      <c r="BV18">
        <v>399.99456666666703</v>
      </c>
      <c r="BW18">
        <v>27.531916666666699</v>
      </c>
      <c r="BX18">
        <v>26.0133333333333</v>
      </c>
      <c r="BY18">
        <v>390.93366666666702</v>
      </c>
      <c r="BZ18">
        <v>27.026326666666701</v>
      </c>
      <c r="CA18">
        <v>500.1524</v>
      </c>
      <c r="CB18">
        <v>101.75553333333301</v>
      </c>
      <c r="CC18">
        <v>9.9978186666666705E-2</v>
      </c>
      <c r="CD18">
        <v>34.056809999999999</v>
      </c>
      <c r="CE18">
        <v>34.152616666666702</v>
      </c>
      <c r="CF18">
        <v>999.9</v>
      </c>
      <c r="CG18">
        <v>0</v>
      </c>
      <c r="CH18">
        <v>0</v>
      </c>
      <c r="CI18">
        <v>10001.982333333301</v>
      </c>
      <c r="CJ18">
        <v>0</v>
      </c>
      <c r="CK18">
        <v>200.29793333333299</v>
      </c>
      <c r="CL18">
        <v>1400.00766666667</v>
      </c>
      <c r="CM18">
        <v>0.89999656666666705</v>
      </c>
      <c r="CN18">
        <v>0.100003623333333</v>
      </c>
      <c r="CO18">
        <v>0</v>
      </c>
      <c r="CP18">
        <v>967.29880000000003</v>
      </c>
      <c r="CQ18">
        <v>4.9994800000000001</v>
      </c>
      <c r="CR18">
        <v>14044.8</v>
      </c>
      <c r="CS18">
        <v>11417.63</v>
      </c>
      <c r="CT18">
        <v>47.822600000000001</v>
      </c>
      <c r="CU18">
        <v>49.195399999999999</v>
      </c>
      <c r="CV18">
        <v>48.686999999999998</v>
      </c>
      <c r="CW18">
        <v>49.116466666666703</v>
      </c>
      <c r="CX18">
        <v>50.187199999999997</v>
      </c>
      <c r="CY18">
        <v>1255.5029999999999</v>
      </c>
      <c r="CZ18">
        <v>139.505666666667</v>
      </c>
      <c r="DA18">
        <v>0</v>
      </c>
      <c r="DB18">
        <v>202.5</v>
      </c>
      <c r="DC18">
        <v>0</v>
      </c>
      <c r="DD18">
        <v>966.75219230769198</v>
      </c>
      <c r="DE18">
        <v>-180.186974506306</v>
      </c>
      <c r="DF18">
        <v>-2294.2940189480601</v>
      </c>
      <c r="DG18">
        <v>14037.4884615385</v>
      </c>
      <c r="DH18">
        <v>15</v>
      </c>
      <c r="DI18">
        <v>1605210601.5</v>
      </c>
      <c r="DJ18" t="s">
        <v>296</v>
      </c>
      <c r="DK18">
        <v>1605210601</v>
      </c>
      <c r="DL18">
        <v>1605210601.5</v>
      </c>
      <c r="DM18">
        <v>1</v>
      </c>
      <c r="DN18">
        <v>0.30399999999999999</v>
      </c>
      <c r="DO18">
        <v>-0.157</v>
      </c>
      <c r="DP18">
        <v>-0.35799999999999998</v>
      </c>
      <c r="DQ18">
        <v>0.41099999999999998</v>
      </c>
      <c r="DR18">
        <v>400</v>
      </c>
      <c r="DS18">
        <v>26</v>
      </c>
      <c r="DT18">
        <v>0.05</v>
      </c>
      <c r="DU18">
        <v>0.02</v>
      </c>
      <c r="DV18">
        <v>7.3335483412948301</v>
      </c>
      <c r="DW18">
        <v>-0.34577207711670099</v>
      </c>
      <c r="DX18">
        <v>6.2867776324607202E-2</v>
      </c>
      <c r="DY18">
        <v>1</v>
      </c>
      <c r="DZ18">
        <v>-9.4060380645161299</v>
      </c>
      <c r="EA18">
        <v>0.231915967741955</v>
      </c>
      <c r="EB18">
        <v>7.2433113280320205E-2</v>
      </c>
      <c r="EC18">
        <v>0</v>
      </c>
      <c r="ED18">
        <v>1.5143519354838699</v>
      </c>
      <c r="EE18">
        <v>0.33878709677419699</v>
      </c>
      <c r="EF18">
        <v>2.5310189000117E-2</v>
      </c>
      <c r="EG18">
        <v>0</v>
      </c>
      <c r="EH18">
        <v>1</v>
      </c>
      <c r="EI18">
        <v>3</v>
      </c>
      <c r="EJ18" t="s">
        <v>302</v>
      </c>
      <c r="EK18">
        <v>100</v>
      </c>
      <c r="EL18">
        <v>100</v>
      </c>
      <c r="EM18">
        <v>-0.35</v>
      </c>
      <c r="EN18">
        <v>0.50760000000000005</v>
      </c>
      <c r="EO18">
        <v>-0.189747135740299</v>
      </c>
      <c r="EP18">
        <v>-1.6043650578588901E-5</v>
      </c>
      <c r="EQ18">
        <v>-1.15305589960158E-6</v>
      </c>
      <c r="ER18">
        <v>3.6581349982770798E-10</v>
      </c>
      <c r="ES18">
        <v>-0.17299920897840501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4.8</v>
      </c>
      <c r="FB18">
        <v>4.8</v>
      </c>
      <c r="FC18">
        <v>2</v>
      </c>
      <c r="FD18">
        <v>509.89699999999999</v>
      </c>
      <c r="FE18">
        <v>528.91</v>
      </c>
      <c r="FF18">
        <v>32.782400000000003</v>
      </c>
      <c r="FG18">
        <v>33.3765</v>
      </c>
      <c r="FH18">
        <v>30.0002</v>
      </c>
      <c r="FI18">
        <v>33.261899999999997</v>
      </c>
      <c r="FJ18">
        <v>33.288400000000003</v>
      </c>
      <c r="FK18">
        <v>17.281400000000001</v>
      </c>
      <c r="FL18">
        <v>0</v>
      </c>
      <c r="FM18">
        <v>100</v>
      </c>
      <c r="FN18">
        <v>-999.9</v>
      </c>
      <c r="FO18">
        <v>400</v>
      </c>
      <c r="FP18">
        <v>29.554200000000002</v>
      </c>
      <c r="FQ18">
        <v>97.549199999999999</v>
      </c>
      <c r="FR18">
        <v>102.619</v>
      </c>
    </row>
    <row r="19" spans="1:174" x14ac:dyDescent="0.25">
      <c r="A19">
        <v>3</v>
      </c>
      <c r="B19">
        <v>1605211385</v>
      </c>
      <c r="C19">
        <v>696.5</v>
      </c>
      <c r="D19" t="s">
        <v>303</v>
      </c>
      <c r="E19" t="s">
        <v>304</v>
      </c>
      <c r="F19" t="s">
        <v>305</v>
      </c>
      <c r="G19" t="s">
        <v>306</v>
      </c>
      <c r="H19">
        <v>1605211377.25</v>
      </c>
      <c r="I19">
        <f t="shared" si="0"/>
        <v>1.1159945316371682E-3</v>
      </c>
      <c r="J19">
        <f t="shared" si="1"/>
        <v>1.1159945316371682</v>
      </c>
      <c r="K19">
        <f t="shared" si="2"/>
        <v>4.8999824606297171</v>
      </c>
      <c r="L19">
        <f t="shared" si="3"/>
        <v>393.5693</v>
      </c>
      <c r="M19">
        <f t="shared" si="4"/>
        <v>155.28212806487318</v>
      </c>
      <c r="N19">
        <f t="shared" si="5"/>
        <v>15.814964933378045</v>
      </c>
      <c r="O19">
        <f t="shared" si="6"/>
        <v>40.083715723896994</v>
      </c>
      <c r="P19">
        <f t="shared" si="7"/>
        <v>3.5155113690691998E-2</v>
      </c>
      <c r="Q19">
        <f t="shared" si="8"/>
        <v>2.9607651350549964</v>
      </c>
      <c r="R19">
        <f t="shared" si="9"/>
        <v>3.4924853639650477E-2</v>
      </c>
      <c r="S19">
        <f t="shared" si="10"/>
        <v>2.1848595602317732E-2</v>
      </c>
      <c r="T19">
        <f t="shared" si="11"/>
        <v>231.29324031359414</v>
      </c>
      <c r="U19">
        <f t="shared" si="12"/>
        <v>36.988332752098444</v>
      </c>
      <c r="V19">
        <f t="shared" si="13"/>
        <v>35.910089999999997</v>
      </c>
      <c r="W19">
        <f t="shared" si="14"/>
        <v>5.9393479504104842</v>
      </c>
      <c r="X19">
        <f t="shared" si="15"/>
        <v>47.506701165286607</v>
      </c>
      <c r="Y19">
        <f t="shared" si="16"/>
        <v>2.824951153833513</v>
      </c>
      <c r="Z19">
        <f t="shared" si="17"/>
        <v>5.9464266820061153</v>
      </c>
      <c r="AA19">
        <f t="shared" si="18"/>
        <v>3.1143967965769712</v>
      </c>
      <c r="AB19">
        <f t="shared" si="19"/>
        <v>-49.21535884519912</v>
      </c>
      <c r="AC19">
        <f t="shared" si="20"/>
        <v>3.4563217388861158</v>
      </c>
      <c r="AD19">
        <f t="shared" si="21"/>
        <v>0.27508275029460899</v>
      </c>
      <c r="AE19">
        <f t="shared" si="22"/>
        <v>185.80928595757575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52266.800161834421</v>
      </c>
      <c r="AK19" t="s">
        <v>292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307</v>
      </c>
      <c r="AR19">
        <v>15460.6</v>
      </c>
      <c r="AS19">
        <v>690.30471999999997</v>
      </c>
      <c r="AT19">
        <v>858.91</v>
      </c>
      <c r="AU19">
        <f t="shared" si="27"/>
        <v>0.19630145184012293</v>
      </c>
      <c r="AV19">
        <v>0.5</v>
      </c>
      <c r="AW19">
        <f t="shared" si="28"/>
        <v>1180.1962755758163</v>
      </c>
      <c r="AX19">
        <f t="shared" si="29"/>
        <v>4.8999824606297171</v>
      </c>
      <c r="AY19">
        <f t="shared" si="30"/>
        <v>115.83712117591928</v>
      </c>
      <c r="AZ19">
        <f t="shared" si="31"/>
        <v>4.6413719936316206E-3</v>
      </c>
      <c r="BA19">
        <f t="shared" si="32"/>
        <v>2.7979299344518056</v>
      </c>
      <c r="BB19" t="s">
        <v>308</v>
      </c>
      <c r="BC19">
        <v>690.30471999999997</v>
      </c>
      <c r="BD19">
        <v>555.54</v>
      </c>
      <c r="BE19">
        <f t="shared" si="33"/>
        <v>0.35320347882781666</v>
      </c>
      <c r="BF19">
        <f t="shared" si="34"/>
        <v>0.55577440089659491</v>
      </c>
      <c r="BG19">
        <f t="shared" si="35"/>
        <v>0.8879122421985266</v>
      </c>
      <c r="BH19">
        <f t="shared" si="36"/>
        <v>1.1754978950247494</v>
      </c>
      <c r="BI19">
        <f t="shared" si="37"/>
        <v>0.94367670477474674</v>
      </c>
      <c r="BJ19">
        <f t="shared" si="38"/>
        <v>0.44727335874814</v>
      </c>
      <c r="BK19">
        <f t="shared" si="39"/>
        <v>0.55272664125186</v>
      </c>
      <c r="BL19">
        <f t="shared" si="40"/>
        <v>1400.0133333333299</v>
      </c>
      <c r="BM19">
        <f t="shared" si="41"/>
        <v>1180.1962755758163</v>
      </c>
      <c r="BN19">
        <f t="shared" si="42"/>
        <v>0.84298931122738296</v>
      </c>
      <c r="BO19">
        <f t="shared" si="43"/>
        <v>0.19597862245476622</v>
      </c>
      <c r="BP19">
        <v>6</v>
      </c>
      <c r="BQ19">
        <v>0.5</v>
      </c>
      <c r="BR19" t="s">
        <v>295</v>
      </c>
      <c r="BS19">
        <v>2</v>
      </c>
      <c r="BT19">
        <v>1605211377.25</v>
      </c>
      <c r="BU19">
        <v>393.5693</v>
      </c>
      <c r="BV19">
        <v>399.97460000000001</v>
      </c>
      <c r="BW19">
        <v>27.737300000000001</v>
      </c>
      <c r="BX19">
        <v>26.4356066666667</v>
      </c>
      <c r="BY19">
        <v>393.820766666667</v>
      </c>
      <c r="BZ19">
        <v>27.2187466666667</v>
      </c>
      <c r="CA19">
        <v>500.13616666666701</v>
      </c>
      <c r="CB19">
        <v>101.746666666667</v>
      </c>
      <c r="CC19">
        <v>9.9985813333333298E-2</v>
      </c>
      <c r="CD19">
        <v>35.931743333333301</v>
      </c>
      <c r="CE19">
        <v>35.910089999999997</v>
      </c>
      <c r="CF19">
        <v>999.9</v>
      </c>
      <c r="CG19">
        <v>0</v>
      </c>
      <c r="CH19">
        <v>0</v>
      </c>
      <c r="CI19">
        <v>10004.2933333333</v>
      </c>
      <c r="CJ19">
        <v>0</v>
      </c>
      <c r="CK19">
        <v>1663.73233333333</v>
      </c>
      <c r="CL19">
        <v>1400.0133333333299</v>
      </c>
      <c r="CM19">
        <v>0.89999933333333304</v>
      </c>
      <c r="CN19">
        <v>0.10000075</v>
      </c>
      <c r="CO19">
        <v>0</v>
      </c>
      <c r="CP19">
        <v>690.37533333333295</v>
      </c>
      <c r="CQ19">
        <v>4.9994800000000001</v>
      </c>
      <c r="CR19">
        <v>11715.6733333333</v>
      </c>
      <c r="CS19">
        <v>11417.7033333333</v>
      </c>
      <c r="CT19">
        <v>49.466500000000003</v>
      </c>
      <c r="CU19">
        <v>51.389466666666699</v>
      </c>
      <c r="CV19">
        <v>50.341366666666701</v>
      </c>
      <c r="CW19">
        <v>50.855966666666703</v>
      </c>
      <c r="CX19">
        <v>51.905933333333302</v>
      </c>
      <c r="CY19">
        <v>1255.5126666666699</v>
      </c>
      <c r="CZ19">
        <v>139.50266666666701</v>
      </c>
      <c r="DA19">
        <v>0</v>
      </c>
      <c r="DB19">
        <v>492.200000047684</v>
      </c>
      <c r="DC19">
        <v>0</v>
      </c>
      <c r="DD19">
        <v>690.30471999999997</v>
      </c>
      <c r="DE19">
        <v>-9.0040768991665701</v>
      </c>
      <c r="DF19">
        <v>-167.38461519633</v>
      </c>
      <c r="DG19">
        <v>11713.984</v>
      </c>
      <c r="DH19">
        <v>15</v>
      </c>
      <c r="DI19">
        <v>1605211355</v>
      </c>
      <c r="DJ19" t="s">
        <v>309</v>
      </c>
      <c r="DK19">
        <v>1605211352</v>
      </c>
      <c r="DL19">
        <v>1605211355</v>
      </c>
      <c r="DM19">
        <v>2</v>
      </c>
      <c r="DN19">
        <v>0.10100000000000001</v>
      </c>
      <c r="DO19">
        <v>-4.1000000000000002E-2</v>
      </c>
      <c r="DP19">
        <v>-0.25600000000000001</v>
      </c>
      <c r="DQ19">
        <v>0.41499999999999998</v>
      </c>
      <c r="DR19">
        <v>400</v>
      </c>
      <c r="DS19">
        <v>26</v>
      </c>
      <c r="DT19">
        <v>0.12</v>
      </c>
      <c r="DU19">
        <v>0.06</v>
      </c>
      <c r="DV19">
        <v>4.9143425404488497</v>
      </c>
      <c r="DW19">
        <v>-0.93520387634014002</v>
      </c>
      <c r="DX19">
        <v>7.2162551818708301E-2</v>
      </c>
      <c r="DY19">
        <v>0</v>
      </c>
      <c r="DZ19">
        <v>-6.4153235483871001</v>
      </c>
      <c r="EA19">
        <v>1.17084967741938</v>
      </c>
      <c r="EB19">
        <v>9.0157512794083905E-2</v>
      </c>
      <c r="EC19">
        <v>0</v>
      </c>
      <c r="ED19">
        <v>1.3034454838709699</v>
      </c>
      <c r="EE19">
        <v>-0.14248451612903301</v>
      </c>
      <c r="EF19">
        <v>1.06543369448131E-2</v>
      </c>
      <c r="EG19">
        <v>1</v>
      </c>
      <c r="EH19">
        <v>1</v>
      </c>
      <c r="EI19">
        <v>3</v>
      </c>
      <c r="EJ19" t="s">
        <v>302</v>
      </c>
      <c r="EK19">
        <v>100</v>
      </c>
      <c r="EL19">
        <v>100</v>
      </c>
      <c r="EM19">
        <v>-0.252</v>
      </c>
      <c r="EN19">
        <v>0.51800000000000002</v>
      </c>
      <c r="EO19">
        <v>-8.8555455703692901E-2</v>
      </c>
      <c r="EP19">
        <v>-1.6043650578588901E-5</v>
      </c>
      <c r="EQ19">
        <v>-1.15305589960158E-6</v>
      </c>
      <c r="ER19">
        <v>3.6581349982770798E-10</v>
      </c>
      <c r="ES19">
        <v>-0.169549208978407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0.6</v>
      </c>
      <c r="FB19">
        <v>0.5</v>
      </c>
      <c r="FC19">
        <v>2</v>
      </c>
      <c r="FD19">
        <v>506.464</v>
      </c>
      <c r="FE19">
        <v>521.64</v>
      </c>
      <c r="FF19">
        <v>34.183999999999997</v>
      </c>
      <c r="FG19">
        <v>34.172699999999999</v>
      </c>
      <c r="FH19">
        <v>30.000800000000002</v>
      </c>
      <c r="FI19">
        <v>33.932699999999997</v>
      </c>
      <c r="FJ19">
        <v>33.9435</v>
      </c>
      <c r="FK19">
        <v>17.342400000000001</v>
      </c>
      <c r="FL19">
        <v>0</v>
      </c>
      <c r="FM19">
        <v>100</v>
      </c>
      <c r="FN19">
        <v>-999.9</v>
      </c>
      <c r="FO19">
        <v>400</v>
      </c>
      <c r="FP19">
        <v>27.459599999999998</v>
      </c>
      <c r="FQ19">
        <v>97.450400000000002</v>
      </c>
      <c r="FR19">
        <v>102.45399999999999</v>
      </c>
    </row>
    <row r="20" spans="1:174" x14ac:dyDescent="0.25">
      <c r="A20">
        <v>4</v>
      </c>
      <c r="B20">
        <v>1605211547.5</v>
      </c>
      <c r="C20">
        <v>859</v>
      </c>
      <c r="D20" t="s">
        <v>310</v>
      </c>
      <c r="E20" t="s">
        <v>311</v>
      </c>
      <c r="F20" t="s">
        <v>305</v>
      </c>
      <c r="G20" t="s">
        <v>306</v>
      </c>
      <c r="H20">
        <v>1605211539.75</v>
      </c>
      <c r="I20">
        <f t="shared" si="0"/>
        <v>9.5167535832900972E-4</v>
      </c>
      <c r="J20">
        <f t="shared" si="1"/>
        <v>0.95167535832900974</v>
      </c>
      <c r="K20">
        <f t="shared" si="2"/>
        <v>3.0959275858278059</v>
      </c>
      <c r="L20">
        <f t="shared" si="3"/>
        <v>395.79590000000002</v>
      </c>
      <c r="M20">
        <f t="shared" si="4"/>
        <v>203.74436667112502</v>
      </c>
      <c r="N20">
        <f t="shared" si="5"/>
        <v>20.752382489699318</v>
      </c>
      <c r="O20">
        <f t="shared" si="6"/>
        <v>40.313791438037541</v>
      </c>
      <c r="P20">
        <f t="shared" si="7"/>
        <v>2.8297245525226264E-2</v>
      </c>
      <c r="Q20">
        <f t="shared" si="8"/>
        <v>2.9602556754437117</v>
      </c>
      <c r="R20">
        <f t="shared" si="9"/>
        <v>2.8147827309338774E-2</v>
      </c>
      <c r="S20">
        <f t="shared" si="10"/>
        <v>1.7605750791357504E-2</v>
      </c>
      <c r="T20">
        <f t="shared" si="11"/>
        <v>231.29253032221351</v>
      </c>
      <c r="U20">
        <f t="shared" si="12"/>
        <v>37.592791358026133</v>
      </c>
      <c r="V20">
        <f t="shared" si="13"/>
        <v>36.420119999999997</v>
      </c>
      <c r="W20">
        <f t="shared" si="14"/>
        <v>6.1080414032794925</v>
      </c>
      <c r="X20">
        <f t="shared" si="15"/>
        <v>45.90246105691805</v>
      </c>
      <c r="Y20">
        <f t="shared" si="16"/>
        <v>2.815180194023637</v>
      </c>
      <c r="Z20">
        <f t="shared" si="17"/>
        <v>6.1329613471767344</v>
      </c>
      <c r="AA20">
        <f t="shared" si="18"/>
        <v>3.2928612092558556</v>
      </c>
      <c r="AB20">
        <f t="shared" si="19"/>
        <v>-41.96888330230933</v>
      </c>
      <c r="AC20">
        <f t="shared" si="20"/>
        <v>11.858314462982257</v>
      </c>
      <c r="AD20">
        <f t="shared" si="21"/>
        <v>0.94887068908978256</v>
      </c>
      <c r="AE20">
        <f t="shared" si="22"/>
        <v>202.13083217197621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52157.500071209754</v>
      </c>
      <c r="AK20" t="s">
        <v>292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312</v>
      </c>
      <c r="AR20">
        <v>15487.5</v>
      </c>
      <c r="AS20">
        <v>635.60392000000002</v>
      </c>
      <c r="AT20">
        <v>747.77</v>
      </c>
      <c r="AU20">
        <f t="shared" si="27"/>
        <v>0.15000077563956826</v>
      </c>
      <c r="AV20">
        <v>0.5</v>
      </c>
      <c r="AW20">
        <f t="shared" si="28"/>
        <v>1180.1918705580167</v>
      </c>
      <c r="AX20">
        <f t="shared" si="29"/>
        <v>3.0959275858278059</v>
      </c>
      <c r="AY20">
        <f t="shared" si="30"/>
        <v>88.514847993607731</v>
      </c>
      <c r="AZ20">
        <f t="shared" si="31"/>
        <v>3.1127778095158772E-3</v>
      </c>
      <c r="BA20">
        <f t="shared" si="32"/>
        <v>3.3624109017478636</v>
      </c>
      <c r="BB20" t="s">
        <v>313</v>
      </c>
      <c r="BC20">
        <v>635.60392000000002</v>
      </c>
      <c r="BD20">
        <v>526.61</v>
      </c>
      <c r="BE20">
        <f t="shared" si="33"/>
        <v>0.29575939125666983</v>
      </c>
      <c r="BF20">
        <f t="shared" si="34"/>
        <v>0.50717164044130936</v>
      </c>
      <c r="BG20">
        <f t="shared" si="35"/>
        <v>0.91915100512891756</v>
      </c>
      <c r="BH20">
        <f t="shared" si="36"/>
        <v>3.473378528381875</v>
      </c>
      <c r="BI20">
        <f t="shared" si="37"/>
        <v>0.98731915577432861</v>
      </c>
      <c r="BJ20">
        <f t="shared" si="38"/>
        <v>0.42020140085479324</v>
      </c>
      <c r="BK20">
        <f t="shared" si="39"/>
        <v>0.57979859914520682</v>
      </c>
      <c r="BL20">
        <f t="shared" si="40"/>
        <v>1400.008</v>
      </c>
      <c r="BM20">
        <f t="shared" si="41"/>
        <v>1180.1918705580167</v>
      </c>
      <c r="BN20">
        <f t="shared" si="42"/>
        <v>0.84298937617357672</v>
      </c>
      <c r="BO20">
        <f t="shared" si="43"/>
        <v>0.19597875234715359</v>
      </c>
      <c r="BP20">
        <v>6</v>
      </c>
      <c r="BQ20">
        <v>0.5</v>
      </c>
      <c r="BR20" t="s">
        <v>295</v>
      </c>
      <c r="BS20">
        <v>2</v>
      </c>
      <c r="BT20">
        <v>1605211539.75</v>
      </c>
      <c r="BU20">
        <v>395.79590000000002</v>
      </c>
      <c r="BV20">
        <v>399.96176666666702</v>
      </c>
      <c r="BW20">
        <v>27.639096666666699</v>
      </c>
      <c r="BX20">
        <v>26.528983333333301</v>
      </c>
      <c r="BY20">
        <v>396.04899999999998</v>
      </c>
      <c r="BZ20">
        <v>27.12518</v>
      </c>
      <c r="CA20">
        <v>500.14996666666701</v>
      </c>
      <c r="CB20">
        <v>101.755</v>
      </c>
      <c r="CC20">
        <v>0.10000011</v>
      </c>
      <c r="CD20">
        <v>36.494423333333302</v>
      </c>
      <c r="CE20">
        <v>36.420119999999997</v>
      </c>
      <c r="CF20">
        <v>999.9</v>
      </c>
      <c r="CG20">
        <v>0</v>
      </c>
      <c r="CH20">
        <v>0</v>
      </c>
      <c r="CI20">
        <v>10000.584999999999</v>
      </c>
      <c r="CJ20">
        <v>0</v>
      </c>
      <c r="CK20">
        <v>737.73926666666705</v>
      </c>
      <c r="CL20">
        <v>1400.008</v>
      </c>
      <c r="CM20">
        <v>0.89999933333333304</v>
      </c>
      <c r="CN20">
        <v>0.1000011</v>
      </c>
      <c r="CO20">
        <v>0</v>
      </c>
      <c r="CP20">
        <v>635.64113333333296</v>
      </c>
      <c r="CQ20">
        <v>4.9994800000000001</v>
      </c>
      <c r="CR20">
        <v>9925.4813333333295</v>
      </c>
      <c r="CS20">
        <v>11417.6466666667</v>
      </c>
      <c r="CT20">
        <v>49.326966666666699</v>
      </c>
      <c r="CU20">
        <v>51.432866666666598</v>
      </c>
      <c r="CV20">
        <v>50.164266666666698</v>
      </c>
      <c r="CW20">
        <v>50.864266666666701</v>
      </c>
      <c r="CX20">
        <v>51.847633333333299</v>
      </c>
      <c r="CY20">
        <v>1255.5033333333299</v>
      </c>
      <c r="CZ20">
        <v>139.505</v>
      </c>
      <c r="DA20">
        <v>0</v>
      </c>
      <c r="DB20">
        <v>161.39999985694899</v>
      </c>
      <c r="DC20">
        <v>0</v>
      </c>
      <c r="DD20">
        <v>635.60392000000002</v>
      </c>
      <c r="DE20">
        <v>-6.1876154015178901</v>
      </c>
      <c r="DF20">
        <v>-156.06692341689299</v>
      </c>
      <c r="DG20">
        <v>9924.6916000000001</v>
      </c>
      <c r="DH20">
        <v>15</v>
      </c>
      <c r="DI20">
        <v>1605211355</v>
      </c>
      <c r="DJ20" t="s">
        <v>309</v>
      </c>
      <c r="DK20">
        <v>1605211352</v>
      </c>
      <c r="DL20">
        <v>1605211355</v>
      </c>
      <c r="DM20">
        <v>2</v>
      </c>
      <c r="DN20">
        <v>0.10100000000000001</v>
      </c>
      <c r="DO20">
        <v>-4.1000000000000002E-2</v>
      </c>
      <c r="DP20">
        <v>-0.25600000000000001</v>
      </c>
      <c r="DQ20">
        <v>0.41499999999999998</v>
      </c>
      <c r="DR20">
        <v>400</v>
      </c>
      <c r="DS20">
        <v>26</v>
      </c>
      <c r="DT20">
        <v>0.12</v>
      </c>
      <c r="DU20">
        <v>0.06</v>
      </c>
      <c r="DV20">
        <v>3.0899841708165399</v>
      </c>
      <c r="DW20">
        <v>0.62607476988356503</v>
      </c>
      <c r="DX20">
        <v>5.7387619398936503E-2</v>
      </c>
      <c r="DY20">
        <v>0</v>
      </c>
      <c r="DZ20">
        <v>-4.1645358064516103</v>
      </c>
      <c r="EA20">
        <v>-0.91893677419354103</v>
      </c>
      <c r="EB20">
        <v>7.8751440448646598E-2</v>
      </c>
      <c r="EC20">
        <v>0</v>
      </c>
      <c r="ED20">
        <v>1.10941064516129</v>
      </c>
      <c r="EE20">
        <v>0.149577580645161</v>
      </c>
      <c r="EF20">
        <v>1.12145095920517E-2</v>
      </c>
      <c r="EG20">
        <v>1</v>
      </c>
      <c r="EH20">
        <v>1</v>
      </c>
      <c r="EI20">
        <v>3</v>
      </c>
      <c r="EJ20" t="s">
        <v>302</v>
      </c>
      <c r="EK20">
        <v>100</v>
      </c>
      <c r="EL20">
        <v>100</v>
      </c>
      <c r="EM20">
        <v>-0.253</v>
      </c>
      <c r="EN20">
        <v>0.51490000000000002</v>
      </c>
      <c r="EO20">
        <v>-8.8555455703692901E-2</v>
      </c>
      <c r="EP20">
        <v>-1.6043650578588901E-5</v>
      </c>
      <c r="EQ20">
        <v>-1.15305589960158E-6</v>
      </c>
      <c r="ER20">
        <v>3.6581349982770798E-10</v>
      </c>
      <c r="ES20">
        <v>-0.169549208978407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3.3</v>
      </c>
      <c r="FB20">
        <v>3.2</v>
      </c>
      <c r="FC20">
        <v>2</v>
      </c>
      <c r="FD20">
        <v>492.70800000000003</v>
      </c>
      <c r="FE20">
        <v>519.971</v>
      </c>
      <c r="FF20">
        <v>34.798499999999997</v>
      </c>
      <c r="FG20">
        <v>34.547600000000003</v>
      </c>
      <c r="FH20">
        <v>30.001200000000001</v>
      </c>
      <c r="FI20">
        <v>34.267200000000003</v>
      </c>
      <c r="FJ20">
        <v>34.272100000000002</v>
      </c>
      <c r="FK20">
        <v>17.3965</v>
      </c>
      <c r="FL20">
        <v>0</v>
      </c>
      <c r="FM20">
        <v>100</v>
      </c>
      <c r="FN20">
        <v>-999.9</v>
      </c>
      <c r="FO20">
        <v>400</v>
      </c>
      <c r="FP20">
        <v>27.680199999999999</v>
      </c>
      <c r="FQ20">
        <v>97.3887</v>
      </c>
      <c r="FR20">
        <v>102.369</v>
      </c>
    </row>
    <row r="21" spans="1:174" x14ac:dyDescent="0.25">
      <c r="A21">
        <v>5</v>
      </c>
      <c r="B21">
        <v>1605211744</v>
      </c>
      <c r="C21">
        <v>1055.5</v>
      </c>
      <c r="D21" t="s">
        <v>314</v>
      </c>
      <c r="E21" t="s">
        <v>315</v>
      </c>
      <c r="F21" t="s">
        <v>316</v>
      </c>
      <c r="G21" t="s">
        <v>306</v>
      </c>
      <c r="H21">
        <v>1605211736.25</v>
      </c>
      <c r="I21">
        <f t="shared" si="0"/>
        <v>6.3427310653214825E-3</v>
      </c>
      <c r="J21">
        <f t="shared" si="1"/>
        <v>6.3427310653214821</v>
      </c>
      <c r="K21">
        <f t="shared" si="2"/>
        <v>18.622312832293897</v>
      </c>
      <c r="L21">
        <f t="shared" si="3"/>
        <v>374.75716666666699</v>
      </c>
      <c r="M21">
        <f t="shared" si="4"/>
        <v>251.26713821214042</v>
      </c>
      <c r="N21">
        <f t="shared" si="5"/>
        <v>25.593488717530967</v>
      </c>
      <c r="O21">
        <f t="shared" si="6"/>
        <v>38.171896990363351</v>
      </c>
      <c r="P21">
        <f t="shared" si="7"/>
        <v>0.27892804543925603</v>
      </c>
      <c r="Q21">
        <f t="shared" si="8"/>
        <v>2.9606541852015464</v>
      </c>
      <c r="R21">
        <f t="shared" si="9"/>
        <v>0.26510810728260403</v>
      </c>
      <c r="S21">
        <f t="shared" si="10"/>
        <v>0.16687715593962238</v>
      </c>
      <c r="T21">
        <f t="shared" si="11"/>
        <v>231.2940976776984</v>
      </c>
      <c r="U21">
        <f t="shared" si="12"/>
        <v>36.141178037077935</v>
      </c>
      <c r="V21">
        <f t="shared" si="13"/>
        <v>35.442553333333301</v>
      </c>
      <c r="W21">
        <f t="shared" si="14"/>
        <v>5.7882797706792095</v>
      </c>
      <c r="X21">
        <f t="shared" si="15"/>
        <v>56.673056813245736</v>
      </c>
      <c r="Y21">
        <f t="shared" si="16"/>
        <v>3.461983774941757</v>
      </c>
      <c r="Z21">
        <f t="shared" si="17"/>
        <v>6.1086942713360317</v>
      </c>
      <c r="AA21">
        <f t="shared" si="18"/>
        <v>2.3262959957374525</v>
      </c>
      <c r="AB21">
        <f t="shared" si="19"/>
        <v>-279.71443998067735</v>
      </c>
      <c r="AC21">
        <f t="shared" si="20"/>
        <v>156.34534551619652</v>
      </c>
      <c r="AD21">
        <f t="shared" si="21"/>
        <v>12.445133942221847</v>
      </c>
      <c r="AE21">
        <f t="shared" si="22"/>
        <v>120.37013715543941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52181.058493784563</v>
      </c>
      <c r="AK21" t="s">
        <v>292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317</v>
      </c>
      <c r="AR21">
        <v>15415.7</v>
      </c>
      <c r="AS21">
        <v>904.01369230769205</v>
      </c>
      <c r="AT21">
        <v>1370.69</v>
      </c>
      <c r="AU21">
        <f t="shared" si="27"/>
        <v>0.34046816398478719</v>
      </c>
      <c r="AV21">
        <v>0.5</v>
      </c>
      <c r="AW21">
        <f t="shared" si="28"/>
        <v>1180.1982415545431</v>
      </c>
      <c r="AX21">
        <f t="shared" si="29"/>
        <v>18.622312832293897</v>
      </c>
      <c r="AY21">
        <f t="shared" si="30"/>
        <v>200.90996422007481</v>
      </c>
      <c r="AZ21">
        <f t="shared" si="31"/>
        <v>1.6268504422460441E-2</v>
      </c>
      <c r="BA21">
        <f t="shared" si="32"/>
        <v>1.3798816654385746</v>
      </c>
      <c r="BB21" t="s">
        <v>318</v>
      </c>
      <c r="BC21">
        <v>904.01369230769205</v>
      </c>
      <c r="BD21">
        <v>654.97</v>
      </c>
      <c r="BE21">
        <f t="shared" si="33"/>
        <v>0.52216037178355434</v>
      </c>
      <c r="BF21">
        <f t="shared" si="34"/>
        <v>0.65203753939013576</v>
      </c>
      <c r="BG21">
        <f t="shared" si="35"/>
        <v>0.72547380049173227</v>
      </c>
      <c r="BH21">
        <f t="shared" si="36"/>
        <v>0.71225121129121849</v>
      </c>
      <c r="BI21">
        <f t="shared" si="37"/>
        <v>0.74271095371692719</v>
      </c>
      <c r="BJ21">
        <f t="shared" si="38"/>
        <v>0.4724099101687062</v>
      </c>
      <c r="BK21">
        <f t="shared" si="39"/>
        <v>0.52759008983129374</v>
      </c>
      <c r="BL21">
        <f t="shared" si="40"/>
        <v>1400.0153333333301</v>
      </c>
      <c r="BM21">
        <f t="shared" si="41"/>
        <v>1180.1982415545431</v>
      </c>
      <c r="BN21">
        <f t="shared" si="42"/>
        <v>0.84298951122526689</v>
      </c>
      <c r="BO21">
        <f t="shared" si="43"/>
        <v>0.19597902245053389</v>
      </c>
      <c r="BP21">
        <v>6</v>
      </c>
      <c r="BQ21">
        <v>0.5</v>
      </c>
      <c r="BR21" t="s">
        <v>295</v>
      </c>
      <c r="BS21">
        <v>2</v>
      </c>
      <c r="BT21">
        <v>1605211736.25</v>
      </c>
      <c r="BU21">
        <v>374.75716666666699</v>
      </c>
      <c r="BV21">
        <v>399.949633333333</v>
      </c>
      <c r="BW21">
        <v>33.988439999999997</v>
      </c>
      <c r="BX21">
        <v>26.637810000000002</v>
      </c>
      <c r="BY21">
        <v>374.99446666666699</v>
      </c>
      <c r="BZ21">
        <v>33.169653333333301</v>
      </c>
      <c r="CA21">
        <v>500.13276666666701</v>
      </c>
      <c r="CB21">
        <v>101.75766666666701</v>
      </c>
      <c r="CC21">
        <v>0.10001715</v>
      </c>
      <c r="CD21">
        <v>36.422069999999998</v>
      </c>
      <c r="CE21">
        <v>35.442553333333301</v>
      </c>
      <c r="CF21">
        <v>999.9</v>
      </c>
      <c r="CG21">
        <v>0</v>
      </c>
      <c r="CH21">
        <v>0</v>
      </c>
      <c r="CI21">
        <v>10002.5826666667</v>
      </c>
      <c r="CJ21">
        <v>0</v>
      </c>
      <c r="CK21">
        <v>335.05919999999998</v>
      </c>
      <c r="CL21">
        <v>1400.0153333333301</v>
      </c>
      <c r="CM21">
        <v>0.89999293333333297</v>
      </c>
      <c r="CN21">
        <v>0.100007</v>
      </c>
      <c r="CO21">
        <v>0</v>
      </c>
      <c r="CP21">
        <v>904.28246666666701</v>
      </c>
      <c r="CQ21">
        <v>4.9994800000000001</v>
      </c>
      <c r="CR21">
        <v>13335.246666666701</v>
      </c>
      <c r="CS21">
        <v>11417.6733333333</v>
      </c>
      <c r="CT21">
        <v>49.089300000000001</v>
      </c>
      <c r="CU21">
        <v>50.968499999999999</v>
      </c>
      <c r="CV21">
        <v>49.901933333333297</v>
      </c>
      <c r="CW21">
        <v>50.614433333333302</v>
      </c>
      <c r="CX21">
        <v>51.653866666666701</v>
      </c>
      <c r="CY21">
        <v>1255.5033333333299</v>
      </c>
      <c r="CZ21">
        <v>139.512</v>
      </c>
      <c r="DA21">
        <v>0</v>
      </c>
      <c r="DB21">
        <v>195.59999990463299</v>
      </c>
      <c r="DC21">
        <v>0</v>
      </c>
      <c r="DD21">
        <v>904.01369230769205</v>
      </c>
      <c r="DE21">
        <v>-84.267418862528203</v>
      </c>
      <c r="DF21">
        <v>-1153.66495805608</v>
      </c>
      <c r="DG21">
        <v>13330.5346153846</v>
      </c>
      <c r="DH21">
        <v>15</v>
      </c>
      <c r="DI21">
        <v>1605211355</v>
      </c>
      <c r="DJ21" t="s">
        <v>309</v>
      </c>
      <c r="DK21">
        <v>1605211352</v>
      </c>
      <c r="DL21">
        <v>1605211355</v>
      </c>
      <c r="DM21">
        <v>2</v>
      </c>
      <c r="DN21">
        <v>0.10100000000000001</v>
      </c>
      <c r="DO21">
        <v>-4.1000000000000002E-2</v>
      </c>
      <c r="DP21">
        <v>-0.25600000000000001</v>
      </c>
      <c r="DQ21">
        <v>0.41499999999999998</v>
      </c>
      <c r="DR21">
        <v>400</v>
      </c>
      <c r="DS21">
        <v>26</v>
      </c>
      <c r="DT21">
        <v>0.12</v>
      </c>
      <c r="DU21">
        <v>0.06</v>
      </c>
      <c r="DV21">
        <v>18.625191081885799</v>
      </c>
      <c r="DW21">
        <v>3.8010956025177102E-2</v>
      </c>
      <c r="DX21">
        <v>5.0179177846690098E-2</v>
      </c>
      <c r="DY21">
        <v>1</v>
      </c>
      <c r="DZ21">
        <v>-25.1934677419355</v>
      </c>
      <c r="EA21">
        <v>-0.18587419354842</v>
      </c>
      <c r="EB21">
        <v>6.0195350731928401E-2</v>
      </c>
      <c r="EC21">
        <v>1</v>
      </c>
      <c r="ED21">
        <v>7.3480438709677403</v>
      </c>
      <c r="EE21">
        <v>0.205558064516109</v>
      </c>
      <c r="EF21">
        <v>1.54880890088041E-2</v>
      </c>
      <c r="EG21">
        <v>0</v>
      </c>
      <c r="EH21">
        <v>2</v>
      </c>
      <c r="EI21">
        <v>3</v>
      </c>
      <c r="EJ21" t="s">
        <v>319</v>
      </c>
      <c r="EK21">
        <v>100</v>
      </c>
      <c r="EL21">
        <v>100</v>
      </c>
      <c r="EM21">
        <v>-0.23699999999999999</v>
      </c>
      <c r="EN21">
        <v>0.81969999999999998</v>
      </c>
      <c r="EO21">
        <v>-8.8555455703692901E-2</v>
      </c>
      <c r="EP21">
        <v>-1.6043650578588901E-5</v>
      </c>
      <c r="EQ21">
        <v>-1.15305589960158E-6</v>
      </c>
      <c r="ER21">
        <v>3.6581349982770798E-10</v>
      </c>
      <c r="ES21">
        <v>0.41459000000000001</v>
      </c>
      <c r="ET21">
        <v>0</v>
      </c>
      <c r="EU21">
        <v>0</v>
      </c>
      <c r="EV21">
        <v>0</v>
      </c>
      <c r="EW21">
        <v>18</v>
      </c>
      <c r="EX21">
        <v>2225</v>
      </c>
      <c r="EY21">
        <v>1</v>
      </c>
      <c r="EZ21">
        <v>25</v>
      </c>
      <c r="FA21">
        <v>6.5</v>
      </c>
      <c r="FB21">
        <v>6.5</v>
      </c>
      <c r="FC21">
        <v>2</v>
      </c>
      <c r="FD21">
        <v>511.24400000000003</v>
      </c>
      <c r="FE21">
        <v>517.75300000000004</v>
      </c>
      <c r="FF21">
        <v>35.181399999999996</v>
      </c>
      <c r="FG21">
        <v>35.000999999999998</v>
      </c>
      <c r="FH21">
        <v>30.000699999999998</v>
      </c>
      <c r="FI21">
        <v>34.689700000000002</v>
      </c>
      <c r="FJ21">
        <v>34.686</v>
      </c>
      <c r="FK21">
        <v>17.4694</v>
      </c>
      <c r="FL21">
        <v>0</v>
      </c>
      <c r="FM21">
        <v>100</v>
      </c>
      <c r="FN21">
        <v>-999.9</v>
      </c>
      <c r="FO21">
        <v>400</v>
      </c>
      <c r="FP21">
        <v>27.607800000000001</v>
      </c>
      <c r="FQ21">
        <v>97.320999999999998</v>
      </c>
      <c r="FR21">
        <v>102.28</v>
      </c>
    </row>
    <row r="22" spans="1:174" x14ac:dyDescent="0.25">
      <c r="A22">
        <v>6</v>
      </c>
      <c r="B22">
        <v>1605211937.5</v>
      </c>
      <c r="C22">
        <v>1249</v>
      </c>
      <c r="D22" t="s">
        <v>320</v>
      </c>
      <c r="E22" t="s">
        <v>321</v>
      </c>
      <c r="F22" t="s">
        <v>316</v>
      </c>
      <c r="G22" t="s">
        <v>306</v>
      </c>
      <c r="H22">
        <v>1605211929.75</v>
      </c>
      <c r="I22">
        <f t="shared" si="0"/>
        <v>3.4333899076516264E-3</v>
      </c>
      <c r="J22">
        <f t="shared" si="1"/>
        <v>3.4333899076516263</v>
      </c>
      <c r="K22">
        <f t="shared" si="2"/>
        <v>10.703268621151903</v>
      </c>
      <c r="L22">
        <f t="shared" si="3"/>
        <v>385.53120000000001</v>
      </c>
      <c r="M22">
        <f t="shared" si="4"/>
        <v>222.47837242087613</v>
      </c>
      <c r="N22">
        <f t="shared" si="5"/>
        <v>22.663003741300276</v>
      </c>
      <c r="O22">
        <f t="shared" si="6"/>
        <v>39.272559093785084</v>
      </c>
      <c r="P22">
        <f t="shared" si="7"/>
        <v>0.11744324493865906</v>
      </c>
      <c r="Q22">
        <f t="shared" si="8"/>
        <v>2.9601519851814304</v>
      </c>
      <c r="R22">
        <f t="shared" si="9"/>
        <v>0.11491473842911454</v>
      </c>
      <c r="S22">
        <f t="shared" si="10"/>
        <v>7.2044353725201016E-2</v>
      </c>
      <c r="T22">
        <f t="shared" si="11"/>
        <v>231.29245134905196</v>
      </c>
      <c r="U22">
        <f t="shared" si="12"/>
        <v>37.151783551783566</v>
      </c>
      <c r="V22">
        <f t="shared" si="13"/>
        <v>36.199736666666702</v>
      </c>
      <c r="W22">
        <f t="shared" si="14"/>
        <v>6.0346454496817579</v>
      </c>
      <c r="X22">
        <f t="shared" si="15"/>
        <v>50.464317033830284</v>
      </c>
      <c r="Y22">
        <f t="shared" si="16"/>
        <v>3.1279985435654076</v>
      </c>
      <c r="Z22">
        <f t="shared" si="17"/>
        <v>6.1984362960237007</v>
      </c>
      <c r="AA22">
        <f t="shared" si="18"/>
        <v>2.9066469061163502</v>
      </c>
      <c r="AB22">
        <f t="shared" si="19"/>
        <v>-151.41249492743671</v>
      </c>
      <c r="AC22">
        <f t="shared" si="20"/>
        <v>77.985728114912092</v>
      </c>
      <c r="AD22">
        <f t="shared" si="21"/>
        <v>6.239633780660621</v>
      </c>
      <c r="AE22">
        <f t="shared" si="22"/>
        <v>164.10531831718797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52122.122711389966</v>
      </c>
      <c r="AK22" t="s">
        <v>292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322</v>
      </c>
      <c r="AR22">
        <v>15434.8</v>
      </c>
      <c r="AS22">
        <v>900.09942307692302</v>
      </c>
      <c r="AT22">
        <v>1147.9100000000001</v>
      </c>
      <c r="AU22">
        <f t="shared" si="27"/>
        <v>0.21587979625848464</v>
      </c>
      <c r="AV22">
        <v>0.5</v>
      </c>
      <c r="AW22">
        <f t="shared" si="28"/>
        <v>1180.1966115542507</v>
      </c>
      <c r="AX22">
        <f t="shared" si="29"/>
        <v>10.703268621151903</v>
      </c>
      <c r="AY22">
        <f t="shared" si="30"/>
        <v>127.39030202364279</v>
      </c>
      <c r="AZ22">
        <f t="shared" si="31"/>
        <v>9.5585904844377404E-3</v>
      </c>
      <c r="BA22">
        <f t="shared" si="32"/>
        <v>1.8417558867855492</v>
      </c>
      <c r="BB22" t="s">
        <v>323</v>
      </c>
      <c r="BC22">
        <v>900.09942307692302</v>
      </c>
      <c r="BD22">
        <v>663.17</v>
      </c>
      <c r="BE22">
        <f t="shared" si="33"/>
        <v>0.42228049237309551</v>
      </c>
      <c r="BF22">
        <f t="shared" si="34"/>
        <v>0.51122370120699134</v>
      </c>
      <c r="BG22">
        <f t="shared" si="35"/>
        <v>0.81348334494076369</v>
      </c>
      <c r="BH22">
        <f t="shared" si="36"/>
        <v>0.57306110505316077</v>
      </c>
      <c r="BI22">
        <f t="shared" si="37"/>
        <v>0.83019219569719427</v>
      </c>
      <c r="BJ22">
        <f t="shared" si="38"/>
        <v>0.37665641509967601</v>
      </c>
      <c r="BK22">
        <f t="shared" si="39"/>
        <v>0.62334358490032393</v>
      </c>
      <c r="BL22">
        <f t="shared" si="40"/>
        <v>1400.0143333333299</v>
      </c>
      <c r="BM22">
        <f t="shared" si="41"/>
        <v>1180.1966115542507</v>
      </c>
      <c r="BN22">
        <f t="shared" si="42"/>
        <v>0.84298894908046429</v>
      </c>
      <c r="BO22">
        <f t="shared" si="43"/>
        <v>0.19597789816092862</v>
      </c>
      <c r="BP22">
        <v>6</v>
      </c>
      <c r="BQ22">
        <v>0.5</v>
      </c>
      <c r="BR22" t="s">
        <v>295</v>
      </c>
      <c r="BS22">
        <v>2</v>
      </c>
      <c r="BT22">
        <v>1605211929.75</v>
      </c>
      <c r="BU22">
        <v>385.53120000000001</v>
      </c>
      <c r="BV22">
        <v>399.95890000000003</v>
      </c>
      <c r="BW22">
        <v>30.706963333333299</v>
      </c>
      <c r="BX22">
        <v>26.714693333333301</v>
      </c>
      <c r="BY22">
        <v>385.776366666667</v>
      </c>
      <c r="BZ22">
        <v>30.046720000000001</v>
      </c>
      <c r="CA22">
        <v>500.16070000000002</v>
      </c>
      <c r="CB22">
        <v>101.76609999999999</v>
      </c>
      <c r="CC22">
        <v>9.9998240000000002E-2</v>
      </c>
      <c r="CD22">
        <v>36.688406666666701</v>
      </c>
      <c r="CE22">
        <v>36.199736666666702</v>
      </c>
      <c r="CF22">
        <v>999.9</v>
      </c>
      <c r="CG22">
        <v>0</v>
      </c>
      <c r="CH22">
        <v>0</v>
      </c>
      <c r="CI22">
        <v>9998.9063333333306</v>
      </c>
      <c r="CJ22">
        <v>0</v>
      </c>
      <c r="CK22">
        <v>358.24756666666701</v>
      </c>
      <c r="CL22">
        <v>1400.0143333333299</v>
      </c>
      <c r="CM22">
        <v>0.90001140000000002</v>
      </c>
      <c r="CN22">
        <v>9.9988753333333402E-2</v>
      </c>
      <c r="CO22">
        <v>0</v>
      </c>
      <c r="CP22">
        <v>900.62163333333399</v>
      </c>
      <c r="CQ22">
        <v>4.9994800000000001</v>
      </c>
      <c r="CR22">
        <v>13697.61</v>
      </c>
      <c r="CS22">
        <v>11417.7366666667</v>
      </c>
      <c r="CT22">
        <v>48.7289666666667</v>
      </c>
      <c r="CU22">
        <v>50.372900000000001</v>
      </c>
      <c r="CV22">
        <v>49.514333333333298</v>
      </c>
      <c r="CW22">
        <v>50.081033333333302</v>
      </c>
      <c r="CX22">
        <v>51.299766666666699</v>
      </c>
      <c r="CY22">
        <v>1255.52866666667</v>
      </c>
      <c r="CZ22">
        <v>139.48566666666699</v>
      </c>
      <c r="DA22">
        <v>0</v>
      </c>
      <c r="DB22">
        <v>192.80000019073501</v>
      </c>
      <c r="DC22">
        <v>0</v>
      </c>
      <c r="DD22">
        <v>900.09942307692302</v>
      </c>
      <c r="DE22">
        <v>-116.773230748508</v>
      </c>
      <c r="DF22">
        <v>-2162.6188032803302</v>
      </c>
      <c r="DG22">
        <v>13686.307692307701</v>
      </c>
      <c r="DH22">
        <v>15</v>
      </c>
      <c r="DI22">
        <v>1605211355</v>
      </c>
      <c r="DJ22" t="s">
        <v>309</v>
      </c>
      <c r="DK22">
        <v>1605211352</v>
      </c>
      <c r="DL22">
        <v>1605211355</v>
      </c>
      <c r="DM22">
        <v>2</v>
      </c>
      <c r="DN22">
        <v>0.10100000000000001</v>
      </c>
      <c r="DO22">
        <v>-4.1000000000000002E-2</v>
      </c>
      <c r="DP22">
        <v>-0.25600000000000001</v>
      </c>
      <c r="DQ22">
        <v>0.41499999999999998</v>
      </c>
      <c r="DR22">
        <v>400</v>
      </c>
      <c r="DS22">
        <v>26</v>
      </c>
      <c r="DT22">
        <v>0.12</v>
      </c>
      <c r="DU22">
        <v>0.06</v>
      </c>
      <c r="DV22">
        <v>10.70305508661</v>
      </c>
      <c r="DW22">
        <v>0.31422475534975502</v>
      </c>
      <c r="DX22">
        <v>3.50178711730606E-2</v>
      </c>
      <c r="DY22">
        <v>1</v>
      </c>
      <c r="DZ22">
        <v>-14.4275548387097</v>
      </c>
      <c r="EA22">
        <v>-0.492745161290294</v>
      </c>
      <c r="EB22">
        <v>4.6571844177950399E-2</v>
      </c>
      <c r="EC22">
        <v>0</v>
      </c>
      <c r="ED22">
        <v>3.9914380645161298</v>
      </c>
      <c r="EE22">
        <v>0.170533548387093</v>
      </c>
      <c r="EF22">
        <v>1.28344798754471E-2</v>
      </c>
      <c r="EG22">
        <v>1</v>
      </c>
      <c r="EH22">
        <v>2</v>
      </c>
      <c r="EI22">
        <v>3</v>
      </c>
      <c r="EJ22" t="s">
        <v>319</v>
      </c>
      <c r="EK22">
        <v>100</v>
      </c>
      <c r="EL22">
        <v>100</v>
      </c>
      <c r="EM22">
        <v>-0.245</v>
      </c>
      <c r="EN22">
        <v>0.66169999999999995</v>
      </c>
      <c r="EO22">
        <v>-8.8555455703692901E-2</v>
      </c>
      <c r="EP22">
        <v>-1.6043650578588901E-5</v>
      </c>
      <c r="EQ22">
        <v>-1.15305589960158E-6</v>
      </c>
      <c r="ER22">
        <v>3.6581349982770798E-10</v>
      </c>
      <c r="ES22">
        <v>0.41459000000000001</v>
      </c>
      <c r="ET22">
        <v>0</v>
      </c>
      <c r="EU22">
        <v>0</v>
      </c>
      <c r="EV22">
        <v>0</v>
      </c>
      <c r="EW22">
        <v>18</v>
      </c>
      <c r="EX22">
        <v>2225</v>
      </c>
      <c r="EY22">
        <v>1</v>
      </c>
      <c r="EZ22">
        <v>25</v>
      </c>
      <c r="FA22">
        <v>9.8000000000000007</v>
      </c>
      <c r="FB22">
        <v>9.6999999999999993</v>
      </c>
      <c r="FC22">
        <v>2</v>
      </c>
      <c r="FD22">
        <v>513.19100000000003</v>
      </c>
      <c r="FE22">
        <v>516.73900000000003</v>
      </c>
      <c r="FF22">
        <v>35.463099999999997</v>
      </c>
      <c r="FG22">
        <v>35.313200000000002</v>
      </c>
      <c r="FH22">
        <v>30.000900000000001</v>
      </c>
      <c r="FI22">
        <v>35.012099999999997</v>
      </c>
      <c r="FJ22">
        <v>35.015900000000002</v>
      </c>
      <c r="FK22">
        <v>17.543500000000002</v>
      </c>
      <c r="FL22">
        <v>0</v>
      </c>
      <c r="FM22">
        <v>100</v>
      </c>
      <c r="FN22">
        <v>-999.9</v>
      </c>
      <c r="FO22">
        <v>400</v>
      </c>
      <c r="FP22">
        <v>33.575200000000002</v>
      </c>
      <c r="FQ22">
        <v>97.288700000000006</v>
      </c>
      <c r="FR22">
        <v>102.221</v>
      </c>
    </row>
    <row r="23" spans="1:174" x14ac:dyDescent="0.25">
      <c r="A23">
        <v>7</v>
      </c>
      <c r="B23">
        <v>1605212241.5999999</v>
      </c>
      <c r="C23">
        <v>1553.0999999046301</v>
      </c>
      <c r="D23" t="s">
        <v>324</v>
      </c>
      <c r="E23" t="s">
        <v>325</v>
      </c>
      <c r="F23" t="s">
        <v>290</v>
      </c>
      <c r="G23" t="s">
        <v>326</v>
      </c>
      <c r="H23">
        <v>1605212233.5999999</v>
      </c>
      <c r="I23">
        <f t="shared" si="0"/>
        <v>1.2998247642348323E-3</v>
      </c>
      <c r="J23">
        <f t="shared" si="1"/>
        <v>1.2998247642348324</v>
      </c>
      <c r="K23">
        <f t="shared" si="2"/>
        <v>4.5193034780032644</v>
      </c>
      <c r="L23">
        <f t="shared" si="3"/>
        <v>393.89880645161298</v>
      </c>
      <c r="M23">
        <f t="shared" si="4"/>
        <v>185.2005545797285</v>
      </c>
      <c r="N23">
        <f t="shared" si="5"/>
        <v>18.86486891857896</v>
      </c>
      <c r="O23">
        <f t="shared" si="6"/>
        <v>40.123256475970301</v>
      </c>
      <c r="P23">
        <f t="shared" si="7"/>
        <v>3.7760635342133447E-2</v>
      </c>
      <c r="Q23">
        <f t="shared" si="8"/>
        <v>2.9600320752258429</v>
      </c>
      <c r="R23">
        <f t="shared" si="9"/>
        <v>3.7495052858535445E-2</v>
      </c>
      <c r="S23">
        <f t="shared" si="10"/>
        <v>2.3458113708681977E-2</v>
      </c>
      <c r="T23">
        <f t="shared" si="11"/>
        <v>231.28943522241391</v>
      </c>
      <c r="U23">
        <f t="shared" si="12"/>
        <v>38.251839009088343</v>
      </c>
      <c r="V23">
        <f t="shared" si="13"/>
        <v>36.908329032258102</v>
      </c>
      <c r="W23">
        <f t="shared" si="14"/>
        <v>6.2733997722787898</v>
      </c>
      <c r="X23">
        <f t="shared" si="15"/>
        <v>45.409706976513654</v>
      </c>
      <c r="Y23">
        <f t="shared" si="16"/>
        <v>2.9012259173225754</v>
      </c>
      <c r="Z23">
        <f t="shared" si="17"/>
        <v>6.3889994243369994</v>
      </c>
      <c r="AA23">
        <f t="shared" si="18"/>
        <v>3.3721738549562144</v>
      </c>
      <c r="AB23">
        <f t="shared" si="19"/>
        <v>-57.322272102756102</v>
      </c>
      <c r="AC23">
        <f t="shared" si="20"/>
        <v>53.412873676931412</v>
      </c>
      <c r="AD23">
        <f t="shared" si="21"/>
        <v>4.2999557383039884</v>
      </c>
      <c r="AE23">
        <f t="shared" si="22"/>
        <v>231.67999253489322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52025.460299455219</v>
      </c>
      <c r="AK23" t="s">
        <v>292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327</v>
      </c>
      <c r="AR23">
        <v>15352.4</v>
      </c>
      <c r="AS23">
        <v>834.21307692307698</v>
      </c>
      <c r="AT23">
        <v>996.77</v>
      </c>
      <c r="AU23">
        <f t="shared" si="27"/>
        <v>0.16308368337422174</v>
      </c>
      <c r="AV23">
        <v>0.5</v>
      </c>
      <c r="AW23">
        <f t="shared" si="28"/>
        <v>1180.1763886512408</v>
      </c>
      <c r="AX23">
        <f t="shared" si="29"/>
        <v>4.5193034780032644</v>
      </c>
      <c r="AY23">
        <f t="shared" si="30"/>
        <v>96.233756246265713</v>
      </c>
      <c r="AZ23">
        <f t="shared" si="31"/>
        <v>4.3188891142320078E-3</v>
      </c>
      <c r="BA23">
        <f t="shared" si="32"/>
        <v>2.2726506616370878</v>
      </c>
      <c r="BB23" t="s">
        <v>328</v>
      </c>
      <c r="BC23">
        <v>834.21307692307698</v>
      </c>
      <c r="BD23">
        <v>617.42999999999995</v>
      </c>
      <c r="BE23">
        <f t="shared" si="33"/>
        <v>0.38056923864080983</v>
      </c>
      <c r="BF23">
        <f t="shared" si="34"/>
        <v>0.42852565792408653</v>
      </c>
      <c r="BG23">
        <f t="shared" si="35"/>
        <v>0.85656325033558312</v>
      </c>
      <c r="BH23">
        <f t="shared" si="36"/>
        <v>0.57789165967058675</v>
      </c>
      <c r="BI23">
        <f t="shared" si="37"/>
        <v>0.88954184518501866</v>
      </c>
      <c r="BJ23">
        <f t="shared" si="38"/>
        <v>0.31716668593588365</v>
      </c>
      <c r="BK23">
        <f t="shared" si="39"/>
        <v>0.68283331406411629</v>
      </c>
      <c r="BL23">
        <f t="shared" si="40"/>
        <v>1399.9896774193601</v>
      </c>
      <c r="BM23">
        <f t="shared" si="41"/>
        <v>1180.1763886512408</v>
      </c>
      <c r="BN23">
        <f t="shared" si="42"/>
        <v>0.8429893503405631</v>
      </c>
      <c r="BO23">
        <f t="shared" si="43"/>
        <v>0.19597870068112613</v>
      </c>
      <c r="BP23">
        <v>6</v>
      </c>
      <c r="BQ23">
        <v>0.5</v>
      </c>
      <c r="BR23" t="s">
        <v>295</v>
      </c>
      <c r="BS23">
        <v>2</v>
      </c>
      <c r="BT23">
        <v>1605212233.5999999</v>
      </c>
      <c r="BU23">
        <v>393.89880645161298</v>
      </c>
      <c r="BV23">
        <v>399.93435483871002</v>
      </c>
      <c r="BW23">
        <v>28.481970967741901</v>
      </c>
      <c r="BX23">
        <v>26.9671129032258</v>
      </c>
      <c r="BY23">
        <v>394.194677419355</v>
      </c>
      <c r="BZ23">
        <v>28.0961258064516</v>
      </c>
      <c r="CA23">
        <v>500.16693548387099</v>
      </c>
      <c r="CB23">
        <v>101.761806451613</v>
      </c>
      <c r="CC23">
        <v>0.100031712903226</v>
      </c>
      <c r="CD23">
        <v>37.243035483870997</v>
      </c>
      <c r="CE23">
        <v>36.908329032258102</v>
      </c>
      <c r="CF23">
        <v>999.9</v>
      </c>
      <c r="CG23">
        <v>0</v>
      </c>
      <c r="CH23">
        <v>0</v>
      </c>
      <c r="CI23">
        <v>9998.6483870967695</v>
      </c>
      <c r="CJ23">
        <v>0</v>
      </c>
      <c r="CK23">
        <v>370.95299999999997</v>
      </c>
      <c r="CL23">
        <v>1399.9896774193601</v>
      </c>
      <c r="CM23">
        <v>0.89999832258064505</v>
      </c>
      <c r="CN23">
        <v>0.10000152903225799</v>
      </c>
      <c r="CO23">
        <v>0</v>
      </c>
      <c r="CP23">
        <v>834.22712903225795</v>
      </c>
      <c r="CQ23">
        <v>4.9994800000000001</v>
      </c>
      <c r="CR23">
        <v>12435.629032258101</v>
      </c>
      <c r="CS23">
        <v>11417.4774193548</v>
      </c>
      <c r="CT23">
        <v>48.382677419354799</v>
      </c>
      <c r="CU23">
        <v>50</v>
      </c>
      <c r="CV23">
        <v>49.156999999999996</v>
      </c>
      <c r="CW23">
        <v>49.810193548387097</v>
      </c>
      <c r="CX23">
        <v>51.028064516129</v>
      </c>
      <c r="CY23">
        <v>1255.48774193548</v>
      </c>
      <c r="CZ23">
        <v>139.50193548387099</v>
      </c>
      <c r="DA23">
        <v>0</v>
      </c>
      <c r="DB23">
        <v>303.39999985694902</v>
      </c>
      <c r="DC23">
        <v>0</v>
      </c>
      <c r="DD23">
        <v>834.21307692307698</v>
      </c>
      <c r="DE23">
        <v>0.26741881615479401</v>
      </c>
      <c r="DF23">
        <v>-558.36581202515697</v>
      </c>
      <c r="DG23">
        <v>12431.8923076923</v>
      </c>
      <c r="DH23">
        <v>15</v>
      </c>
      <c r="DI23">
        <v>1605212189.0999999</v>
      </c>
      <c r="DJ23" t="s">
        <v>329</v>
      </c>
      <c r="DK23">
        <v>1605212184.0999999</v>
      </c>
      <c r="DL23">
        <v>1605212189.0999999</v>
      </c>
      <c r="DM23">
        <v>3</v>
      </c>
      <c r="DN23">
        <v>-4.3999999999999997E-2</v>
      </c>
      <c r="DO23">
        <v>-9.8000000000000004E-2</v>
      </c>
      <c r="DP23">
        <v>-0.3</v>
      </c>
      <c r="DQ23">
        <v>0.38600000000000001</v>
      </c>
      <c r="DR23">
        <v>400</v>
      </c>
      <c r="DS23">
        <v>27</v>
      </c>
      <c r="DT23">
        <v>0.28000000000000003</v>
      </c>
      <c r="DU23">
        <v>0.04</v>
      </c>
      <c r="DV23">
        <v>4.5227725088802897</v>
      </c>
      <c r="DW23">
        <v>-0.22062613141829099</v>
      </c>
      <c r="DX23">
        <v>3.1430168181858897E-2</v>
      </c>
      <c r="DY23">
        <v>1</v>
      </c>
      <c r="DZ23">
        <v>-6.0350163333333304</v>
      </c>
      <c r="EA23">
        <v>0.413258909899896</v>
      </c>
      <c r="EB23">
        <v>4.6224254274376701E-2</v>
      </c>
      <c r="EC23">
        <v>0</v>
      </c>
      <c r="ED23">
        <v>1.5142973333333301</v>
      </c>
      <c r="EE23">
        <v>-0.130330411568406</v>
      </c>
      <c r="EF23">
        <v>9.4237603723543208E-3</v>
      </c>
      <c r="EG23">
        <v>1</v>
      </c>
      <c r="EH23">
        <v>2</v>
      </c>
      <c r="EI23">
        <v>3</v>
      </c>
      <c r="EJ23" t="s">
        <v>319</v>
      </c>
      <c r="EK23">
        <v>100</v>
      </c>
      <c r="EL23">
        <v>100</v>
      </c>
      <c r="EM23">
        <v>-0.29599999999999999</v>
      </c>
      <c r="EN23">
        <v>0.38579999999999998</v>
      </c>
      <c r="EO23">
        <v>-0.132816826468593</v>
      </c>
      <c r="EP23">
        <v>-1.6043650578588901E-5</v>
      </c>
      <c r="EQ23">
        <v>-1.15305589960158E-6</v>
      </c>
      <c r="ER23">
        <v>3.6581349982770798E-10</v>
      </c>
      <c r="ES23">
        <v>0.38585499999999601</v>
      </c>
      <c r="ET23">
        <v>0</v>
      </c>
      <c r="EU23">
        <v>0</v>
      </c>
      <c r="EV23">
        <v>0</v>
      </c>
      <c r="EW23">
        <v>18</v>
      </c>
      <c r="EX23">
        <v>2225</v>
      </c>
      <c r="EY23">
        <v>1</v>
      </c>
      <c r="EZ23">
        <v>25</v>
      </c>
      <c r="FA23">
        <v>1</v>
      </c>
      <c r="FB23">
        <v>0.9</v>
      </c>
      <c r="FC23">
        <v>2</v>
      </c>
      <c r="FD23">
        <v>511.62900000000002</v>
      </c>
      <c r="FE23">
        <v>512.79399999999998</v>
      </c>
      <c r="FF23">
        <v>35.9664</v>
      </c>
      <c r="FG23">
        <v>35.884099999999997</v>
      </c>
      <c r="FH23">
        <v>30.000699999999998</v>
      </c>
      <c r="FI23">
        <v>35.573500000000003</v>
      </c>
      <c r="FJ23">
        <v>35.577599999999997</v>
      </c>
      <c r="FK23">
        <v>17.663399999999999</v>
      </c>
      <c r="FL23">
        <v>0</v>
      </c>
      <c r="FM23">
        <v>100</v>
      </c>
      <c r="FN23">
        <v>-999.9</v>
      </c>
      <c r="FO23">
        <v>400</v>
      </c>
      <c r="FP23">
        <v>30.512799999999999</v>
      </c>
      <c r="FQ23">
        <v>97.201599999999999</v>
      </c>
      <c r="FR23">
        <v>102.098</v>
      </c>
    </row>
    <row r="24" spans="1:174" x14ac:dyDescent="0.25">
      <c r="A24">
        <v>8</v>
      </c>
      <c r="B24">
        <v>1605212416.0999999</v>
      </c>
      <c r="C24">
        <v>1727.5999999046301</v>
      </c>
      <c r="D24" t="s">
        <v>330</v>
      </c>
      <c r="E24" t="s">
        <v>331</v>
      </c>
      <c r="F24" t="s">
        <v>290</v>
      </c>
      <c r="G24" t="s">
        <v>326</v>
      </c>
      <c r="H24">
        <v>1605212408.0999999</v>
      </c>
      <c r="I24">
        <f t="shared" si="0"/>
        <v>2.0944454655341667E-3</v>
      </c>
      <c r="J24">
        <f t="shared" si="1"/>
        <v>2.0944454655341667</v>
      </c>
      <c r="K24">
        <f t="shared" si="2"/>
        <v>7.0725133040472796</v>
      </c>
      <c r="L24">
        <f t="shared" si="3"/>
        <v>390.49503225806399</v>
      </c>
      <c r="M24">
        <f t="shared" si="4"/>
        <v>185.42007387509636</v>
      </c>
      <c r="N24">
        <f t="shared" si="5"/>
        <v>18.887918902100097</v>
      </c>
      <c r="O24">
        <f t="shared" si="6"/>
        <v>39.777993540935</v>
      </c>
      <c r="P24">
        <f t="shared" si="7"/>
        <v>6.0467033059828791E-2</v>
      </c>
      <c r="Q24">
        <f t="shared" si="8"/>
        <v>2.9593520026977185</v>
      </c>
      <c r="R24">
        <f t="shared" si="9"/>
        <v>5.9788955333015474E-2</v>
      </c>
      <c r="S24">
        <f t="shared" si="10"/>
        <v>3.7428385970948407E-2</v>
      </c>
      <c r="T24">
        <f t="shared" si="11"/>
        <v>231.29015126904136</v>
      </c>
      <c r="U24">
        <f t="shared" si="12"/>
        <v>38.416548559596485</v>
      </c>
      <c r="V24">
        <f t="shared" si="13"/>
        <v>37.328554838709699</v>
      </c>
      <c r="W24">
        <f t="shared" si="14"/>
        <v>6.4188306724335948</v>
      </c>
      <c r="X24">
        <f t="shared" si="15"/>
        <v>46.265189998598267</v>
      </c>
      <c r="Y24">
        <f t="shared" si="16"/>
        <v>3.0156630771967974</v>
      </c>
      <c r="Z24">
        <f t="shared" si="17"/>
        <v>6.5182118073829702</v>
      </c>
      <c r="AA24">
        <f t="shared" si="18"/>
        <v>3.4031675952367975</v>
      </c>
      <c r="AB24">
        <f t="shared" si="19"/>
        <v>-92.365045030056748</v>
      </c>
      <c r="AC24">
        <f t="shared" si="20"/>
        <v>45.061052111328259</v>
      </c>
      <c r="AD24">
        <f t="shared" si="21"/>
        <v>3.642285376637437</v>
      </c>
      <c r="AE24">
        <f t="shared" si="22"/>
        <v>187.62844372695031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51944.689555674799</v>
      </c>
      <c r="AK24" t="s">
        <v>292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332</v>
      </c>
      <c r="AR24">
        <v>15360.9</v>
      </c>
      <c r="AS24">
        <v>777.27580769230804</v>
      </c>
      <c r="AT24">
        <v>975.48</v>
      </c>
      <c r="AU24">
        <f t="shared" si="27"/>
        <v>0.20318632089606348</v>
      </c>
      <c r="AV24">
        <v>0.5</v>
      </c>
      <c r="AW24">
        <f t="shared" si="28"/>
        <v>1180.1833467156064</v>
      </c>
      <c r="AX24">
        <f t="shared" si="29"/>
        <v>7.0725133040472796</v>
      </c>
      <c r="AY24">
        <f t="shared" si="30"/>
        <v>119.89855610097366</v>
      </c>
      <c r="AZ24">
        <f t="shared" si="31"/>
        <v>6.4822646457042554E-3</v>
      </c>
      <c r="BA24">
        <f t="shared" si="32"/>
        <v>2.3440767622093737</v>
      </c>
      <c r="BB24" t="s">
        <v>333</v>
      </c>
      <c r="BC24">
        <v>777.27580769230804</v>
      </c>
      <c r="BD24">
        <v>583.47</v>
      </c>
      <c r="BE24">
        <f t="shared" si="33"/>
        <v>0.40186369787181697</v>
      </c>
      <c r="BF24">
        <f t="shared" si="34"/>
        <v>0.50561004134509835</v>
      </c>
      <c r="BG24">
        <f t="shared" si="35"/>
        <v>0.8536517074154133</v>
      </c>
      <c r="BH24">
        <f t="shared" si="36"/>
        <v>0.76231479509118072</v>
      </c>
      <c r="BI24">
        <f t="shared" si="37"/>
        <v>0.8979020015803858</v>
      </c>
      <c r="BJ24">
        <f t="shared" si="38"/>
        <v>0.37954132613427016</v>
      </c>
      <c r="BK24">
        <f t="shared" si="39"/>
        <v>0.62045867386572984</v>
      </c>
      <c r="BL24">
        <f t="shared" si="40"/>
        <v>1399.9983870967701</v>
      </c>
      <c r="BM24">
        <f t="shared" si="41"/>
        <v>1180.1833467156064</v>
      </c>
      <c r="BN24">
        <f t="shared" si="42"/>
        <v>0.84298907598243555</v>
      </c>
      <c r="BO24">
        <f t="shared" si="43"/>
        <v>0.19597815196487117</v>
      </c>
      <c r="BP24">
        <v>6</v>
      </c>
      <c r="BQ24">
        <v>0.5</v>
      </c>
      <c r="BR24" t="s">
        <v>295</v>
      </c>
      <c r="BS24">
        <v>2</v>
      </c>
      <c r="BT24">
        <v>1605212408.0999999</v>
      </c>
      <c r="BU24">
        <v>390.49503225806399</v>
      </c>
      <c r="BV24">
        <v>399.96061290322598</v>
      </c>
      <c r="BW24">
        <v>29.604345161290301</v>
      </c>
      <c r="BX24">
        <v>27.1661580645161</v>
      </c>
      <c r="BY24">
        <v>390.78835483871001</v>
      </c>
      <c r="BZ24">
        <v>29.024412903225802</v>
      </c>
      <c r="CA24">
        <v>500.15212903225802</v>
      </c>
      <c r="CB24">
        <v>101.76551612903199</v>
      </c>
      <c r="CC24">
        <v>0.100039780645161</v>
      </c>
      <c r="CD24">
        <v>37.610990322580697</v>
      </c>
      <c r="CE24">
        <v>37.328554838709699</v>
      </c>
      <c r="CF24">
        <v>999.9</v>
      </c>
      <c r="CG24">
        <v>0</v>
      </c>
      <c r="CH24">
        <v>0</v>
      </c>
      <c r="CI24">
        <v>9994.4290322580691</v>
      </c>
      <c r="CJ24">
        <v>0</v>
      </c>
      <c r="CK24">
        <v>328.20587096774199</v>
      </c>
      <c r="CL24">
        <v>1399.9983870967701</v>
      </c>
      <c r="CM24">
        <v>0.900004290322581</v>
      </c>
      <c r="CN24">
        <v>9.9995419354838702E-2</v>
      </c>
      <c r="CO24">
        <v>0</v>
      </c>
      <c r="CP24">
        <v>777.79803225806495</v>
      </c>
      <c r="CQ24">
        <v>4.9994800000000001</v>
      </c>
      <c r="CR24">
        <v>11620.8387096774</v>
      </c>
      <c r="CS24">
        <v>11417.5709677419</v>
      </c>
      <c r="CT24">
        <v>48.576290322580597</v>
      </c>
      <c r="CU24">
        <v>50.203258064516099</v>
      </c>
      <c r="CV24">
        <v>49.247935483870997</v>
      </c>
      <c r="CW24">
        <v>50.132935483871002</v>
      </c>
      <c r="CX24">
        <v>51.2033225806451</v>
      </c>
      <c r="CY24">
        <v>1255.5083870967701</v>
      </c>
      <c r="CZ24">
        <v>139.49</v>
      </c>
      <c r="DA24">
        <v>0</v>
      </c>
      <c r="DB24">
        <v>173.60000014305101</v>
      </c>
      <c r="DC24">
        <v>0</v>
      </c>
      <c r="DD24">
        <v>777.27580769230804</v>
      </c>
      <c r="DE24">
        <v>-71.728923079115404</v>
      </c>
      <c r="DF24">
        <v>-1355.6444442259301</v>
      </c>
      <c r="DG24">
        <v>11610.592307692301</v>
      </c>
      <c r="DH24">
        <v>15</v>
      </c>
      <c r="DI24">
        <v>1605212189.0999999</v>
      </c>
      <c r="DJ24" t="s">
        <v>329</v>
      </c>
      <c r="DK24">
        <v>1605212184.0999999</v>
      </c>
      <c r="DL24">
        <v>1605212189.0999999</v>
      </c>
      <c r="DM24">
        <v>3</v>
      </c>
      <c r="DN24">
        <v>-4.3999999999999997E-2</v>
      </c>
      <c r="DO24">
        <v>-9.8000000000000004E-2</v>
      </c>
      <c r="DP24">
        <v>-0.3</v>
      </c>
      <c r="DQ24">
        <v>0.38600000000000001</v>
      </c>
      <c r="DR24">
        <v>400</v>
      </c>
      <c r="DS24">
        <v>27</v>
      </c>
      <c r="DT24">
        <v>0.28000000000000003</v>
      </c>
      <c r="DU24">
        <v>0.04</v>
      </c>
      <c r="DV24">
        <v>7.0846590898096604</v>
      </c>
      <c r="DW24">
        <v>-0.98431875489005105</v>
      </c>
      <c r="DX24">
        <v>7.9428513516505095E-2</v>
      </c>
      <c r="DY24">
        <v>0</v>
      </c>
      <c r="DZ24">
        <v>-9.4716183333333301</v>
      </c>
      <c r="EA24">
        <v>1.3634666963292399</v>
      </c>
      <c r="EB24">
        <v>0.10163965912586601</v>
      </c>
      <c r="EC24">
        <v>0</v>
      </c>
      <c r="ED24">
        <v>2.4385546666666702</v>
      </c>
      <c r="EE24">
        <v>-4.3182380422689001E-2</v>
      </c>
      <c r="EF24">
        <v>3.8450806088935101E-3</v>
      </c>
      <c r="EG24">
        <v>1</v>
      </c>
      <c r="EH24">
        <v>1</v>
      </c>
      <c r="EI24">
        <v>3</v>
      </c>
      <c r="EJ24" t="s">
        <v>302</v>
      </c>
      <c r="EK24">
        <v>100</v>
      </c>
      <c r="EL24">
        <v>100</v>
      </c>
      <c r="EM24">
        <v>-0.29299999999999998</v>
      </c>
      <c r="EN24">
        <v>0.57989999999999997</v>
      </c>
      <c r="EO24">
        <v>-0.132816826468593</v>
      </c>
      <c r="EP24">
        <v>-1.6043650578588901E-5</v>
      </c>
      <c r="EQ24">
        <v>-1.15305589960158E-6</v>
      </c>
      <c r="ER24">
        <v>3.6581349982770798E-10</v>
      </c>
      <c r="ES24">
        <v>0.38585499999999601</v>
      </c>
      <c r="ET24">
        <v>0</v>
      </c>
      <c r="EU24">
        <v>0</v>
      </c>
      <c r="EV24">
        <v>0</v>
      </c>
      <c r="EW24">
        <v>18</v>
      </c>
      <c r="EX24">
        <v>2225</v>
      </c>
      <c r="EY24">
        <v>1</v>
      </c>
      <c r="EZ24">
        <v>25</v>
      </c>
      <c r="FA24">
        <v>3.9</v>
      </c>
      <c r="FB24">
        <v>3.8</v>
      </c>
      <c r="FC24">
        <v>2</v>
      </c>
      <c r="FD24">
        <v>513.32399999999996</v>
      </c>
      <c r="FE24">
        <v>510.54700000000003</v>
      </c>
      <c r="FF24">
        <v>36.362299999999998</v>
      </c>
      <c r="FG24">
        <v>36.217599999999997</v>
      </c>
      <c r="FH24">
        <v>30.000900000000001</v>
      </c>
      <c r="FI24">
        <v>35.9009</v>
      </c>
      <c r="FJ24">
        <v>35.903599999999997</v>
      </c>
      <c r="FK24">
        <v>17.7319</v>
      </c>
      <c r="FL24">
        <v>0</v>
      </c>
      <c r="FM24">
        <v>100</v>
      </c>
      <c r="FN24">
        <v>-999.9</v>
      </c>
      <c r="FO24">
        <v>400</v>
      </c>
      <c r="FP24">
        <v>28.372699999999998</v>
      </c>
      <c r="FQ24">
        <v>97.149500000000003</v>
      </c>
      <c r="FR24">
        <v>102.027</v>
      </c>
    </row>
    <row r="25" spans="1:174" x14ac:dyDescent="0.25">
      <c r="A25">
        <v>9</v>
      </c>
      <c r="B25">
        <v>1605212709.0999999</v>
      </c>
      <c r="C25">
        <v>2020.5999999046301</v>
      </c>
      <c r="D25" t="s">
        <v>334</v>
      </c>
      <c r="E25" t="s">
        <v>335</v>
      </c>
      <c r="F25" t="s">
        <v>336</v>
      </c>
      <c r="G25" t="s">
        <v>337</v>
      </c>
      <c r="H25">
        <v>1605212701.0999999</v>
      </c>
      <c r="I25">
        <f t="shared" si="0"/>
        <v>8.0425099125411921E-4</v>
      </c>
      <c r="J25">
        <f t="shared" si="1"/>
        <v>0.80425099125411925</v>
      </c>
      <c r="K25">
        <f t="shared" si="2"/>
        <v>2.8023328490121497</v>
      </c>
      <c r="L25">
        <f t="shared" si="3"/>
        <v>396.16177419354801</v>
      </c>
      <c r="M25">
        <f t="shared" si="4"/>
        <v>157.23272088170131</v>
      </c>
      <c r="N25">
        <f t="shared" si="5"/>
        <v>16.014544557326271</v>
      </c>
      <c r="O25">
        <f t="shared" si="6"/>
        <v>40.350064217901327</v>
      </c>
      <c r="P25">
        <f t="shared" si="7"/>
        <v>2.0322307949622923E-2</v>
      </c>
      <c r="Q25">
        <f t="shared" si="8"/>
        <v>2.9599239826285664</v>
      </c>
      <c r="R25">
        <f t="shared" si="9"/>
        <v>2.0245109610472645E-2</v>
      </c>
      <c r="S25">
        <f t="shared" si="10"/>
        <v>1.2660104925262308E-2</v>
      </c>
      <c r="T25">
        <f t="shared" si="11"/>
        <v>231.28938690369682</v>
      </c>
      <c r="U25">
        <f t="shared" si="12"/>
        <v>39.102127577779569</v>
      </c>
      <c r="V25">
        <f t="shared" si="13"/>
        <v>38.262377419354799</v>
      </c>
      <c r="W25">
        <f t="shared" si="14"/>
        <v>6.7525226494948072</v>
      </c>
      <c r="X25">
        <f t="shared" si="15"/>
        <v>43.609627597532167</v>
      </c>
      <c r="Y25">
        <f t="shared" si="16"/>
        <v>2.8980497160655432</v>
      </c>
      <c r="Z25">
        <f t="shared" si="17"/>
        <v>6.6454355969541492</v>
      </c>
      <c r="AA25">
        <f t="shared" si="18"/>
        <v>3.854472933429264</v>
      </c>
      <c r="AB25">
        <f t="shared" si="19"/>
        <v>-35.467468714306655</v>
      </c>
      <c r="AC25">
        <f t="shared" si="20"/>
        <v>-47.111297335849038</v>
      </c>
      <c r="AD25">
        <f t="shared" si="21"/>
        <v>-3.8310486813339373</v>
      </c>
      <c r="AE25">
        <f t="shared" si="22"/>
        <v>144.87957217220722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51901.069290054336</v>
      </c>
      <c r="AK25" t="s">
        <v>292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338</v>
      </c>
      <c r="AR25">
        <v>15417.2</v>
      </c>
      <c r="AS25">
        <v>726.68673076923096</v>
      </c>
      <c r="AT25">
        <v>900</v>
      </c>
      <c r="AU25">
        <f t="shared" si="27"/>
        <v>0.19257029914529888</v>
      </c>
      <c r="AV25">
        <v>0.5</v>
      </c>
      <c r="AW25">
        <f t="shared" si="28"/>
        <v>1180.1758757480181</v>
      </c>
      <c r="AX25">
        <f t="shared" si="29"/>
        <v>2.8023328490121497</v>
      </c>
      <c r="AY25">
        <f t="shared" si="30"/>
        <v>113.63341071843047</v>
      </c>
      <c r="AZ25">
        <f t="shared" si="31"/>
        <v>2.8640479764814827E-3</v>
      </c>
      <c r="BA25">
        <f t="shared" si="32"/>
        <v>2.6245333333333334</v>
      </c>
      <c r="BB25" t="s">
        <v>339</v>
      </c>
      <c r="BC25">
        <v>726.68673076923096</v>
      </c>
      <c r="BD25">
        <v>599.67999999999995</v>
      </c>
      <c r="BE25">
        <f t="shared" si="33"/>
        <v>0.33368888888888892</v>
      </c>
      <c r="BF25">
        <f t="shared" si="34"/>
        <v>0.57709532908487282</v>
      </c>
      <c r="BG25">
        <f t="shared" si="35"/>
        <v>0.88719951923076912</v>
      </c>
      <c r="BH25">
        <f t="shared" si="36"/>
        <v>0.9392498332499567</v>
      </c>
      <c r="BI25">
        <f t="shared" si="37"/>
        <v>0.92754148512769952</v>
      </c>
      <c r="BJ25">
        <f t="shared" si="38"/>
        <v>0.47623344736084972</v>
      </c>
      <c r="BK25">
        <f t="shared" si="39"/>
        <v>0.52376655263915028</v>
      </c>
      <c r="BL25">
        <f t="shared" si="40"/>
        <v>1399.98903225806</v>
      </c>
      <c r="BM25">
        <f t="shared" si="41"/>
        <v>1180.1758757480181</v>
      </c>
      <c r="BN25">
        <f t="shared" si="42"/>
        <v>0.84298937245565242</v>
      </c>
      <c r="BO25">
        <f t="shared" si="43"/>
        <v>0.19597874491130499</v>
      </c>
      <c r="BP25">
        <v>6</v>
      </c>
      <c r="BQ25">
        <v>0.5</v>
      </c>
      <c r="BR25" t="s">
        <v>295</v>
      </c>
      <c r="BS25">
        <v>2</v>
      </c>
      <c r="BT25">
        <v>1605212701.0999999</v>
      </c>
      <c r="BU25">
        <v>396.16177419354801</v>
      </c>
      <c r="BV25">
        <v>399.905741935484</v>
      </c>
      <c r="BW25">
        <v>28.453399999999998</v>
      </c>
      <c r="BX25">
        <v>27.516051612903201</v>
      </c>
      <c r="BY25">
        <v>396.45935483871</v>
      </c>
      <c r="BZ25">
        <v>27.9283741935484</v>
      </c>
      <c r="CA25">
        <v>500.15596774193602</v>
      </c>
      <c r="CB25">
        <v>101.75248387096801</v>
      </c>
      <c r="CC25">
        <v>0.100008838709677</v>
      </c>
      <c r="CD25">
        <v>37.967148387096799</v>
      </c>
      <c r="CE25">
        <v>38.262377419354799</v>
      </c>
      <c r="CF25">
        <v>999.9</v>
      </c>
      <c r="CG25">
        <v>0</v>
      </c>
      <c r="CH25">
        <v>0</v>
      </c>
      <c r="CI25">
        <v>9998.9516129032309</v>
      </c>
      <c r="CJ25">
        <v>0</v>
      </c>
      <c r="CK25">
        <v>1285.40387096774</v>
      </c>
      <c r="CL25">
        <v>1399.98903225806</v>
      </c>
      <c r="CM25">
        <v>0.89999809677419396</v>
      </c>
      <c r="CN25">
        <v>0.100001870967742</v>
      </c>
      <c r="CO25">
        <v>0</v>
      </c>
      <c r="CP25">
        <v>726.86438709677395</v>
      </c>
      <c r="CQ25">
        <v>4.9994800000000001</v>
      </c>
      <c r="CR25">
        <v>11529.9774193548</v>
      </c>
      <c r="CS25">
        <v>11417.483870967701</v>
      </c>
      <c r="CT25">
        <v>48.689225806451603</v>
      </c>
      <c r="CU25">
        <v>50.753999999999998</v>
      </c>
      <c r="CV25">
        <v>49.4898387096774</v>
      </c>
      <c r="CW25">
        <v>50.29</v>
      </c>
      <c r="CX25">
        <v>51.405000000000001</v>
      </c>
      <c r="CY25">
        <v>1255.4861290322599</v>
      </c>
      <c r="CZ25">
        <v>139.50290322580599</v>
      </c>
      <c r="DA25">
        <v>0</v>
      </c>
      <c r="DB25">
        <v>292.40000009536698</v>
      </c>
      <c r="DC25">
        <v>0</v>
      </c>
      <c r="DD25">
        <v>726.68673076923096</v>
      </c>
      <c r="DE25">
        <v>-15.811453013651599</v>
      </c>
      <c r="DF25">
        <v>-274.33846315171797</v>
      </c>
      <c r="DG25">
        <v>11525.192307692299</v>
      </c>
      <c r="DH25">
        <v>15</v>
      </c>
      <c r="DI25">
        <v>1605212189.0999999</v>
      </c>
      <c r="DJ25" t="s">
        <v>329</v>
      </c>
      <c r="DK25">
        <v>1605212184.0999999</v>
      </c>
      <c r="DL25">
        <v>1605212189.0999999</v>
      </c>
      <c r="DM25">
        <v>3</v>
      </c>
      <c r="DN25">
        <v>-4.3999999999999997E-2</v>
      </c>
      <c r="DO25">
        <v>-9.8000000000000004E-2</v>
      </c>
      <c r="DP25">
        <v>-0.3</v>
      </c>
      <c r="DQ25">
        <v>0.38600000000000001</v>
      </c>
      <c r="DR25">
        <v>400</v>
      </c>
      <c r="DS25">
        <v>27</v>
      </c>
      <c r="DT25">
        <v>0.28000000000000003</v>
      </c>
      <c r="DU25">
        <v>0.04</v>
      </c>
      <c r="DV25">
        <v>2.8057686970829301</v>
      </c>
      <c r="DW25">
        <v>-0.116792509175659</v>
      </c>
      <c r="DX25">
        <v>2.6454555361214199E-2</v>
      </c>
      <c r="DY25">
        <v>1</v>
      </c>
      <c r="DZ25">
        <v>-3.7447016666666699</v>
      </c>
      <c r="EA25">
        <v>7.6325606229131301E-2</v>
      </c>
      <c r="EB25">
        <v>2.6881208812518501E-2</v>
      </c>
      <c r="EC25">
        <v>1</v>
      </c>
      <c r="ED25">
        <v>0.937466466666667</v>
      </c>
      <c r="EE25">
        <v>-1.35099977753045E-2</v>
      </c>
      <c r="EF25">
        <v>1.3008438218667501E-3</v>
      </c>
      <c r="EG25">
        <v>1</v>
      </c>
      <c r="EH25">
        <v>3</v>
      </c>
      <c r="EI25">
        <v>3</v>
      </c>
      <c r="EJ25" t="s">
        <v>297</v>
      </c>
      <c r="EK25">
        <v>100</v>
      </c>
      <c r="EL25">
        <v>100</v>
      </c>
      <c r="EM25">
        <v>-0.29799999999999999</v>
      </c>
      <c r="EN25">
        <v>0.5252</v>
      </c>
      <c r="EO25">
        <v>-0.132816826468593</v>
      </c>
      <c r="EP25">
        <v>-1.6043650578588901E-5</v>
      </c>
      <c r="EQ25">
        <v>-1.15305589960158E-6</v>
      </c>
      <c r="ER25">
        <v>3.6581349982770798E-10</v>
      </c>
      <c r="ES25">
        <v>0.38585499999999601</v>
      </c>
      <c r="ET25">
        <v>0</v>
      </c>
      <c r="EU25">
        <v>0</v>
      </c>
      <c r="EV25">
        <v>0</v>
      </c>
      <c r="EW25">
        <v>18</v>
      </c>
      <c r="EX25">
        <v>2225</v>
      </c>
      <c r="EY25">
        <v>1</v>
      </c>
      <c r="EZ25">
        <v>25</v>
      </c>
      <c r="FA25">
        <v>8.8000000000000007</v>
      </c>
      <c r="FB25">
        <v>8.6999999999999993</v>
      </c>
      <c r="FC25">
        <v>2</v>
      </c>
      <c r="FD25">
        <v>512.74699999999996</v>
      </c>
      <c r="FE25">
        <v>507.512</v>
      </c>
      <c r="FF25">
        <v>36.779499999999999</v>
      </c>
      <c r="FG25">
        <v>36.5595</v>
      </c>
      <c r="FH25">
        <v>29.9999</v>
      </c>
      <c r="FI25">
        <v>36.278799999999997</v>
      </c>
      <c r="FJ25">
        <v>36.285200000000003</v>
      </c>
      <c r="FK25">
        <v>17.885100000000001</v>
      </c>
      <c r="FL25">
        <v>0</v>
      </c>
      <c r="FM25">
        <v>100</v>
      </c>
      <c r="FN25">
        <v>-999.9</v>
      </c>
      <c r="FO25">
        <v>400</v>
      </c>
      <c r="FP25">
        <v>29.4925</v>
      </c>
      <c r="FQ25">
        <v>97.125900000000001</v>
      </c>
      <c r="FR25">
        <v>101.979</v>
      </c>
    </row>
    <row r="26" spans="1:174" x14ac:dyDescent="0.25">
      <c r="A26">
        <v>10</v>
      </c>
      <c r="B26">
        <v>1605212896.5999999</v>
      </c>
      <c r="C26">
        <v>2208.0999999046298</v>
      </c>
      <c r="D26" t="s">
        <v>340</v>
      </c>
      <c r="E26" t="s">
        <v>341</v>
      </c>
      <c r="F26" t="s">
        <v>336</v>
      </c>
      <c r="G26" t="s">
        <v>337</v>
      </c>
      <c r="H26">
        <v>1605212888.8499999</v>
      </c>
      <c r="I26">
        <f t="shared" si="0"/>
        <v>1.3186307263745845E-3</v>
      </c>
      <c r="J26">
        <f t="shared" si="1"/>
        <v>1.3186307263745844</v>
      </c>
      <c r="K26">
        <f t="shared" si="2"/>
        <v>4.7332155816932415</v>
      </c>
      <c r="L26">
        <f t="shared" si="3"/>
        <v>393.60683333333299</v>
      </c>
      <c r="M26">
        <f t="shared" si="4"/>
        <v>149.22503592901526</v>
      </c>
      <c r="N26">
        <f t="shared" si="5"/>
        <v>15.199159294541161</v>
      </c>
      <c r="O26">
        <f t="shared" si="6"/>
        <v>40.090410580293302</v>
      </c>
      <c r="P26">
        <f t="shared" si="7"/>
        <v>3.3511592406837633E-2</v>
      </c>
      <c r="Q26">
        <f t="shared" si="8"/>
        <v>2.9605672435741734</v>
      </c>
      <c r="R26">
        <f t="shared" si="9"/>
        <v>3.3302275602801093E-2</v>
      </c>
      <c r="S26">
        <f t="shared" si="10"/>
        <v>2.0832619396372581E-2</v>
      </c>
      <c r="T26">
        <f t="shared" si="11"/>
        <v>231.29159150155417</v>
      </c>
      <c r="U26">
        <f t="shared" si="12"/>
        <v>39.341213614546056</v>
      </c>
      <c r="V26">
        <f t="shared" si="13"/>
        <v>38.4351566666667</v>
      </c>
      <c r="W26">
        <f t="shared" si="14"/>
        <v>6.8158859519858108</v>
      </c>
      <c r="X26">
        <f t="shared" si="15"/>
        <v>43.903511284804502</v>
      </c>
      <c r="Y26">
        <f t="shared" si="16"/>
        <v>2.9767699516520345</v>
      </c>
      <c r="Z26">
        <f t="shared" si="17"/>
        <v>6.7802548464553629</v>
      </c>
      <c r="AA26">
        <f t="shared" si="18"/>
        <v>3.8391160003337763</v>
      </c>
      <c r="AB26">
        <f t="shared" si="19"/>
        <v>-58.151615033119178</v>
      </c>
      <c r="AC26">
        <f t="shared" si="20"/>
        <v>-15.480051685172814</v>
      </c>
      <c r="AD26">
        <f t="shared" si="21"/>
        <v>-1.2618528662247535</v>
      </c>
      <c r="AE26">
        <f t="shared" si="22"/>
        <v>156.39807191703741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51857.386575539931</v>
      </c>
      <c r="AK26" t="s">
        <v>292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342</v>
      </c>
      <c r="AR26">
        <v>15432.5</v>
      </c>
      <c r="AS26">
        <v>701.28404</v>
      </c>
      <c r="AT26">
        <v>898.54</v>
      </c>
      <c r="AU26">
        <f t="shared" si="27"/>
        <v>0.21952941438333295</v>
      </c>
      <c r="AV26">
        <v>0.5</v>
      </c>
      <c r="AW26">
        <f t="shared" si="28"/>
        <v>1180.1896095615916</v>
      </c>
      <c r="AX26">
        <f t="shared" si="29"/>
        <v>4.7332155816932415</v>
      </c>
      <c r="AY26">
        <f t="shared" si="30"/>
        <v>129.5431669241753</v>
      </c>
      <c r="AZ26">
        <f t="shared" si="31"/>
        <v>4.5000930515583359E-3</v>
      </c>
      <c r="BA26">
        <f t="shared" si="32"/>
        <v>2.6304226856901196</v>
      </c>
      <c r="BB26" t="s">
        <v>343</v>
      </c>
      <c r="BC26">
        <v>701.28404</v>
      </c>
      <c r="BD26">
        <v>589.61</v>
      </c>
      <c r="BE26">
        <f t="shared" si="33"/>
        <v>0.34381329712644948</v>
      </c>
      <c r="BF26">
        <f t="shared" si="34"/>
        <v>0.63851344964878776</v>
      </c>
      <c r="BG26">
        <f t="shared" si="35"/>
        <v>0.8844028183665299</v>
      </c>
      <c r="BH26">
        <f t="shared" si="36"/>
        <v>1.0775300148750739</v>
      </c>
      <c r="BI26">
        <f t="shared" si="37"/>
        <v>0.92811479787252038</v>
      </c>
      <c r="BJ26">
        <f t="shared" si="38"/>
        <v>0.53683513893660229</v>
      </c>
      <c r="BK26">
        <f t="shared" si="39"/>
        <v>0.46316486106339771</v>
      </c>
      <c r="BL26">
        <f t="shared" si="40"/>
        <v>1400.0056666666701</v>
      </c>
      <c r="BM26">
        <f t="shared" si="41"/>
        <v>1180.1896095615916</v>
      </c>
      <c r="BN26">
        <f t="shared" si="42"/>
        <v>0.84298916615927177</v>
      </c>
      <c r="BO26">
        <f t="shared" si="43"/>
        <v>0.19597833231854389</v>
      </c>
      <c r="BP26">
        <v>6</v>
      </c>
      <c r="BQ26">
        <v>0.5</v>
      </c>
      <c r="BR26" t="s">
        <v>295</v>
      </c>
      <c r="BS26">
        <v>2</v>
      </c>
      <c r="BT26">
        <v>1605212888.8499999</v>
      </c>
      <c r="BU26">
        <v>393.60683333333299</v>
      </c>
      <c r="BV26">
        <v>399.90736666666697</v>
      </c>
      <c r="BW26">
        <v>29.2258666666667</v>
      </c>
      <c r="BX26">
        <v>27.690280000000001</v>
      </c>
      <c r="BY26">
        <v>393.90260000000001</v>
      </c>
      <c r="BZ26">
        <v>28.6640466666667</v>
      </c>
      <c r="CA26">
        <v>500.17076666666702</v>
      </c>
      <c r="CB26">
        <v>101.753966666667</v>
      </c>
      <c r="CC26">
        <v>9.9982973333333294E-2</v>
      </c>
      <c r="CD26">
        <v>38.338169999999998</v>
      </c>
      <c r="CE26">
        <v>38.4351566666667</v>
      </c>
      <c r="CF26">
        <v>999.9</v>
      </c>
      <c r="CG26">
        <v>0</v>
      </c>
      <c r="CH26">
        <v>0</v>
      </c>
      <c r="CI26">
        <v>10002.4533333333</v>
      </c>
      <c r="CJ26">
        <v>0</v>
      </c>
      <c r="CK26">
        <v>1348.7743333333301</v>
      </c>
      <c r="CL26">
        <v>1400.0056666666701</v>
      </c>
      <c r="CM26">
        <v>0.90000303333333298</v>
      </c>
      <c r="CN26">
        <v>9.99968366666667E-2</v>
      </c>
      <c r="CO26">
        <v>0</v>
      </c>
      <c r="CP26">
        <v>701.31093333333297</v>
      </c>
      <c r="CQ26">
        <v>4.9994800000000001</v>
      </c>
      <c r="CR26">
        <v>11285.3</v>
      </c>
      <c r="CS26">
        <v>11417.64</v>
      </c>
      <c r="CT26">
        <v>48.895600000000002</v>
      </c>
      <c r="CU26">
        <v>51.166333333333299</v>
      </c>
      <c r="CV26">
        <v>49.699599999999997</v>
      </c>
      <c r="CW26">
        <v>50.558066666666598</v>
      </c>
      <c r="CX26">
        <v>51.637333333333302</v>
      </c>
      <c r="CY26">
        <v>1255.51133333333</v>
      </c>
      <c r="CZ26">
        <v>139.495</v>
      </c>
      <c r="DA26">
        <v>0</v>
      </c>
      <c r="DB26">
        <v>186.60000014305101</v>
      </c>
      <c r="DC26">
        <v>0</v>
      </c>
      <c r="DD26">
        <v>701.28404</v>
      </c>
      <c r="DE26">
        <v>-3.1950769271379502</v>
      </c>
      <c r="DF26">
        <v>-92.0461535299372</v>
      </c>
      <c r="DG26">
        <v>11284.64</v>
      </c>
      <c r="DH26">
        <v>15</v>
      </c>
      <c r="DI26">
        <v>1605212189.0999999</v>
      </c>
      <c r="DJ26" t="s">
        <v>329</v>
      </c>
      <c r="DK26">
        <v>1605212184.0999999</v>
      </c>
      <c r="DL26">
        <v>1605212189.0999999</v>
      </c>
      <c r="DM26">
        <v>3</v>
      </c>
      <c r="DN26">
        <v>-4.3999999999999997E-2</v>
      </c>
      <c r="DO26">
        <v>-9.8000000000000004E-2</v>
      </c>
      <c r="DP26">
        <v>-0.3</v>
      </c>
      <c r="DQ26">
        <v>0.38600000000000001</v>
      </c>
      <c r="DR26">
        <v>400</v>
      </c>
      <c r="DS26">
        <v>27</v>
      </c>
      <c r="DT26">
        <v>0.28000000000000003</v>
      </c>
      <c r="DU26">
        <v>0.04</v>
      </c>
      <c r="DV26">
        <v>4.7371537441039004</v>
      </c>
      <c r="DW26">
        <v>-0.23926620611827201</v>
      </c>
      <c r="DX26">
        <v>3.1455975254364402E-2</v>
      </c>
      <c r="DY26">
        <v>1</v>
      </c>
      <c r="DZ26">
        <v>-6.30048866666667</v>
      </c>
      <c r="EA26">
        <v>0.29284057842047101</v>
      </c>
      <c r="EB26">
        <v>3.8184323985403001E-2</v>
      </c>
      <c r="EC26">
        <v>0</v>
      </c>
      <c r="ED26">
        <v>1.5355810000000001</v>
      </c>
      <c r="EE26">
        <v>-2.0505183537257499E-2</v>
      </c>
      <c r="EF26">
        <v>1.6589180208798401E-3</v>
      </c>
      <c r="EG26">
        <v>1</v>
      </c>
      <c r="EH26">
        <v>2</v>
      </c>
      <c r="EI26">
        <v>3</v>
      </c>
      <c r="EJ26" t="s">
        <v>319</v>
      </c>
      <c r="EK26">
        <v>100</v>
      </c>
      <c r="EL26">
        <v>100</v>
      </c>
      <c r="EM26">
        <v>-0.29499999999999998</v>
      </c>
      <c r="EN26">
        <v>0.56210000000000004</v>
      </c>
      <c r="EO26">
        <v>-0.132816826468593</v>
      </c>
      <c r="EP26">
        <v>-1.6043650578588901E-5</v>
      </c>
      <c r="EQ26">
        <v>-1.15305589960158E-6</v>
      </c>
      <c r="ER26">
        <v>3.6581349982770798E-10</v>
      </c>
      <c r="ES26">
        <v>0.38585499999999601</v>
      </c>
      <c r="ET26">
        <v>0</v>
      </c>
      <c r="EU26">
        <v>0</v>
      </c>
      <c r="EV26">
        <v>0</v>
      </c>
      <c r="EW26">
        <v>18</v>
      </c>
      <c r="EX26">
        <v>2225</v>
      </c>
      <c r="EY26">
        <v>1</v>
      </c>
      <c r="EZ26">
        <v>25</v>
      </c>
      <c r="FA26">
        <v>11.9</v>
      </c>
      <c r="FB26">
        <v>11.8</v>
      </c>
      <c r="FC26">
        <v>2</v>
      </c>
      <c r="FD26">
        <v>513.18100000000004</v>
      </c>
      <c r="FE26">
        <v>506.73099999999999</v>
      </c>
      <c r="FF26">
        <v>37.015000000000001</v>
      </c>
      <c r="FG26">
        <v>36.5015</v>
      </c>
      <c r="FH26">
        <v>30.0001</v>
      </c>
      <c r="FI26">
        <v>36.275399999999998</v>
      </c>
      <c r="FJ26">
        <v>36.295400000000001</v>
      </c>
      <c r="FK26">
        <v>18.002700000000001</v>
      </c>
      <c r="FL26">
        <v>0</v>
      </c>
      <c r="FM26">
        <v>100</v>
      </c>
      <c r="FN26">
        <v>-999.9</v>
      </c>
      <c r="FO26">
        <v>400</v>
      </c>
      <c r="FP26">
        <v>28.4283</v>
      </c>
      <c r="FQ26">
        <v>97.162199999999999</v>
      </c>
      <c r="FR26">
        <v>101.997</v>
      </c>
    </row>
    <row r="27" spans="1:174" x14ac:dyDescent="0.25">
      <c r="A27">
        <v>11</v>
      </c>
      <c r="B27">
        <v>1605213138.0999999</v>
      </c>
      <c r="C27">
        <v>2449.5999999046298</v>
      </c>
      <c r="D27" t="s">
        <v>344</v>
      </c>
      <c r="E27" t="s">
        <v>345</v>
      </c>
      <c r="F27" t="s">
        <v>346</v>
      </c>
      <c r="G27" t="s">
        <v>347</v>
      </c>
      <c r="H27">
        <v>1605213130.0999999</v>
      </c>
      <c r="I27">
        <f t="shared" si="0"/>
        <v>5.7134796405674398E-3</v>
      </c>
      <c r="J27">
        <f t="shared" si="1"/>
        <v>5.7134796405674395</v>
      </c>
      <c r="K27">
        <f t="shared" si="2"/>
        <v>11.255704930416529</v>
      </c>
      <c r="L27">
        <f t="shared" si="3"/>
        <v>383.791612903226</v>
      </c>
      <c r="M27">
        <f t="shared" si="4"/>
        <v>273.23461427582259</v>
      </c>
      <c r="N27">
        <f t="shared" si="5"/>
        <v>27.83112549721147</v>
      </c>
      <c r="O27">
        <f t="shared" si="6"/>
        <v>39.092237898908245</v>
      </c>
      <c r="P27">
        <f t="shared" si="7"/>
        <v>0.19603119806139657</v>
      </c>
      <c r="Q27">
        <f t="shared" si="8"/>
        <v>2.9598568658129532</v>
      </c>
      <c r="R27">
        <f t="shared" si="9"/>
        <v>0.18909350631002597</v>
      </c>
      <c r="S27">
        <f t="shared" si="10"/>
        <v>0.11878631004473153</v>
      </c>
      <c r="T27">
        <f t="shared" si="11"/>
        <v>231.29052258139612</v>
      </c>
      <c r="U27">
        <f t="shared" si="12"/>
        <v>38.303527662281176</v>
      </c>
      <c r="V27">
        <f t="shared" si="13"/>
        <v>37.409409677419397</v>
      </c>
      <c r="W27">
        <f t="shared" si="14"/>
        <v>6.4471459401649769</v>
      </c>
      <c r="X27">
        <f t="shared" si="15"/>
        <v>51.678234341934647</v>
      </c>
      <c r="Y27">
        <f t="shared" si="16"/>
        <v>3.5200770254708464</v>
      </c>
      <c r="Z27">
        <f t="shared" si="17"/>
        <v>6.8115272711909514</v>
      </c>
      <c r="AA27">
        <f t="shared" si="18"/>
        <v>2.9270689146941304</v>
      </c>
      <c r="AB27">
        <f t="shared" si="19"/>
        <v>-251.96445214902408</v>
      </c>
      <c r="AC27">
        <f t="shared" si="20"/>
        <v>161.79088091177448</v>
      </c>
      <c r="AD27">
        <f t="shared" si="21"/>
        <v>13.131865574309328</v>
      </c>
      <c r="AE27">
        <f t="shared" si="22"/>
        <v>154.24881691845584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51823.267802304421</v>
      </c>
      <c r="AK27" t="s">
        <v>292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348</v>
      </c>
      <c r="AR27">
        <v>15405.2</v>
      </c>
      <c r="AS27">
        <v>912.20473076923099</v>
      </c>
      <c r="AT27">
        <v>1152.95</v>
      </c>
      <c r="AU27">
        <f t="shared" si="27"/>
        <v>0.208808074271017</v>
      </c>
      <c r="AV27">
        <v>0.5</v>
      </c>
      <c r="AW27">
        <f t="shared" si="28"/>
        <v>1180.1815951028616</v>
      </c>
      <c r="AX27">
        <f t="shared" si="29"/>
        <v>11.255704930416529</v>
      </c>
      <c r="AY27">
        <f t="shared" si="30"/>
        <v>123.21572308176282</v>
      </c>
      <c r="AZ27">
        <f t="shared" si="31"/>
        <v>1.0026806433294174E-2</v>
      </c>
      <c r="BA27">
        <f t="shared" si="32"/>
        <v>1.8293334489787068</v>
      </c>
      <c r="BB27" t="s">
        <v>349</v>
      </c>
      <c r="BC27">
        <v>912.20473076923099</v>
      </c>
      <c r="BD27">
        <v>674.62</v>
      </c>
      <c r="BE27">
        <f t="shared" si="33"/>
        <v>0.41487488616158552</v>
      </c>
      <c r="BF27">
        <f t="shared" si="34"/>
        <v>0.50330372176273497</v>
      </c>
      <c r="BG27">
        <f t="shared" si="35"/>
        <v>0.81513530643951981</v>
      </c>
      <c r="BH27">
        <f t="shared" si="36"/>
        <v>0.55030876625374692</v>
      </c>
      <c r="BI27">
        <f t="shared" si="37"/>
        <v>0.82821308868767562</v>
      </c>
      <c r="BJ27">
        <f t="shared" si="38"/>
        <v>0.37221771091809058</v>
      </c>
      <c r="BK27">
        <f t="shared" si="39"/>
        <v>0.62778228908190936</v>
      </c>
      <c r="BL27">
        <f t="shared" si="40"/>
        <v>1399.99580645161</v>
      </c>
      <c r="BM27">
        <f t="shared" si="41"/>
        <v>1180.1815951028616</v>
      </c>
      <c r="BN27">
        <f t="shared" si="42"/>
        <v>0.84298937872829538</v>
      </c>
      <c r="BO27">
        <f t="shared" si="43"/>
        <v>0.19597875745659077</v>
      </c>
      <c r="BP27">
        <v>6</v>
      </c>
      <c r="BQ27">
        <v>0.5</v>
      </c>
      <c r="BR27" t="s">
        <v>295</v>
      </c>
      <c r="BS27">
        <v>2</v>
      </c>
      <c r="BT27">
        <v>1605213130.0999999</v>
      </c>
      <c r="BU27">
        <v>383.791612903226</v>
      </c>
      <c r="BV27">
        <v>399.92487096774198</v>
      </c>
      <c r="BW27">
        <v>34.558677419354801</v>
      </c>
      <c r="BX27">
        <v>27.941464516128999</v>
      </c>
      <c r="BY27">
        <v>384.079935483871</v>
      </c>
      <c r="BZ27">
        <v>33.739758064516103</v>
      </c>
      <c r="CA27">
        <v>500.152806451613</v>
      </c>
      <c r="CB27">
        <v>101.757967741935</v>
      </c>
      <c r="CC27">
        <v>0.100010870967742</v>
      </c>
      <c r="CD27">
        <v>38.423316129032301</v>
      </c>
      <c r="CE27">
        <v>37.409409677419397</v>
      </c>
      <c r="CF27">
        <v>999.9</v>
      </c>
      <c r="CG27">
        <v>0</v>
      </c>
      <c r="CH27">
        <v>0</v>
      </c>
      <c r="CI27">
        <v>9998.0322580645206</v>
      </c>
      <c r="CJ27">
        <v>0</v>
      </c>
      <c r="CK27">
        <v>771.73209677419402</v>
      </c>
      <c r="CL27">
        <v>1399.99580645161</v>
      </c>
      <c r="CM27">
        <v>0.89999822580645195</v>
      </c>
      <c r="CN27">
        <v>0.100001606451613</v>
      </c>
      <c r="CO27">
        <v>0</v>
      </c>
      <c r="CP27">
        <v>912.56919354838703</v>
      </c>
      <c r="CQ27">
        <v>4.9994800000000001</v>
      </c>
      <c r="CR27">
        <v>14279.8612903226</v>
      </c>
      <c r="CS27">
        <v>11417.538709677399</v>
      </c>
      <c r="CT27">
        <v>49.352580645161297</v>
      </c>
      <c r="CU27">
        <v>51.781999999999996</v>
      </c>
      <c r="CV27">
        <v>50.128806451612903</v>
      </c>
      <c r="CW27">
        <v>51.110580645161299</v>
      </c>
      <c r="CX27">
        <v>52.108580645161297</v>
      </c>
      <c r="CY27">
        <v>1255.4919354838701</v>
      </c>
      <c r="CZ27">
        <v>139.50387096774199</v>
      </c>
      <c r="DA27">
        <v>0</v>
      </c>
      <c r="DB27">
        <v>240.700000047684</v>
      </c>
      <c r="DC27">
        <v>0</v>
      </c>
      <c r="DD27">
        <v>912.20473076923099</v>
      </c>
      <c r="DE27">
        <v>-40.2590426792515</v>
      </c>
      <c r="DF27">
        <v>-630.59145215407204</v>
      </c>
      <c r="DG27">
        <v>14273.992307692301</v>
      </c>
      <c r="DH27">
        <v>15</v>
      </c>
      <c r="DI27">
        <v>1605212189.0999999</v>
      </c>
      <c r="DJ27" t="s">
        <v>329</v>
      </c>
      <c r="DK27">
        <v>1605212184.0999999</v>
      </c>
      <c r="DL27">
        <v>1605212189.0999999</v>
      </c>
      <c r="DM27">
        <v>3</v>
      </c>
      <c r="DN27">
        <v>-4.3999999999999997E-2</v>
      </c>
      <c r="DO27">
        <v>-9.8000000000000004E-2</v>
      </c>
      <c r="DP27">
        <v>-0.3</v>
      </c>
      <c r="DQ27">
        <v>0.38600000000000001</v>
      </c>
      <c r="DR27">
        <v>400</v>
      </c>
      <c r="DS27">
        <v>27</v>
      </c>
      <c r="DT27">
        <v>0.28000000000000003</v>
      </c>
      <c r="DU27">
        <v>0.04</v>
      </c>
      <c r="DV27">
        <v>11.2584581682856</v>
      </c>
      <c r="DW27">
        <v>0.11665971969735101</v>
      </c>
      <c r="DX27">
        <v>5.4491907413296299E-2</v>
      </c>
      <c r="DY27">
        <v>1</v>
      </c>
      <c r="DZ27">
        <v>-16.135899999999999</v>
      </c>
      <c r="EA27">
        <v>-0.106817352614057</v>
      </c>
      <c r="EB27">
        <v>6.48679581920069E-2</v>
      </c>
      <c r="EC27">
        <v>1</v>
      </c>
      <c r="ED27">
        <v>6.6173999999999999</v>
      </c>
      <c r="EE27">
        <v>-2.67993770856505E-2</v>
      </c>
      <c r="EF27">
        <v>2.3262459027368798E-3</v>
      </c>
      <c r="EG27">
        <v>1</v>
      </c>
      <c r="EH27">
        <v>3</v>
      </c>
      <c r="EI27">
        <v>3</v>
      </c>
      <c r="EJ27" t="s">
        <v>297</v>
      </c>
      <c r="EK27">
        <v>100</v>
      </c>
      <c r="EL27">
        <v>100</v>
      </c>
      <c r="EM27">
        <v>-0.28799999999999998</v>
      </c>
      <c r="EN27">
        <v>0.81920000000000004</v>
      </c>
      <c r="EO27">
        <v>-0.132816826468593</v>
      </c>
      <c r="EP27">
        <v>-1.6043650578588901E-5</v>
      </c>
      <c r="EQ27">
        <v>-1.15305589960158E-6</v>
      </c>
      <c r="ER27">
        <v>3.6581349982770798E-10</v>
      </c>
      <c r="ES27">
        <v>0.38585499999999601</v>
      </c>
      <c r="ET27">
        <v>0</v>
      </c>
      <c r="EU27">
        <v>0</v>
      </c>
      <c r="EV27">
        <v>0</v>
      </c>
      <c r="EW27">
        <v>18</v>
      </c>
      <c r="EX27">
        <v>2225</v>
      </c>
      <c r="EY27">
        <v>1</v>
      </c>
      <c r="EZ27">
        <v>25</v>
      </c>
      <c r="FA27">
        <v>15.9</v>
      </c>
      <c r="FB27">
        <v>15.8</v>
      </c>
      <c r="FC27">
        <v>2</v>
      </c>
      <c r="FD27">
        <v>515.41800000000001</v>
      </c>
      <c r="FE27">
        <v>504.387</v>
      </c>
      <c r="FF27">
        <v>37.290599999999998</v>
      </c>
      <c r="FG27">
        <v>36.5595</v>
      </c>
      <c r="FH27">
        <v>30.000399999999999</v>
      </c>
      <c r="FI27">
        <v>36.3279</v>
      </c>
      <c r="FJ27">
        <v>36.342599999999997</v>
      </c>
      <c r="FK27">
        <v>18.173500000000001</v>
      </c>
      <c r="FL27">
        <v>0</v>
      </c>
      <c r="FM27">
        <v>100</v>
      </c>
      <c r="FN27">
        <v>-999.9</v>
      </c>
      <c r="FO27">
        <v>400</v>
      </c>
      <c r="FP27">
        <v>29.165700000000001</v>
      </c>
      <c r="FQ27">
        <v>97.158199999999994</v>
      </c>
      <c r="FR27">
        <v>101.97499999999999</v>
      </c>
    </row>
    <row r="28" spans="1:174" x14ac:dyDescent="0.25">
      <c r="A28">
        <v>12</v>
      </c>
      <c r="B28">
        <v>1605213283.0999999</v>
      </c>
      <c r="C28">
        <v>2594.5999999046298</v>
      </c>
      <c r="D28" t="s">
        <v>350</v>
      </c>
      <c r="E28" t="s">
        <v>351</v>
      </c>
      <c r="F28" t="s">
        <v>346</v>
      </c>
      <c r="G28" t="s">
        <v>347</v>
      </c>
      <c r="H28">
        <v>1605213275.3499999</v>
      </c>
      <c r="I28">
        <f t="shared" si="0"/>
        <v>5.583701113770748E-3</v>
      </c>
      <c r="J28">
        <f t="shared" si="1"/>
        <v>5.583701113770748</v>
      </c>
      <c r="K28">
        <f t="shared" si="2"/>
        <v>11.078771745044319</v>
      </c>
      <c r="L28">
        <f t="shared" si="3"/>
        <v>384.02936666666699</v>
      </c>
      <c r="M28">
        <f t="shared" si="4"/>
        <v>276.04607167019719</v>
      </c>
      <c r="N28">
        <f t="shared" si="5"/>
        <v>28.118445666525137</v>
      </c>
      <c r="O28">
        <f t="shared" si="6"/>
        <v>39.11777775221482</v>
      </c>
      <c r="P28">
        <f t="shared" si="7"/>
        <v>0.19752406598629144</v>
      </c>
      <c r="Q28">
        <f t="shared" si="8"/>
        <v>2.9596672905829138</v>
      </c>
      <c r="R28">
        <f t="shared" si="9"/>
        <v>0.19048191262711953</v>
      </c>
      <c r="S28">
        <f t="shared" si="10"/>
        <v>0.11966298792395513</v>
      </c>
      <c r="T28">
        <f t="shared" si="11"/>
        <v>231.29300767917994</v>
      </c>
      <c r="U28">
        <f t="shared" si="12"/>
        <v>38.23278570771415</v>
      </c>
      <c r="V28">
        <f t="shared" si="13"/>
        <v>37.172803333333299</v>
      </c>
      <c r="W28">
        <f t="shared" si="14"/>
        <v>6.3645908027235887</v>
      </c>
      <c r="X28">
        <f t="shared" si="15"/>
        <v>52.021281759874469</v>
      </c>
      <c r="Y28">
        <f t="shared" si="16"/>
        <v>3.5235998505596995</v>
      </c>
      <c r="Z28">
        <f t="shared" si="17"/>
        <v>6.7733814534296126</v>
      </c>
      <c r="AA28">
        <f t="shared" si="18"/>
        <v>2.8409909521638892</v>
      </c>
      <c r="AB28">
        <f t="shared" si="19"/>
        <v>-246.24121911728997</v>
      </c>
      <c r="AC28">
        <f t="shared" si="20"/>
        <v>182.9543747771859</v>
      </c>
      <c r="AD28">
        <f t="shared" si="21"/>
        <v>14.826194055935268</v>
      </c>
      <c r="AE28">
        <f t="shared" si="22"/>
        <v>182.83235739501114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51835.29008600636</v>
      </c>
      <c r="AK28" t="s">
        <v>292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352</v>
      </c>
      <c r="AR28">
        <v>15404.4</v>
      </c>
      <c r="AS28">
        <v>863.78471999999999</v>
      </c>
      <c r="AT28">
        <v>1086.1099999999999</v>
      </c>
      <c r="AU28">
        <f t="shared" si="27"/>
        <v>0.20469867692959265</v>
      </c>
      <c r="AV28">
        <v>0.5</v>
      </c>
      <c r="AW28">
        <f t="shared" si="28"/>
        <v>1180.1946415544583</v>
      </c>
      <c r="AX28">
        <f t="shared" si="29"/>
        <v>11.078771745044319</v>
      </c>
      <c r="AY28">
        <f t="shared" si="30"/>
        <v>120.79214082279623</v>
      </c>
      <c r="AZ28">
        <f t="shared" si="31"/>
        <v>9.8767769437653977E-3</v>
      </c>
      <c r="BA28">
        <f t="shared" si="32"/>
        <v>2.003452688954158</v>
      </c>
      <c r="BB28" t="s">
        <v>353</v>
      </c>
      <c r="BC28">
        <v>863.78471999999999</v>
      </c>
      <c r="BD28">
        <v>655.88</v>
      </c>
      <c r="BE28">
        <f t="shared" si="33"/>
        <v>0.39612009833258133</v>
      </c>
      <c r="BF28">
        <f t="shared" si="34"/>
        <v>0.5167591288380633</v>
      </c>
      <c r="BG28">
        <f t="shared" si="35"/>
        <v>0.83492057401580866</v>
      </c>
      <c r="BH28">
        <f t="shared" si="36"/>
        <v>0.59985277581186425</v>
      </c>
      <c r="BI28">
        <f t="shared" si="37"/>
        <v>0.85445981736152909</v>
      </c>
      <c r="BJ28">
        <f t="shared" si="38"/>
        <v>0.39238014932969517</v>
      </c>
      <c r="BK28">
        <f t="shared" si="39"/>
        <v>0.60761985067030477</v>
      </c>
      <c r="BL28">
        <f t="shared" si="40"/>
        <v>1400.01133333333</v>
      </c>
      <c r="BM28">
        <f t="shared" si="41"/>
        <v>1180.1946415544583</v>
      </c>
      <c r="BN28">
        <f t="shared" si="42"/>
        <v>0.84298934833941419</v>
      </c>
      <c r="BO28">
        <f t="shared" si="43"/>
        <v>0.19597869667882853</v>
      </c>
      <c r="BP28">
        <v>6</v>
      </c>
      <c r="BQ28">
        <v>0.5</v>
      </c>
      <c r="BR28" t="s">
        <v>295</v>
      </c>
      <c r="BS28">
        <v>2</v>
      </c>
      <c r="BT28">
        <v>1605213275.3499999</v>
      </c>
      <c r="BU28">
        <v>384.02936666666699</v>
      </c>
      <c r="BV28">
        <v>399.89243333333297</v>
      </c>
      <c r="BW28">
        <v>34.592093333333302</v>
      </c>
      <c r="BX28">
        <v>28.125319999999999</v>
      </c>
      <c r="BY28">
        <v>384.31779999999998</v>
      </c>
      <c r="BZ28">
        <v>33.771563333333297</v>
      </c>
      <c r="CA28">
        <v>500.14580000000001</v>
      </c>
      <c r="CB28">
        <v>101.761366666667</v>
      </c>
      <c r="CC28">
        <v>0.100056306666667</v>
      </c>
      <c r="CD28">
        <v>38.319409999999998</v>
      </c>
      <c r="CE28">
        <v>37.172803333333299</v>
      </c>
      <c r="CF28">
        <v>999.9</v>
      </c>
      <c r="CG28">
        <v>0</v>
      </c>
      <c r="CH28">
        <v>0</v>
      </c>
      <c r="CI28">
        <v>9996.6236666666591</v>
      </c>
      <c r="CJ28">
        <v>0</v>
      </c>
      <c r="CK28">
        <v>640.59479999999996</v>
      </c>
      <c r="CL28">
        <v>1400.01133333333</v>
      </c>
      <c r="CM28">
        <v>0.89999853333333302</v>
      </c>
      <c r="CN28">
        <v>0.10000129333333301</v>
      </c>
      <c r="CO28">
        <v>0</v>
      </c>
      <c r="CP28">
        <v>863.846</v>
      </c>
      <c r="CQ28">
        <v>4.9994800000000001</v>
      </c>
      <c r="CR28">
        <v>13488.346666666699</v>
      </c>
      <c r="CS28">
        <v>11417.65</v>
      </c>
      <c r="CT28">
        <v>49.312199999999997</v>
      </c>
      <c r="CU28">
        <v>51.811999999999998</v>
      </c>
      <c r="CV28">
        <v>50.187066666666603</v>
      </c>
      <c r="CW28">
        <v>51.004066666666702</v>
      </c>
      <c r="CX28">
        <v>52.074666666666701</v>
      </c>
      <c r="CY28">
        <v>1255.5073333333301</v>
      </c>
      <c r="CZ28">
        <v>139.50399999999999</v>
      </c>
      <c r="DA28">
        <v>0</v>
      </c>
      <c r="DB28">
        <v>144.200000047684</v>
      </c>
      <c r="DC28">
        <v>0</v>
      </c>
      <c r="DD28">
        <v>863.78471999999999</v>
      </c>
      <c r="DE28">
        <v>-5.2589999930936804</v>
      </c>
      <c r="DF28">
        <v>-61.261538521902402</v>
      </c>
      <c r="DG28">
        <v>13487.012000000001</v>
      </c>
      <c r="DH28">
        <v>15</v>
      </c>
      <c r="DI28">
        <v>1605212189.0999999</v>
      </c>
      <c r="DJ28" t="s">
        <v>329</v>
      </c>
      <c r="DK28">
        <v>1605212184.0999999</v>
      </c>
      <c r="DL28">
        <v>1605212189.0999999</v>
      </c>
      <c r="DM28">
        <v>3</v>
      </c>
      <c r="DN28">
        <v>-4.3999999999999997E-2</v>
      </c>
      <c r="DO28">
        <v>-9.8000000000000004E-2</v>
      </c>
      <c r="DP28">
        <v>-0.3</v>
      </c>
      <c r="DQ28">
        <v>0.38600000000000001</v>
      </c>
      <c r="DR28">
        <v>400</v>
      </c>
      <c r="DS28">
        <v>27</v>
      </c>
      <c r="DT28">
        <v>0.28000000000000003</v>
      </c>
      <c r="DU28">
        <v>0.04</v>
      </c>
      <c r="DV28">
        <v>11.084453306228299</v>
      </c>
      <c r="DW28">
        <v>3.3200286995281E-3</v>
      </c>
      <c r="DX28">
        <v>3.3675718805960701E-2</v>
      </c>
      <c r="DY28">
        <v>1</v>
      </c>
      <c r="DZ28">
        <v>-15.8667466666667</v>
      </c>
      <c r="EA28">
        <v>3.6632703003351398E-2</v>
      </c>
      <c r="EB28">
        <v>4.1290650542492403E-2</v>
      </c>
      <c r="EC28">
        <v>1</v>
      </c>
      <c r="ED28">
        <v>6.4674843333333296</v>
      </c>
      <c r="EE28">
        <v>-9.3419265850950103E-2</v>
      </c>
      <c r="EF28">
        <v>6.8162070016167704E-3</v>
      </c>
      <c r="EG28">
        <v>1</v>
      </c>
      <c r="EH28">
        <v>3</v>
      </c>
      <c r="EI28">
        <v>3</v>
      </c>
      <c r="EJ28" t="s">
        <v>297</v>
      </c>
      <c r="EK28">
        <v>100</v>
      </c>
      <c r="EL28">
        <v>100</v>
      </c>
      <c r="EM28">
        <v>-0.28799999999999998</v>
      </c>
      <c r="EN28">
        <v>0.82040000000000002</v>
      </c>
      <c r="EO28">
        <v>-0.132816826468593</v>
      </c>
      <c r="EP28">
        <v>-1.6043650578588901E-5</v>
      </c>
      <c r="EQ28">
        <v>-1.15305589960158E-6</v>
      </c>
      <c r="ER28">
        <v>3.6581349982770798E-10</v>
      </c>
      <c r="ES28">
        <v>0.38585499999999601</v>
      </c>
      <c r="ET28">
        <v>0</v>
      </c>
      <c r="EU28">
        <v>0</v>
      </c>
      <c r="EV28">
        <v>0</v>
      </c>
      <c r="EW28">
        <v>18</v>
      </c>
      <c r="EX28">
        <v>2225</v>
      </c>
      <c r="EY28">
        <v>1</v>
      </c>
      <c r="EZ28">
        <v>25</v>
      </c>
      <c r="FA28">
        <v>18.3</v>
      </c>
      <c r="FB28">
        <v>18.2</v>
      </c>
      <c r="FC28">
        <v>2</v>
      </c>
      <c r="FD28">
        <v>515.36099999999999</v>
      </c>
      <c r="FE28">
        <v>503.16</v>
      </c>
      <c r="FF28">
        <v>37.287500000000001</v>
      </c>
      <c r="FG28">
        <v>36.5732</v>
      </c>
      <c r="FH28">
        <v>29.9998</v>
      </c>
      <c r="FI28">
        <v>36.3386</v>
      </c>
      <c r="FJ28">
        <v>36.352699999999999</v>
      </c>
      <c r="FK28">
        <v>18.280799999999999</v>
      </c>
      <c r="FL28">
        <v>0</v>
      </c>
      <c r="FM28">
        <v>100</v>
      </c>
      <c r="FN28">
        <v>-999.9</v>
      </c>
      <c r="FO28">
        <v>400</v>
      </c>
      <c r="FP28">
        <v>34.204700000000003</v>
      </c>
      <c r="FQ28">
        <v>97.171599999999998</v>
      </c>
      <c r="FR28">
        <v>101.97499999999999</v>
      </c>
    </row>
    <row r="29" spans="1:174" x14ac:dyDescent="0.25">
      <c r="A29">
        <v>13</v>
      </c>
      <c r="B29">
        <v>1605213500.5999999</v>
      </c>
      <c r="C29">
        <v>2812.0999999046298</v>
      </c>
      <c r="D29" t="s">
        <v>354</v>
      </c>
      <c r="E29" t="s">
        <v>355</v>
      </c>
      <c r="F29" t="s">
        <v>356</v>
      </c>
      <c r="G29" t="s">
        <v>357</v>
      </c>
      <c r="H29">
        <v>1605213492.5999999</v>
      </c>
      <c r="I29">
        <f t="shared" si="0"/>
        <v>3.981368838701275E-3</v>
      </c>
      <c r="J29">
        <f t="shared" si="1"/>
        <v>3.9813688387012749</v>
      </c>
      <c r="K29">
        <f t="shared" si="2"/>
        <v>9.7993702543894319</v>
      </c>
      <c r="L29">
        <f t="shared" si="3"/>
        <v>386.31112903225801</v>
      </c>
      <c r="M29">
        <f t="shared" si="4"/>
        <v>236.20990552957468</v>
      </c>
      <c r="N29">
        <f t="shared" si="5"/>
        <v>24.060597109548727</v>
      </c>
      <c r="O29">
        <f t="shared" si="6"/>
        <v>39.350070496583328</v>
      </c>
      <c r="P29">
        <f t="shared" si="7"/>
        <v>0.11993036256593916</v>
      </c>
      <c r="Q29">
        <f t="shared" si="8"/>
        <v>2.9598100924435977</v>
      </c>
      <c r="R29">
        <f t="shared" si="9"/>
        <v>0.11729462626956527</v>
      </c>
      <c r="S29">
        <f t="shared" si="10"/>
        <v>7.3541127254118502E-2</v>
      </c>
      <c r="T29">
        <f t="shared" si="11"/>
        <v>231.29149104453555</v>
      </c>
      <c r="U29">
        <f t="shared" si="12"/>
        <v>38.823250105933099</v>
      </c>
      <c r="V29">
        <f t="shared" si="13"/>
        <v>37.997674193548399</v>
      </c>
      <c r="W29">
        <f t="shared" si="14"/>
        <v>6.6564393372162414</v>
      </c>
      <c r="X29">
        <f t="shared" si="15"/>
        <v>49.255890620249303</v>
      </c>
      <c r="Y29">
        <f t="shared" si="16"/>
        <v>3.3690859229348336</v>
      </c>
      <c r="Z29">
        <f t="shared" si="17"/>
        <v>6.8399654955173794</v>
      </c>
      <c r="AA29">
        <f t="shared" si="18"/>
        <v>3.2873534142814078</v>
      </c>
      <c r="AB29">
        <f t="shared" si="19"/>
        <v>-175.57836578672624</v>
      </c>
      <c r="AC29">
        <f t="shared" si="20"/>
        <v>80.227831663345313</v>
      </c>
      <c r="AD29">
        <f t="shared" si="21"/>
        <v>6.5327623047638168</v>
      </c>
      <c r="AE29">
        <f t="shared" si="22"/>
        <v>142.47371922591844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51809.182067396709</v>
      </c>
      <c r="AK29" t="s">
        <v>292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358</v>
      </c>
      <c r="AR29">
        <v>15446.9</v>
      </c>
      <c r="AS29">
        <v>816.74807692307695</v>
      </c>
      <c r="AT29">
        <v>1049.6400000000001</v>
      </c>
      <c r="AU29">
        <f t="shared" si="27"/>
        <v>0.22187790392603479</v>
      </c>
      <c r="AV29">
        <v>0.5</v>
      </c>
      <c r="AW29">
        <f t="shared" si="28"/>
        <v>1180.1901489771963</v>
      </c>
      <c r="AX29">
        <f t="shared" si="29"/>
        <v>9.7993702543894319</v>
      </c>
      <c r="AY29">
        <f t="shared" si="30"/>
        <v>130.92905824460752</v>
      </c>
      <c r="AZ29">
        <f t="shared" si="31"/>
        <v>8.792750679370534E-3</v>
      </c>
      <c r="BA29">
        <f t="shared" si="32"/>
        <v>2.1078083914484962</v>
      </c>
      <c r="BB29" t="s">
        <v>359</v>
      </c>
      <c r="BC29">
        <v>816.74807692307695</v>
      </c>
      <c r="BD29">
        <v>594.29</v>
      </c>
      <c r="BE29">
        <f t="shared" si="33"/>
        <v>0.43381540337639579</v>
      </c>
      <c r="BF29">
        <f t="shared" si="34"/>
        <v>0.511456951964254</v>
      </c>
      <c r="BG29">
        <f t="shared" si="35"/>
        <v>0.82931565078210789</v>
      </c>
      <c r="BH29">
        <f t="shared" si="36"/>
        <v>0.69694092244228956</v>
      </c>
      <c r="BI29">
        <f t="shared" si="37"/>
        <v>0.86878085558318396</v>
      </c>
      <c r="BJ29">
        <f t="shared" si="38"/>
        <v>0.37215116946209043</v>
      </c>
      <c r="BK29">
        <f t="shared" si="39"/>
        <v>0.62784883053790952</v>
      </c>
      <c r="BL29">
        <f t="shared" si="40"/>
        <v>1400.0064516129</v>
      </c>
      <c r="BM29">
        <f t="shared" si="41"/>
        <v>1180.1901489771963</v>
      </c>
      <c r="BN29">
        <f t="shared" si="42"/>
        <v>0.84298907881284335</v>
      </c>
      <c r="BO29">
        <f t="shared" si="43"/>
        <v>0.19597815762568663</v>
      </c>
      <c r="BP29">
        <v>6</v>
      </c>
      <c r="BQ29">
        <v>0.5</v>
      </c>
      <c r="BR29" t="s">
        <v>295</v>
      </c>
      <c r="BS29">
        <v>2</v>
      </c>
      <c r="BT29">
        <v>1605213492.5999999</v>
      </c>
      <c r="BU29">
        <v>386.31112903225801</v>
      </c>
      <c r="BV29">
        <v>399.91206451612902</v>
      </c>
      <c r="BW29">
        <v>33.075299999999999</v>
      </c>
      <c r="BX29">
        <v>28.4570258064516</v>
      </c>
      <c r="BY29">
        <v>386.55403225806498</v>
      </c>
      <c r="BZ29">
        <v>32.298222580645202</v>
      </c>
      <c r="CA29">
        <v>500.14577419354799</v>
      </c>
      <c r="CB29">
        <v>101.761096774194</v>
      </c>
      <c r="CC29">
        <v>9.9987567741935499E-2</v>
      </c>
      <c r="CD29">
        <v>38.500451612903198</v>
      </c>
      <c r="CE29">
        <v>37.997674193548399</v>
      </c>
      <c r="CF29">
        <v>999.9</v>
      </c>
      <c r="CG29">
        <v>0</v>
      </c>
      <c r="CH29">
        <v>0</v>
      </c>
      <c r="CI29">
        <v>9997.4596774193506</v>
      </c>
      <c r="CJ29">
        <v>0</v>
      </c>
      <c r="CK29">
        <v>369.14861290322602</v>
      </c>
      <c r="CL29">
        <v>1400.0064516129</v>
      </c>
      <c r="CM29">
        <v>0.90000754838709696</v>
      </c>
      <c r="CN29">
        <v>9.9992129032258098E-2</v>
      </c>
      <c r="CO29">
        <v>0</v>
      </c>
      <c r="CP29">
        <v>817.80490322580704</v>
      </c>
      <c r="CQ29">
        <v>4.9994800000000001</v>
      </c>
      <c r="CR29">
        <v>12477.316129032301</v>
      </c>
      <c r="CS29">
        <v>11417.658064516099</v>
      </c>
      <c r="CT29">
        <v>49.401000000000003</v>
      </c>
      <c r="CU29">
        <v>51.287999999999997</v>
      </c>
      <c r="CV29">
        <v>50.142935483871</v>
      </c>
      <c r="CW29">
        <v>51.038064516128998</v>
      </c>
      <c r="CX29">
        <v>52.096548387096803</v>
      </c>
      <c r="CY29">
        <v>1255.5158064516099</v>
      </c>
      <c r="CZ29">
        <v>139.49096774193501</v>
      </c>
      <c r="DA29">
        <v>0</v>
      </c>
      <c r="DB29">
        <v>216.90000009536701</v>
      </c>
      <c r="DC29">
        <v>0</v>
      </c>
      <c r="DD29">
        <v>816.74807692307695</v>
      </c>
      <c r="DE29">
        <v>-84.767931687171398</v>
      </c>
      <c r="DF29">
        <v>-1195.2957273520201</v>
      </c>
      <c r="DG29">
        <v>12460.5538461538</v>
      </c>
      <c r="DH29">
        <v>15</v>
      </c>
      <c r="DI29">
        <v>1605213351.0999999</v>
      </c>
      <c r="DJ29" t="s">
        <v>360</v>
      </c>
      <c r="DK29">
        <v>1605213345.0999999</v>
      </c>
      <c r="DL29">
        <v>1605213351.0999999</v>
      </c>
      <c r="DM29">
        <v>4</v>
      </c>
      <c r="DN29">
        <v>4.7E-2</v>
      </c>
      <c r="DO29">
        <v>-0.111</v>
      </c>
      <c r="DP29">
        <v>-0.253</v>
      </c>
      <c r="DQ29">
        <v>0.41699999999999998</v>
      </c>
      <c r="DR29">
        <v>399</v>
      </c>
      <c r="DS29">
        <v>28</v>
      </c>
      <c r="DT29">
        <v>0.33</v>
      </c>
      <c r="DU29">
        <v>0.17</v>
      </c>
      <c r="DV29">
        <v>9.8030476613271098</v>
      </c>
      <c r="DW29">
        <v>-1.07646404360604</v>
      </c>
      <c r="DX29">
        <v>8.3356213479270996E-2</v>
      </c>
      <c r="DY29">
        <v>0</v>
      </c>
      <c r="DZ29">
        <v>-13.597146666666699</v>
      </c>
      <c r="EA29">
        <v>1.5494602892102001</v>
      </c>
      <c r="EB29">
        <v>0.11675153313292699</v>
      </c>
      <c r="EC29">
        <v>0</v>
      </c>
      <c r="ED29">
        <v>4.616028</v>
      </c>
      <c r="EE29">
        <v>-0.56119368186874896</v>
      </c>
      <c r="EF29">
        <v>4.0482939237823798E-2</v>
      </c>
      <c r="EG29">
        <v>0</v>
      </c>
      <c r="EH29">
        <v>0</v>
      </c>
      <c r="EI29">
        <v>3</v>
      </c>
      <c r="EJ29" t="s">
        <v>361</v>
      </c>
      <c r="EK29">
        <v>100</v>
      </c>
      <c r="EL29">
        <v>100</v>
      </c>
      <c r="EM29">
        <v>-0.24299999999999999</v>
      </c>
      <c r="EN29">
        <v>0.77400000000000002</v>
      </c>
      <c r="EO29">
        <v>-8.5544085645110596E-2</v>
      </c>
      <c r="EP29">
        <v>-1.6043650578588901E-5</v>
      </c>
      <c r="EQ29">
        <v>-1.15305589960158E-6</v>
      </c>
      <c r="ER29">
        <v>3.6581349982770798E-10</v>
      </c>
      <c r="ES29">
        <v>0.41711499999999502</v>
      </c>
      <c r="ET29">
        <v>0</v>
      </c>
      <c r="EU29">
        <v>0</v>
      </c>
      <c r="EV29">
        <v>0</v>
      </c>
      <c r="EW29">
        <v>18</v>
      </c>
      <c r="EX29">
        <v>2225</v>
      </c>
      <c r="EY29">
        <v>1</v>
      </c>
      <c r="EZ29">
        <v>25</v>
      </c>
      <c r="FA29">
        <v>2.6</v>
      </c>
      <c r="FB29">
        <v>2.5</v>
      </c>
      <c r="FC29">
        <v>2</v>
      </c>
      <c r="FD29">
        <v>515.50599999999997</v>
      </c>
      <c r="FE29">
        <v>502.096</v>
      </c>
      <c r="FF29">
        <v>37.379300000000001</v>
      </c>
      <c r="FG29">
        <v>36.566299999999998</v>
      </c>
      <c r="FH29">
        <v>30.0001</v>
      </c>
      <c r="FI29">
        <v>36.326099999999997</v>
      </c>
      <c r="FJ29">
        <v>36.3489</v>
      </c>
      <c r="FK29">
        <v>18.453800000000001</v>
      </c>
      <c r="FL29">
        <v>0</v>
      </c>
      <c r="FM29">
        <v>100</v>
      </c>
      <c r="FN29">
        <v>-999.9</v>
      </c>
      <c r="FO29">
        <v>400</v>
      </c>
      <c r="FP29">
        <v>34.275500000000001</v>
      </c>
      <c r="FQ29">
        <v>97.188199999999995</v>
      </c>
      <c r="FR29">
        <v>101.97499999999999</v>
      </c>
    </row>
    <row r="30" spans="1:174" x14ac:dyDescent="0.25">
      <c r="A30">
        <v>14</v>
      </c>
      <c r="B30">
        <v>1605213635.0999999</v>
      </c>
      <c r="C30">
        <v>2946.5999999046298</v>
      </c>
      <c r="D30" t="s">
        <v>362</v>
      </c>
      <c r="E30" t="s">
        <v>363</v>
      </c>
      <c r="F30" t="s">
        <v>356</v>
      </c>
      <c r="G30" t="s">
        <v>357</v>
      </c>
      <c r="H30">
        <v>1605213627.0999999</v>
      </c>
      <c r="I30">
        <f t="shared" si="0"/>
        <v>4.1407884377177252E-3</v>
      </c>
      <c r="J30">
        <f t="shared" si="1"/>
        <v>4.1407884377177249</v>
      </c>
      <c r="K30">
        <f t="shared" si="2"/>
        <v>11.170835474023466</v>
      </c>
      <c r="L30">
        <f t="shared" si="3"/>
        <v>384.58845161290299</v>
      </c>
      <c r="M30">
        <f t="shared" si="4"/>
        <v>221.3820253856089</v>
      </c>
      <c r="N30">
        <f t="shared" si="5"/>
        <v>22.548857269670652</v>
      </c>
      <c r="O30">
        <f t="shared" si="6"/>
        <v>39.172241232673805</v>
      </c>
      <c r="P30">
        <f t="shared" si="7"/>
        <v>0.12424211660744047</v>
      </c>
      <c r="Q30">
        <f t="shared" si="8"/>
        <v>2.9593128013196415</v>
      </c>
      <c r="R30">
        <f t="shared" si="9"/>
        <v>0.12141539542575994</v>
      </c>
      <c r="S30">
        <f t="shared" si="10"/>
        <v>7.6133235275280778E-2</v>
      </c>
      <c r="T30">
        <f t="shared" si="11"/>
        <v>231.28853778232457</v>
      </c>
      <c r="U30">
        <f t="shared" si="12"/>
        <v>38.920179352309788</v>
      </c>
      <c r="V30">
        <f t="shared" si="13"/>
        <v>38.144312903225803</v>
      </c>
      <c r="W30">
        <f t="shared" si="14"/>
        <v>6.7095193641464492</v>
      </c>
      <c r="X30">
        <f t="shared" si="15"/>
        <v>49.461179097043775</v>
      </c>
      <c r="Y30">
        <f t="shared" si="16"/>
        <v>3.4083577303960428</v>
      </c>
      <c r="Z30">
        <f t="shared" si="17"/>
        <v>6.8909754935457155</v>
      </c>
      <c r="AA30">
        <f t="shared" si="18"/>
        <v>3.3011616337504064</v>
      </c>
      <c r="AB30">
        <f t="shared" si="19"/>
        <v>-182.60877010335167</v>
      </c>
      <c r="AC30">
        <f t="shared" si="20"/>
        <v>78.78258720069644</v>
      </c>
      <c r="AD30">
        <f t="shared" si="21"/>
        <v>6.4249523777164557</v>
      </c>
      <c r="AE30">
        <f t="shared" si="22"/>
        <v>133.8873072573858</v>
      </c>
      <c r="AF30">
        <v>5</v>
      </c>
      <c r="AG30">
        <v>1</v>
      </c>
      <c r="AH30">
        <f t="shared" si="23"/>
        <v>1</v>
      </c>
      <c r="AI30">
        <f t="shared" si="24"/>
        <v>0</v>
      </c>
      <c r="AJ30">
        <f t="shared" si="25"/>
        <v>51772.162729059928</v>
      </c>
      <c r="AK30" t="s">
        <v>292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364</v>
      </c>
      <c r="AR30">
        <v>15445.9</v>
      </c>
      <c r="AS30">
        <v>819.19655999999998</v>
      </c>
      <c r="AT30">
        <v>1110.8399999999999</v>
      </c>
      <c r="AU30">
        <f t="shared" si="27"/>
        <v>0.26254315653019333</v>
      </c>
      <c r="AV30">
        <v>0.5</v>
      </c>
      <c r="AW30">
        <f t="shared" si="28"/>
        <v>1180.171526729474</v>
      </c>
      <c r="AX30">
        <f t="shared" si="29"/>
        <v>11.170835474023466</v>
      </c>
      <c r="AY30">
        <f t="shared" si="30"/>
        <v>154.92297893730677</v>
      </c>
      <c r="AZ30">
        <f t="shared" si="31"/>
        <v>9.9549791600189747E-3</v>
      </c>
      <c r="BA30">
        <f t="shared" si="32"/>
        <v>1.9365885276007346</v>
      </c>
      <c r="BB30" t="s">
        <v>365</v>
      </c>
      <c r="BC30">
        <v>819.19655999999998</v>
      </c>
      <c r="BD30">
        <v>602.19000000000005</v>
      </c>
      <c r="BE30">
        <f t="shared" si="33"/>
        <v>0.45789672680133942</v>
      </c>
      <c r="BF30">
        <f t="shared" si="34"/>
        <v>0.57336762017104104</v>
      </c>
      <c r="BG30">
        <f t="shared" si="35"/>
        <v>0.80877028749309177</v>
      </c>
      <c r="BH30">
        <f t="shared" si="36"/>
        <v>0.73765977913193692</v>
      </c>
      <c r="BI30">
        <f t="shared" si="37"/>
        <v>0.84474884189617294</v>
      </c>
      <c r="BJ30">
        <f t="shared" si="38"/>
        <v>0.42148156382736668</v>
      </c>
      <c r="BK30">
        <f t="shared" si="39"/>
        <v>0.57851843617263332</v>
      </c>
      <c r="BL30">
        <f t="shared" si="40"/>
        <v>1399.9838709677399</v>
      </c>
      <c r="BM30">
        <f t="shared" si="41"/>
        <v>1180.171526729474</v>
      </c>
      <c r="BN30">
        <f t="shared" si="42"/>
        <v>0.84298937380877081</v>
      </c>
      <c r="BO30">
        <f t="shared" si="43"/>
        <v>0.1959787476175418</v>
      </c>
      <c r="BP30">
        <v>6</v>
      </c>
      <c r="BQ30">
        <v>0.5</v>
      </c>
      <c r="BR30" t="s">
        <v>295</v>
      </c>
      <c r="BS30">
        <v>2</v>
      </c>
      <c r="BT30">
        <v>1605213627.0999999</v>
      </c>
      <c r="BU30">
        <v>384.58845161290299</v>
      </c>
      <c r="BV30">
        <v>399.900451612903</v>
      </c>
      <c r="BW30">
        <v>33.462854838709703</v>
      </c>
      <c r="BX30">
        <v>28.661438709677402</v>
      </c>
      <c r="BY30">
        <v>384.83025806451599</v>
      </c>
      <c r="BZ30">
        <v>32.667038709677399</v>
      </c>
      <c r="CA30">
        <v>500.13067741935498</v>
      </c>
      <c r="CB30">
        <v>101.754967741935</v>
      </c>
      <c r="CC30">
        <v>9.9991938709677403E-2</v>
      </c>
      <c r="CD30">
        <v>38.638116129032298</v>
      </c>
      <c r="CE30">
        <v>38.144312903225803</v>
      </c>
      <c r="CF30">
        <v>999.9</v>
      </c>
      <c r="CG30">
        <v>0</v>
      </c>
      <c r="CH30">
        <v>0</v>
      </c>
      <c r="CI30">
        <v>9995.2429032258096</v>
      </c>
      <c r="CJ30">
        <v>0</v>
      </c>
      <c r="CK30">
        <v>412.36377419354801</v>
      </c>
      <c r="CL30">
        <v>1399.9838709677399</v>
      </c>
      <c r="CM30">
        <v>0.89999732258064502</v>
      </c>
      <c r="CN30">
        <v>0.100002580645161</v>
      </c>
      <c r="CO30">
        <v>0</v>
      </c>
      <c r="CP30">
        <v>821.56738709677404</v>
      </c>
      <c r="CQ30">
        <v>4.9994800000000001</v>
      </c>
      <c r="CR30">
        <v>12921.032258064501</v>
      </c>
      <c r="CS30">
        <v>11417.435483871001</v>
      </c>
      <c r="CT30">
        <v>49.511935483871</v>
      </c>
      <c r="CU30">
        <v>51.125</v>
      </c>
      <c r="CV30">
        <v>50.193096774193499</v>
      </c>
      <c r="CW30">
        <v>51.042064516129003</v>
      </c>
      <c r="CX30">
        <v>52.201225806451603</v>
      </c>
      <c r="CY30">
        <v>1255.4825806451599</v>
      </c>
      <c r="CZ30">
        <v>139.502580645161</v>
      </c>
      <c r="DA30">
        <v>0</v>
      </c>
      <c r="DB30">
        <v>133.5</v>
      </c>
      <c r="DC30">
        <v>0</v>
      </c>
      <c r="DD30">
        <v>819.19655999999998</v>
      </c>
      <c r="DE30">
        <v>-200.53538490781801</v>
      </c>
      <c r="DF30">
        <v>-3268.7153876889101</v>
      </c>
      <c r="DG30">
        <v>12898.24</v>
      </c>
      <c r="DH30">
        <v>15</v>
      </c>
      <c r="DI30">
        <v>1605213351.0999999</v>
      </c>
      <c r="DJ30" t="s">
        <v>360</v>
      </c>
      <c r="DK30">
        <v>1605213345.0999999</v>
      </c>
      <c r="DL30">
        <v>1605213351.0999999</v>
      </c>
      <c r="DM30">
        <v>4</v>
      </c>
      <c r="DN30">
        <v>4.7E-2</v>
      </c>
      <c r="DO30">
        <v>-0.111</v>
      </c>
      <c r="DP30">
        <v>-0.253</v>
      </c>
      <c r="DQ30">
        <v>0.41699999999999998</v>
      </c>
      <c r="DR30">
        <v>399</v>
      </c>
      <c r="DS30">
        <v>28</v>
      </c>
      <c r="DT30">
        <v>0.33</v>
      </c>
      <c r="DU30">
        <v>0.17</v>
      </c>
      <c r="DV30">
        <v>11.1834669540766</v>
      </c>
      <c r="DW30">
        <v>-1.1006106941142899</v>
      </c>
      <c r="DX30">
        <v>9.2392806101404198E-2</v>
      </c>
      <c r="DY30">
        <v>0</v>
      </c>
      <c r="DZ30">
        <v>-15.312193333333299</v>
      </c>
      <c r="EA30">
        <v>1.0356787541713299</v>
      </c>
      <c r="EB30">
        <v>9.2262491235002297E-2</v>
      </c>
      <c r="EC30">
        <v>0</v>
      </c>
      <c r="ED30">
        <v>4.8004963333333297</v>
      </c>
      <c r="EE30">
        <v>0.25946189098999101</v>
      </c>
      <c r="EF30">
        <v>1.88150828651437E-2</v>
      </c>
      <c r="EG30">
        <v>0</v>
      </c>
      <c r="EH30">
        <v>0</v>
      </c>
      <c r="EI30">
        <v>3</v>
      </c>
      <c r="EJ30" t="s">
        <v>361</v>
      </c>
      <c r="EK30">
        <v>100</v>
      </c>
      <c r="EL30">
        <v>100</v>
      </c>
      <c r="EM30">
        <v>-0.24199999999999999</v>
      </c>
      <c r="EN30">
        <v>0.79769999999999996</v>
      </c>
      <c r="EO30">
        <v>-8.5544085645110596E-2</v>
      </c>
      <c r="EP30">
        <v>-1.6043650578588901E-5</v>
      </c>
      <c r="EQ30">
        <v>-1.15305589960158E-6</v>
      </c>
      <c r="ER30">
        <v>3.6581349982770798E-10</v>
      </c>
      <c r="ES30">
        <v>0.41711499999999502</v>
      </c>
      <c r="ET30">
        <v>0</v>
      </c>
      <c r="EU30">
        <v>0</v>
      </c>
      <c r="EV30">
        <v>0</v>
      </c>
      <c r="EW30">
        <v>18</v>
      </c>
      <c r="EX30">
        <v>2225</v>
      </c>
      <c r="EY30">
        <v>1</v>
      </c>
      <c r="EZ30">
        <v>25</v>
      </c>
      <c r="FA30">
        <v>4.8</v>
      </c>
      <c r="FB30">
        <v>4.7</v>
      </c>
      <c r="FC30">
        <v>2</v>
      </c>
      <c r="FD30">
        <v>474.995</v>
      </c>
      <c r="FE30">
        <v>500.97800000000001</v>
      </c>
      <c r="FF30">
        <v>37.541200000000003</v>
      </c>
      <c r="FG30">
        <v>36.654699999999998</v>
      </c>
      <c r="FH30">
        <v>30.0002</v>
      </c>
      <c r="FI30">
        <v>36.391500000000001</v>
      </c>
      <c r="FJ30">
        <v>36.406799999999997</v>
      </c>
      <c r="FK30">
        <v>18.5608</v>
      </c>
      <c r="FL30">
        <v>0</v>
      </c>
      <c r="FM30">
        <v>100</v>
      </c>
      <c r="FN30">
        <v>-999.9</v>
      </c>
      <c r="FO30">
        <v>400</v>
      </c>
      <c r="FP30">
        <v>32.852200000000003</v>
      </c>
      <c r="FQ30">
        <v>97.183400000000006</v>
      </c>
      <c r="FR30">
        <v>101.955</v>
      </c>
    </row>
    <row r="31" spans="1:174" x14ac:dyDescent="0.25">
      <c r="A31">
        <v>15</v>
      </c>
      <c r="B31">
        <v>1605214023.5</v>
      </c>
      <c r="C31">
        <v>3335</v>
      </c>
      <c r="D31" t="s">
        <v>366</v>
      </c>
      <c r="E31" t="s">
        <v>367</v>
      </c>
      <c r="F31" t="s">
        <v>368</v>
      </c>
      <c r="G31" t="s">
        <v>291</v>
      </c>
      <c r="H31">
        <v>1605214015.75</v>
      </c>
      <c r="I31">
        <f t="shared" si="0"/>
        <v>2.9739307063355496E-3</v>
      </c>
      <c r="J31">
        <f t="shared" si="1"/>
        <v>2.9739307063355498</v>
      </c>
      <c r="K31">
        <f t="shared" si="2"/>
        <v>7.5206547711852147</v>
      </c>
      <c r="L31">
        <f t="shared" si="3"/>
        <v>389.50940000000003</v>
      </c>
      <c r="M31">
        <f t="shared" si="4"/>
        <v>215.9878023471079</v>
      </c>
      <c r="N31">
        <f t="shared" si="5"/>
        <v>21.998125478565552</v>
      </c>
      <c r="O31">
        <f t="shared" si="6"/>
        <v>39.671113660903053</v>
      </c>
      <c r="P31">
        <f t="shared" si="7"/>
        <v>7.8628110002779583E-2</v>
      </c>
      <c r="Q31">
        <f t="shared" si="8"/>
        <v>2.9603785993769245</v>
      </c>
      <c r="R31">
        <f t="shared" si="9"/>
        <v>7.748608706337097E-2</v>
      </c>
      <c r="S31">
        <f t="shared" si="10"/>
        <v>4.8530028805754397E-2</v>
      </c>
      <c r="T31">
        <f t="shared" si="11"/>
        <v>231.28906805538645</v>
      </c>
      <c r="U31">
        <f t="shared" si="12"/>
        <v>39.71409379560157</v>
      </c>
      <c r="V31">
        <f t="shared" si="13"/>
        <v>39.0370633333333</v>
      </c>
      <c r="W31">
        <f t="shared" si="14"/>
        <v>7.0406690122600022</v>
      </c>
      <c r="X31">
        <f t="shared" si="15"/>
        <v>47.060186546045792</v>
      </c>
      <c r="Y31">
        <f t="shared" si="16"/>
        <v>3.3307158272531106</v>
      </c>
      <c r="Z31">
        <f t="shared" si="17"/>
        <v>7.0775661375549141</v>
      </c>
      <c r="AA31">
        <f t="shared" si="18"/>
        <v>3.7099531850068916</v>
      </c>
      <c r="AB31">
        <f t="shared" si="19"/>
        <v>-131.15034414939774</v>
      </c>
      <c r="AC31">
        <f t="shared" si="20"/>
        <v>15.513645297802269</v>
      </c>
      <c r="AD31">
        <f t="shared" si="21"/>
        <v>1.2732077750066515</v>
      </c>
      <c r="AE31">
        <f t="shared" si="22"/>
        <v>116.92557697879764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51719.714347478424</v>
      </c>
      <c r="AK31" t="s">
        <v>292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369</v>
      </c>
      <c r="AR31">
        <v>15413</v>
      </c>
      <c r="AS31">
        <v>701.70519999999999</v>
      </c>
      <c r="AT31">
        <v>895.2</v>
      </c>
      <c r="AU31">
        <f t="shared" si="27"/>
        <v>0.21614700625558536</v>
      </c>
      <c r="AV31">
        <v>0.5</v>
      </c>
      <c r="AW31">
        <f t="shared" si="28"/>
        <v>1180.1741715544772</v>
      </c>
      <c r="AX31">
        <f t="shared" si="29"/>
        <v>7.5206547711852147</v>
      </c>
      <c r="AY31">
        <f t="shared" si="30"/>
        <v>127.54555702083293</v>
      </c>
      <c r="AZ31">
        <f t="shared" si="31"/>
        <v>6.8620398973268104E-3</v>
      </c>
      <c r="BA31">
        <f t="shared" si="32"/>
        <v>2.6439678284182304</v>
      </c>
      <c r="BB31" t="s">
        <v>370</v>
      </c>
      <c r="BC31">
        <v>701.70519999999999</v>
      </c>
      <c r="BD31">
        <v>590.4</v>
      </c>
      <c r="BE31">
        <f t="shared" si="33"/>
        <v>0.34048257372654156</v>
      </c>
      <c r="BF31">
        <f t="shared" si="34"/>
        <v>0.63482545931758538</v>
      </c>
      <c r="BG31">
        <f t="shared" si="35"/>
        <v>0.88591448077614099</v>
      </c>
      <c r="BH31">
        <f t="shared" si="36"/>
        <v>1.0766274610511892</v>
      </c>
      <c r="BI31">
        <f t="shared" si="37"/>
        <v>0.92942634894628862</v>
      </c>
      <c r="BJ31">
        <f t="shared" si="38"/>
        <v>0.53412879252013867</v>
      </c>
      <c r="BK31">
        <f t="shared" si="39"/>
        <v>0.46587120747986133</v>
      </c>
      <c r="BL31">
        <f t="shared" si="40"/>
        <v>1399.9870000000001</v>
      </c>
      <c r="BM31">
        <f t="shared" si="41"/>
        <v>1180.1741715544772</v>
      </c>
      <c r="BN31">
        <f t="shared" si="42"/>
        <v>0.84298937886885883</v>
      </c>
      <c r="BO31">
        <f t="shared" si="43"/>
        <v>0.19597875773771758</v>
      </c>
      <c r="BP31">
        <v>6</v>
      </c>
      <c r="BQ31">
        <v>0.5</v>
      </c>
      <c r="BR31" t="s">
        <v>295</v>
      </c>
      <c r="BS31">
        <v>2</v>
      </c>
      <c r="BT31">
        <v>1605214015.75</v>
      </c>
      <c r="BU31">
        <v>389.50940000000003</v>
      </c>
      <c r="BV31">
        <v>399.92093333333298</v>
      </c>
      <c r="BW31">
        <v>32.7025133333333</v>
      </c>
      <c r="BX31">
        <v>29.2515966666667</v>
      </c>
      <c r="BY31">
        <v>389.80720000000002</v>
      </c>
      <c r="BZ31">
        <v>31.935126666666701</v>
      </c>
      <c r="CA31">
        <v>500.15853333333303</v>
      </c>
      <c r="CB31">
        <v>101.748933333333</v>
      </c>
      <c r="CC31">
        <v>9.9991650000000001E-2</v>
      </c>
      <c r="CD31">
        <v>39.134266666666697</v>
      </c>
      <c r="CE31">
        <v>39.0370633333333</v>
      </c>
      <c r="CF31">
        <v>999.9</v>
      </c>
      <c r="CG31">
        <v>0</v>
      </c>
      <c r="CH31">
        <v>0</v>
      </c>
      <c r="CI31">
        <v>10001.878333333299</v>
      </c>
      <c r="CJ31">
        <v>0</v>
      </c>
      <c r="CK31">
        <v>871.47856666666701</v>
      </c>
      <c r="CL31">
        <v>1399.9870000000001</v>
      </c>
      <c r="CM31">
        <v>0.89999733333333298</v>
      </c>
      <c r="CN31">
        <v>0.10000249999999999</v>
      </c>
      <c r="CO31">
        <v>0</v>
      </c>
      <c r="CP31">
        <v>701.82726666666701</v>
      </c>
      <c r="CQ31">
        <v>4.9994800000000001</v>
      </c>
      <c r="CR31">
        <v>11729.096666666699</v>
      </c>
      <c r="CS31">
        <v>11417.4666666667</v>
      </c>
      <c r="CT31">
        <v>49.153933333333299</v>
      </c>
      <c r="CU31">
        <v>50.7624</v>
      </c>
      <c r="CV31">
        <v>49.805866666666702</v>
      </c>
      <c r="CW31">
        <v>50.639400000000002</v>
      </c>
      <c r="CX31">
        <v>51.924666666666702</v>
      </c>
      <c r="CY31">
        <v>1255.4839999999999</v>
      </c>
      <c r="CZ31">
        <v>139.50299999999999</v>
      </c>
      <c r="DA31">
        <v>0</v>
      </c>
      <c r="DB31">
        <v>387.799999952316</v>
      </c>
      <c r="DC31">
        <v>0</v>
      </c>
      <c r="DD31">
        <v>701.70519999999999</v>
      </c>
      <c r="DE31">
        <v>-13.0846153596632</v>
      </c>
      <c r="DF31">
        <v>-271.21538408293299</v>
      </c>
      <c r="DG31">
        <v>11726.624</v>
      </c>
      <c r="DH31">
        <v>15</v>
      </c>
      <c r="DI31">
        <v>1605213801.5999999</v>
      </c>
      <c r="DJ31" t="s">
        <v>371</v>
      </c>
      <c r="DK31">
        <v>1605213796.5999999</v>
      </c>
      <c r="DL31">
        <v>1605213801.5999999</v>
      </c>
      <c r="DM31">
        <v>5</v>
      </c>
      <c r="DN31">
        <v>-5.1999999999999998E-2</v>
      </c>
      <c r="DO31">
        <v>-0.156</v>
      </c>
      <c r="DP31">
        <v>-0.30499999999999999</v>
      </c>
      <c r="DQ31">
        <v>0.42599999999999999</v>
      </c>
      <c r="DR31">
        <v>400</v>
      </c>
      <c r="DS31">
        <v>29</v>
      </c>
      <c r="DT31">
        <v>0.36</v>
      </c>
      <c r="DU31">
        <v>0.19</v>
      </c>
      <c r="DV31">
        <v>7.5275072329474302</v>
      </c>
      <c r="DW31">
        <v>-0.40883314122447101</v>
      </c>
      <c r="DX31">
        <v>4.3615950299753799E-2</v>
      </c>
      <c r="DY31">
        <v>1</v>
      </c>
      <c r="DZ31">
        <v>-10.418596774193499</v>
      </c>
      <c r="EA31">
        <v>0.56937096774195395</v>
      </c>
      <c r="EB31">
        <v>5.6978714100635E-2</v>
      </c>
      <c r="EC31">
        <v>0</v>
      </c>
      <c r="ED31">
        <v>3.4535493548387102</v>
      </c>
      <c r="EE31">
        <v>-0.207096290322587</v>
      </c>
      <c r="EF31">
        <v>1.5452818917174699E-2</v>
      </c>
      <c r="EG31">
        <v>0</v>
      </c>
      <c r="EH31">
        <v>1</v>
      </c>
      <c r="EI31">
        <v>3</v>
      </c>
      <c r="EJ31" t="s">
        <v>302</v>
      </c>
      <c r="EK31">
        <v>100</v>
      </c>
      <c r="EL31">
        <v>100</v>
      </c>
      <c r="EM31">
        <v>-0.29799999999999999</v>
      </c>
      <c r="EN31">
        <v>0.76700000000000002</v>
      </c>
      <c r="EO31">
        <v>-0.1379206031555</v>
      </c>
      <c r="EP31">
        <v>-1.6043650578588901E-5</v>
      </c>
      <c r="EQ31">
        <v>-1.15305589960158E-6</v>
      </c>
      <c r="ER31">
        <v>3.6581349982770798E-10</v>
      </c>
      <c r="ES31">
        <v>0.42588999999999899</v>
      </c>
      <c r="ET31">
        <v>0</v>
      </c>
      <c r="EU31">
        <v>0</v>
      </c>
      <c r="EV31">
        <v>0</v>
      </c>
      <c r="EW31">
        <v>18</v>
      </c>
      <c r="EX31">
        <v>2225</v>
      </c>
      <c r="EY31">
        <v>1</v>
      </c>
      <c r="EZ31">
        <v>25</v>
      </c>
      <c r="FA31">
        <v>3.8</v>
      </c>
      <c r="FB31">
        <v>3.7</v>
      </c>
      <c r="FC31">
        <v>2</v>
      </c>
      <c r="FD31">
        <v>513.95500000000004</v>
      </c>
      <c r="FE31">
        <v>500.86200000000002</v>
      </c>
      <c r="FF31">
        <v>37.846200000000003</v>
      </c>
      <c r="FG31">
        <v>36.625999999999998</v>
      </c>
      <c r="FH31">
        <v>30.0002</v>
      </c>
      <c r="FI31">
        <v>36.381700000000002</v>
      </c>
      <c r="FJ31">
        <v>36.406799999999997</v>
      </c>
      <c r="FK31">
        <v>18.854099999999999</v>
      </c>
      <c r="FL31">
        <v>0</v>
      </c>
      <c r="FM31">
        <v>100</v>
      </c>
      <c r="FN31">
        <v>-999.9</v>
      </c>
      <c r="FO31">
        <v>400</v>
      </c>
      <c r="FP31">
        <v>33.227800000000002</v>
      </c>
      <c r="FQ31">
        <v>97.215100000000007</v>
      </c>
      <c r="FR31">
        <v>101.959</v>
      </c>
    </row>
    <row r="32" spans="1:174" x14ac:dyDescent="0.25">
      <c r="A32">
        <v>16</v>
      </c>
      <c r="B32">
        <v>1605214304.5</v>
      </c>
      <c r="C32">
        <v>3616</v>
      </c>
      <c r="D32" t="s">
        <v>372</v>
      </c>
      <c r="E32" t="s">
        <v>373</v>
      </c>
      <c r="F32" t="s">
        <v>368</v>
      </c>
      <c r="G32" t="s">
        <v>291</v>
      </c>
      <c r="H32">
        <v>1605214296.5</v>
      </c>
      <c r="I32">
        <f t="shared" si="0"/>
        <v>4.4805620188694472E-3</v>
      </c>
      <c r="J32">
        <f t="shared" si="1"/>
        <v>4.4805620188694473</v>
      </c>
      <c r="K32">
        <f t="shared" si="2"/>
        <v>11.331889243299349</v>
      </c>
      <c r="L32">
        <f t="shared" si="3"/>
        <v>384.28054838709699</v>
      </c>
      <c r="M32">
        <f t="shared" si="4"/>
        <v>228.48377537777012</v>
      </c>
      <c r="N32">
        <f t="shared" si="5"/>
        <v>23.271181924679752</v>
      </c>
      <c r="O32">
        <f t="shared" si="6"/>
        <v>39.139157854190003</v>
      </c>
      <c r="P32">
        <f t="shared" si="7"/>
        <v>0.13326405571931349</v>
      </c>
      <c r="Q32">
        <f t="shared" si="8"/>
        <v>2.9596324268043279</v>
      </c>
      <c r="R32">
        <f t="shared" si="9"/>
        <v>0.13001801928654633</v>
      </c>
      <c r="S32">
        <f t="shared" si="10"/>
        <v>8.1546320091805236E-2</v>
      </c>
      <c r="T32">
        <f t="shared" si="11"/>
        <v>231.29105241555391</v>
      </c>
      <c r="U32">
        <f t="shared" si="12"/>
        <v>39.528792915239876</v>
      </c>
      <c r="V32">
        <f t="shared" si="13"/>
        <v>38.644793548387099</v>
      </c>
      <c r="W32">
        <f t="shared" si="14"/>
        <v>6.8934581024900634</v>
      </c>
      <c r="X32">
        <f t="shared" si="15"/>
        <v>49.816537605450712</v>
      </c>
      <c r="Y32">
        <f t="shared" si="16"/>
        <v>3.5637636957360042</v>
      </c>
      <c r="Z32">
        <f t="shared" si="17"/>
        <v>7.153776370331431</v>
      </c>
      <c r="AA32">
        <f t="shared" si="18"/>
        <v>3.3296944067540593</v>
      </c>
      <c r="AB32">
        <f t="shared" si="19"/>
        <v>-197.59278503214261</v>
      </c>
      <c r="AC32">
        <f t="shared" si="20"/>
        <v>109.91450316339588</v>
      </c>
      <c r="AD32">
        <f t="shared" si="21"/>
        <v>9.0146266316186257</v>
      </c>
      <c r="AE32">
        <f t="shared" si="22"/>
        <v>152.62739717842578</v>
      </c>
      <c r="AF32">
        <v>0</v>
      </c>
      <c r="AG32">
        <v>0</v>
      </c>
      <c r="AH32">
        <f t="shared" si="23"/>
        <v>1</v>
      </c>
      <c r="AI32">
        <f t="shared" si="24"/>
        <v>0</v>
      </c>
      <c r="AJ32">
        <f t="shared" si="25"/>
        <v>51665.758865165662</v>
      </c>
      <c r="AK32" t="s">
        <v>292</v>
      </c>
      <c r="AL32">
        <v>10143.9</v>
      </c>
      <c r="AM32">
        <v>715.47692307692296</v>
      </c>
      <c r="AN32">
        <v>3262.08</v>
      </c>
      <c r="AO32">
        <f t="shared" si="26"/>
        <v>0.78066849277855754</v>
      </c>
      <c r="AP32">
        <v>-0.57774747981622299</v>
      </c>
      <c r="AQ32" t="s">
        <v>374</v>
      </c>
      <c r="AR32">
        <v>15402.4</v>
      </c>
      <c r="AS32">
        <v>691.32704000000001</v>
      </c>
      <c r="AT32">
        <v>941.94</v>
      </c>
      <c r="AU32">
        <f t="shared" si="27"/>
        <v>0.26606042847739775</v>
      </c>
      <c r="AV32">
        <v>0.5</v>
      </c>
      <c r="AW32">
        <f t="shared" si="28"/>
        <v>1180.1845563931754</v>
      </c>
      <c r="AX32">
        <f t="shared" si="29"/>
        <v>11.331889243299349</v>
      </c>
      <c r="AY32">
        <f t="shared" si="30"/>
        <v>157.0002043781879</v>
      </c>
      <c r="AZ32">
        <f t="shared" si="31"/>
        <v>1.0091334154984408E-2</v>
      </c>
      <c r="BA32">
        <f t="shared" si="32"/>
        <v>2.4631505191413461</v>
      </c>
      <c r="BB32" t="s">
        <v>375</v>
      </c>
      <c r="BC32">
        <v>691.32704000000001</v>
      </c>
      <c r="BD32">
        <v>563.19000000000005</v>
      </c>
      <c r="BE32">
        <f t="shared" si="33"/>
        <v>0.40209567488375053</v>
      </c>
      <c r="BF32">
        <f t="shared" si="34"/>
        <v>0.6616843828382839</v>
      </c>
      <c r="BG32">
        <f t="shared" si="35"/>
        <v>0.85966452875070865</v>
      </c>
      <c r="BH32">
        <f t="shared" si="36"/>
        <v>1.1066393842433129</v>
      </c>
      <c r="BI32">
        <f t="shared" si="37"/>
        <v>0.91107248751277714</v>
      </c>
      <c r="BJ32">
        <f t="shared" si="38"/>
        <v>0.53904159104017269</v>
      </c>
      <c r="BK32">
        <f t="shared" si="39"/>
        <v>0.46095840895982731</v>
      </c>
      <c r="BL32">
        <f t="shared" si="40"/>
        <v>1399.9993548387099</v>
      </c>
      <c r="BM32">
        <f t="shared" si="41"/>
        <v>1180.1845563931754</v>
      </c>
      <c r="BN32">
        <f t="shared" si="42"/>
        <v>0.84298935732662628</v>
      </c>
      <c r="BO32">
        <f t="shared" si="43"/>
        <v>0.19597871465325284</v>
      </c>
      <c r="BP32">
        <v>6</v>
      </c>
      <c r="BQ32">
        <v>0.5</v>
      </c>
      <c r="BR32" t="s">
        <v>295</v>
      </c>
      <c r="BS32">
        <v>2</v>
      </c>
      <c r="BT32">
        <v>1605214296.5</v>
      </c>
      <c r="BU32">
        <v>384.28054838709699</v>
      </c>
      <c r="BV32">
        <v>399.93983870967702</v>
      </c>
      <c r="BW32">
        <v>34.990151612903198</v>
      </c>
      <c r="BX32">
        <v>29.803306451612901</v>
      </c>
      <c r="BY32">
        <v>384.574322580645</v>
      </c>
      <c r="BZ32">
        <v>34.112358064516101</v>
      </c>
      <c r="CA32">
        <v>500.16374193548398</v>
      </c>
      <c r="CB32">
        <v>101.75045161290301</v>
      </c>
      <c r="CC32">
        <v>0.100027206451613</v>
      </c>
      <c r="CD32">
        <v>39.333654838709698</v>
      </c>
      <c r="CE32">
        <v>38.644793548387099</v>
      </c>
      <c r="CF32">
        <v>999.9</v>
      </c>
      <c r="CG32">
        <v>0</v>
      </c>
      <c r="CH32">
        <v>0</v>
      </c>
      <c r="CI32">
        <v>9997.4983870967808</v>
      </c>
      <c r="CJ32">
        <v>0</v>
      </c>
      <c r="CK32">
        <v>433.09777419354799</v>
      </c>
      <c r="CL32">
        <v>1399.9993548387099</v>
      </c>
      <c r="CM32">
        <v>0.89999780645161298</v>
      </c>
      <c r="CN32">
        <v>0.10000210322580599</v>
      </c>
      <c r="CO32">
        <v>0</v>
      </c>
      <c r="CP32">
        <v>691.48319354838702</v>
      </c>
      <c r="CQ32">
        <v>4.9994800000000001</v>
      </c>
      <c r="CR32">
        <v>11358.0419354839</v>
      </c>
      <c r="CS32">
        <v>11417.564516128999</v>
      </c>
      <c r="CT32">
        <v>48.6650322580645</v>
      </c>
      <c r="CU32">
        <v>50.412999999999997</v>
      </c>
      <c r="CV32">
        <v>49.455290322580602</v>
      </c>
      <c r="CW32">
        <v>50.098548387096798</v>
      </c>
      <c r="CX32">
        <v>51.598612903225799</v>
      </c>
      <c r="CY32">
        <v>1255.4961290322599</v>
      </c>
      <c r="CZ32">
        <v>139.50322580645201</v>
      </c>
      <c r="DA32">
        <v>0</v>
      </c>
      <c r="DB32">
        <v>279.799999952316</v>
      </c>
      <c r="DC32">
        <v>0</v>
      </c>
      <c r="DD32">
        <v>691.32704000000001</v>
      </c>
      <c r="DE32">
        <v>-15.1800769129456</v>
      </c>
      <c r="DF32">
        <v>-236.79230901524599</v>
      </c>
      <c r="DG32">
        <v>11357.3</v>
      </c>
      <c r="DH32">
        <v>15</v>
      </c>
      <c r="DI32">
        <v>1605213801.5999999</v>
      </c>
      <c r="DJ32" t="s">
        <v>371</v>
      </c>
      <c r="DK32">
        <v>1605213796.5999999</v>
      </c>
      <c r="DL32">
        <v>1605213801.5999999</v>
      </c>
      <c r="DM32">
        <v>5</v>
      </c>
      <c r="DN32">
        <v>-5.1999999999999998E-2</v>
      </c>
      <c r="DO32">
        <v>-0.156</v>
      </c>
      <c r="DP32">
        <v>-0.30499999999999999</v>
      </c>
      <c r="DQ32">
        <v>0.42599999999999999</v>
      </c>
      <c r="DR32">
        <v>400</v>
      </c>
      <c r="DS32">
        <v>29</v>
      </c>
      <c r="DT32">
        <v>0.36</v>
      </c>
      <c r="DU32">
        <v>0.19</v>
      </c>
      <c r="DV32">
        <v>11.3417719072326</v>
      </c>
      <c r="DW32">
        <v>-0.57322120491865303</v>
      </c>
      <c r="DX32">
        <v>4.6027171345125198E-2</v>
      </c>
      <c r="DY32">
        <v>0</v>
      </c>
      <c r="DZ32">
        <v>-15.666190322580601</v>
      </c>
      <c r="EA32">
        <v>0.85685806451615998</v>
      </c>
      <c r="EB32">
        <v>6.6986837199262197E-2</v>
      </c>
      <c r="EC32">
        <v>0</v>
      </c>
      <c r="ED32">
        <v>5.1891196774193604</v>
      </c>
      <c r="EE32">
        <v>-0.255692903225818</v>
      </c>
      <c r="EF32">
        <v>1.9128036420795899E-2</v>
      </c>
      <c r="EG32">
        <v>0</v>
      </c>
      <c r="EH32">
        <v>0</v>
      </c>
      <c r="EI32">
        <v>3</v>
      </c>
      <c r="EJ32" t="s">
        <v>361</v>
      </c>
      <c r="EK32">
        <v>100</v>
      </c>
      <c r="EL32">
        <v>100</v>
      </c>
      <c r="EM32">
        <v>-0.29399999999999998</v>
      </c>
      <c r="EN32">
        <v>0.87680000000000002</v>
      </c>
      <c r="EO32">
        <v>-0.1379206031555</v>
      </c>
      <c r="EP32">
        <v>-1.6043650578588901E-5</v>
      </c>
      <c r="EQ32">
        <v>-1.15305589960158E-6</v>
      </c>
      <c r="ER32">
        <v>3.6581349982770798E-10</v>
      </c>
      <c r="ES32">
        <v>0.42588999999999899</v>
      </c>
      <c r="ET32">
        <v>0</v>
      </c>
      <c r="EU32">
        <v>0</v>
      </c>
      <c r="EV32">
        <v>0</v>
      </c>
      <c r="EW32">
        <v>18</v>
      </c>
      <c r="EX32">
        <v>2225</v>
      </c>
      <c r="EY32">
        <v>1</v>
      </c>
      <c r="EZ32">
        <v>25</v>
      </c>
      <c r="FA32">
        <v>8.5</v>
      </c>
      <c r="FB32">
        <v>8.4</v>
      </c>
      <c r="FC32">
        <v>2</v>
      </c>
      <c r="FD32">
        <v>515.19100000000003</v>
      </c>
      <c r="FE32">
        <v>500.786</v>
      </c>
      <c r="FF32">
        <v>38.240099999999998</v>
      </c>
      <c r="FG32">
        <v>36.627899999999997</v>
      </c>
      <c r="FH32">
        <v>29.999700000000001</v>
      </c>
      <c r="FI32">
        <v>36.343400000000003</v>
      </c>
      <c r="FJ32">
        <v>36.365000000000002</v>
      </c>
      <c r="FK32">
        <v>19.028700000000001</v>
      </c>
      <c r="FL32">
        <v>0</v>
      </c>
      <c r="FM32">
        <v>100</v>
      </c>
      <c r="FN32">
        <v>-999.9</v>
      </c>
      <c r="FO32">
        <v>400</v>
      </c>
      <c r="FP32">
        <v>32.591700000000003</v>
      </c>
      <c r="FQ32">
        <v>97.257800000000003</v>
      </c>
      <c r="FR32">
        <v>101.982</v>
      </c>
    </row>
    <row r="33" spans="1:174" x14ac:dyDescent="0.25">
      <c r="A33">
        <v>17</v>
      </c>
      <c r="B33">
        <v>1605214461</v>
      </c>
      <c r="C33">
        <v>3772.5</v>
      </c>
      <c r="D33" t="s">
        <v>376</v>
      </c>
      <c r="E33" t="s">
        <v>377</v>
      </c>
      <c r="F33" t="s">
        <v>378</v>
      </c>
      <c r="G33" t="s">
        <v>326</v>
      </c>
      <c r="H33">
        <v>1605214453.25</v>
      </c>
      <c r="I33">
        <f t="shared" si="0"/>
        <v>1.8887141400735362E-3</v>
      </c>
      <c r="J33">
        <f t="shared" si="1"/>
        <v>1.8887141400735361</v>
      </c>
      <c r="K33">
        <f t="shared" si="2"/>
        <v>5.1285635523736213</v>
      </c>
      <c r="L33">
        <f t="shared" si="3"/>
        <v>392.909533333333</v>
      </c>
      <c r="M33">
        <f t="shared" si="4"/>
        <v>190.95512311601007</v>
      </c>
      <c r="N33">
        <f t="shared" si="5"/>
        <v>19.44834243560182</v>
      </c>
      <c r="O33">
        <f t="shared" si="6"/>
        <v>40.016937099073274</v>
      </c>
      <c r="P33">
        <f t="shared" si="7"/>
        <v>4.5327275179020271E-2</v>
      </c>
      <c r="Q33">
        <f t="shared" si="8"/>
        <v>2.9610395689487792</v>
      </c>
      <c r="R33">
        <f t="shared" si="9"/>
        <v>4.4945301341518779E-2</v>
      </c>
      <c r="S33">
        <f t="shared" si="10"/>
        <v>2.8124863737929606E-2</v>
      </c>
      <c r="T33">
        <f t="shared" si="11"/>
        <v>231.29304205364215</v>
      </c>
      <c r="U33">
        <f t="shared" si="12"/>
        <v>40.688219681601893</v>
      </c>
      <c r="V33">
        <f t="shared" si="13"/>
        <v>39.795969999999997</v>
      </c>
      <c r="W33">
        <f t="shared" si="14"/>
        <v>7.3332257154456366</v>
      </c>
      <c r="X33">
        <f t="shared" si="15"/>
        <v>44.59104106759785</v>
      </c>
      <c r="Y33">
        <f t="shared" si="16"/>
        <v>3.2762480720573386</v>
      </c>
      <c r="Z33">
        <f t="shared" si="17"/>
        <v>7.347323573564263</v>
      </c>
      <c r="AA33">
        <f t="shared" si="18"/>
        <v>4.056977643388298</v>
      </c>
      <c r="AB33">
        <f t="shared" si="19"/>
        <v>-83.292293577242944</v>
      </c>
      <c r="AC33">
        <f t="shared" si="20"/>
        <v>5.7314489107036266</v>
      </c>
      <c r="AD33">
        <f t="shared" si="21"/>
        <v>0.47357595374099348</v>
      </c>
      <c r="AE33">
        <f t="shared" si="22"/>
        <v>154.20577334084382</v>
      </c>
      <c r="AF33">
        <v>0</v>
      </c>
      <c r="AG33">
        <v>0</v>
      </c>
      <c r="AH33">
        <f t="shared" si="23"/>
        <v>1</v>
      </c>
      <c r="AI33">
        <f t="shared" si="24"/>
        <v>0</v>
      </c>
      <c r="AJ33">
        <f t="shared" si="25"/>
        <v>51622.904077546547</v>
      </c>
      <c r="AK33" t="s">
        <v>292</v>
      </c>
      <c r="AL33">
        <v>10143.9</v>
      </c>
      <c r="AM33">
        <v>715.47692307692296</v>
      </c>
      <c r="AN33">
        <v>3262.08</v>
      </c>
      <c r="AO33">
        <f t="shared" si="26"/>
        <v>0.78066849277855754</v>
      </c>
      <c r="AP33">
        <v>-0.57774747981622299</v>
      </c>
      <c r="AQ33" t="s">
        <v>379</v>
      </c>
      <c r="AR33">
        <v>15414.1</v>
      </c>
      <c r="AS33">
        <v>808.57928000000004</v>
      </c>
      <c r="AT33">
        <v>1033.31</v>
      </c>
      <c r="AU33">
        <f t="shared" si="27"/>
        <v>0.21748625291538837</v>
      </c>
      <c r="AV33">
        <v>0.5</v>
      </c>
      <c r="AW33">
        <f t="shared" si="28"/>
        <v>1180.1949115544598</v>
      </c>
      <c r="AX33">
        <f t="shared" si="29"/>
        <v>5.1285635523736213</v>
      </c>
      <c r="AY33">
        <f t="shared" si="30"/>
        <v>128.33808451189384</v>
      </c>
      <c r="AZ33">
        <f t="shared" si="31"/>
        <v>4.8350581554990274E-3</v>
      </c>
      <c r="BA33">
        <f t="shared" si="32"/>
        <v>2.1569228982589932</v>
      </c>
      <c r="BB33" t="s">
        <v>380</v>
      </c>
      <c r="BC33">
        <v>808.57928000000004</v>
      </c>
      <c r="BD33">
        <v>622.98</v>
      </c>
      <c r="BE33">
        <f t="shared" si="33"/>
        <v>0.39710251521808548</v>
      </c>
      <c r="BF33">
        <f t="shared" si="34"/>
        <v>0.54768288938171705</v>
      </c>
      <c r="BG33">
        <f t="shared" si="35"/>
        <v>0.84451896479860555</v>
      </c>
      <c r="BH33">
        <f t="shared" si="36"/>
        <v>0.70707153004842849</v>
      </c>
      <c r="BI33">
        <f t="shared" si="37"/>
        <v>0.87519331936600908</v>
      </c>
      <c r="BJ33">
        <f t="shared" si="38"/>
        <v>0.42196911900465972</v>
      </c>
      <c r="BK33">
        <f t="shared" si="39"/>
        <v>0.57803088099534028</v>
      </c>
      <c r="BL33">
        <f t="shared" si="40"/>
        <v>1400.01166666667</v>
      </c>
      <c r="BM33">
        <f t="shared" si="41"/>
        <v>1180.1949115544598</v>
      </c>
      <c r="BN33">
        <f t="shared" si="42"/>
        <v>0.84298934048487006</v>
      </c>
      <c r="BO33">
        <f t="shared" si="43"/>
        <v>0.19597868096974014</v>
      </c>
      <c r="BP33">
        <v>6</v>
      </c>
      <c r="BQ33">
        <v>0.5</v>
      </c>
      <c r="BR33" t="s">
        <v>295</v>
      </c>
      <c r="BS33">
        <v>2</v>
      </c>
      <c r="BT33">
        <v>1605214453.25</v>
      </c>
      <c r="BU33">
        <v>392.909533333333</v>
      </c>
      <c r="BV33">
        <v>399.95203333333302</v>
      </c>
      <c r="BW33">
        <v>32.168106666666702</v>
      </c>
      <c r="BX33">
        <v>29.975269999999998</v>
      </c>
      <c r="BY33">
        <v>393.20973333333302</v>
      </c>
      <c r="BZ33">
        <v>31.426563333333299</v>
      </c>
      <c r="CA33">
        <v>500.16250000000002</v>
      </c>
      <c r="CB33">
        <v>101.74769999999999</v>
      </c>
      <c r="CC33">
        <v>0.10001227</v>
      </c>
      <c r="CD33">
        <v>39.831873333333299</v>
      </c>
      <c r="CE33">
        <v>39.795969999999997</v>
      </c>
      <c r="CF33">
        <v>999.9</v>
      </c>
      <c r="CG33">
        <v>0</v>
      </c>
      <c r="CH33">
        <v>0</v>
      </c>
      <c r="CI33">
        <v>10005.7483333333</v>
      </c>
      <c r="CJ33">
        <v>0</v>
      </c>
      <c r="CK33">
        <v>423.806733333333</v>
      </c>
      <c r="CL33">
        <v>1400.01166666667</v>
      </c>
      <c r="CM33">
        <v>0.89999613333333295</v>
      </c>
      <c r="CN33">
        <v>0.100003843333333</v>
      </c>
      <c r="CO33">
        <v>0</v>
      </c>
      <c r="CP33">
        <v>808.97593333333305</v>
      </c>
      <c r="CQ33">
        <v>4.9994800000000001</v>
      </c>
      <c r="CR33">
        <v>15909.13</v>
      </c>
      <c r="CS33">
        <v>11417.66</v>
      </c>
      <c r="CT33">
        <v>48.945599999999999</v>
      </c>
      <c r="CU33">
        <v>50.495800000000003</v>
      </c>
      <c r="CV33">
        <v>49.666400000000003</v>
      </c>
      <c r="CW33">
        <v>50.2956</v>
      </c>
      <c r="CX33">
        <v>51.7498</v>
      </c>
      <c r="CY33">
        <v>1255.508</v>
      </c>
      <c r="CZ33">
        <v>139.50366666666699</v>
      </c>
      <c r="DA33">
        <v>0</v>
      </c>
      <c r="DB33">
        <v>155.5</v>
      </c>
      <c r="DC33">
        <v>0</v>
      </c>
      <c r="DD33">
        <v>808.57928000000004</v>
      </c>
      <c r="DE33">
        <v>-54.4784616124496</v>
      </c>
      <c r="DF33">
        <v>187.03077003537001</v>
      </c>
      <c r="DG33">
        <v>15908.291999999999</v>
      </c>
      <c r="DH33">
        <v>15</v>
      </c>
      <c r="DI33">
        <v>1605213801.5999999</v>
      </c>
      <c r="DJ33" t="s">
        <v>371</v>
      </c>
      <c r="DK33">
        <v>1605213796.5999999</v>
      </c>
      <c r="DL33">
        <v>1605213801.5999999</v>
      </c>
      <c r="DM33">
        <v>5</v>
      </c>
      <c r="DN33">
        <v>-5.1999999999999998E-2</v>
      </c>
      <c r="DO33">
        <v>-0.156</v>
      </c>
      <c r="DP33">
        <v>-0.30499999999999999</v>
      </c>
      <c r="DQ33">
        <v>0.42599999999999999</v>
      </c>
      <c r="DR33">
        <v>400</v>
      </c>
      <c r="DS33">
        <v>29</v>
      </c>
      <c r="DT33">
        <v>0.36</v>
      </c>
      <c r="DU33">
        <v>0.19</v>
      </c>
      <c r="DV33">
        <v>5.1341469980226702</v>
      </c>
      <c r="DW33">
        <v>-0.82945905457480795</v>
      </c>
      <c r="DX33">
        <v>7.0672108885816598E-2</v>
      </c>
      <c r="DY33">
        <v>0</v>
      </c>
      <c r="DZ33">
        <v>-7.0446664516129003</v>
      </c>
      <c r="EA33">
        <v>1.0019288709677701</v>
      </c>
      <c r="EB33">
        <v>8.7007011269147699E-2</v>
      </c>
      <c r="EC33">
        <v>0</v>
      </c>
      <c r="ED33">
        <v>2.1926490322580601</v>
      </c>
      <c r="EE33">
        <v>-4.7012903225890097E-3</v>
      </c>
      <c r="EF33">
        <v>2.7631963198776E-3</v>
      </c>
      <c r="EG33">
        <v>1</v>
      </c>
      <c r="EH33">
        <v>1</v>
      </c>
      <c r="EI33">
        <v>3</v>
      </c>
      <c r="EJ33" t="s">
        <v>302</v>
      </c>
      <c r="EK33">
        <v>100</v>
      </c>
      <c r="EL33">
        <v>100</v>
      </c>
      <c r="EM33">
        <v>-0.3</v>
      </c>
      <c r="EN33">
        <v>0.74150000000000005</v>
      </c>
      <c r="EO33">
        <v>-0.1379206031555</v>
      </c>
      <c r="EP33">
        <v>-1.6043650578588901E-5</v>
      </c>
      <c r="EQ33">
        <v>-1.15305589960158E-6</v>
      </c>
      <c r="ER33">
        <v>3.6581349982770798E-10</v>
      </c>
      <c r="ES33">
        <v>0.42588999999999899</v>
      </c>
      <c r="ET33">
        <v>0</v>
      </c>
      <c r="EU33">
        <v>0</v>
      </c>
      <c r="EV33">
        <v>0</v>
      </c>
      <c r="EW33">
        <v>18</v>
      </c>
      <c r="EX33">
        <v>2225</v>
      </c>
      <c r="EY33">
        <v>1</v>
      </c>
      <c r="EZ33">
        <v>25</v>
      </c>
      <c r="FA33">
        <v>11.1</v>
      </c>
      <c r="FB33">
        <v>11</v>
      </c>
      <c r="FC33">
        <v>2</v>
      </c>
      <c r="FD33">
        <v>512.36400000000003</v>
      </c>
      <c r="FE33">
        <v>500.34399999999999</v>
      </c>
      <c r="FF33">
        <v>38.483199999999997</v>
      </c>
      <c r="FG33">
        <v>36.633200000000002</v>
      </c>
      <c r="FH33">
        <v>30.000399999999999</v>
      </c>
      <c r="FI33">
        <v>36.328699999999998</v>
      </c>
      <c r="FJ33">
        <v>36.345999999999997</v>
      </c>
      <c r="FK33">
        <v>19.100899999999999</v>
      </c>
      <c r="FL33">
        <v>0</v>
      </c>
      <c r="FM33">
        <v>100</v>
      </c>
      <c r="FN33">
        <v>-999.9</v>
      </c>
      <c r="FO33">
        <v>400</v>
      </c>
      <c r="FP33">
        <v>34.726799999999997</v>
      </c>
      <c r="FQ33">
        <v>97.266099999999994</v>
      </c>
      <c r="FR33">
        <v>101.977</v>
      </c>
    </row>
    <row r="34" spans="1:174" x14ac:dyDescent="0.25">
      <c r="A34">
        <v>18</v>
      </c>
      <c r="B34">
        <v>1605214583.5</v>
      </c>
      <c r="C34">
        <v>3895</v>
      </c>
      <c r="D34" t="s">
        <v>381</v>
      </c>
      <c r="E34" t="s">
        <v>382</v>
      </c>
      <c r="F34" t="s">
        <v>378</v>
      </c>
      <c r="G34" t="s">
        <v>326</v>
      </c>
      <c r="H34">
        <v>1605214575.75</v>
      </c>
      <c r="I34">
        <f t="shared" si="0"/>
        <v>1.3016074935758505E-3</v>
      </c>
      <c r="J34">
        <f t="shared" si="1"/>
        <v>1.3016074935758506</v>
      </c>
      <c r="K34">
        <f t="shared" si="2"/>
        <v>3.4221742279068668</v>
      </c>
      <c r="L34">
        <f t="shared" si="3"/>
        <v>395.226566666667</v>
      </c>
      <c r="M34">
        <f t="shared" si="4"/>
        <v>175.39654874616258</v>
      </c>
      <c r="N34">
        <f t="shared" si="5"/>
        <v>17.863164287084633</v>
      </c>
      <c r="O34">
        <f t="shared" si="6"/>
        <v>40.251630613350613</v>
      </c>
      <c r="P34">
        <f t="shared" si="7"/>
        <v>2.7733686378636851E-2</v>
      </c>
      <c r="Q34">
        <f t="shared" si="8"/>
        <v>2.9607445680044902</v>
      </c>
      <c r="R34">
        <f t="shared" si="9"/>
        <v>2.7590167708233825E-2</v>
      </c>
      <c r="S34">
        <f t="shared" si="10"/>
        <v>1.7256687350101409E-2</v>
      </c>
      <c r="T34">
        <f t="shared" si="11"/>
        <v>231.2928394889521</v>
      </c>
      <c r="U34">
        <f t="shared" si="12"/>
        <v>41.307887833547916</v>
      </c>
      <c r="V34">
        <f t="shared" si="13"/>
        <v>40.865693333333297</v>
      </c>
      <c r="W34">
        <f t="shared" si="14"/>
        <v>7.7634708558477401</v>
      </c>
      <c r="X34">
        <f t="shared" si="15"/>
        <v>42.710304431067541</v>
      </c>
      <c r="Y34">
        <f t="shared" si="16"/>
        <v>3.2178363689802048</v>
      </c>
      <c r="Z34">
        <f t="shared" si="17"/>
        <v>7.5340984145258059</v>
      </c>
      <c r="AA34">
        <f t="shared" si="18"/>
        <v>4.5456344868675354</v>
      </c>
      <c r="AB34">
        <f t="shared" si="19"/>
        <v>-57.40089046669501</v>
      </c>
      <c r="AC34">
        <f t="shared" si="20"/>
        <v>-89.978667121463744</v>
      </c>
      <c r="AD34">
        <f t="shared" si="21"/>
        <v>-7.490506668309596</v>
      </c>
      <c r="AE34">
        <f t="shared" si="22"/>
        <v>76.422775232483744</v>
      </c>
      <c r="AF34">
        <v>0</v>
      </c>
      <c r="AG34">
        <v>0</v>
      </c>
      <c r="AH34">
        <f t="shared" si="23"/>
        <v>1</v>
      </c>
      <c r="AI34">
        <f t="shared" si="24"/>
        <v>0</v>
      </c>
      <c r="AJ34">
        <f t="shared" si="25"/>
        <v>51537.109603502016</v>
      </c>
      <c r="AK34" t="s">
        <v>292</v>
      </c>
      <c r="AL34">
        <v>10143.9</v>
      </c>
      <c r="AM34">
        <v>715.47692307692296</v>
      </c>
      <c r="AN34">
        <v>3262.08</v>
      </c>
      <c r="AO34">
        <f t="shared" si="26"/>
        <v>0.78066849277855754</v>
      </c>
      <c r="AP34">
        <v>-0.57774747981622299</v>
      </c>
      <c r="AQ34" t="s">
        <v>383</v>
      </c>
      <c r="AR34">
        <v>15386</v>
      </c>
      <c r="AS34">
        <v>839.37896000000001</v>
      </c>
      <c r="AT34">
        <v>1034.5</v>
      </c>
      <c r="AU34">
        <f t="shared" si="27"/>
        <v>0.18861386176897055</v>
      </c>
      <c r="AV34">
        <v>0.5</v>
      </c>
      <c r="AW34">
        <f t="shared" si="28"/>
        <v>1180.1922865720685</v>
      </c>
      <c r="AX34">
        <f t="shared" si="29"/>
        <v>3.4221742279068668</v>
      </c>
      <c r="AY34">
        <f t="shared" si="30"/>
        <v>111.3003124001547</v>
      </c>
      <c r="AZ34">
        <f t="shared" si="31"/>
        <v>3.3892118710088129E-3</v>
      </c>
      <c r="BA34">
        <f t="shared" si="32"/>
        <v>2.1532914451425809</v>
      </c>
      <c r="BB34" t="s">
        <v>384</v>
      </c>
      <c r="BC34">
        <v>839.37896000000001</v>
      </c>
      <c r="BD34">
        <v>618.61</v>
      </c>
      <c r="BE34">
        <f t="shared" si="33"/>
        <v>0.4020202996616723</v>
      </c>
      <c r="BF34">
        <f t="shared" si="34"/>
        <v>0.46916501959652795</v>
      </c>
      <c r="BG34">
        <f t="shared" si="35"/>
        <v>0.84267269914165854</v>
      </c>
      <c r="BH34">
        <f t="shared" si="36"/>
        <v>0.61162045668266074</v>
      </c>
      <c r="BI34">
        <f t="shared" si="37"/>
        <v>0.87472603021098383</v>
      </c>
      <c r="BJ34">
        <f t="shared" si="38"/>
        <v>0.34576774806531746</v>
      </c>
      <c r="BK34">
        <f t="shared" si="39"/>
        <v>0.6542322519346826</v>
      </c>
      <c r="BL34">
        <f t="shared" si="40"/>
        <v>1400.00833333333</v>
      </c>
      <c r="BM34">
        <f t="shared" si="41"/>
        <v>1180.1922865720685</v>
      </c>
      <c r="BN34">
        <f t="shared" si="42"/>
        <v>0.84298947261414248</v>
      </c>
      <c r="BO34">
        <f t="shared" si="43"/>
        <v>0.19597894522828521</v>
      </c>
      <c r="BP34">
        <v>6</v>
      </c>
      <c r="BQ34">
        <v>0.5</v>
      </c>
      <c r="BR34" t="s">
        <v>295</v>
      </c>
      <c r="BS34">
        <v>2</v>
      </c>
      <c r="BT34">
        <v>1605214575.75</v>
      </c>
      <c r="BU34">
        <v>395.226566666667</v>
      </c>
      <c r="BV34">
        <v>399.94909999999999</v>
      </c>
      <c r="BW34">
        <v>31.595600000000001</v>
      </c>
      <c r="BX34">
        <v>30.083466666666698</v>
      </c>
      <c r="BY34">
        <v>395.52853333333297</v>
      </c>
      <c r="BZ34">
        <v>30.881699999999999</v>
      </c>
      <c r="CA34">
        <v>500.14733333333299</v>
      </c>
      <c r="CB34">
        <v>101.74446666666699</v>
      </c>
      <c r="CC34">
        <v>9.9979046666666696E-2</v>
      </c>
      <c r="CD34">
        <v>40.3019866666667</v>
      </c>
      <c r="CE34">
        <v>40.865693333333297</v>
      </c>
      <c r="CF34">
        <v>999.9</v>
      </c>
      <c r="CG34">
        <v>0</v>
      </c>
      <c r="CH34">
        <v>0</v>
      </c>
      <c r="CI34">
        <v>10004.393</v>
      </c>
      <c r="CJ34">
        <v>0</v>
      </c>
      <c r="CK34">
        <v>597.17139999999995</v>
      </c>
      <c r="CL34">
        <v>1400.00833333333</v>
      </c>
      <c r="CM34">
        <v>0.89999443333333295</v>
      </c>
      <c r="CN34">
        <v>0.10000557</v>
      </c>
      <c r="CO34">
        <v>0</v>
      </c>
      <c r="CP34">
        <v>839.535433333333</v>
      </c>
      <c r="CQ34">
        <v>4.9994800000000001</v>
      </c>
      <c r="CR34">
        <v>15797.48</v>
      </c>
      <c r="CS34">
        <v>11417.63</v>
      </c>
      <c r="CT34">
        <v>49.254066666666702</v>
      </c>
      <c r="CU34">
        <v>50.799599999999998</v>
      </c>
      <c r="CV34">
        <v>49.981033333333301</v>
      </c>
      <c r="CW34">
        <v>50.5685</v>
      </c>
      <c r="CX34">
        <v>52.097633333333299</v>
      </c>
      <c r="CY34">
        <v>1255.50033333333</v>
      </c>
      <c r="CZ34">
        <v>139.50966666666699</v>
      </c>
      <c r="DA34">
        <v>0</v>
      </c>
      <c r="DB34">
        <v>121.40000009536701</v>
      </c>
      <c r="DC34">
        <v>0</v>
      </c>
      <c r="DD34">
        <v>839.37896000000001</v>
      </c>
      <c r="DE34">
        <v>-26.009846145863701</v>
      </c>
      <c r="DF34">
        <v>-119.000000290413</v>
      </c>
      <c r="DG34">
        <v>15797.9</v>
      </c>
      <c r="DH34">
        <v>15</v>
      </c>
      <c r="DI34">
        <v>1605213801.5999999</v>
      </c>
      <c r="DJ34" t="s">
        <v>371</v>
      </c>
      <c r="DK34">
        <v>1605213796.5999999</v>
      </c>
      <c r="DL34">
        <v>1605213801.5999999</v>
      </c>
      <c r="DM34">
        <v>5</v>
      </c>
      <c r="DN34">
        <v>-5.1999999999999998E-2</v>
      </c>
      <c r="DO34">
        <v>-0.156</v>
      </c>
      <c r="DP34">
        <v>-0.30499999999999999</v>
      </c>
      <c r="DQ34">
        <v>0.42599999999999999</v>
      </c>
      <c r="DR34">
        <v>400</v>
      </c>
      <c r="DS34">
        <v>29</v>
      </c>
      <c r="DT34">
        <v>0.36</v>
      </c>
      <c r="DU34">
        <v>0.19</v>
      </c>
      <c r="DV34">
        <v>3.4245636316297698</v>
      </c>
      <c r="DW34">
        <v>-0.21860581690064601</v>
      </c>
      <c r="DX34">
        <v>3.0273992899795599E-2</v>
      </c>
      <c r="DY34">
        <v>1</v>
      </c>
      <c r="DZ34">
        <v>-4.7250264516128997</v>
      </c>
      <c r="EA34">
        <v>0.27448887096775199</v>
      </c>
      <c r="EB34">
        <v>3.6661408781722499E-2</v>
      </c>
      <c r="EC34">
        <v>0</v>
      </c>
      <c r="ED34">
        <v>1.51267483870968</v>
      </c>
      <c r="EE34">
        <v>-5.1915000000003202E-2</v>
      </c>
      <c r="EF34">
        <v>4.0214584667495803E-3</v>
      </c>
      <c r="EG34">
        <v>1</v>
      </c>
      <c r="EH34">
        <v>2</v>
      </c>
      <c r="EI34">
        <v>3</v>
      </c>
      <c r="EJ34" t="s">
        <v>319</v>
      </c>
      <c r="EK34">
        <v>100</v>
      </c>
      <c r="EL34">
        <v>100</v>
      </c>
      <c r="EM34">
        <v>-0.30199999999999999</v>
      </c>
      <c r="EN34">
        <v>0.71379999999999999</v>
      </c>
      <c r="EO34">
        <v>-0.1379206031555</v>
      </c>
      <c r="EP34">
        <v>-1.6043650578588901E-5</v>
      </c>
      <c r="EQ34">
        <v>-1.15305589960158E-6</v>
      </c>
      <c r="ER34">
        <v>3.6581349982770798E-10</v>
      </c>
      <c r="ES34">
        <v>0.42588999999999899</v>
      </c>
      <c r="ET34">
        <v>0</v>
      </c>
      <c r="EU34">
        <v>0</v>
      </c>
      <c r="EV34">
        <v>0</v>
      </c>
      <c r="EW34">
        <v>18</v>
      </c>
      <c r="EX34">
        <v>2225</v>
      </c>
      <c r="EY34">
        <v>1</v>
      </c>
      <c r="EZ34">
        <v>25</v>
      </c>
      <c r="FA34">
        <v>13.1</v>
      </c>
      <c r="FB34">
        <v>13</v>
      </c>
      <c r="FC34">
        <v>2</v>
      </c>
      <c r="FD34">
        <v>509.24299999999999</v>
      </c>
      <c r="FE34">
        <v>498.91800000000001</v>
      </c>
      <c r="FF34">
        <v>38.794800000000002</v>
      </c>
      <c r="FG34">
        <v>36.777099999999997</v>
      </c>
      <c r="FH34">
        <v>30.0002</v>
      </c>
      <c r="FI34">
        <v>36.414200000000001</v>
      </c>
      <c r="FJ34">
        <v>36.4238</v>
      </c>
      <c r="FK34">
        <v>19.1526</v>
      </c>
      <c r="FL34">
        <v>0</v>
      </c>
      <c r="FM34">
        <v>100</v>
      </c>
      <c r="FN34">
        <v>-999.9</v>
      </c>
      <c r="FO34">
        <v>400</v>
      </c>
      <c r="FP34">
        <v>32.119700000000002</v>
      </c>
      <c r="FQ34">
        <v>97.231999999999999</v>
      </c>
      <c r="FR34">
        <v>101.937</v>
      </c>
    </row>
    <row r="35" spans="1:174" x14ac:dyDescent="0.25">
      <c r="A35">
        <v>19</v>
      </c>
      <c r="B35">
        <v>1605215463.5</v>
      </c>
      <c r="C35">
        <v>4775</v>
      </c>
      <c r="D35" t="s">
        <v>385</v>
      </c>
      <c r="E35" t="s">
        <v>386</v>
      </c>
      <c r="F35" t="s">
        <v>316</v>
      </c>
      <c r="G35" t="s">
        <v>337</v>
      </c>
      <c r="H35">
        <v>1605215455.75</v>
      </c>
      <c r="I35">
        <f t="shared" si="0"/>
        <v>8.0022385706055704E-4</v>
      </c>
      <c r="J35">
        <f t="shared" si="1"/>
        <v>0.8002238570605571</v>
      </c>
      <c r="K35">
        <f t="shared" si="2"/>
        <v>2.1268814625859616</v>
      </c>
      <c r="L35">
        <f t="shared" si="3"/>
        <v>397.04673333333301</v>
      </c>
      <c r="M35">
        <f t="shared" si="4"/>
        <v>188.64770364836124</v>
      </c>
      <c r="N35">
        <f t="shared" si="5"/>
        <v>19.209491939187359</v>
      </c>
      <c r="O35">
        <f t="shared" si="6"/>
        <v>40.430208669087023</v>
      </c>
      <c r="P35">
        <f t="shared" si="7"/>
        <v>1.8181434614934031E-2</v>
      </c>
      <c r="Q35">
        <f t="shared" si="8"/>
        <v>2.9606875054776935</v>
      </c>
      <c r="R35">
        <f t="shared" si="9"/>
        <v>1.8119633791370091E-2</v>
      </c>
      <c r="S35">
        <f t="shared" si="10"/>
        <v>1.1330306080913762E-2</v>
      </c>
      <c r="T35">
        <f t="shared" si="11"/>
        <v>231.29152866092477</v>
      </c>
      <c r="U35">
        <f t="shared" si="12"/>
        <v>41.043757479413365</v>
      </c>
      <c r="V35">
        <f t="shared" si="13"/>
        <v>40.08907</v>
      </c>
      <c r="W35">
        <f t="shared" si="14"/>
        <v>7.4490035600028941</v>
      </c>
      <c r="X35">
        <f t="shared" si="15"/>
        <v>43.194011342870198</v>
      </c>
      <c r="Y35">
        <f t="shared" si="16"/>
        <v>3.1868237536121673</v>
      </c>
      <c r="Z35">
        <f t="shared" si="17"/>
        <v>7.3779296123146461</v>
      </c>
      <c r="AA35">
        <f t="shared" si="18"/>
        <v>4.2621798063907264</v>
      </c>
      <c r="AB35">
        <f t="shared" si="19"/>
        <v>-35.289872096370566</v>
      </c>
      <c r="AC35">
        <f t="shared" si="20"/>
        <v>-28.644260252089992</v>
      </c>
      <c r="AD35">
        <f t="shared" si="21"/>
        <v>-2.3713002975380055</v>
      </c>
      <c r="AE35">
        <f t="shared" si="22"/>
        <v>164.9860960149262</v>
      </c>
      <c r="AF35">
        <v>0</v>
      </c>
      <c r="AG35">
        <v>0</v>
      </c>
      <c r="AH35">
        <f t="shared" si="23"/>
        <v>1</v>
      </c>
      <c r="AI35">
        <f t="shared" si="24"/>
        <v>0</v>
      </c>
      <c r="AJ35">
        <f t="shared" si="25"/>
        <v>51599.77815478589</v>
      </c>
      <c r="AK35" t="s">
        <v>292</v>
      </c>
      <c r="AL35">
        <v>10143.9</v>
      </c>
      <c r="AM35">
        <v>715.47692307692296</v>
      </c>
      <c r="AN35">
        <v>3262.08</v>
      </c>
      <c r="AO35">
        <f t="shared" si="26"/>
        <v>0.78066849277855754</v>
      </c>
      <c r="AP35">
        <v>-0.57774747981622299</v>
      </c>
      <c r="AQ35" t="s">
        <v>387</v>
      </c>
      <c r="AR35">
        <v>15449.2</v>
      </c>
      <c r="AS35">
        <v>650.94416000000001</v>
      </c>
      <c r="AT35">
        <v>807.92</v>
      </c>
      <c r="AU35">
        <f t="shared" si="27"/>
        <v>0.19429626695712443</v>
      </c>
      <c r="AV35">
        <v>0.5</v>
      </c>
      <c r="AW35">
        <f t="shared" si="28"/>
        <v>1180.1873105580112</v>
      </c>
      <c r="AX35">
        <f t="shared" si="29"/>
        <v>2.1268814625859616</v>
      </c>
      <c r="AY35">
        <f t="shared" si="30"/>
        <v>114.65299437579503</v>
      </c>
      <c r="AZ35">
        <f t="shared" si="31"/>
        <v>2.2916946472872962E-3</v>
      </c>
      <c r="BA35">
        <f t="shared" si="32"/>
        <v>3.0376274878700862</v>
      </c>
      <c r="BB35" t="s">
        <v>388</v>
      </c>
      <c r="BC35">
        <v>650.94416000000001</v>
      </c>
      <c r="BD35">
        <v>537.99</v>
      </c>
      <c r="BE35">
        <f t="shared" si="33"/>
        <v>0.33410486186751154</v>
      </c>
      <c r="BF35">
        <f t="shared" si="34"/>
        <v>0.58154277034786783</v>
      </c>
      <c r="BG35">
        <f t="shared" si="35"/>
        <v>0.9009100286701246</v>
      </c>
      <c r="BH35">
        <f t="shared" si="36"/>
        <v>1.6980810810810791</v>
      </c>
      <c r="BI35">
        <f t="shared" si="37"/>
        <v>0.96369945604763385</v>
      </c>
      <c r="BJ35">
        <f t="shared" si="38"/>
        <v>0.48063138782818088</v>
      </c>
      <c r="BK35">
        <f t="shared" si="39"/>
        <v>0.51936861217181907</v>
      </c>
      <c r="BL35">
        <f t="shared" si="40"/>
        <v>1400.0026666666699</v>
      </c>
      <c r="BM35">
        <f t="shared" si="41"/>
        <v>1180.1873105580112</v>
      </c>
      <c r="BN35">
        <f t="shared" si="42"/>
        <v>0.84298933041890045</v>
      </c>
      <c r="BO35">
        <f t="shared" si="43"/>
        <v>0.1959786608378008</v>
      </c>
      <c r="BP35">
        <v>6</v>
      </c>
      <c r="BQ35">
        <v>0.5</v>
      </c>
      <c r="BR35" t="s">
        <v>295</v>
      </c>
      <c r="BS35">
        <v>2</v>
      </c>
      <c r="BT35">
        <v>1605215455.75</v>
      </c>
      <c r="BU35">
        <v>397.04673333333301</v>
      </c>
      <c r="BV35">
        <v>399.97946666666701</v>
      </c>
      <c r="BW35">
        <v>31.29635</v>
      </c>
      <c r="BX35">
        <v>30.366386666666699</v>
      </c>
      <c r="BY35">
        <v>397.31933333333302</v>
      </c>
      <c r="BZ35">
        <v>30.569666666666699</v>
      </c>
      <c r="CA35">
        <v>500.13569999999999</v>
      </c>
      <c r="CB35">
        <v>101.727366666667</v>
      </c>
      <c r="CC35">
        <v>9.9963153333333304E-2</v>
      </c>
      <c r="CD35">
        <v>39.909613333333297</v>
      </c>
      <c r="CE35">
        <v>40.08907</v>
      </c>
      <c r="CF35">
        <v>999.9</v>
      </c>
      <c r="CG35">
        <v>0</v>
      </c>
      <c r="CH35">
        <v>0</v>
      </c>
      <c r="CI35">
        <v>10005.751</v>
      </c>
      <c r="CJ35">
        <v>0</v>
      </c>
      <c r="CK35">
        <v>594.81316666666703</v>
      </c>
      <c r="CL35">
        <v>1400.0026666666699</v>
      </c>
      <c r="CM35">
        <v>0.89999720000000005</v>
      </c>
      <c r="CN35">
        <v>0.10000275</v>
      </c>
      <c r="CO35">
        <v>0</v>
      </c>
      <c r="CP35">
        <v>650.93593333333297</v>
      </c>
      <c r="CQ35">
        <v>4.9994800000000001</v>
      </c>
      <c r="CR35">
        <v>10015.417666666701</v>
      </c>
      <c r="CS35">
        <v>11417.5933333333</v>
      </c>
      <c r="CT35">
        <v>49.149799999999999</v>
      </c>
      <c r="CU35">
        <v>50.645666666666699</v>
      </c>
      <c r="CV35">
        <v>49.824666666666701</v>
      </c>
      <c r="CW35">
        <v>50.570399999999999</v>
      </c>
      <c r="CX35">
        <v>52.020666666666699</v>
      </c>
      <c r="CY35">
        <v>1255.50066666667</v>
      </c>
      <c r="CZ35">
        <v>139.50233333333301</v>
      </c>
      <c r="DA35">
        <v>0</v>
      </c>
      <c r="DB35">
        <v>878.79999995231606</v>
      </c>
      <c r="DC35">
        <v>0</v>
      </c>
      <c r="DD35">
        <v>650.94416000000001</v>
      </c>
      <c r="DE35">
        <v>0.66507692242286798</v>
      </c>
      <c r="DF35">
        <v>-441.03076926772098</v>
      </c>
      <c r="DG35">
        <v>10012.7284</v>
      </c>
      <c r="DH35">
        <v>15</v>
      </c>
      <c r="DI35">
        <v>1605214761.5</v>
      </c>
      <c r="DJ35" t="s">
        <v>389</v>
      </c>
      <c r="DK35">
        <v>1605214753</v>
      </c>
      <c r="DL35">
        <v>1605214761.5</v>
      </c>
      <c r="DM35">
        <v>6</v>
      </c>
      <c r="DN35">
        <v>3.1E-2</v>
      </c>
      <c r="DO35">
        <v>-0.19900000000000001</v>
      </c>
      <c r="DP35">
        <v>-0.27500000000000002</v>
      </c>
      <c r="DQ35">
        <v>0.45500000000000002</v>
      </c>
      <c r="DR35">
        <v>400</v>
      </c>
      <c r="DS35">
        <v>30</v>
      </c>
      <c r="DT35">
        <v>0.05</v>
      </c>
      <c r="DU35">
        <v>0.02</v>
      </c>
      <c r="DV35">
        <v>2.1297631336190501</v>
      </c>
      <c r="DW35">
        <v>-0.19179144279014801</v>
      </c>
      <c r="DX35">
        <v>2.9980667964255098E-2</v>
      </c>
      <c r="DY35">
        <v>1</v>
      </c>
      <c r="DZ35">
        <v>-2.9362812903225799</v>
      </c>
      <c r="EA35">
        <v>0.215678709677425</v>
      </c>
      <c r="EB35">
        <v>3.5691714475575897E-2</v>
      </c>
      <c r="EC35">
        <v>0</v>
      </c>
      <c r="ED35">
        <v>0.93020932258064504</v>
      </c>
      <c r="EE35">
        <v>-2.2466758064519601E-2</v>
      </c>
      <c r="EF35">
        <v>1.87637401504306E-3</v>
      </c>
      <c r="EG35">
        <v>1</v>
      </c>
      <c r="EH35">
        <v>2</v>
      </c>
      <c r="EI35">
        <v>3</v>
      </c>
      <c r="EJ35" t="s">
        <v>319</v>
      </c>
      <c r="EK35">
        <v>100</v>
      </c>
      <c r="EL35">
        <v>100</v>
      </c>
      <c r="EM35">
        <v>-0.27200000000000002</v>
      </c>
      <c r="EN35">
        <v>0.72660000000000002</v>
      </c>
      <c r="EO35">
        <v>-0.10699820956143501</v>
      </c>
      <c r="EP35">
        <v>-1.6043650578588901E-5</v>
      </c>
      <c r="EQ35">
        <v>-1.15305589960158E-6</v>
      </c>
      <c r="ER35">
        <v>3.6581349982770798E-10</v>
      </c>
      <c r="ES35">
        <v>0.454528571428572</v>
      </c>
      <c r="ET35">
        <v>0</v>
      </c>
      <c r="EU35">
        <v>0</v>
      </c>
      <c r="EV35">
        <v>0</v>
      </c>
      <c r="EW35">
        <v>18</v>
      </c>
      <c r="EX35">
        <v>2225</v>
      </c>
      <c r="EY35">
        <v>1</v>
      </c>
      <c r="EZ35">
        <v>25</v>
      </c>
      <c r="FA35">
        <v>11.8</v>
      </c>
      <c r="FB35">
        <v>11.7</v>
      </c>
      <c r="FC35">
        <v>2</v>
      </c>
      <c r="FD35">
        <v>512.52300000000002</v>
      </c>
      <c r="FE35">
        <v>497.86</v>
      </c>
      <c r="FF35">
        <v>38.904699999999998</v>
      </c>
      <c r="FG35">
        <v>36.927100000000003</v>
      </c>
      <c r="FH35">
        <v>30.000499999999999</v>
      </c>
      <c r="FI35">
        <v>36.537700000000001</v>
      </c>
      <c r="FJ35">
        <v>36.5486</v>
      </c>
      <c r="FK35">
        <v>19.4087</v>
      </c>
      <c r="FL35">
        <v>0</v>
      </c>
      <c r="FM35">
        <v>100</v>
      </c>
      <c r="FN35">
        <v>-999.9</v>
      </c>
      <c r="FO35">
        <v>400</v>
      </c>
      <c r="FP35">
        <v>31.567399999999999</v>
      </c>
      <c r="FQ35">
        <v>97.250799999999998</v>
      </c>
      <c r="FR35">
        <v>101.899</v>
      </c>
    </row>
    <row r="36" spans="1:174" x14ac:dyDescent="0.25">
      <c r="A36">
        <v>20</v>
      </c>
      <c r="B36">
        <v>1605215580.0999999</v>
      </c>
      <c r="C36">
        <v>4891.5999999046298</v>
      </c>
      <c r="D36" t="s">
        <v>390</v>
      </c>
      <c r="E36" t="s">
        <v>391</v>
      </c>
      <c r="F36" t="s">
        <v>316</v>
      </c>
      <c r="G36" t="s">
        <v>337</v>
      </c>
      <c r="H36">
        <v>1605215572.0999999</v>
      </c>
      <c r="I36">
        <f t="shared" si="0"/>
        <v>1.280860399071914E-3</v>
      </c>
      <c r="J36">
        <f t="shared" si="1"/>
        <v>1.2808603990719138</v>
      </c>
      <c r="K36">
        <f t="shared" si="2"/>
        <v>4.5906583241920051</v>
      </c>
      <c r="L36">
        <f t="shared" si="3"/>
        <v>393.86777419354797</v>
      </c>
      <c r="M36">
        <f t="shared" si="4"/>
        <v>151.86269729489916</v>
      </c>
      <c r="N36">
        <f t="shared" si="5"/>
        <v>15.464410741494637</v>
      </c>
      <c r="O36">
        <f t="shared" si="6"/>
        <v>40.108157871971848</v>
      </c>
      <c r="P36">
        <f t="shared" si="7"/>
        <v>3.2833783394070289E-2</v>
      </c>
      <c r="Q36">
        <f t="shared" si="8"/>
        <v>2.9603589718926315</v>
      </c>
      <c r="R36">
        <f t="shared" si="9"/>
        <v>3.263280684067231E-2</v>
      </c>
      <c r="S36">
        <f t="shared" si="10"/>
        <v>2.0413458520166218E-2</v>
      </c>
      <c r="T36">
        <f t="shared" si="11"/>
        <v>231.29593094180845</v>
      </c>
      <c r="U36">
        <f t="shared" si="12"/>
        <v>40.545235163621214</v>
      </c>
      <c r="V36">
        <f t="shared" si="13"/>
        <v>39.046999999999997</v>
      </c>
      <c r="W36">
        <f t="shared" si="14"/>
        <v>7.044433171514096</v>
      </c>
      <c r="X36">
        <f t="shared" si="15"/>
        <v>44.939598881125804</v>
      </c>
      <c r="Y36">
        <f t="shared" si="16"/>
        <v>3.2494966649655321</v>
      </c>
      <c r="Z36">
        <f t="shared" si="17"/>
        <v>7.2308092325458855</v>
      </c>
      <c r="AA36">
        <f t="shared" si="18"/>
        <v>3.7949365065485638</v>
      </c>
      <c r="AB36">
        <f t="shared" si="19"/>
        <v>-56.485943599071405</v>
      </c>
      <c r="AC36">
        <f t="shared" si="20"/>
        <v>77.618080238444094</v>
      </c>
      <c r="AD36">
        <f t="shared" si="21"/>
        <v>6.382707134048105</v>
      </c>
      <c r="AE36">
        <f t="shared" si="22"/>
        <v>258.81077471522929</v>
      </c>
      <c r="AF36">
        <v>0</v>
      </c>
      <c r="AG36">
        <v>0</v>
      </c>
      <c r="AH36">
        <f t="shared" si="23"/>
        <v>1</v>
      </c>
      <c r="AI36">
        <f t="shared" si="24"/>
        <v>0</v>
      </c>
      <c r="AJ36">
        <f t="shared" si="25"/>
        <v>51652.764884557939</v>
      </c>
      <c r="AK36" t="s">
        <v>292</v>
      </c>
      <c r="AL36">
        <v>10143.9</v>
      </c>
      <c r="AM36">
        <v>715.47692307692296</v>
      </c>
      <c r="AN36">
        <v>3262.08</v>
      </c>
      <c r="AO36">
        <f t="shared" si="26"/>
        <v>0.78066849277855754</v>
      </c>
      <c r="AP36">
        <v>-0.57774747981622299</v>
      </c>
      <c r="AQ36" t="s">
        <v>392</v>
      </c>
      <c r="AR36">
        <v>15449.2</v>
      </c>
      <c r="AS36">
        <v>635.14938461538497</v>
      </c>
      <c r="AT36">
        <v>804.52</v>
      </c>
      <c r="AU36">
        <f t="shared" si="27"/>
        <v>0.21052380970593021</v>
      </c>
      <c r="AV36">
        <v>0.5</v>
      </c>
      <c r="AW36">
        <f t="shared" si="28"/>
        <v>1180.2098047802574</v>
      </c>
      <c r="AX36">
        <f t="shared" si="29"/>
        <v>4.5906583241920051</v>
      </c>
      <c r="AY36">
        <f t="shared" si="30"/>
        <v>124.23113217731597</v>
      </c>
      <c r="AZ36">
        <f t="shared" si="31"/>
        <v>4.3792262893211009E-3</v>
      </c>
      <c r="BA36">
        <f t="shared" si="32"/>
        <v>3.0546909958733157</v>
      </c>
      <c r="BB36" t="s">
        <v>393</v>
      </c>
      <c r="BC36">
        <v>635.14938461538497</v>
      </c>
      <c r="BD36">
        <v>544.16999999999996</v>
      </c>
      <c r="BE36">
        <f t="shared" si="33"/>
        <v>0.32360910853676728</v>
      </c>
      <c r="BF36">
        <f t="shared" si="34"/>
        <v>0.65054970380109467</v>
      </c>
      <c r="BG36">
        <f t="shared" si="35"/>
        <v>0.90420948449359984</v>
      </c>
      <c r="BH36">
        <f t="shared" si="36"/>
        <v>1.9021199765022916</v>
      </c>
      <c r="BI36">
        <f t="shared" si="37"/>
        <v>0.96503456791913445</v>
      </c>
      <c r="BJ36">
        <f t="shared" si="38"/>
        <v>0.55736436323844096</v>
      </c>
      <c r="BK36">
        <f t="shared" si="39"/>
        <v>0.44263563676155904</v>
      </c>
      <c r="BL36">
        <f t="shared" si="40"/>
        <v>1400.0293548387101</v>
      </c>
      <c r="BM36">
        <f t="shared" si="41"/>
        <v>1180.2098047802574</v>
      </c>
      <c r="BN36">
        <f t="shared" si="42"/>
        <v>0.84298932783178893</v>
      </c>
      <c r="BO36">
        <f t="shared" si="43"/>
        <v>0.19597865566357781</v>
      </c>
      <c r="BP36">
        <v>6</v>
      </c>
      <c r="BQ36">
        <v>0.5</v>
      </c>
      <c r="BR36" t="s">
        <v>295</v>
      </c>
      <c r="BS36">
        <v>2</v>
      </c>
      <c r="BT36">
        <v>1605215572.0999999</v>
      </c>
      <c r="BU36">
        <v>393.86777419354797</v>
      </c>
      <c r="BV36">
        <v>399.98029032258103</v>
      </c>
      <c r="BW36">
        <v>31.910516129032299</v>
      </c>
      <c r="BX36">
        <v>30.422935483871001</v>
      </c>
      <c r="BY36">
        <v>394.137838709677</v>
      </c>
      <c r="BZ36">
        <v>31.154154838709701</v>
      </c>
      <c r="CA36">
        <v>500.135903225807</v>
      </c>
      <c r="CB36">
        <v>101.73167741935499</v>
      </c>
      <c r="CC36">
        <v>9.9852093548387102E-2</v>
      </c>
      <c r="CD36">
        <v>39.533332258064497</v>
      </c>
      <c r="CE36">
        <v>39.046999999999997</v>
      </c>
      <c r="CF36">
        <v>999.9</v>
      </c>
      <c r="CG36">
        <v>0</v>
      </c>
      <c r="CH36">
        <v>0</v>
      </c>
      <c r="CI36">
        <v>10003.463548387101</v>
      </c>
      <c r="CJ36">
        <v>0</v>
      </c>
      <c r="CK36">
        <v>520.43054838709702</v>
      </c>
      <c r="CL36">
        <v>1400.0293548387101</v>
      </c>
      <c r="CM36">
        <v>0.89999877419354801</v>
      </c>
      <c r="CN36">
        <v>0.100001167741935</v>
      </c>
      <c r="CO36">
        <v>0</v>
      </c>
      <c r="CP36">
        <v>635.43641935483902</v>
      </c>
      <c r="CQ36">
        <v>4.9994800000000001</v>
      </c>
      <c r="CR36">
        <v>9891.6409677419306</v>
      </c>
      <c r="CS36">
        <v>11417.819354838701</v>
      </c>
      <c r="CT36">
        <v>49.096516129032302</v>
      </c>
      <c r="CU36">
        <v>50.436999999999998</v>
      </c>
      <c r="CV36">
        <v>49.697258064516099</v>
      </c>
      <c r="CW36">
        <v>50.443322580645201</v>
      </c>
      <c r="CX36">
        <v>51.911000000000001</v>
      </c>
      <c r="CY36">
        <v>1255.52451612903</v>
      </c>
      <c r="CZ36">
        <v>139.50483870967699</v>
      </c>
      <c r="DA36">
        <v>0</v>
      </c>
      <c r="DB36">
        <v>116</v>
      </c>
      <c r="DC36">
        <v>0</v>
      </c>
      <c r="DD36">
        <v>635.14938461538497</v>
      </c>
      <c r="DE36">
        <v>-25.9731966045217</v>
      </c>
      <c r="DF36">
        <v>-269.872819017268</v>
      </c>
      <c r="DG36">
        <v>9888.8623076923104</v>
      </c>
      <c r="DH36">
        <v>15</v>
      </c>
      <c r="DI36">
        <v>1605214761.5</v>
      </c>
      <c r="DJ36" t="s">
        <v>389</v>
      </c>
      <c r="DK36">
        <v>1605214753</v>
      </c>
      <c r="DL36">
        <v>1605214761.5</v>
      </c>
      <c r="DM36">
        <v>6</v>
      </c>
      <c r="DN36">
        <v>3.1E-2</v>
      </c>
      <c r="DO36">
        <v>-0.19900000000000001</v>
      </c>
      <c r="DP36">
        <v>-0.27500000000000002</v>
      </c>
      <c r="DQ36">
        <v>0.45500000000000002</v>
      </c>
      <c r="DR36">
        <v>400</v>
      </c>
      <c r="DS36">
        <v>30</v>
      </c>
      <c r="DT36">
        <v>0.05</v>
      </c>
      <c r="DU36">
        <v>0.02</v>
      </c>
      <c r="DV36">
        <v>4.5902967427928996</v>
      </c>
      <c r="DW36">
        <v>0.15955381837884799</v>
      </c>
      <c r="DX36">
        <v>1.67142861445722E-2</v>
      </c>
      <c r="DY36">
        <v>1</v>
      </c>
      <c r="DZ36">
        <v>-6.1125258064516101</v>
      </c>
      <c r="EA36">
        <v>-0.40348935483868698</v>
      </c>
      <c r="EB36">
        <v>3.3667859639970203E-2</v>
      </c>
      <c r="EC36">
        <v>0</v>
      </c>
      <c r="ED36">
        <v>1.48759193548387</v>
      </c>
      <c r="EE36">
        <v>0.53694677419354597</v>
      </c>
      <c r="EF36">
        <v>4.0517246540475102E-2</v>
      </c>
      <c r="EG36">
        <v>0</v>
      </c>
      <c r="EH36">
        <v>1</v>
      </c>
      <c r="EI36">
        <v>3</v>
      </c>
      <c r="EJ36" t="s">
        <v>302</v>
      </c>
      <c r="EK36">
        <v>100</v>
      </c>
      <c r="EL36">
        <v>100</v>
      </c>
      <c r="EM36">
        <v>-0.27</v>
      </c>
      <c r="EN36">
        <v>0.75929999999999997</v>
      </c>
      <c r="EO36">
        <v>-0.10699820956143501</v>
      </c>
      <c r="EP36">
        <v>-1.6043650578588901E-5</v>
      </c>
      <c r="EQ36">
        <v>-1.15305589960158E-6</v>
      </c>
      <c r="ER36">
        <v>3.6581349982770798E-10</v>
      </c>
      <c r="ES36">
        <v>0.454528571428572</v>
      </c>
      <c r="ET36">
        <v>0</v>
      </c>
      <c r="EU36">
        <v>0</v>
      </c>
      <c r="EV36">
        <v>0</v>
      </c>
      <c r="EW36">
        <v>18</v>
      </c>
      <c r="EX36">
        <v>2225</v>
      </c>
      <c r="EY36">
        <v>1</v>
      </c>
      <c r="EZ36">
        <v>25</v>
      </c>
      <c r="FA36">
        <v>13.8</v>
      </c>
      <c r="FB36">
        <v>13.6</v>
      </c>
      <c r="FC36">
        <v>2</v>
      </c>
      <c r="FD36">
        <v>512.93200000000002</v>
      </c>
      <c r="FE36">
        <v>497.31299999999999</v>
      </c>
      <c r="FF36">
        <v>38.7669</v>
      </c>
      <c r="FG36">
        <v>37.067500000000003</v>
      </c>
      <c r="FH36">
        <v>30.000599999999999</v>
      </c>
      <c r="FI36">
        <v>36.671700000000001</v>
      </c>
      <c r="FJ36">
        <v>36.677199999999999</v>
      </c>
      <c r="FK36">
        <v>19.428000000000001</v>
      </c>
      <c r="FL36">
        <v>0</v>
      </c>
      <c r="FM36">
        <v>100</v>
      </c>
      <c r="FN36">
        <v>-999.9</v>
      </c>
      <c r="FO36">
        <v>400</v>
      </c>
      <c r="FP36">
        <v>31.284300000000002</v>
      </c>
      <c r="FQ36">
        <v>97.2149</v>
      </c>
      <c r="FR36">
        <v>101.85599999999999</v>
      </c>
    </row>
    <row r="37" spans="1:174" x14ac:dyDescent="0.25">
      <c r="A37">
        <v>21</v>
      </c>
      <c r="B37">
        <v>1605215871.5999999</v>
      </c>
      <c r="C37">
        <v>5183.0999999046298</v>
      </c>
      <c r="D37" t="s">
        <v>394</v>
      </c>
      <c r="E37" t="s">
        <v>395</v>
      </c>
      <c r="F37" t="s">
        <v>396</v>
      </c>
      <c r="G37" t="s">
        <v>306</v>
      </c>
      <c r="H37">
        <v>1605215863.8499999</v>
      </c>
      <c r="I37">
        <f t="shared" si="0"/>
        <v>9.0137285642948595E-3</v>
      </c>
      <c r="J37">
        <f t="shared" si="1"/>
        <v>9.0137285642948601</v>
      </c>
      <c r="K37">
        <f t="shared" si="2"/>
        <v>17.397146034499535</v>
      </c>
      <c r="L37">
        <f t="shared" si="3"/>
        <v>375.06346666666701</v>
      </c>
      <c r="M37">
        <f t="shared" si="4"/>
        <v>278.88034597186538</v>
      </c>
      <c r="N37">
        <f t="shared" si="5"/>
        <v>28.399549645272788</v>
      </c>
      <c r="O37">
        <f t="shared" si="6"/>
        <v>38.194278283069501</v>
      </c>
      <c r="P37">
        <f t="shared" si="7"/>
        <v>0.35780519823888535</v>
      </c>
      <c r="Q37">
        <f t="shared" si="8"/>
        <v>2.9595335898173212</v>
      </c>
      <c r="R37">
        <f t="shared" si="9"/>
        <v>0.3353929930318672</v>
      </c>
      <c r="S37">
        <f t="shared" si="10"/>
        <v>0.21151717577106</v>
      </c>
      <c r="T37">
        <f t="shared" si="11"/>
        <v>231.29315962522062</v>
      </c>
      <c r="U37">
        <f t="shared" si="12"/>
        <v>38.767839682181069</v>
      </c>
      <c r="V37">
        <f t="shared" si="13"/>
        <v>38.231929999999998</v>
      </c>
      <c r="W37">
        <f t="shared" si="14"/>
        <v>6.7414098009895751</v>
      </c>
      <c r="X37">
        <f t="shared" si="15"/>
        <v>56.804908373773245</v>
      </c>
      <c r="Y37">
        <f t="shared" si="16"/>
        <v>4.1509707060187528</v>
      </c>
      <c r="Z37">
        <f t="shared" si="17"/>
        <v>7.3074155470960163</v>
      </c>
      <c r="AA37">
        <f t="shared" si="18"/>
        <v>2.5904390949708223</v>
      </c>
      <c r="AB37">
        <f t="shared" si="19"/>
        <v>-397.50542968540333</v>
      </c>
      <c r="AC37">
        <f t="shared" si="20"/>
        <v>239.03691859570367</v>
      </c>
      <c r="AD37">
        <f t="shared" si="21"/>
        <v>19.603782929956353</v>
      </c>
      <c r="AE37">
        <f t="shared" si="22"/>
        <v>92.428431465477303</v>
      </c>
      <c r="AF37">
        <v>4</v>
      </c>
      <c r="AG37">
        <v>1</v>
      </c>
      <c r="AH37">
        <f t="shared" si="23"/>
        <v>1</v>
      </c>
      <c r="AI37">
        <f t="shared" si="24"/>
        <v>0</v>
      </c>
      <c r="AJ37">
        <f t="shared" si="25"/>
        <v>51597.154408922892</v>
      </c>
      <c r="AK37" t="s">
        <v>292</v>
      </c>
      <c r="AL37">
        <v>10143.9</v>
      </c>
      <c r="AM37">
        <v>715.47692307692296</v>
      </c>
      <c r="AN37">
        <v>3262.08</v>
      </c>
      <c r="AO37">
        <f t="shared" si="26"/>
        <v>0.78066849277855754</v>
      </c>
      <c r="AP37">
        <v>-0.57774747981622299</v>
      </c>
      <c r="AQ37" t="s">
        <v>397</v>
      </c>
      <c r="AR37">
        <v>15481.6</v>
      </c>
      <c r="AS37">
        <v>688.24511538461502</v>
      </c>
      <c r="AT37">
        <v>1055.1400000000001</v>
      </c>
      <c r="AU37">
        <f t="shared" si="27"/>
        <v>0.34772152000244994</v>
      </c>
      <c r="AV37">
        <v>0.5</v>
      </c>
      <c r="AW37">
        <f t="shared" si="28"/>
        <v>1180.1944705580261</v>
      </c>
      <c r="AX37">
        <f t="shared" si="29"/>
        <v>17.397146034499535</v>
      </c>
      <c r="AY37">
        <f t="shared" si="30"/>
        <v>205.18950760046172</v>
      </c>
      <c r="AZ37">
        <f t="shared" si="31"/>
        <v>1.523045054245744E-2</v>
      </c>
      <c r="BA37">
        <f t="shared" si="32"/>
        <v>2.0916086964762965</v>
      </c>
      <c r="BB37" t="s">
        <v>398</v>
      </c>
      <c r="BC37">
        <v>688.24511538461502</v>
      </c>
      <c r="BD37">
        <v>537.85</v>
      </c>
      <c r="BE37">
        <f t="shared" si="33"/>
        <v>0.49025721705176561</v>
      </c>
      <c r="BF37">
        <f t="shared" si="34"/>
        <v>0.70926343949309867</v>
      </c>
      <c r="BG37">
        <f t="shared" si="35"/>
        <v>0.81011515180436289</v>
      </c>
      <c r="BH37">
        <f t="shared" si="36"/>
        <v>1.0801729994881812</v>
      </c>
      <c r="BI37">
        <f t="shared" si="37"/>
        <v>0.86662111579105061</v>
      </c>
      <c r="BJ37">
        <f t="shared" si="38"/>
        <v>0.5542754062528733</v>
      </c>
      <c r="BK37">
        <f t="shared" si="39"/>
        <v>0.4457245937471267</v>
      </c>
      <c r="BL37">
        <f t="shared" si="40"/>
        <v>1400.011</v>
      </c>
      <c r="BM37">
        <f t="shared" si="41"/>
        <v>1180.1944705580261</v>
      </c>
      <c r="BN37">
        <f t="shared" si="42"/>
        <v>0.84298942691023582</v>
      </c>
      <c r="BO37">
        <f t="shared" si="43"/>
        <v>0.19597885382047189</v>
      </c>
      <c r="BP37">
        <v>6</v>
      </c>
      <c r="BQ37">
        <v>0.5</v>
      </c>
      <c r="BR37" t="s">
        <v>295</v>
      </c>
      <c r="BS37">
        <v>2</v>
      </c>
      <c r="BT37">
        <v>1605215863.8499999</v>
      </c>
      <c r="BU37">
        <v>375.06346666666701</v>
      </c>
      <c r="BV37">
        <v>399.9905</v>
      </c>
      <c r="BW37">
        <v>40.762059999999998</v>
      </c>
      <c r="BX37">
        <v>30.389153333333301</v>
      </c>
      <c r="BY37">
        <v>375.31953333333303</v>
      </c>
      <c r="BZ37">
        <v>39.587123333333302</v>
      </c>
      <c r="CA37">
        <v>500.12849999999997</v>
      </c>
      <c r="CB37">
        <v>101.73416666666699</v>
      </c>
      <c r="CC37">
        <v>0.10000721999999999</v>
      </c>
      <c r="CD37">
        <v>39.730083333333297</v>
      </c>
      <c r="CE37">
        <v>38.231929999999998</v>
      </c>
      <c r="CF37">
        <v>999.9</v>
      </c>
      <c r="CG37">
        <v>0</v>
      </c>
      <c r="CH37">
        <v>0</v>
      </c>
      <c r="CI37">
        <v>9998.5383333333302</v>
      </c>
      <c r="CJ37">
        <v>0</v>
      </c>
      <c r="CK37">
        <v>906.20273333333296</v>
      </c>
      <c r="CL37">
        <v>1400.011</v>
      </c>
      <c r="CM37">
        <v>0.89999700000000005</v>
      </c>
      <c r="CN37">
        <v>0.10000299999999999</v>
      </c>
      <c r="CO37">
        <v>0</v>
      </c>
      <c r="CP37">
        <v>688.24033333333296</v>
      </c>
      <c r="CQ37">
        <v>4.9994800000000001</v>
      </c>
      <c r="CR37">
        <v>12978.8433333333</v>
      </c>
      <c r="CS37">
        <v>11417.6566666667</v>
      </c>
      <c r="CT37">
        <v>49.002000000000002</v>
      </c>
      <c r="CU37">
        <v>50.457999999999998</v>
      </c>
      <c r="CV37">
        <v>49.676666666666598</v>
      </c>
      <c r="CW37">
        <v>50.453800000000001</v>
      </c>
      <c r="CX37">
        <v>51.851833333333303</v>
      </c>
      <c r="CY37">
        <v>1255.5036666666699</v>
      </c>
      <c r="CZ37">
        <v>139.50766666666701</v>
      </c>
      <c r="DA37">
        <v>0</v>
      </c>
      <c r="DB37">
        <v>290.39999985694902</v>
      </c>
      <c r="DC37">
        <v>0</v>
      </c>
      <c r="DD37">
        <v>688.24511538461502</v>
      </c>
      <c r="DE37">
        <v>-5.3460854850945099</v>
      </c>
      <c r="DF37">
        <v>-16.2905982081767</v>
      </c>
      <c r="DG37">
        <v>12978.75</v>
      </c>
      <c r="DH37">
        <v>15</v>
      </c>
      <c r="DI37">
        <v>1605214761.5</v>
      </c>
      <c r="DJ37" t="s">
        <v>389</v>
      </c>
      <c r="DK37">
        <v>1605214753</v>
      </c>
      <c r="DL37">
        <v>1605214761.5</v>
      </c>
      <c r="DM37">
        <v>6</v>
      </c>
      <c r="DN37">
        <v>3.1E-2</v>
      </c>
      <c r="DO37">
        <v>-0.19900000000000001</v>
      </c>
      <c r="DP37">
        <v>-0.27500000000000002</v>
      </c>
      <c r="DQ37">
        <v>0.45500000000000002</v>
      </c>
      <c r="DR37">
        <v>400</v>
      </c>
      <c r="DS37">
        <v>30</v>
      </c>
      <c r="DT37">
        <v>0.05</v>
      </c>
      <c r="DU37">
        <v>0.02</v>
      </c>
      <c r="DV37">
        <v>17.394889919187701</v>
      </c>
      <c r="DW37">
        <v>3.6433306789710497E-2</v>
      </c>
      <c r="DX37">
        <v>2.4504447731720901E-2</v>
      </c>
      <c r="DY37">
        <v>1</v>
      </c>
      <c r="DZ37">
        <v>-24.9225064516129</v>
      </c>
      <c r="EA37">
        <v>-6.4790322580610196E-2</v>
      </c>
      <c r="EB37">
        <v>3.06552730346395E-2</v>
      </c>
      <c r="EC37">
        <v>1</v>
      </c>
      <c r="ED37">
        <v>10.371290322580601</v>
      </c>
      <c r="EE37">
        <v>0.101448387096759</v>
      </c>
      <c r="EF37">
        <v>8.9688117254689195E-3</v>
      </c>
      <c r="EG37">
        <v>1</v>
      </c>
      <c r="EH37">
        <v>3</v>
      </c>
      <c r="EI37">
        <v>3</v>
      </c>
      <c r="EJ37" t="s">
        <v>297</v>
      </c>
      <c r="EK37">
        <v>100</v>
      </c>
      <c r="EL37">
        <v>100</v>
      </c>
      <c r="EM37">
        <v>-0.25600000000000001</v>
      </c>
      <c r="EN37">
        <v>1.1754</v>
      </c>
      <c r="EO37">
        <v>-0.10699820956143501</v>
      </c>
      <c r="EP37">
        <v>-1.6043650578588901E-5</v>
      </c>
      <c r="EQ37">
        <v>-1.15305589960158E-6</v>
      </c>
      <c r="ER37">
        <v>3.6581349982770798E-10</v>
      </c>
      <c r="ES37">
        <v>0.454528571428572</v>
      </c>
      <c r="ET37">
        <v>0</v>
      </c>
      <c r="EU37">
        <v>0</v>
      </c>
      <c r="EV37">
        <v>0</v>
      </c>
      <c r="EW37">
        <v>18</v>
      </c>
      <c r="EX37">
        <v>2225</v>
      </c>
      <c r="EY37">
        <v>1</v>
      </c>
      <c r="EZ37">
        <v>25</v>
      </c>
      <c r="FA37">
        <v>18.600000000000001</v>
      </c>
      <c r="FB37">
        <v>18.5</v>
      </c>
      <c r="FC37">
        <v>2</v>
      </c>
      <c r="FD37">
        <v>476.22500000000002</v>
      </c>
      <c r="FE37">
        <v>496.78699999999998</v>
      </c>
      <c r="FF37">
        <v>38.858600000000003</v>
      </c>
      <c r="FG37">
        <v>37.252600000000001</v>
      </c>
      <c r="FH37">
        <v>30</v>
      </c>
      <c r="FI37">
        <v>36.904600000000002</v>
      </c>
      <c r="FJ37">
        <v>36.906399999999998</v>
      </c>
      <c r="FK37">
        <v>19.4635</v>
      </c>
      <c r="FL37">
        <v>0</v>
      </c>
      <c r="FM37">
        <v>100</v>
      </c>
      <c r="FN37">
        <v>-999.9</v>
      </c>
      <c r="FO37">
        <v>400</v>
      </c>
      <c r="FP37">
        <v>31.914200000000001</v>
      </c>
      <c r="FQ37">
        <v>97.179299999999998</v>
      </c>
      <c r="FR37">
        <v>101.81</v>
      </c>
    </row>
    <row r="38" spans="1:174" x14ac:dyDescent="0.25">
      <c r="A38">
        <v>22</v>
      </c>
      <c r="B38">
        <v>1605216061.5999999</v>
      </c>
      <c r="C38">
        <v>5373.0999999046298</v>
      </c>
      <c r="D38" t="s">
        <v>399</v>
      </c>
      <c r="E38" t="s">
        <v>400</v>
      </c>
      <c r="F38" t="s">
        <v>396</v>
      </c>
      <c r="G38" t="s">
        <v>306</v>
      </c>
      <c r="H38">
        <v>1605216053.8499999</v>
      </c>
      <c r="I38">
        <f t="shared" si="0"/>
        <v>9.4351554556654366E-3</v>
      </c>
      <c r="J38">
        <f t="shared" si="1"/>
        <v>9.435155455665436</v>
      </c>
      <c r="K38">
        <f t="shared" si="2"/>
        <v>17.337349245309394</v>
      </c>
      <c r="L38">
        <f t="shared" si="3"/>
        <v>374.95666666666699</v>
      </c>
      <c r="M38">
        <f t="shared" si="4"/>
        <v>279.32901771990834</v>
      </c>
      <c r="N38">
        <f t="shared" si="5"/>
        <v>28.443981380200722</v>
      </c>
      <c r="O38">
        <f t="shared" si="6"/>
        <v>38.181713207265794</v>
      </c>
      <c r="P38">
        <f t="shared" si="7"/>
        <v>0.36149036129852868</v>
      </c>
      <c r="Q38">
        <f t="shared" si="8"/>
        <v>2.95985874111908</v>
      </c>
      <c r="R38">
        <f t="shared" si="9"/>
        <v>0.33863227804203883</v>
      </c>
      <c r="S38">
        <f t="shared" si="10"/>
        <v>0.21357832219615158</v>
      </c>
      <c r="T38">
        <f t="shared" si="11"/>
        <v>231.29171574993566</v>
      </c>
      <c r="U38">
        <f t="shared" si="12"/>
        <v>38.892792461580328</v>
      </c>
      <c r="V38">
        <f t="shared" si="13"/>
        <v>38.605530000000002</v>
      </c>
      <c r="W38">
        <f t="shared" si="14"/>
        <v>6.878871365689851</v>
      </c>
      <c r="X38">
        <f t="shared" si="15"/>
        <v>56.711230134918267</v>
      </c>
      <c r="Y38">
        <f t="shared" si="16"/>
        <v>4.1959240912824027</v>
      </c>
      <c r="Z38">
        <f t="shared" si="17"/>
        <v>7.3987534414262095</v>
      </c>
      <c r="AA38">
        <f t="shared" si="18"/>
        <v>2.6829472744074483</v>
      </c>
      <c r="AB38">
        <f t="shared" si="19"/>
        <v>-416.09035559484573</v>
      </c>
      <c r="AC38">
        <f t="shared" si="20"/>
        <v>216.50981949114967</v>
      </c>
      <c r="AD38">
        <f t="shared" si="21"/>
        <v>17.806100234080173</v>
      </c>
      <c r="AE38">
        <f t="shared" si="22"/>
        <v>49.517279880319762</v>
      </c>
      <c r="AF38">
        <v>0</v>
      </c>
      <c r="AG38">
        <v>0</v>
      </c>
      <c r="AH38">
        <f t="shared" si="23"/>
        <v>1</v>
      </c>
      <c r="AI38">
        <f t="shared" si="24"/>
        <v>0</v>
      </c>
      <c r="AJ38">
        <f t="shared" si="25"/>
        <v>51567.887062646725</v>
      </c>
      <c r="AK38" t="s">
        <v>292</v>
      </c>
      <c r="AL38">
        <v>10143.9</v>
      </c>
      <c r="AM38">
        <v>715.47692307692296</v>
      </c>
      <c r="AN38">
        <v>3262.08</v>
      </c>
      <c r="AO38">
        <f t="shared" si="26"/>
        <v>0.78066849277855754</v>
      </c>
      <c r="AP38">
        <v>-0.57774747981622299</v>
      </c>
      <c r="AQ38" t="s">
        <v>401</v>
      </c>
      <c r="AR38">
        <v>15490</v>
      </c>
      <c r="AS38">
        <v>705.65452000000005</v>
      </c>
      <c r="AT38">
        <v>1089.74</v>
      </c>
      <c r="AU38">
        <f t="shared" si="27"/>
        <v>0.35245607209059038</v>
      </c>
      <c r="AV38">
        <v>0.5</v>
      </c>
      <c r="AW38">
        <f t="shared" si="28"/>
        <v>1180.1858995615387</v>
      </c>
      <c r="AX38">
        <f t="shared" si="29"/>
        <v>17.337349245309394</v>
      </c>
      <c r="AY38">
        <f t="shared" si="30"/>
        <v>207.98184324807997</v>
      </c>
      <c r="AZ38">
        <f t="shared" si="31"/>
        <v>1.5179893889413027E-2</v>
      </c>
      <c r="BA38">
        <f t="shared" si="32"/>
        <v>1.9934479784168702</v>
      </c>
      <c r="BB38" t="s">
        <v>402</v>
      </c>
      <c r="BC38">
        <v>705.65452000000005</v>
      </c>
      <c r="BD38">
        <v>551.77</v>
      </c>
      <c r="BE38">
        <f t="shared" si="33"/>
        <v>0.49366821443647113</v>
      </c>
      <c r="BF38">
        <f t="shared" si="34"/>
        <v>0.71395334312322234</v>
      </c>
      <c r="BG38">
        <f t="shared" si="35"/>
        <v>0.80150979039298098</v>
      </c>
      <c r="BH38">
        <f t="shared" si="36"/>
        <v>1.0262446489717225</v>
      </c>
      <c r="BI38">
        <f t="shared" si="37"/>
        <v>0.85303438909872098</v>
      </c>
      <c r="BJ38">
        <f t="shared" si="38"/>
        <v>0.55825907008304909</v>
      </c>
      <c r="BK38">
        <f t="shared" si="39"/>
        <v>0.44174092991695091</v>
      </c>
      <c r="BL38">
        <f t="shared" si="40"/>
        <v>1400.00066666667</v>
      </c>
      <c r="BM38">
        <f t="shared" si="41"/>
        <v>1180.1858995615387</v>
      </c>
      <c r="BN38">
        <f t="shared" si="42"/>
        <v>0.84298952683465578</v>
      </c>
      <c r="BO38">
        <f t="shared" si="43"/>
        <v>0.19597905366931168</v>
      </c>
      <c r="BP38">
        <v>6</v>
      </c>
      <c r="BQ38">
        <v>0.5</v>
      </c>
      <c r="BR38" t="s">
        <v>295</v>
      </c>
      <c r="BS38">
        <v>2</v>
      </c>
      <c r="BT38">
        <v>1605216053.8499999</v>
      </c>
      <c r="BU38">
        <v>374.95666666666699</v>
      </c>
      <c r="BV38">
        <v>400.00113333333297</v>
      </c>
      <c r="BW38">
        <v>41.20532</v>
      </c>
      <c r="BX38">
        <v>30.352129999999999</v>
      </c>
      <c r="BY38">
        <v>375.21269999999998</v>
      </c>
      <c r="BZ38">
        <v>40.0106033333333</v>
      </c>
      <c r="CA38">
        <v>500.11343333333298</v>
      </c>
      <c r="CB38">
        <v>101.729666666667</v>
      </c>
      <c r="CC38">
        <v>0.100002203333333</v>
      </c>
      <c r="CD38">
        <v>39.962346666666697</v>
      </c>
      <c r="CE38">
        <v>38.605530000000002</v>
      </c>
      <c r="CF38">
        <v>999.9</v>
      </c>
      <c r="CG38">
        <v>0</v>
      </c>
      <c r="CH38">
        <v>0</v>
      </c>
      <c r="CI38">
        <v>10000.824333333299</v>
      </c>
      <c r="CJ38">
        <v>0</v>
      </c>
      <c r="CK38">
        <v>932.61310000000003</v>
      </c>
      <c r="CL38">
        <v>1400.00066666667</v>
      </c>
      <c r="CM38">
        <v>0.89999336666666696</v>
      </c>
      <c r="CN38">
        <v>0.100006776666667</v>
      </c>
      <c r="CO38">
        <v>0</v>
      </c>
      <c r="CP38">
        <v>705.92700000000002</v>
      </c>
      <c r="CQ38">
        <v>4.9994800000000001</v>
      </c>
      <c r="CR38">
        <v>14211.08</v>
      </c>
      <c r="CS38">
        <v>11417.573333333299</v>
      </c>
      <c r="CT38">
        <v>49.287199999999999</v>
      </c>
      <c r="CU38">
        <v>50.8874</v>
      </c>
      <c r="CV38">
        <v>49.941200000000002</v>
      </c>
      <c r="CW38">
        <v>50.803800000000003</v>
      </c>
      <c r="CX38">
        <v>52.129066666666702</v>
      </c>
      <c r="CY38">
        <v>1255.49</v>
      </c>
      <c r="CZ38">
        <v>139.511333333333</v>
      </c>
      <c r="DA38">
        <v>0</v>
      </c>
      <c r="DB38">
        <v>189.09999990463299</v>
      </c>
      <c r="DC38">
        <v>0</v>
      </c>
      <c r="DD38">
        <v>705.65452000000005</v>
      </c>
      <c r="DE38">
        <v>-30.578769264637501</v>
      </c>
      <c r="DF38">
        <v>-477.09230872881301</v>
      </c>
      <c r="DG38">
        <v>14205.111999999999</v>
      </c>
      <c r="DH38">
        <v>15</v>
      </c>
      <c r="DI38">
        <v>1605214761.5</v>
      </c>
      <c r="DJ38" t="s">
        <v>389</v>
      </c>
      <c r="DK38">
        <v>1605214753</v>
      </c>
      <c r="DL38">
        <v>1605214761.5</v>
      </c>
      <c r="DM38">
        <v>6</v>
      </c>
      <c r="DN38">
        <v>3.1E-2</v>
      </c>
      <c r="DO38">
        <v>-0.19900000000000001</v>
      </c>
      <c r="DP38">
        <v>-0.27500000000000002</v>
      </c>
      <c r="DQ38">
        <v>0.45500000000000002</v>
      </c>
      <c r="DR38">
        <v>400</v>
      </c>
      <c r="DS38">
        <v>30</v>
      </c>
      <c r="DT38">
        <v>0.05</v>
      </c>
      <c r="DU38">
        <v>0.02</v>
      </c>
      <c r="DV38">
        <v>17.329645104838701</v>
      </c>
      <c r="DW38">
        <v>0.108056282632628</v>
      </c>
      <c r="DX38">
        <v>2.8538236448825801E-2</v>
      </c>
      <c r="DY38">
        <v>1</v>
      </c>
      <c r="DZ38">
        <v>-25.0376677419355</v>
      </c>
      <c r="EA38">
        <v>-0.17255806451606501</v>
      </c>
      <c r="EB38">
        <v>3.64989119333783E-2</v>
      </c>
      <c r="EC38">
        <v>1</v>
      </c>
      <c r="ED38">
        <v>10.8528838709677</v>
      </c>
      <c r="EE38">
        <v>8.8209677418910493E-3</v>
      </c>
      <c r="EF38">
        <v>1.7400587261490799E-3</v>
      </c>
      <c r="EG38">
        <v>1</v>
      </c>
      <c r="EH38">
        <v>3</v>
      </c>
      <c r="EI38">
        <v>3</v>
      </c>
      <c r="EJ38" t="s">
        <v>297</v>
      </c>
      <c r="EK38">
        <v>100</v>
      </c>
      <c r="EL38">
        <v>100</v>
      </c>
      <c r="EM38">
        <v>-0.25600000000000001</v>
      </c>
      <c r="EN38">
        <v>1.1948000000000001</v>
      </c>
      <c r="EO38">
        <v>-0.10699820956143501</v>
      </c>
      <c r="EP38">
        <v>-1.6043650578588901E-5</v>
      </c>
      <c r="EQ38">
        <v>-1.15305589960158E-6</v>
      </c>
      <c r="ER38">
        <v>3.6581349982770798E-10</v>
      </c>
      <c r="ES38">
        <v>0.454528571428572</v>
      </c>
      <c r="ET38">
        <v>0</v>
      </c>
      <c r="EU38">
        <v>0</v>
      </c>
      <c r="EV38">
        <v>0</v>
      </c>
      <c r="EW38">
        <v>18</v>
      </c>
      <c r="EX38">
        <v>2225</v>
      </c>
      <c r="EY38">
        <v>1</v>
      </c>
      <c r="EZ38">
        <v>25</v>
      </c>
      <c r="FA38">
        <v>21.8</v>
      </c>
      <c r="FB38">
        <v>21.7</v>
      </c>
      <c r="FC38">
        <v>2</v>
      </c>
      <c r="FD38">
        <v>519.92700000000002</v>
      </c>
      <c r="FE38">
        <v>496.64400000000001</v>
      </c>
      <c r="FF38">
        <v>38.998399999999997</v>
      </c>
      <c r="FG38">
        <v>37.277200000000001</v>
      </c>
      <c r="FH38">
        <v>30</v>
      </c>
      <c r="FI38">
        <v>36.9392</v>
      </c>
      <c r="FJ38">
        <v>36.947899999999997</v>
      </c>
      <c r="FK38">
        <v>19.480699999999999</v>
      </c>
      <c r="FL38">
        <v>0</v>
      </c>
      <c r="FM38">
        <v>100</v>
      </c>
      <c r="FN38">
        <v>-999.9</v>
      </c>
      <c r="FO38">
        <v>400</v>
      </c>
      <c r="FP38">
        <v>40.185400000000001</v>
      </c>
      <c r="FQ38">
        <v>97.181100000000001</v>
      </c>
      <c r="FR38">
        <v>101.80200000000001</v>
      </c>
    </row>
    <row r="39" spans="1:174" x14ac:dyDescent="0.25">
      <c r="A39">
        <v>23</v>
      </c>
      <c r="B39">
        <v>1605216249.5999999</v>
      </c>
      <c r="C39">
        <v>5561.0999999046298</v>
      </c>
      <c r="D39" t="s">
        <v>403</v>
      </c>
      <c r="E39" t="s">
        <v>404</v>
      </c>
      <c r="F39" t="s">
        <v>405</v>
      </c>
      <c r="G39" t="s">
        <v>406</v>
      </c>
      <c r="H39">
        <v>1605216241.8499999</v>
      </c>
      <c r="I39">
        <f t="shared" si="0"/>
        <v>5.2512127843089033E-3</v>
      </c>
      <c r="J39">
        <f t="shared" si="1"/>
        <v>5.2512127843089029</v>
      </c>
      <c r="K39">
        <f t="shared" si="2"/>
        <v>11.568183479748015</v>
      </c>
      <c r="L39">
        <f t="shared" si="3"/>
        <v>383.69476666666702</v>
      </c>
      <c r="M39">
        <f t="shared" si="4"/>
        <v>241.04594665141428</v>
      </c>
      <c r="N39">
        <f t="shared" si="5"/>
        <v>24.544475930071666</v>
      </c>
      <c r="O39">
        <f t="shared" si="6"/>
        <v>39.069675701967327</v>
      </c>
      <c r="P39">
        <f t="shared" si="7"/>
        <v>0.15175696802901245</v>
      </c>
      <c r="Q39">
        <f t="shared" si="8"/>
        <v>2.9605124621937788</v>
      </c>
      <c r="R39">
        <f t="shared" si="9"/>
        <v>0.14756400333789588</v>
      </c>
      <c r="S39">
        <f t="shared" si="10"/>
        <v>9.2594573783805437E-2</v>
      </c>
      <c r="T39">
        <f t="shared" si="11"/>
        <v>231.288577436173</v>
      </c>
      <c r="U39">
        <f t="shared" si="12"/>
        <v>40.090415951704877</v>
      </c>
      <c r="V39">
        <f t="shared" si="13"/>
        <v>39.2758033333333</v>
      </c>
      <c r="W39">
        <f t="shared" si="14"/>
        <v>7.1315914167404308</v>
      </c>
      <c r="X39">
        <f t="shared" si="15"/>
        <v>49.673680359606514</v>
      </c>
      <c r="Y39">
        <f t="shared" si="16"/>
        <v>3.7007915236862368</v>
      </c>
      <c r="Z39">
        <f t="shared" si="17"/>
        <v>7.4502060183477656</v>
      </c>
      <c r="AA39">
        <f t="shared" si="18"/>
        <v>3.4307998930541941</v>
      </c>
      <c r="AB39">
        <f t="shared" si="19"/>
        <v>-231.57848378802262</v>
      </c>
      <c r="AC39">
        <f t="shared" si="20"/>
        <v>130.28571872810173</v>
      </c>
      <c r="AD39">
        <f t="shared" si="21"/>
        <v>10.753717641160408</v>
      </c>
      <c r="AE39">
        <f t="shared" si="22"/>
        <v>140.74953001741252</v>
      </c>
      <c r="AF39">
        <v>0</v>
      </c>
      <c r="AG39">
        <v>0</v>
      </c>
      <c r="AH39">
        <f t="shared" si="23"/>
        <v>1</v>
      </c>
      <c r="AI39">
        <f t="shared" si="24"/>
        <v>0</v>
      </c>
      <c r="AJ39">
        <f t="shared" si="25"/>
        <v>51564.745140848034</v>
      </c>
      <c r="AK39" t="s">
        <v>292</v>
      </c>
      <c r="AL39">
        <v>10143.9</v>
      </c>
      <c r="AM39">
        <v>715.47692307692296</v>
      </c>
      <c r="AN39">
        <v>3262.08</v>
      </c>
      <c r="AO39">
        <f t="shared" si="26"/>
        <v>0.78066849277855754</v>
      </c>
      <c r="AP39">
        <v>-0.57774747981622299</v>
      </c>
      <c r="AQ39" t="s">
        <v>407</v>
      </c>
      <c r="AR39">
        <v>15390.2</v>
      </c>
      <c r="AS39">
        <v>932.58730769230795</v>
      </c>
      <c r="AT39">
        <v>1242.26</v>
      </c>
      <c r="AU39">
        <f t="shared" si="27"/>
        <v>0.24928170617076295</v>
      </c>
      <c r="AV39">
        <v>0.5</v>
      </c>
      <c r="AW39">
        <f t="shared" si="28"/>
        <v>1180.170386572054</v>
      </c>
      <c r="AX39">
        <f t="shared" si="29"/>
        <v>11.568183479748015</v>
      </c>
      <c r="AY39">
        <f t="shared" si="30"/>
        <v>147.09744376844523</v>
      </c>
      <c r="AZ39">
        <f t="shared" si="31"/>
        <v>1.0291675759500751E-2</v>
      </c>
      <c r="BA39">
        <f t="shared" si="32"/>
        <v>1.6259237196722103</v>
      </c>
      <c r="BB39" t="s">
        <v>408</v>
      </c>
      <c r="BC39">
        <v>932.58730769230795</v>
      </c>
      <c r="BD39">
        <v>697.65</v>
      </c>
      <c r="BE39">
        <f t="shared" si="33"/>
        <v>0.43840258883003558</v>
      </c>
      <c r="BF39">
        <f t="shared" si="34"/>
        <v>0.56861367273405194</v>
      </c>
      <c r="BG39">
        <f t="shared" si="35"/>
        <v>0.78762921974863809</v>
      </c>
      <c r="BH39">
        <f t="shared" si="36"/>
        <v>0.58785618952772789</v>
      </c>
      <c r="BI39">
        <f t="shared" si="37"/>
        <v>0.79314284126305201</v>
      </c>
      <c r="BJ39">
        <f t="shared" si="38"/>
        <v>0.42536856925978439</v>
      </c>
      <c r="BK39">
        <f t="shared" si="39"/>
        <v>0.57463143074021561</v>
      </c>
      <c r="BL39">
        <f t="shared" si="40"/>
        <v>1399.98233333333</v>
      </c>
      <c r="BM39">
        <f t="shared" si="41"/>
        <v>1180.170386572054</v>
      </c>
      <c r="BN39">
        <f t="shared" si="42"/>
        <v>0.84298948527592621</v>
      </c>
      <c r="BO39">
        <f t="shared" si="43"/>
        <v>0.19597897055185254</v>
      </c>
      <c r="BP39">
        <v>6</v>
      </c>
      <c r="BQ39">
        <v>0.5</v>
      </c>
      <c r="BR39" t="s">
        <v>295</v>
      </c>
      <c r="BS39">
        <v>2</v>
      </c>
      <c r="BT39">
        <v>1605216241.8499999</v>
      </c>
      <c r="BU39">
        <v>383.69476666666702</v>
      </c>
      <c r="BV39">
        <v>399.99110000000002</v>
      </c>
      <c r="BW39">
        <v>36.344666666666697</v>
      </c>
      <c r="BX39">
        <v>30.2734733333333</v>
      </c>
      <c r="BY39">
        <v>383.83033333333299</v>
      </c>
      <c r="BZ39">
        <v>35.905606666666699</v>
      </c>
      <c r="CA39">
        <v>500.10193333333302</v>
      </c>
      <c r="CB39">
        <v>101.72490000000001</v>
      </c>
      <c r="CC39">
        <v>9.9985550000000006E-2</v>
      </c>
      <c r="CD39">
        <v>40.092093333333302</v>
      </c>
      <c r="CE39">
        <v>39.2758033333333</v>
      </c>
      <c r="CF39">
        <v>999.9</v>
      </c>
      <c r="CG39">
        <v>0</v>
      </c>
      <c r="CH39">
        <v>0</v>
      </c>
      <c r="CI39">
        <v>10005.0006666667</v>
      </c>
      <c r="CJ39">
        <v>0</v>
      </c>
      <c r="CK39">
        <v>588.58406666666701</v>
      </c>
      <c r="CL39">
        <v>1399.98233333333</v>
      </c>
      <c r="CM39">
        <v>0.89999390000000001</v>
      </c>
      <c r="CN39">
        <v>0.10000621</v>
      </c>
      <c r="CO39">
        <v>0</v>
      </c>
      <c r="CP39">
        <v>932.54936666666697</v>
      </c>
      <c r="CQ39">
        <v>4.9994800000000001</v>
      </c>
      <c r="CR39">
        <v>15029.946666666699</v>
      </c>
      <c r="CS39">
        <v>11417.3966666667</v>
      </c>
      <c r="CT39">
        <v>49.387266666666697</v>
      </c>
      <c r="CU39">
        <v>51.074599999999997</v>
      </c>
      <c r="CV39">
        <v>50.145666666666699</v>
      </c>
      <c r="CW39">
        <v>50.816333333333297</v>
      </c>
      <c r="CX39">
        <v>52.228733333333302</v>
      </c>
      <c r="CY39">
        <v>1255.4763333333301</v>
      </c>
      <c r="CZ39">
        <v>139.50766666666701</v>
      </c>
      <c r="DA39">
        <v>0</v>
      </c>
      <c r="DB39">
        <v>186.90000009536701</v>
      </c>
      <c r="DC39">
        <v>0</v>
      </c>
      <c r="DD39">
        <v>932.58730769230795</v>
      </c>
      <c r="DE39">
        <v>-149.778940171459</v>
      </c>
      <c r="DF39">
        <v>-2236.85811950792</v>
      </c>
      <c r="DG39">
        <v>15030.680769230799</v>
      </c>
      <c r="DH39">
        <v>15</v>
      </c>
      <c r="DI39">
        <v>1605216187.5999999</v>
      </c>
      <c r="DJ39" t="s">
        <v>409</v>
      </c>
      <c r="DK39">
        <v>1605216182.5999999</v>
      </c>
      <c r="DL39">
        <v>1605216187.5999999</v>
      </c>
      <c r="DM39">
        <v>7</v>
      </c>
      <c r="DN39">
        <v>0.127</v>
      </c>
      <c r="DO39">
        <v>-0.252</v>
      </c>
      <c r="DP39">
        <v>-0.14799999999999999</v>
      </c>
      <c r="DQ39">
        <v>0.439</v>
      </c>
      <c r="DR39">
        <v>400</v>
      </c>
      <c r="DS39">
        <v>30</v>
      </c>
      <c r="DT39">
        <v>0.35</v>
      </c>
      <c r="DU39">
        <v>0.04</v>
      </c>
      <c r="DV39">
        <v>11.575369627689501</v>
      </c>
      <c r="DW39">
        <v>-0.26222561581141002</v>
      </c>
      <c r="DX39">
        <v>4.37916409272757E-2</v>
      </c>
      <c r="DY39">
        <v>1</v>
      </c>
      <c r="DZ39">
        <v>-16.3024806451613</v>
      </c>
      <c r="EA39">
        <v>0.38822903225806299</v>
      </c>
      <c r="EB39">
        <v>5.5310399298427702E-2</v>
      </c>
      <c r="EC39">
        <v>0</v>
      </c>
      <c r="ED39">
        <v>6.0724212903225796</v>
      </c>
      <c r="EE39">
        <v>-0.105108870967759</v>
      </c>
      <c r="EF39">
        <v>8.1217687339227504E-3</v>
      </c>
      <c r="EG39">
        <v>1</v>
      </c>
      <c r="EH39">
        <v>2</v>
      </c>
      <c r="EI39">
        <v>3</v>
      </c>
      <c r="EJ39" t="s">
        <v>319</v>
      </c>
      <c r="EK39">
        <v>100</v>
      </c>
      <c r="EL39">
        <v>100</v>
      </c>
      <c r="EM39">
        <v>-0.13600000000000001</v>
      </c>
      <c r="EN39">
        <v>0.43909999999999999</v>
      </c>
      <c r="EO39">
        <v>1.98641327474035E-2</v>
      </c>
      <c r="EP39">
        <v>-1.6043650578588901E-5</v>
      </c>
      <c r="EQ39">
        <v>-1.15305589960158E-6</v>
      </c>
      <c r="ER39">
        <v>3.6581349982770798E-10</v>
      </c>
      <c r="ES39">
        <v>0.43906999999999702</v>
      </c>
      <c r="ET39">
        <v>0</v>
      </c>
      <c r="EU39">
        <v>0</v>
      </c>
      <c r="EV39">
        <v>0</v>
      </c>
      <c r="EW39">
        <v>18</v>
      </c>
      <c r="EX39">
        <v>2225</v>
      </c>
      <c r="EY39">
        <v>1</v>
      </c>
      <c r="EZ39">
        <v>25</v>
      </c>
      <c r="FA39">
        <v>1.1000000000000001</v>
      </c>
      <c r="FB39">
        <v>1</v>
      </c>
      <c r="FC39">
        <v>2</v>
      </c>
      <c r="FD39">
        <v>516.22699999999998</v>
      </c>
      <c r="FE39">
        <v>496.90699999999998</v>
      </c>
      <c r="FF39">
        <v>39.0184</v>
      </c>
      <c r="FG39">
        <v>37.231400000000001</v>
      </c>
      <c r="FH39">
        <v>29.9998</v>
      </c>
      <c r="FI39">
        <v>36.906999999999996</v>
      </c>
      <c r="FJ39">
        <v>36.916800000000002</v>
      </c>
      <c r="FK39">
        <v>19.496600000000001</v>
      </c>
      <c r="FL39">
        <v>0</v>
      </c>
      <c r="FM39">
        <v>100</v>
      </c>
      <c r="FN39">
        <v>-999.9</v>
      </c>
      <c r="FO39">
        <v>400</v>
      </c>
      <c r="FP39">
        <v>40.707799999999999</v>
      </c>
      <c r="FQ39">
        <v>97.202299999999994</v>
      </c>
      <c r="FR39">
        <v>101.813</v>
      </c>
    </row>
    <row r="40" spans="1:174" x14ac:dyDescent="0.25">
      <c r="A40">
        <v>24</v>
      </c>
      <c r="B40">
        <v>1605216386.0999999</v>
      </c>
      <c r="C40">
        <v>5697.5999999046298</v>
      </c>
      <c r="D40" t="s">
        <v>410</v>
      </c>
      <c r="E40" t="s">
        <v>411</v>
      </c>
      <c r="F40" t="s">
        <v>405</v>
      </c>
      <c r="G40" t="s">
        <v>406</v>
      </c>
      <c r="H40">
        <v>1605216378.0999999</v>
      </c>
      <c r="I40">
        <f t="shared" si="0"/>
        <v>5.1333480928884932E-3</v>
      </c>
      <c r="J40">
        <f t="shared" si="1"/>
        <v>5.1333480928884931</v>
      </c>
      <c r="K40">
        <f t="shared" si="2"/>
        <v>10.369360839182864</v>
      </c>
      <c r="L40">
        <f t="shared" si="3"/>
        <v>385.19196774193603</v>
      </c>
      <c r="M40">
        <f t="shared" si="4"/>
        <v>247.33148917475674</v>
      </c>
      <c r="N40">
        <f t="shared" si="5"/>
        <v>25.183825789612555</v>
      </c>
      <c r="O40">
        <f t="shared" si="6"/>
        <v>39.221077120175451</v>
      </c>
      <c r="P40">
        <f t="shared" si="7"/>
        <v>0.14236717955465067</v>
      </c>
      <c r="Q40">
        <f t="shared" si="8"/>
        <v>2.9598326855896211</v>
      </c>
      <c r="R40">
        <f t="shared" si="9"/>
        <v>0.13866940088464663</v>
      </c>
      <c r="S40">
        <f t="shared" si="10"/>
        <v>8.6992606615492268E-2</v>
      </c>
      <c r="T40">
        <f t="shared" si="11"/>
        <v>231.28850712900831</v>
      </c>
      <c r="U40">
        <f t="shared" si="12"/>
        <v>40.041778431973988</v>
      </c>
      <c r="V40">
        <f t="shared" si="13"/>
        <v>39.5776258064516</v>
      </c>
      <c r="W40">
        <f t="shared" si="14"/>
        <v>7.2479942105525907</v>
      </c>
      <c r="X40">
        <f t="shared" si="15"/>
        <v>49.615729441219003</v>
      </c>
      <c r="Y40">
        <f t="shared" si="16"/>
        <v>3.6809672238236435</v>
      </c>
      <c r="Z40">
        <f t="shared" si="17"/>
        <v>7.4189521453767551</v>
      </c>
      <c r="AA40">
        <f t="shared" si="18"/>
        <v>3.5670269867289472</v>
      </c>
      <c r="AB40">
        <f t="shared" si="19"/>
        <v>-226.38065089638255</v>
      </c>
      <c r="AC40">
        <f t="shared" si="20"/>
        <v>69.532587892335471</v>
      </c>
      <c r="AD40">
        <f t="shared" si="21"/>
        <v>5.746641960553645</v>
      </c>
      <c r="AE40">
        <f t="shared" si="22"/>
        <v>80.187086085514863</v>
      </c>
      <c r="AF40">
        <v>0</v>
      </c>
      <c r="AG40">
        <v>0</v>
      </c>
      <c r="AH40">
        <f t="shared" si="23"/>
        <v>1</v>
      </c>
      <c r="AI40">
        <f t="shared" si="24"/>
        <v>0</v>
      </c>
      <c r="AJ40">
        <f t="shared" si="25"/>
        <v>51558.594951566607</v>
      </c>
      <c r="AK40" t="s">
        <v>292</v>
      </c>
      <c r="AL40">
        <v>10143.9</v>
      </c>
      <c r="AM40">
        <v>715.47692307692296</v>
      </c>
      <c r="AN40">
        <v>3262.08</v>
      </c>
      <c r="AO40">
        <f t="shared" si="26"/>
        <v>0.78066849277855754</v>
      </c>
      <c r="AP40">
        <v>-0.57774747981622299</v>
      </c>
      <c r="AQ40" t="s">
        <v>412</v>
      </c>
      <c r="AR40">
        <v>15383.5</v>
      </c>
      <c r="AS40">
        <v>735.33612000000005</v>
      </c>
      <c r="AT40">
        <v>974.7</v>
      </c>
      <c r="AU40">
        <f t="shared" si="27"/>
        <v>0.24557697753154817</v>
      </c>
      <c r="AV40">
        <v>0.5</v>
      </c>
      <c r="AW40">
        <f t="shared" si="28"/>
        <v>1180.1744338124033</v>
      </c>
      <c r="AX40">
        <f t="shared" si="29"/>
        <v>10.369360839182864</v>
      </c>
      <c r="AY40">
        <f t="shared" si="30"/>
        <v>144.91183520782806</v>
      </c>
      <c r="AZ40">
        <f t="shared" si="31"/>
        <v>9.2758392364388435E-3</v>
      </c>
      <c r="BA40">
        <f t="shared" si="32"/>
        <v>2.3467528470298555</v>
      </c>
      <c r="BB40" t="s">
        <v>413</v>
      </c>
      <c r="BC40">
        <v>735.33612000000005</v>
      </c>
      <c r="BD40">
        <v>576.03</v>
      </c>
      <c r="BE40">
        <f t="shared" si="33"/>
        <v>0.40901815943367192</v>
      </c>
      <c r="BF40">
        <f t="shared" si="34"/>
        <v>0.60040605011663772</v>
      </c>
      <c r="BG40">
        <f t="shared" si="35"/>
        <v>0.8515775953537722</v>
      </c>
      <c r="BH40">
        <f t="shared" si="36"/>
        <v>0.92338954865129463</v>
      </c>
      <c r="BI40">
        <f t="shared" si="37"/>
        <v>0.89820829195090657</v>
      </c>
      <c r="BJ40">
        <f t="shared" si="38"/>
        <v>0.47033171313369831</v>
      </c>
      <c r="BK40">
        <f t="shared" si="39"/>
        <v>0.52966828686630163</v>
      </c>
      <c r="BL40">
        <f t="shared" si="40"/>
        <v>1399.98774193548</v>
      </c>
      <c r="BM40">
        <f t="shared" si="41"/>
        <v>1180.1744338124033</v>
      </c>
      <c r="BN40">
        <f t="shared" si="42"/>
        <v>0.84298911944815658</v>
      </c>
      <c r="BO40">
        <f t="shared" si="43"/>
        <v>0.19597823889631316</v>
      </c>
      <c r="BP40">
        <v>6</v>
      </c>
      <c r="BQ40">
        <v>0.5</v>
      </c>
      <c r="BR40" t="s">
        <v>295</v>
      </c>
      <c r="BS40">
        <v>2</v>
      </c>
      <c r="BT40">
        <v>1605216378.0999999</v>
      </c>
      <c r="BU40">
        <v>385.19196774193603</v>
      </c>
      <c r="BV40">
        <v>400.005032258065</v>
      </c>
      <c r="BW40">
        <v>36.150945161290302</v>
      </c>
      <c r="BX40">
        <v>30.214803225806499</v>
      </c>
      <c r="BY40">
        <v>385.328451612903</v>
      </c>
      <c r="BZ40">
        <v>35.205009677419397</v>
      </c>
      <c r="CA40">
        <v>500.09983870967699</v>
      </c>
      <c r="CB40">
        <v>101.722193548387</v>
      </c>
      <c r="CC40">
        <v>9.9963725806451603E-2</v>
      </c>
      <c r="CD40">
        <v>40.013374193548401</v>
      </c>
      <c r="CE40">
        <v>39.5776258064516</v>
      </c>
      <c r="CF40">
        <v>999.9</v>
      </c>
      <c r="CG40">
        <v>0</v>
      </c>
      <c r="CH40">
        <v>0</v>
      </c>
      <c r="CI40">
        <v>10001.4112903226</v>
      </c>
      <c r="CJ40">
        <v>0</v>
      </c>
      <c r="CK40">
        <v>375.89364516129001</v>
      </c>
      <c r="CL40">
        <v>1399.98774193548</v>
      </c>
      <c r="CM40">
        <v>0.90000454838709698</v>
      </c>
      <c r="CN40">
        <v>9.9995774193548395E-2</v>
      </c>
      <c r="CO40">
        <v>0</v>
      </c>
      <c r="CP40">
        <v>736.31345161290301</v>
      </c>
      <c r="CQ40">
        <v>4.9994800000000001</v>
      </c>
      <c r="CR40">
        <v>12273.745161290301</v>
      </c>
      <c r="CS40">
        <v>11417.4935483871</v>
      </c>
      <c r="CT40">
        <v>49.54</v>
      </c>
      <c r="CU40">
        <v>51.128999999999998</v>
      </c>
      <c r="CV40">
        <v>50.2296774193548</v>
      </c>
      <c r="CW40">
        <v>50.933064516129001</v>
      </c>
      <c r="CX40">
        <v>52.346548387096803</v>
      </c>
      <c r="CY40">
        <v>1255.49677419355</v>
      </c>
      <c r="CZ40">
        <v>139.49096774193501</v>
      </c>
      <c r="DA40">
        <v>0</v>
      </c>
      <c r="DB40">
        <v>135.799999952316</v>
      </c>
      <c r="DC40">
        <v>0</v>
      </c>
      <c r="DD40">
        <v>735.33612000000005</v>
      </c>
      <c r="DE40">
        <v>-58.613769315590197</v>
      </c>
      <c r="DF40">
        <v>-655.63076935921697</v>
      </c>
      <c r="DG40">
        <v>12258.232</v>
      </c>
      <c r="DH40">
        <v>15</v>
      </c>
      <c r="DI40">
        <v>1605216187.5999999</v>
      </c>
      <c r="DJ40" t="s">
        <v>409</v>
      </c>
      <c r="DK40">
        <v>1605216182.5999999</v>
      </c>
      <c r="DL40">
        <v>1605216187.5999999</v>
      </c>
      <c r="DM40">
        <v>7</v>
      </c>
      <c r="DN40">
        <v>0.127</v>
      </c>
      <c r="DO40">
        <v>-0.252</v>
      </c>
      <c r="DP40">
        <v>-0.14799999999999999</v>
      </c>
      <c r="DQ40">
        <v>0.439</v>
      </c>
      <c r="DR40">
        <v>400</v>
      </c>
      <c r="DS40">
        <v>30</v>
      </c>
      <c r="DT40">
        <v>0.35</v>
      </c>
      <c r="DU40">
        <v>0.04</v>
      </c>
      <c r="DV40">
        <v>10.3723460523215</v>
      </c>
      <c r="DW40">
        <v>-0.57558321448229799</v>
      </c>
      <c r="DX40">
        <v>4.8876441669443799E-2</v>
      </c>
      <c r="DY40">
        <v>0</v>
      </c>
      <c r="DZ40">
        <v>-14.813177419354799</v>
      </c>
      <c r="EA40">
        <v>0.70649032258067801</v>
      </c>
      <c r="EB40">
        <v>6.0888548156168801E-2</v>
      </c>
      <c r="EC40">
        <v>0</v>
      </c>
      <c r="ED40">
        <v>5.9361387096774196</v>
      </c>
      <c r="EE40">
        <v>-1.03838709677566E-2</v>
      </c>
      <c r="EF40">
        <v>2.4479125299778199E-3</v>
      </c>
      <c r="EG40">
        <v>1</v>
      </c>
      <c r="EH40">
        <v>1</v>
      </c>
      <c r="EI40">
        <v>3</v>
      </c>
      <c r="EJ40" t="s">
        <v>302</v>
      </c>
      <c r="EK40">
        <v>100</v>
      </c>
      <c r="EL40">
        <v>100</v>
      </c>
      <c r="EM40">
        <v>-0.13600000000000001</v>
      </c>
      <c r="EN40">
        <v>0.9456</v>
      </c>
      <c r="EO40">
        <v>1.98641327474035E-2</v>
      </c>
      <c r="EP40">
        <v>-1.6043650578588901E-5</v>
      </c>
      <c r="EQ40">
        <v>-1.15305589960158E-6</v>
      </c>
      <c r="ER40">
        <v>3.6581349982770798E-10</v>
      </c>
      <c r="ES40">
        <v>0.43906999999999702</v>
      </c>
      <c r="ET40">
        <v>0</v>
      </c>
      <c r="EU40">
        <v>0</v>
      </c>
      <c r="EV40">
        <v>0</v>
      </c>
      <c r="EW40">
        <v>18</v>
      </c>
      <c r="EX40">
        <v>2225</v>
      </c>
      <c r="EY40">
        <v>1</v>
      </c>
      <c r="EZ40">
        <v>25</v>
      </c>
      <c r="FA40">
        <v>3.4</v>
      </c>
      <c r="FB40">
        <v>3.3</v>
      </c>
      <c r="FC40">
        <v>2</v>
      </c>
      <c r="FD40">
        <v>515.64499999999998</v>
      </c>
      <c r="FE40">
        <v>497.358</v>
      </c>
      <c r="FF40">
        <v>38.960099999999997</v>
      </c>
      <c r="FG40">
        <v>37.178800000000003</v>
      </c>
      <c r="FH40">
        <v>30.000299999999999</v>
      </c>
      <c r="FI40">
        <v>36.876600000000003</v>
      </c>
      <c r="FJ40">
        <v>36.892600000000002</v>
      </c>
      <c r="FK40">
        <v>19.504799999999999</v>
      </c>
      <c r="FL40">
        <v>0</v>
      </c>
      <c r="FM40">
        <v>100</v>
      </c>
      <c r="FN40">
        <v>-999.9</v>
      </c>
      <c r="FO40">
        <v>400</v>
      </c>
      <c r="FP40">
        <v>36.057299999999998</v>
      </c>
      <c r="FQ40">
        <v>97.211500000000001</v>
      </c>
      <c r="FR40">
        <v>101.816</v>
      </c>
    </row>
    <row r="41" spans="1:174" x14ac:dyDescent="0.25">
      <c r="A41">
        <v>25</v>
      </c>
      <c r="B41">
        <v>1605216645.0999999</v>
      </c>
      <c r="C41">
        <v>5956.5999999046298</v>
      </c>
      <c r="D41" t="s">
        <v>414</v>
      </c>
      <c r="E41" t="s">
        <v>415</v>
      </c>
      <c r="F41" t="s">
        <v>416</v>
      </c>
      <c r="G41" t="s">
        <v>417</v>
      </c>
      <c r="H41">
        <v>1605216637.3499999</v>
      </c>
      <c r="I41">
        <f t="shared" si="0"/>
        <v>2.5193745809529138E-3</v>
      </c>
      <c r="J41">
        <f t="shared" si="1"/>
        <v>2.5193745809529138</v>
      </c>
      <c r="K41">
        <f t="shared" si="2"/>
        <v>5.7388325779948248</v>
      </c>
      <c r="L41">
        <f t="shared" si="3"/>
        <v>391.9237</v>
      </c>
      <c r="M41">
        <f t="shared" si="4"/>
        <v>223.00360302418852</v>
      </c>
      <c r="N41">
        <f t="shared" si="5"/>
        <v>22.708600904989769</v>
      </c>
      <c r="O41">
        <f t="shared" si="6"/>
        <v>39.909843463567626</v>
      </c>
      <c r="P41">
        <f t="shared" si="7"/>
        <v>6.2312463938869092E-2</v>
      </c>
      <c r="Q41">
        <f t="shared" si="8"/>
        <v>2.9591330922674293</v>
      </c>
      <c r="R41">
        <f t="shared" si="9"/>
        <v>6.1592578427696158E-2</v>
      </c>
      <c r="S41">
        <f t="shared" si="10"/>
        <v>3.8559347305572853E-2</v>
      </c>
      <c r="T41">
        <f t="shared" si="11"/>
        <v>231.2934209413383</v>
      </c>
      <c r="U41">
        <f t="shared" si="12"/>
        <v>40.767176585049405</v>
      </c>
      <c r="V41">
        <f t="shared" si="13"/>
        <v>39.7483066666667</v>
      </c>
      <c r="W41">
        <f t="shared" si="14"/>
        <v>7.3145463891687825</v>
      </c>
      <c r="X41">
        <f t="shared" si="15"/>
        <v>45.253313984224889</v>
      </c>
      <c r="Y41">
        <f t="shared" si="16"/>
        <v>3.3677529605345238</v>
      </c>
      <c r="Z41">
        <f t="shared" si="17"/>
        <v>7.4420029474714449</v>
      </c>
      <c r="AA41">
        <f t="shared" si="18"/>
        <v>3.9467934286342587</v>
      </c>
      <c r="AB41">
        <f t="shared" si="19"/>
        <v>-111.1044190200235</v>
      </c>
      <c r="AC41">
        <f t="shared" si="20"/>
        <v>51.553550689743659</v>
      </c>
      <c r="AD41">
        <f t="shared" si="21"/>
        <v>4.2664164873162234</v>
      </c>
      <c r="AE41">
        <f t="shared" si="22"/>
        <v>176.00896909837468</v>
      </c>
      <c r="AF41">
        <v>0</v>
      </c>
      <c r="AG41">
        <v>0</v>
      </c>
      <c r="AH41">
        <f t="shared" si="23"/>
        <v>1</v>
      </c>
      <c r="AI41">
        <f t="shared" si="24"/>
        <v>0</v>
      </c>
      <c r="AJ41">
        <f t="shared" si="25"/>
        <v>51529.592683834962</v>
      </c>
      <c r="AK41" t="s">
        <v>292</v>
      </c>
      <c r="AL41">
        <v>10143.9</v>
      </c>
      <c r="AM41">
        <v>715.47692307692296</v>
      </c>
      <c r="AN41">
        <v>3262.08</v>
      </c>
      <c r="AO41">
        <f t="shared" si="26"/>
        <v>0.78066849277855754</v>
      </c>
      <c r="AP41">
        <v>-0.57774747981622299</v>
      </c>
      <c r="AQ41" t="s">
        <v>418</v>
      </c>
      <c r="AR41">
        <v>15398.8</v>
      </c>
      <c r="AS41">
        <v>737.21428000000003</v>
      </c>
      <c r="AT41">
        <v>917.35</v>
      </c>
      <c r="AU41">
        <f t="shared" si="27"/>
        <v>0.19636531313021199</v>
      </c>
      <c r="AV41">
        <v>0.5</v>
      </c>
      <c r="AW41">
        <f t="shared" si="28"/>
        <v>1180.1963715544746</v>
      </c>
      <c r="AX41">
        <f t="shared" si="29"/>
        <v>5.7388325779948248</v>
      </c>
      <c r="AY41">
        <f t="shared" si="30"/>
        <v>115.8748150277172</v>
      </c>
      <c r="AZ41">
        <f t="shared" si="31"/>
        <v>5.3521432619651902E-3</v>
      </c>
      <c r="BA41">
        <f t="shared" si="32"/>
        <v>2.5559819043985392</v>
      </c>
      <c r="BB41" t="s">
        <v>419</v>
      </c>
      <c r="BC41">
        <v>737.21428000000003</v>
      </c>
      <c r="BD41">
        <v>637.30999999999995</v>
      </c>
      <c r="BE41">
        <f t="shared" si="33"/>
        <v>0.30527061644955589</v>
      </c>
      <c r="BF41">
        <f t="shared" si="34"/>
        <v>0.64324996429081538</v>
      </c>
      <c r="BG41">
        <f t="shared" si="35"/>
        <v>0.89330874705212271</v>
      </c>
      <c r="BH41">
        <f t="shared" si="36"/>
        <v>0.89232166441213945</v>
      </c>
      <c r="BI41">
        <f t="shared" si="37"/>
        <v>0.92072848778342431</v>
      </c>
      <c r="BJ41">
        <f t="shared" si="38"/>
        <v>0.55607934607856413</v>
      </c>
      <c r="BK41">
        <f t="shared" si="39"/>
        <v>0.44392065392143587</v>
      </c>
      <c r="BL41">
        <f t="shared" si="40"/>
        <v>1400.0133333333299</v>
      </c>
      <c r="BM41">
        <f t="shared" si="41"/>
        <v>1180.1963715544746</v>
      </c>
      <c r="BN41">
        <f t="shared" si="42"/>
        <v>0.84298937978291455</v>
      </c>
      <c r="BO41">
        <f t="shared" si="43"/>
        <v>0.19597875956582911</v>
      </c>
      <c r="BP41">
        <v>6</v>
      </c>
      <c r="BQ41">
        <v>0.5</v>
      </c>
      <c r="BR41" t="s">
        <v>295</v>
      </c>
      <c r="BS41">
        <v>2</v>
      </c>
      <c r="BT41">
        <v>1605216637.3499999</v>
      </c>
      <c r="BU41">
        <v>391.9237</v>
      </c>
      <c r="BV41">
        <v>399.99363333333298</v>
      </c>
      <c r="BW41">
        <v>33.072096666666702</v>
      </c>
      <c r="BX41">
        <v>30.1493933333333</v>
      </c>
      <c r="BY41">
        <v>392.0677</v>
      </c>
      <c r="BZ41">
        <v>32.268549999999998</v>
      </c>
      <c r="CA41">
        <v>500.09596666666698</v>
      </c>
      <c r="CB41">
        <v>101.730633333333</v>
      </c>
      <c r="CC41">
        <v>0.100012436666667</v>
      </c>
      <c r="CD41">
        <v>40.071460000000002</v>
      </c>
      <c r="CE41">
        <v>39.7483066666667</v>
      </c>
      <c r="CF41">
        <v>999.9</v>
      </c>
      <c r="CG41">
        <v>0</v>
      </c>
      <c r="CH41">
        <v>0</v>
      </c>
      <c r="CI41">
        <v>9996.6149999999998</v>
      </c>
      <c r="CJ41">
        <v>0</v>
      </c>
      <c r="CK41">
        <v>1194.096</v>
      </c>
      <c r="CL41">
        <v>1400.0133333333299</v>
      </c>
      <c r="CM41">
        <v>0.89999566666666697</v>
      </c>
      <c r="CN41">
        <v>0.10000439999999999</v>
      </c>
      <c r="CO41">
        <v>0</v>
      </c>
      <c r="CP41">
        <v>737.971</v>
      </c>
      <c r="CQ41">
        <v>4.9994800000000001</v>
      </c>
      <c r="CR41">
        <v>13293.42</v>
      </c>
      <c r="CS41">
        <v>11417.67</v>
      </c>
      <c r="CT41">
        <v>49.614433333333302</v>
      </c>
      <c r="CU41">
        <v>51.561999999999998</v>
      </c>
      <c r="CV41">
        <v>50.3874</v>
      </c>
      <c r="CW41">
        <v>51.143599999999999</v>
      </c>
      <c r="CX41">
        <v>52.478900000000003</v>
      </c>
      <c r="CY41">
        <v>1255.50766666667</v>
      </c>
      <c r="CZ41">
        <v>139.505666666667</v>
      </c>
      <c r="DA41">
        <v>0</v>
      </c>
      <c r="DB41">
        <v>258.299999952316</v>
      </c>
      <c r="DC41">
        <v>0</v>
      </c>
      <c r="DD41">
        <v>737.21428000000003</v>
      </c>
      <c r="DE41">
        <v>-64.126307686994295</v>
      </c>
      <c r="DF41">
        <v>-454.52307787005901</v>
      </c>
      <c r="DG41">
        <v>13291.675999999999</v>
      </c>
      <c r="DH41">
        <v>15</v>
      </c>
      <c r="DI41">
        <v>1605216463.0999999</v>
      </c>
      <c r="DJ41" t="s">
        <v>420</v>
      </c>
      <c r="DK41">
        <v>1605216461.0999999</v>
      </c>
      <c r="DL41">
        <v>1605216463.0999999</v>
      </c>
      <c r="DM41">
        <v>8</v>
      </c>
      <c r="DN41">
        <v>-3.0000000000000001E-3</v>
      </c>
      <c r="DO41">
        <v>-0.224</v>
      </c>
      <c r="DP41">
        <v>-0.15</v>
      </c>
      <c r="DQ41">
        <v>0.44500000000000001</v>
      </c>
      <c r="DR41">
        <v>400</v>
      </c>
      <c r="DS41">
        <v>30</v>
      </c>
      <c r="DT41">
        <v>0.34</v>
      </c>
      <c r="DU41">
        <v>0.19</v>
      </c>
      <c r="DV41">
        <v>5.7436147407029798</v>
      </c>
      <c r="DW41">
        <v>-0.47034680325300998</v>
      </c>
      <c r="DX41">
        <v>4.0910864096213702E-2</v>
      </c>
      <c r="DY41">
        <v>1</v>
      </c>
      <c r="DZ41">
        <v>-8.0742293548387103</v>
      </c>
      <c r="EA41">
        <v>0.62582225806454606</v>
      </c>
      <c r="EB41">
        <v>5.3994826809282401E-2</v>
      </c>
      <c r="EC41">
        <v>0</v>
      </c>
      <c r="ED41">
        <v>2.9235174193548401</v>
      </c>
      <c r="EE41">
        <v>-0.19068774193548499</v>
      </c>
      <c r="EF41">
        <v>1.43107207653612E-2</v>
      </c>
      <c r="EG41">
        <v>1</v>
      </c>
      <c r="EH41">
        <v>2</v>
      </c>
      <c r="EI41">
        <v>3</v>
      </c>
      <c r="EJ41" t="s">
        <v>319</v>
      </c>
      <c r="EK41">
        <v>100</v>
      </c>
      <c r="EL41">
        <v>100</v>
      </c>
      <c r="EM41">
        <v>-0.14399999999999999</v>
      </c>
      <c r="EN41">
        <v>0.8024</v>
      </c>
      <c r="EO41">
        <v>1.74369125777648E-2</v>
      </c>
      <c r="EP41">
        <v>-1.6043650578588901E-5</v>
      </c>
      <c r="EQ41">
        <v>-1.15305589960158E-6</v>
      </c>
      <c r="ER41">
        <v>3.6581349982770798E-10</v>
      </c>
      <c r="ES41">
        <v>0.44509500000000202</v>
      </c>
      <c r="ET41">
        <v>0</v>
      </c>
      <c r="EU41">
        <v>0</v>
      </c>
      <c r="EV41">
        <v>0</v>
      </c>
      <c r="EW41">
        <v>18</v>
      </c>
      <c r="EX41">
        <v>2225</v>
      </c>
      <c r="EY41">
        <v>1</v>
      </c>
      <c r="EZ41">
        <v>25</v>
      </c>
      <c r="FA41">
        <v>3.1</v>
      </c>
      <c r="FB41">
        <v>3</v>
      </c>
      <c r="FC41">
        <v>2</v>
      </c>
      <c r="FD41">
        <v>514.68499999999995</v>
      </c>
      <c r="FE41">
        <v>496.68200000000002</v>
      </c>
      <c r="FF41">
        <v>38.892699999999998</v>
      </c>
      <c r="FG41">
        <v>37.286299999999997</v>
      </c>
      <c r="FH41">
        <v>29.999500000000001</v>
      </c>
      <c r="FI41">
        <v>36.965600000000002</v>
      </c>
      <c r="FJ41">
        <v>36.977800000000002</v>
      </c>
      <c r="FK41">
        <v>19.5122</v>
      </c>
      <c r="FL41">
        <v>0</v>
      </c>
      <c r="FM41">
        <v>100</v>
      </c>
      <c r="FN41">
        <v>-999.9</v>
      </c>
      <c r="FO41">
        <v>400</v>
      </c>
      <c r="FP41">
        <v>35.862499999999997</v>
      </c>
      <c r="FQ41">
        <v>97.188299999999998</v>
      </c>
      <c r="FR41">
        <v>101.77800000000001</v>
      </c>
    </row>
    <row r="42" spans="1:174" x14ac:dyDescent="0.25">
      <c r="A42">
        <v>26</v>
      </c>
      <c r="B42">
        <v>1605216907.5999999</v>
      </c>
      <c r="C42">
        <v>6219.0999999046298</v>
      </c>
      <c r="D42" t="s">
        <v>421</v>
      </c>
      <c r="E42" t="s">
        <v>422</v>
      </c>
      <c r="F42" t="s">
        <v>416</v>
      </c>
      <c r="G42" t="s">
        <v>417</v>
      </c>
      <c r="H42">
        <v>1605216899.8499999</v>
      </c>
      <c r="I42">
        <f t="shared" si="0"/>
        <v>2.7690648361561984E-3</v>
      </c>
      <c r="J42">
        <f t="shared" si="1"/>
        <v>2.7690648361561983</v>
      </c>
      <c r="K42">
        <f t="shared" si="2"/>
        <v>5.124578067889197</v>
      </c>
      <c r="L42">
        <f t="shared" si="3"/>
        <v>392.54443333333302</v>
      </c>
      <c r="M42">
        <f t="shared" si="4"/>
        <v>252.25573615331612</v>
      </c>
      <c r="N42">
        <f t="shared" si="5"/>
        <v>25.687140316030089</v>
      </c>
      <c r="O42">
        <f t="shared" si="6"/>
        <v>39.972704260653096</v>
      </c>
      <c r="P42">
        <f t="shared" si="7"/>
        <v>6.9392695033659274E-2</v>
      </c>
      <c r="Q42">
        <f t="shared" si="8"/>
        <v>2.959493179703542</v>
      </c>
      <c r="R42">
        <f t="shared" si="9"/>
        <v>6.8501291159501168E-2</v>
      </c>
      <c r="S42">
        <f t="shared" si="10"/>
        <v>4.2892441990564301E-2</v>
      </c>
      <c r="T42">
        <f t="shared" si="11"/>
        <v>231.2906942178347</v>
      </c>
      <c r="U42">
        <f t="shared" si="12"/>
        <v>40.91599511195637</v>
      </c>
      <c r="V42">
        <f t="shared" si="13"/>
        <v>39.688996666666696</v>
      </c>
      <c r="W42">
        <f t="shared" si="14"/>
        <v>7.2913603246801353</v>
      </c>
      <c r="X42">
        <f t="shared" si="15"/>
        <v>45.050720301176149</v>
      </c>
      <c r="Y42">
        <f t="shared" si="16"/>
        <v>3.3909492376782722</v>
      </c>
      <c r="Z42">
        <f t="shared" si="17"/>
        <v>7.5269589809194324</v>
      </c>
      <c r="AA42">
        <f t="shared" si="18"/>
        <v>3.9004110870018631</v>
      </c>
      <c r="AB42">
        <f t="shared" si="19"/>
        <v>-122.11575927448835</v>
      </c>
      <c r="AC42">
        <f t="shared" si="20"/>
        <v>94.966530921545314</v>
      </c>
      <c r="AD42">
        <f t="shared" si="21"/>
        <v>7.8639739065627223</v>
      </c>
      <c r="AE42">
        <f t="shared" si="22"/>
        <v>212.00543977145441</v>
      </c>
      <c r="AF42">
        <v>0</v>
      </c>
      <c r="AG42">
        <v>0</v>
      </c>
      <c r="AH42">
        <f t="shared" si="23"/>
        <v>1</v>
      </c>
      <c r="AI42">
        <f t="shared" si="24"/>
        <v>0</v>
      </c>
      <c r="AJ42">
        <f t="shared" si="25"/>
        <v>51504.669168184802</v>
      </c>
      <c r="AK42" t="s">
        <v>292</v>
      </c>
      <c r="AL42">
        <v>10143.9</v>
      </c>
      <c r="AM42">
        <v>715.47692307692296</v>
      </c>
      <c r="AN42">
        <v>3262.08</v>
      </c>
      <c r="AO42">
        <f t="shared" si="26"/>
        <v>0.78066849277855754</v>
      </c>
      <c r="AP42">
        <v>-0.57774747981622299</v>
      </c>
      <c r="AQ42" t="s">
        <v>423</v>
      </c>
      <c r="AR42">
        <v>15423.7</v>
      </c>
      <c r="AS42">
        <v>795.02959999999996</v>
      </c>
      <c r="AT42">
        <v>962.24</v>
      </c>
      <c r="AU42">
        <f t="shared" si="27"/>
        <v>0.17377203192550716</v>
      </c>
      <c r="AV42">
        <v>0.5</v>
      </c>
      <c r="AW42">
        <f t="shared" si="28"/>
        <v>1180.1846015543877</v>
      </c>
      <c r="AX42">
        <f t="shared" si="29"/>
        <v>5.124578067889197</v>
      </c>
      <c r="AY42">
        <f t="shared" si="30"/>
        <v>102.5415381296505</v>
      </c>
      <c r="AZ42">
        <f t="shared" si="31"/>
        <v>4.8317233932683489E-3</v>
      </c>
      <c r="BA42">
        <f t="shared" si="32"/>
        <v>2.3900897904888594</v>
      </c>
      <c r="BB42" t="s">
        <v>424</v>
      </c>
      <c r="BC42">
        <v>795.02959999999996</v>
      </c>
      <c r="BD42">
        <v>644.66999999999996</v>
      </c>
      <c r="BE42">
        <f t="shared" si="33"/>
        <v>0.33003200864649151</v>
      </c>
      <c r="BF42">
        <f t="shared" si="34"/>
        <v>0.52653084359353852</v>
      </c>
      <c r="BG42">
        <f t="shared" si="35"/>
        <v>0.87867013574487762</v>
      </c>
      <c r="BH42">
        <f t="shared" si="36"/>
        <v>0.67761515249756832</v>
      </c>
      <c r="BI42">
        <f t="shared" si="37"/>
        <v>0.90310108427999414</v>
      </c>
      <c r="BJ42">
        <f t="shared" si="38"/>
        <v>0.42695094489494034</v>
      </c>
      <c r="BK42">
        <f t="shared" si="39"/>
        <v>0.57304905510505966</v>
      </c>
      <c r="BL42">
        <f t="shared" si="40"/>
        <v>1399.99966666667</v>
      </c>
      <c r="BM42">
        <f t="shared" si="41"/>
        <v>1180.1846015543877</v>
      </c>
      <c r="BN42">
        <f t="shared" si="42"/>
        <v>0.84298920182198966</v>
      </c>
      <c r="BO42">
        <f t="shared" si="43"/>
        <v>0.19597840364397934</v>
      </c>
      <c r="BP42">
        <v>6</v>
      </c>
      <c r="BQ42">
        <v>0.5</v>
      </c>
      <c r="BR42" t="s">
        <v>295</v>
      </c>
      <c r="BS42">
        <v>2</v>
      </c>
      <c r="BT42">
        <v>1605216899.8499999</v>
      </c>
      <c r="BU42">
        <v>392.54443333333302</v>
      </c>
      <c r="BV42">
        <v>399.99700000000001</v>
      </c>
      <c r="BW42">
        <v>33.300179999999997</v>
      </c>
      <c r="BX42">
        <v>30.088516666666699</v>
      </c>
      <c r="BY42">
        <v>392.688966666667</v>
      </c>
      <c r="BZ42">
        <v>32.485616666666701</v>
      </c>
      <c r="CA42">
        <v>500.08749999999998</v>
      </c>
      <c r="CB42">
        <v>101.729766666667</v>
      </c>
      <c r="CC42">
        <v>9.9990339999999997E-2</v>
      </c>
      <c r="CD42">
        <v>40.284203333333302</v>
      </c>
      <c r="CE42">
        <v>39.688996666666696</v>
      </c>
      <c r="CF42">
        <v>999.9</v>
      </c>
      <c r="CG42">
        <v>0</v>
      </c>
      <c r="CH42">
        <v>0</v>
      </c>
      <c r="CI42">
        <v>9998.7416666666704</v>
      </c>
      <c r="CJ42">
        <v>0</v>
      </c>
      <c r="CK42">
        <v>1189.6776666666699</v>
      </c>
      <c r="CL42">
        <v>1399.99966666667</v>
      </c>
      <c r="CM42">
        <v>0.90000353333333305</v>
      </c>
      <c r="CN42">
        <v>9.9996390000000004E-2</v>
      </c>
      <c r="CO42">
        <v>0</v>
      </c>
      <c r="CP42">
        <v>795.12556666666705</v>
      </c>
      <c r="CQ42">
        <v>4.9994800000000001</v>
      </c>
      <c r="CR42">
        <v>12759.5</v>
      </c>
      <c r="CS42">
        <v>11417.58</v>
      </c>
      <c r="CT42">
        <v>49.8205666666667</v>
      </c>
      <c r="CU42">
        <v>52.030999999999999</v>
      </c>
      <c r="CV42">
        <v>50.5809</v>
      </c>
      <c r="CW42">
        <v>51.474699999999999</v>
      </c>
      <c r="CX42">
        <v>52.653966666666697</v>
      </c>
      <c r="CY42">
        <v>1255.5036666666699</v>
      </c>
      <c r="CZ42">
        <v>139.49600000000001</v>
      </c>
      <c r="DA42">
        <v>0</v>
      </c>
      <c r="DB42">
        <v>261.89999985694902</v>
      </c>
      <c r="DC42">
        <v>0</v>
      </c>
      <c r="DD42">
        <v>795.02959999999996</v>
      </c>
      <c r="DE42">
        <v>-4.9869230886234304</v>
      </c>
      <c r="DF42">
        <v>-613.49230900632995</v>
      </c>
      <c r="DG42">
        <v>12753.42</v>
      </c>
      <c r="DH42">
        <v>15</v>
      </c>
      <c r="DI42">
        <v>1605216463.0999999</v>
      </c>
      <c r="DJ42" t="s">
        <v>420</v>
      </c>
      <c r="DK42">
        <v>1605216461.0999999</v>
      </c>
      <c r="DL42">
        <v>1605216463.0999999</v>
      </c>
      <c r="DM42">
        <v>8</v>
      </c>
      <c r="DN42">
        <v>-3.0000000000000001E-3</v>
      </c>
      <c r="DO42">
        <v>-0.224</v>
      </c>
      <c r="DP42">
        <v>-0.15</v>
      </c>
      <c r="DQ42">
        <v>0.44500000000000001</v>
      </c>
      <c r="DR42">
        <v>400</v>
      </c>
      <c r="DS42">
        <v>30</v>
      </c>
      <c r="DT42">
        <v>0.34</v>
      </c>
      <c r="DU42">
        <v>0.19</v>
      </c>
      <c r="DV42">
        <v>5.1185816260318804</v>
      </c>
      <c r="DW42">
        <v>6.9550625103938002E-2</v>
      </c>
      <c r="DX42">
        <v>1.47186491718042E-2</v>
      </c>
      <c r="DY42">
        <v>1</v>
      </c>
      <c r="DZ42">
        <v>-7.4461164516128999</v>
      </c>
      <c r="EA42">
        <v>-0.25639209677417801</v>
      </c>
      <c r="EB42">
        <v>2.6937170810608799E-2</v>
      </c>
      <c r="EC42">
        <v>0</v>
      </c>
      <c r="ED42">
        <v>3.2077741935483899</v>
      </c>
      <c r="EE42">
        <v>0.31483209677419399</v>
      </c>
      <c r="EF42">
        <v>2.3472289740030801E-2</v>
      </c>
      <c r="EG42">
        <v>0</v>
      </c>
      <c r="EH42">
        <v>1</v>
      </c>
      <c r="EI42">
        <v>3</v>
      </c>
      <c r="EJ42" t="s">
        <v>302</v>
      </c>
      <c r="EK42">
        <v>100</v>
      </c>
      <c r="EL42">
        <v>100</v>
      </c>
      <c r="EM42">
        <v>-0.14399999999999999</v>
      </c>
      <c r="EN42">
        <v>0.8165</v>
      </c>
      <c r="EO42">
        <v>1.74369125777648E-2</v>
      </c>
      <c r="EP42">
        <v>-1.6043650578588901E-5</v>
      </c>
      <c r="EQ42">
        <v>-1.15305589960158E-6</v>
      </c>
      <c r="ER42">
        <v>3.6581349982770798E-10</v>
      </c>
      <c r="ES42">
        <v>0.44509500000000202</v>
      </c>
      <c r="ET42">
        <v>0</v>
      </c>
      <c r="EU42">
        <v>0</v>
      </c>
      <c r="EV42">
        <v>0</v>
      </c>
      <c r="EW42">
        <v>18</v>
      </c>
      <c r="EX42">
        <v>2225</v>
      </c>
      <c r="EY42">
        <v>1</v>
      </c>
      <c r="EZ42">
        <v>25</v>
      </c>
      <c r="FA42">
        <v>7.4</v>
      </c>
      <c r="FB42">
        <v>7.4</v>
      </c>
      <c r="FC42">
        <v>2</v>
      </c>
      <c r="FD42">
        <v>509.02199999999999</v>
      </c>
      <c r="FE42">
        <v>496.7</v>
      </c>
      <c r="FF42">
        <v>38.929499999999997</v>
      </c>
      <c r="FG42">
        <v>37.1554</v>
      </c>
      <c r="FH42">
        <v>30.000499999999999</v>
      </c>
      <c r="FI42">
        <v>36.873399999999997</v>
      </c>
      <c r="FJ42">
        <v>36.892600000000002</v>
      </c>
      <c r="FK42">
        <v>19.508199999999999</v>
      </c>
      <c r="FL42">
        <v>0</v>
      </c>
      <c r="FM42">
        <v>100</v>
      </c>
      <c r="FN42">
        <v>-999.9</v>
      </c>
      <c r="FO42">
        <v>400</v>
      </c>
      <c r="FP42">
        <v>32.952500000000001</v>
      </c>
      <c r="FQ42">
        <v>97.2119</v>
      </c>
      <c r="FR42">
        <v>101.79</v>
      </c>
    </row>
    <row r="43" spans="1:174" x14ac:dyDescent="0.25">
      <c r="A43">
        <v>27</v>
      </c>
      <c r="B43">
        <v>1605217344.5</v>
      </c>
      <c r="C43">
        <v>6656</v>
      </c>
      <c r="D43" t="s">
        <v>427</v>
      </c>
      <c r="E43" t="s">
        <v>428</v>
      </c>
      <c r="F43" t="s">
        <v>336</v>
      </c>
      <c r="G43" t="s">
        <v>291</v>
      </c>
      <c r="H43">
        <v>1605217336.5</v>
      </c>
      <c r="I43">
        <f t="shared" si="0"/>
        <v>3.0093294742942842E-3</v>
      </c>
      <c r="J43">
        <f t="shared" si="1"/>
        <v>3.0093294742942844</v>
      </c>
      <c r="K43">
        <f t="shared" si="2"/>
        <v>8.7664907245706285</v>
      </c>
      <c r="L43">
        <f t="shared" si="3"/>
        <v>388.09041935483901</v>
      </c>
      <c r="M43">
        <f t="shared" si="4"/>
        <v>211.23712631867826</v>
      </c>
      <c r="N43">
        <f t="shared" si="5"/>
        <v>21.507305935783748</v>
      </c>
      <c r="O43">
        <f t="shared" si="6"/>
        <v>39.513789669809022</v>
      </c>
      <c r="P43">
        <f t="shared" si="7"/>
        <v>8.8715018754006336E-2</v>
      </c>
      <c r="Q43">
        <f t="shared" si="8"/>
        <v>2.9600029336246925</v>
      </c>
      <c r="R43">
        <f t="shared" si="9"/>
        <v>8.7263923366862978E-2</v>
      </c>
      <c r="S43">
        <f t="shared" si="10"/>
        <v>5.4668350148106462E-2</v>
      </c>
      <c r="T43">
        <f t="shared" si="11"/>
        <v>231.28864093517439</v>
      </c>
      <c r="U43">
        <f t="shared" si="12"/>
        <v>39.837919786464298</v>
      </c>
      <c r="V43">
        <f t="shared" si="13"/>
        <v>38.232912903225802</v>
      </c>
      <c r="W43">
        <f t="shared" si="14"/>
        <v>6.7417682978296085</v>
      </c>
      <c r="X43">
        <f t="shared" si="15"/>
        <v>47.775627430197041</v>
      </c>
      <c r="Y43">
        <f t="shared" si="16"/>
        <v>3.4055746021856015</v>
      </c>
      <c r="Z43">
        <f t="shared" si="17"/>
        <v>7.1282676656865327</v>
      </c>
      <c r="AA43">
        <f t="shared" si="18"/>
        <v>3.336193695644007</v>
      </c>
      <c r="AB43">
        <f t="shared" si="19"/>
        <v>-132.71142981637794</v>
      </c>
      <c r="AC43">
        <f t="shared" si="20"/>
        <v>165.03884747003636</v>
      </c>
      <c r="AD43">
        <f t="shared" si="21"/>
        <v>13.502864324996832</v>
      </c>
      <c r="AE43">
        <f t="shared" si="22"/>
        <v>277.11892291382964</v>
      </c>
      <c r="AF43">
        <v>0</v>
      </c>
      <c r="AG43">
        <v>0</v>
      </c>
      <c r="AH43">
        <f t="shared" si="23"/>
        <v>1</v>
      </c>
      <c r="AI43">
        <f t="shared" si="24"/>
        <v>0</v>
      </c>
      <c r="AJ43">
        <f t="shared" si="25"/>
        <v>51686.464566426795</v>
      </c>
      <c r="AK43" t="s">
        <v>292</v>
      </c>
      <c r="AL43">
        <v>10143.9</v>
      </c>
      <c r="AM43">
        <v>715.47692307692296</v>
      </c>
      <c r="AN43">
        <v>3262.08</v>
      </c>
      <c r="AO43">
        <f t="shared" si="26"/>
        <v>0.78066849277855754</v>
      </c>
      <c r="AP43">
        <v>-0.57774747981622299</v>
      </c>
      <c r="AQ43" t="s">
        <v>429</v>
      </c>
      <c r="AR43">
        <v>15440.5</v>
      </c>
      <c r="AS43">
        <v>718.14112</v>
      </c>
      <c r="AT43">
        <v>986.16</v>
      </c>
      <c r="AU43">
        <f t="shared" si="27"/>
        <v>0.2717803196235905</v>
      </c>
      <c r="AV43">
        <v>0.5</v>
      </c>
      <c r="AW43">
        <f t="shared" si="28"/>
        <v>1180.1740176834187</v>
      </c>
      <c r="AX43">
        <f t="shared" si="29"/>
        <v>8.7664907245706285</v>
      </c>
      <c r="AY43">
        <f t="shared" si="30"/>
        <v>160.37403586872824</v>
      </c>
      <c r="AZ43">
        <f t="shared" si="31"/>
        <v>7.9176782952134431E-3</v>
      </c>
      <c r="BA43">
        <f t="shared" si="32"/>
        <v>2.3078607933803847</v>
      </c>
      <c r="BB43" t="s">
        <v>430</v>
      </c>
      <c r="BC43">
        <v>718.14112</v>
      </c>
      <c r="BD43">
        <v>590.74</v>
      </c>
      <c r="BE43">
        <f t="shared" si="33"/>
        <v>0.40096941672750874</v>
      </c>
      <c r="BF43">
        <f t="shared" si="34"/>
        <v>0.67780810277679426</v>
      </c>
      <c r="BG43">
        <f t="shared" si="35"/>
        <v>0.85197691046441115</v>
      </c>
      <c r="BH43">
        <f t="shared" si="36"/>
        <v>0.9901575046605734</v>
      </c>
      <c r="BI43">
        <f t="shared" si="37"/>
        <v>0.89370817958402504</v>
      </c>
      <c r="BJ43">
        <f t="shared" si="38"/>
        <v>0.55756222208019979</v>
      </c>
      <c r="BK43">
        <f t="shared" si="39"/>
        <v>0.44243777791980021</v>
      </c>
      <c r="BL43">
        <f t="shared" si="40"/>
        <v>1399.9870967741899</v>
      </c>
      <c r="BM43">
        <f t="shared" si="41"/>
        <v>1180.1740176834187</v>
      </c>
      <c r="BN43">
        <f t="shared" si="42"/>
        <v>0.84298921068825694</v>
      </c>
      <c r="BO43">
        <f t="shared" si="43"/>
        <v>0.19597842137651389</v>
      </c>
      <c r="BP43">
        <v>6</v>
      </c>
      <c r="BQ43">
        <v>0.5</v>
      </c>
      <c r="BR43" t="s">
        <v>295</v>
      </c>
      <c r="BS43">
        <v>2</v>
      </c>
      <c r="BT43">
        <v>1605217336.5</v>
      </c>
      <c r="BU43">
        <v>388.09041935483901</v>
      </c>
      <c r="BV43">
        <v>400.00945161290298</v>
      </c>
      <c r="BW43">
        <v>33.448345161290298</v>
      </c>
      <c r="BX43">
        <v>29.958590322580601</v>
      </c>
      <c r="BY43">
        <v>388.22696774193503</v>
      </c>
      <c r="BZ43">
        <v>32.627722580645198</v>
      </c>
      <c r="CA43">
        <v>500.093419354839</v>
      </c>
      <c r="CB43">
        <v>101.715967741935</v>
      </c>
      <c r="CC43">
        <v>9.9969212903225801E-2</v>
      </c>
      <c r="CD43">
        <v>39.2671225806452</v>
      </c>
      <c r="CE43">
        <v>38.232912903225802</v>
      </c>
      <c r="CF43">
        <v>999.9</v>
      </c>
      <c r="CG43">
        <v>0</v>
      </c>
      <c r="CH43">
        <v>0</v>
      </c>
      <c r="CI43">
        <v>10002.9890322581</v>
      </c>
      <c r="CJ43">
        <v>0</v>
      </c>
      <c r="CK43">
        <v>289.14032258064498</v>
      </c>
      <c r="CL43">
        <v>1399.9870967741899</v>
      </c>
      <c r="CM43">
        <v>0.90000416129032201</v>
      </c>
      <c r="CN43">
        <v>9.9995645161290406E-2</v>
      </c>
      <c r="CO43">
        <v>0</v>
      </c>
      <c r="CP43">
        <v>718.34567741935496</v>
      </c>
      <c r="CQ43">
        <v>4.9994800000000001</v>
      </c>
      <c r="CR43">
        <v>10934.941935483899</v>
      </c>
      <c r="CS43">
        <v>11417.483870967701</v>
      </c>
      <c r="CT43">
        <v>49.034064516129</v>
      </c>
      <c r="CU43">
        <v>50.55</v>
      </c>
      <c r="CV43">
        <v>49.721548387096803</v>
      </c>
      <c r="CW43">
        <v>50.576225806451603</v>
      </c>
      <c r="CX43">
        <v>51.870870967741901</v>
      </c>
      <c r="CY43">
        <v>1255.4919354838701</v>
      </c>
      <c r="CZ43">
        <v>139.49516129032301</v>
      </c>
      <c r="DA43">
        <v>0</v>
      </c>
      <c r="DB43">
        <v>435.89999985694902</v>
      </c>
      <c r="DC43">
        <v>0</v>
      </c>
      <c r="DD43">
        <v>718.14112</v>
      </c>
      <c r="DE43">
        <v>-19.9296154157371</v>
      </c>
      <c r="DF43">
        <v>-352.69230734535103</v>
      </c>
      <c r="DG43">
        <v>10936.987999999999</v>
      </c>
      <c r="DH43">
        <v>15</v>
      </c>
      <c r="DI43">
        <v>1605217006.0999999</v>
      </c>
      <c r="DJ43" t="s">
        <v>431</v>
      </c>
      <c r="DK43">
        <v>1605216999.5999999</v>
      </c>
      <c r="DL43">
        <v>1605217006.0999999</v>
      </c>
      <c r="DM43">
        <v>9</v>
      </c>
      <c r="DN43">
        <v>5.0000000000000001E-3</v>
      </c>
      <c r="DO43">
        <v>-0.22600000000000001</v>
      </c>
      <c r="DP43">
        <v>-0.14499999999999999</v>
      </c>
      <c r="DQ43">
        <v>0.44400000000000001</v>
      </c>
      <c r="DR43">
        <v>400</v>
      </c>
      <c r="DS43">
        <v>30</v>
      </c>
      <c r="DT43">
        <v>0.15</v>
      </c>
      <c r="DU43">
        <v>0.23</v>
      </c>
      <c r="DV43">
        <v>8.7665797264436005</v>
      </c>
      <c r="DW43">
        <v>0.12051907981631101</v>
      </c>
      <c r="DX43">
        <v>1.48250870623044E-2</v>
      </c>
      <c r="DY43">
        <v>1</v>
      </c>
      <c r="DZ43">
        <v>-11.9189806451613</v>
      </c>
      <c r="EA43">
        <v>-0.15828870967740799</v>
      </c>
      <c r="EB43">
        <v>1.88676958839935E-2</v>
      </c>
      <c r="EC43">
        <v>1</v>
      </c>
      <c r="ED43">
        <v>3.48974387096774</v>
      </c>
      <c r="EE43">
        <v>7.1941935483870706E-2</v>
      </c>
      <c r="EF43">
        <v>5.5295789243056601E-3</v>
      </c>
      <c r="EG43">
        <v>1</v>
      </c>
      <c r="EH43">
        <v>3</v>
      </c>
      <c r="EI43">
        <v>3</v>
      </c>
      <c r="EJ43" t="s">
        <v>297</v>
      </c>
      <c r="EK43">
        <v>100</v>
      </c>
      <c r="EL43">
        <v>100</v>
      </c>
      <c r="EM43">
        <v>-0.13600000000000001</v>
      </c>
      <c r="EN43">
        <v>0.82110000000000005</v>
      </c>
      <c r="EO43">
        <v>2.21027060460963E-2</v>
      </c>
      <c r="EP43">
        <v>-1.6043650578588901E-5</v>
      </c>
      <c r="EQ43">
        <v>-1.15305589960158E-6</v>
      </c>
      <c r="ER43">
        <v>3.6581349982770798E-10</v>
      </c>
      <c r="ES43">
        <v>0.44391904761904399</v>
      </c>
      <c r="ET43">
        <v>0</v>
      </c>
      <c r="EU43">
        <v>0</v>
      </c>
      <c r="EV43">
        <v>0</v>
      </c>
      <c r="EW43">
        <v>18</v>
      </c>
      <c r="EX43">
        <v>2225</v>
      </c>
      <c r="EY43">
        <v>1</v>
      </c>
      <c r="EZ43">
        <v>25</v>
      </c>
      <c r="FA43">
        <v>5.7</v>
      </c>
      <c r="FB43">
        <v>5.6</v>
      </c>
      <c r="FC43">
        <v>2</v>
      </c>
      <c r="FD43">
        <v>514.68799999999999</v>
      </c>
      <c r="FE43">
        <v>498.673</v>
      </c>
      <c r="FF43">
        <v>38.362499999999997</v>
      </c>
      <c r="FG43">
        <v>36.715299999999999</v>
      </c>
      <c r="FH43">
        <v>29.9998</v>
      </c>
      <c r="FI43">
        <v>36.510100000000001</v>
      </c>
      <c r="FJ43">
        <v>36.540900000000001</v>
      </c>
      <c r="FK43">
        <v>19.507100000000001</v>
      </c>
      <c r="FL43">
        <v>0</v>
      </c>
      <c r="FM43">
        <v>100</v>
      </c>
      <c r="FN43">
        <v>-999.9</v>
      </c>
      <c r="FO43">
        <v>400</v>
      </c>
      <c r="FP43">
        <v>33.063600000000001</v>
      </c>
      <c r="FQ43">
        <v>97.337100000000007</v>
      </c>
      <c r="FR43">
        <v>101.898</v>
      </c>
    </row>
    <row r="44" spans="1:174" x14ac:dyDescent="0.25">
      <c r="A44">
        <v>28</v>
      </c>
      <c r="B44">
        <v>1605218233.5</v>
      </c>
      <c r="C44">
        <v>7545</v>
      </c>
      <c r="D44" t="s">
        <v>432</v>
      </c>
      <c r="E44" t="s">
        <v>433</v>
      </c>
      <c r="F44" t="s">
        <v>336</v>
      </c>
      <c r="G44" t="s">
        <v>291</v>
      </c>
      <c r="H44">
        <v>1605218225.5</v>
      </c>
      <c r="I44">
        <f t="shared" si="0"/>
        <v>3.6522297543889804E-3</v>
      </c>
      <c r="J44">
        <f t="shared" si="1"/>
        <v>3.6522297543889803</v>
      </c>
      <c r="K44">
        <f t="shared" si="2"/>
        <v>10.450886310995029</v>
      </c>
      <c r="L44">
        <f t="shared" si="3"/>
        <v>385.78987096774199</v>
      </c>
      <c r="M44">
        <f t="shared" si="4"/>
        <v>231.36108905534857</v>
      </c>
      <c r="N44">
        <f t="shared" si="5"/>
        <v>23.556791093037937</v>
      </c>
      <c r="O44">
        <f t="shared" si="6"/>
        <v>39.280466016578274</v>
      </c>
      <c r="P44">
        <f t="shared" si="7"/>
        <v>0.1223092529583773</v>
      </c>
      <c r="Q44">
        <f t="shared" si="8"/>
        <v>2.9607104266125517</v>
      </c>
      <c r="R44">
        <f t="shared" si="9"/>
        <v>0.11957001692552723</v>
      </c>
      <c r="S44">
        <f t="shared" si="10"/>
        <v>7.4972260463312582E-2</v>
      </c>
      <c r="T44">
        <f t="shared" si="11"/>
        <v>231.29243191853189</v>
      </c>
      <c r="U44">
        <f t="shared" si="12"/>
        <v>38.732640372444635</v>
      </c>
      <c r="V44">
        <f t="shared" si="13"/>
        <v>37.304606451612898</v>
      </c>
      <c r="W44">
        <f t="shared" si="14"/>
        <v>6.4104647247201472</v>
      </c>
      <c r="X44">
        <f t="shared" si="15"/>
        <v>50.932796495693786</v>
      </c>
      <c r="Y44">
        <f t="shared" si="16"/>
        <v>3.4510646861559127</v>
      </c>
      <c r="Z44">
        <f t="shared" si="17"/>
        <v>6.7757219779748192</v>
      </c>
      <c r="AA44">
        <f t="shared" si="18"/>
        <v>2.9594000385642345</v>
      </c>
      <c r="AB44">
        <f t="shared" si="19"/>
        <v>-161.06333216855404</v>
      </c>
      <c r="AC44">
        <f t="shared" si="20"/>
        <v>163.0006885221606</v>
      </c>
      <c r="AD44">
        <f t="shared" si="21"/>
        <v>13.213341113690133</v>
      </c>
      <c r="AE44">
        <f t="shared" si="22"/>
        <v>246.44312938582857</v>
      </c>
      <c r="AF44">
        <v>0</v>
      </c>
      <c r="AG44">
        <v>0</v>
      </c>
      <c r="AH44">
        <f t="shared" si="23"/>
        <v>1</v>
      </c>
      <c r="AI44">
        <f t="shared" si="24"/>
        <v>0</v>
      </c>
      <c r="AJ44">
        <f t="shared" si="25"/>
        <v>51862.755973415573</v>
      </c>
      <c r="AK44" t="s">
        <v>292</v>
      </c>
      <c r="AL44">
        <v>10143.9</v>
      </c>
      <c r="AM44">
        <v>715.47692307692296</v>
      </c>
      <c r="AN44">
        <v>3262.08</v>
      </c>
      <c r="AO44">
        <f t="shared" si="26"/>
        <v>0.78066849277855754</v>
      </c>
      <c r="AP44">
        <v>-0.57774747981622299</v>
      </c>
      <c r="AQ44" t="s">
        <v>434</v>
      </c>
      <c r="AR44">
        <v>15375.8</v>
      </c>
      <c r="AS44">
        <v>797.03111999999999</v>
      </c>
      <c r="AT44">
        <v>1121.46</v>
      </c>
      <c r="AU44">
        <f t="shared" si="27"/>
        <v>0.28929153068321656</v>
      </c>
      <c r="AV44">
        <v>0.5</v>
      </c>
      <c r="AW44">
        <f t="shared" si="28"/>
        <v>1180.1884563933138</v>
      </c>
      <c r="AX44">
        <f t="shared" si="29"/>
        <v>10.450886310995029</v>
      </c>
      <c r="AY44">
        <f t="shared" si="30"/>
        <v>170.70926252234216</v>
      </c>
      <c r="AZ44">
        <f t="shared" si="31"/>
        <v>9.3448073746755997E-3</v>
      </c>
      <c r="BA44">
        <f t="shared" si="32"/>
        <v>1.9087796265582364</v>
      </c>
      <c r="BB44" t="s">
        <v>435</v>
      </c>
      <c r="BC44">
        <v>797.03111999999999</v>
      </c>
      <c r="BD44">
        <v>606.71</v>
      </c>
      <c r="BE44">
        <f t="shared" si="33"/>
        <v>0.45899987516273433</v>
      </c>
      <c r="BF44">
        <f t="shared" si="34"/>
        <v>0.63026494414764456</v>
      </c>
      <c r="BG44">
        <f t="shared" si="35"/>
        <v>0.80614754252703014</v>
      </c>
      <c r="BH44">
        <f t="shared" si="36"/>
        <v>0.79911922058138063</v>
      </c>
      <c r="BI44">
        <f t="shared" si="37"/>
        <v>0.84057858069754454</v>
      </c>
      <c r="BJ44">
        <f t="shared" si="38"/>
        <v>0.47976551312553201</v>
      </c>
      <c r="BK44">
        <f t="shared" si="39"/>
        <v>0.52023448687446794</v>
      </c>
      <c r="BL44">
        <f t="shared" si="40"/>
        <v>1400.0035483871</v>
      </c>
      <c r="BM44">
        <f t="shared" si="41"/>
        <v>1180.1884563933138</v>
      </c>
      <c r="BN44">
        <f t="shared" si="42"/>
        <v>0.84298961795701999</v>
      </c>
      <c r="BO44">
        <f t="shared" si="43"/>
        <v>0.19597923591403996</v>
      </c>
      <c r="BP44">
        <v>6</v>
      </c>
      <c r="BQ44">
        <v>0.5</v>
      </c>
      <c r="BR44" t="s">
        <v>295</v>
      </c>
      <c r="BS44">
        <v>2</v>
      </c>
      <c r="BT44">
        <v>1605218225.5</v>
      </c>
      <c r="BU44">
        <v>385.78987096774199</v>
      </c>
      <c r="BV44">
        <v>400.01790322580598</v>
      </c>
      <c r="BW44">
        <v>33.894348387096798</v>
      </c>
      <c r="BX44">
        <v>29.661358064516101</v>
      </c>
      <c r="BY44">
        <v>385.85190322580598</v>
      </c>
      <c r="BZ44">
        <v>33.4250258064516</v>
      </c>
      <c r="CA44">
        <v>500.13435483871001</v>
      </c>
      <c r="CB44">
        <v>101.719096774194</v>
      </c>
      <c r="CC44">
        <v>9.9195961290322598E-2</v>
      </c>
      <c r="CD44">
        <v>38.325800000000001</v>
      </c>
      <c r="CE44">
        <v>37.304606451612898</v>
      </c>
      <c r="CF44">
        <v>999.9</v>
      </c>
      <c r="CG44">
        <v>0</v>
      </c>
      <c r="CH44">
        <v>0</v>
      </c>
      <c r="CI44">
        <v>10006.694516129</v>
      </c>
      <c r="CJ44">
        <v>0</v>
      </c>
      <c r="CK44">
        <v>255.91067741935501</v>
      </c>
      <c r="CL44">
        <v>1400.0035483871</v>
      </c>
      <c r="CM44">
        <v>0.89998983870967797</v>
      </c>
      <c r="CN44">
        <v>0.100010122580645</v>
      </c>
      <c r="CO44">
        <v>0</v>
      </c>
      <c r="CP44">
        <v>796.99487096774203</v>
      </c>
      <c r="CQ44">
        <v>4.9994800000000001</v>
      </c>
      <c r="CR44">
        <v>11726.316129032301</v>
      </c>
      <c r="CS44">
        <v>11417.580645161301</v>
      </c>
      <c r="CT44">
        <v>47.298032258064502</v>
      </c>
      <c r="CU44">
        <v>48.725612903225802</v>
      </c>
      <c r="CV44">
        <v>47.9431612903226</v>
      </c>
      <c r="CW44">
        <v>48.810096774193497</v>
      </c>
      <c r="CX44">
        <v>50.1931612903226</v>
      </c>
      <c r="CY44">
        <v>1255.48774193548</v>
      </c>
      <c r="CZ44">
        <v>139.515806451613</v>
      </c>
      <c r="DA44">
        <v>0</v>
      </c>
      <c r="DB44">
        <v>888.09999990463302</v>
      </c>
      <c r="DC44">
        <v>0</v>
      </c>
      <c r="DD44">
        <v>797.03111999999999</v>
      </c>
      <c r="DE44">
        <v>1.79230769559045</v>
      </c>
      <c r="DF44">
        <v>-36.538461801117101</v>
      </c>
      <c r="DG44">
        <v>11726.356</v>
      </c>
      <c r="DH44">
        <v>15</v>
      </c>
      <c r="DI44">
        <v>1605218218</v>
      </c>
      <c r="DJ44" t="s">
        <v>436</v>
      </c>
      <c r="DK44">
        <v>1605218204.5</v>
      </c>
      <c r="DL44">
        <v>1605218218</v>
      </c>
      <c r="DM44">
        <v>10</v>
      </c>
      <c r="DN44">
        <v>7.2999999999999995E-2</v>
      </c>
      <c r="DO44">
        <v>-0.16600000000000001</v>
      </c>
      <c r="DP44">
        <v>-7.2999999999999995E-2</v>
      </c>
      <c r="DQ44">
        <v>0.48</v>
      </c>
      <c r="DR44">
        <v>400</v>
      </c>
      <c r="DS44">
        <v>30</v>
      </c>
      <c r="DT44">
        <v>7.0000000000000007E-2</v>
      </c>
      <c r="DU44">
        <v>0.02</v>
      </c>
      <c r="DV44">
        <v>10.0004779940164</v>
      </c>
      <c r="DW44">
        <v>67.720131355570203</v>
      </c>
      <c r="DX44">
        <v>5.81146325607987</v>
      </c>
      <c r="DY44">
        <v>0</v>
      </c>
      <c r="DZ44">
        <v>-14.228163081903199</v>
      </c>
      <c r="EA44">
        <v>-85.756227549338703</v>
      </c>
      <c r="EB44">
        <v>7.5651154552534496</v>
      </c>
      <c r="EC44">
        <v>0</v>
      </c>
      <c r="ED44">
        <v>4.2329868387096798</v>
      </c>
      <c r="EE44">
        <v>25.8144000483871</v>
      </c>
      <c r="EF44">
        <v>2.2795983065470402</v>
      </c>
      <c r="EG44">
        <v>0</v>
      </c>
      <c r="EH44">
        <v>0</v>
      </c>
      <c r="EI44">
        <v>3</v>
      </c>
      <c r="EJ44" t="s">
        <v>361</v>
      </c>
      <c r="EK44">
        <v>100</v>
      </c>
      <c r="EL44">
        <v>100</v>
      </c>
      <c r="EM44">
        <v>-5.8000000000000003E-2</v>
      </c>
      <c r="EN44">
        <v>0.48020000000000002</v>
      </c>
      <c r="EO44">
        <v>9.4730579439637294E-2</v>
      </c>
      <c r="EP44">
        <v>-1.6043650578588901E-5</v>
      </c>
      <c r="EQ44">
        <v>-1.15305589960158E-6</v>
      </c>
      <c r="ER44">
        <v>3.6581349982770798E-10</v>
      </c>
      <c r="ES44">
        <v>0.48017142857143802</v>
      </c>
      <c r="ET44">
        <v>0</v>
      </c>
      <c r="EU44">
        <v>0</v>
      </c>
      <c r="EV44">
        <v>0</v>
      </c>
      <c r="EW44">
        <v>18</v>
      </c>
      <c r="EX44">
        <v>2225</v>
      </c>
      <c r="EY44">
        <v>1</v>
      </c>
      <c r="EZ44">
        <v>25</v>
      </c>
      <c r="FA44">
        <v>0.5</v>
      </c>
      <c r="FB44">
        <v>0.3</v>
      </c>
      <c r="FC44">
        <v>2</v>
      </c>
      <c r="FD44">
        <v>514.24099999999999</v>
      </c>
      <c r="FE44">
        <v>499.185</v>
      </c>
      <c r="FF44">
        <v>37.421500000000002</v>
      </c>
      <c r="FG44">
        <v>35.598799999999997</v>
      </c>
      <c r="FH44">
        <v>29.999500000000001</v>
      </c>
      <c r="FI44">
        <v>35.414400000000001</v>
      </c>
      <c r="FJ44">
        <v>35.439799999999998</v>
      </c>
      <c r="FK44">
        <v>19.5</v>
      </c>
      <c r="FL44">
        <v>0</v>
      </c>
      <c r="FM44">
        <v>100</v>
      </c>
      <c r="FN44">
        <v>-999.9</v>
      </c>
      <c r="FO44">
        <v>400</v>
      </c>
      <c r="FP44">
        <v>33.285200000000003</v>
      </c>
      <c r="FQ44">
        <v>97.557199999999995</v>
      </c>
      <c r="FR44">
        <v>102.084</v>
      </c>
    </row>
    <row r="45" spans="1:174" x14ac:dyDescent="0.25">
      <c r="A45">
        <v>29</v>
      </c>
      <c r="B45">
        <v>1605218720.0999999</v>
      </c>
      <c r="C45">
        <v>8031.5999999046298</v>
      </c>
      <c r="D45" t="s">
        <v>437</v>
      </c>
      <c r="E45" t="s">
        <v>438</v>
      </c>
      <c r="F45" t="s">
        <v>439</v>
      </c>
      <c r="G45" t="s">
        <v>417</v>
      </c>
      <c r="H45">
        <v>1605218712.0999999</v>
      </c>
      <c r="I45">
        <f t="shared" si="0"/>
        <v>8.6458486900497355E-3</v>
      </c>
      <c r="J45">
        <f t="shared" si="1"/>
        <v>8.6458486900497356</v>
      </c>
      <c r="K45">
        <f t="shared" si="2"/>
        <v>22.148604963512184</v>
      </c>
      <c r="L45">
        <f t="shared" si="3"/>
        <v>369.58735483870998</v>
      </c>
      <c r="M45">
        <f t="shared" si="4"/>
        <v>264.0664615776181</v>
      </c>
      <c r="N45">
        <f t="shared" si="5"/>
        <v>26.881076257726413</v>
      </c>
      <c r="O45">
        <f t="shared" si="6"/>
        <v>37.622747735386113</v>
      </c>
      <c r="P45">
        <f t="shared" si="7"/>
        <v>0.40161916625609739</v>
      </c>
      <c r="Q45">
        <f t="shared" si="8"/>
        <v>2.958678360354678</v>
      </c>
      <c r="R45">
        <f t="shared" si="9"/>
        <v>0.37360493609251094</v>
      </c>
      <c r="S45">
        <f t="shared" si="10"/>
        <v>0.23585701090717559</v>
      </c>
      <c r="T45">
        <f t="shared" si="11"/>
        <v>231.28682756994809</v>
      </c>
      <c r="U45">
        <f t="shared" si="12"/>
        <v>37.35946831436091</v>
      </c>
      <c r="V45">
        <f t="shared" si="13"/>
        <v>36.905677419354802</v>
      </c>
      <c r="W45">
        <f t="shared" si="14"/>
        <v>6.2724912677788884</v>
      </c>
      <c r="X45">
        <f t="shared" si="15"/>
        <v>59.878593608971585</v>
      </c>
      <c r="Y45">
        <f t="shared" si="16"/>
        <v>4.036023647724349</v>
      </c>
      <c r="Z45">
        <f t="shared" si="17"/>
        <v>6.7403447617374113</v>
      </c>
      <c r="AA45">
        <f t="shared" si="18"/>
        <v>2.2364676200545395</v>
      </c>
      <c r="AB45">
        <f t="shared" si="19"/>
        <v>-381.28192723119332</v>
      </c>
      <c r="AC45">
        <f t="shared" si="20"/>
        <v>211.08243615936715</v>
      </c>
      <c r="AD45">
        <f t="shared" si="21"/>
        <v>17.081849200212712</v>
      </c>
      <c r="AE45">
        <f t="shared" si="22"/>
        <v>78.169185698334616</v>
      </c>
      <c r="AF45">
        <v>0</v>
      </c>
      <c r="AG45">
        <v>0</v>
      </c>
      <c r="AH45">
        <f t="shared" si="23"/>
        <v>1</v>
      </c>
      <c r="AI45">
        <f t="shared" si="24"/>
        <v>0</v>
      </c>
      <c r="AJ45">
        <f t="shared" si="25"/>
        <v>51821.116070015261</v>
      </c>
      <c r="AK45" t="s">
        <v>292</v>
      </c>
      <c r="AL45">
        <v>10143.9</v>
      </c>
      <c r="AM45">
        <v>715.47692307692296</v>
      </c>
      <c r="AN45">
        <v>3262.08</v>
      </c>
      <c r="AO45">
        <f t="shared" si="26"/>
        <v>0.78066849277855754</v>
      </c>
      <c r="AP45">
        <v>-0.57774747981622299</v>
      </c>
      <c r="AQ45" t="s">
        <v>440</v>
      </c>
      <c r="AR45">
        <v>15411.3</v>
      </c>
      <c r="AS45">
        <v>1086.6661538461501</v>
      </c>
      <c r="AT45">
        <v>1756.52</v>
      </c>
      <c r="AU45">
        <f t="shared" si="27"/>
        <v>0.38135281474383997</v>
      </c>
      <c r="AV45">
        <v>0.5</v>
      </c>
      <c r="AW45">
        <f t="shared" si="28"/>
        <v>1180.1659893173482</v>
      </c>
      <c r="AX45">
        <f t="shared" si="29"/>
        <v>22.148604963512184</v>
      </c>
      <c r="AY45">
        <f t="shared" si="30"/>
        <v>225.02981094555966</v>
      </c>
      <c r="AZ45">
        <f t="shared" si="31"/>
        <v>1.9256911865825056E-2</v>
      </c>
      <c r="BA45">
        <f t="shared" si="32"/>
        <v>0.85712659121444668</v>
      </c>
      <c r="BB45" t="s">
        <v>441</v>
      </c>
      <c r="BC45">
        <v>1086.6661538461501</v>
      </c>
      <c r="BD45">
        <v>779.22</v>
      </c>
      <c r="BE45">
        <f t="shared" si="33"/>
        <v>0.55638421424179629</v>
      </c>
      <c r="BF45">
        <f t="shared" si="34"/>
        <v>0.68541271477934096</v>
      </c>
      <c r="BG45">
        <f t="shared" si="35"/>
        <v>0.60638135053929743</v>
      </c>
      <c r="BH45">
        <f t="shared" si="36"/>
        <v>0.64344488811517797</v>
      </c>
      <c r="BI45">
        <f t="shared" si="37"/>
        <v>0.59120324389896162</v>
      </c>
      <c r="BJ45">
        <f t="shared" si="38"/>
        <v>0.49149160827362437</v>
      </c>
      <c r="BK45">
        <f t="shared" si="39"/>
        <v>0.50850839172637563</v>
      </c>
      <c r="BL45">
        <f t="shared" si="40"/>
        <v>1399.97774193548</v>
      </c>
      <c r="BM45">
        <f t="shared" si="41"/>
        <v>1180.1659893173482</v>
      </c>
      <c r="BN45">
        <f t="shared" si="42"/>
        <v>0.84298910901666169</v>
      </c>
      <c r="BO45">
        <f t="shared" si="43"/>
        <v>0.19597821803332341</v>
      </c>
      <c r="BP45">
        <v>6</v>
      </c>
      <c r="BQ45">
        <v>0.5</v>
      </c>
      <c r="BR45" t="s">
        <v>295</v>
      </c>
      <c r="BS45">
        <v>2</v>
      </c>
      <c r="BT45">
        <v>1605218712.0999999</v>
      </c>
      <c r="BU45">
        <v>369.58735483870998</v>
      </c>
      <c r="BV45">
        <v>399.994741935484</v>
      </c>
      <c r="BW45">
        <v>39.647909677419399</v>
      </c>
      <c r="BX45">
        <v>29.686012903225802</v>
      </c>
      <c r="BY45">
        <v>369.63767741935499</v>
      </c>
      <c r="BZ45">
        <v>38.498987096774201</v>
      </c>
      <c r="CA45">
        <v>500.08903225806398</v>
      </c>
      <c r="CB45">
        <v>101.696612903226</v>
      </c>
      <c r="CC45">
        <v>0.100018509677419</v>
      </c>
      <c r="CD45">
        <v>38.229009677419398</v>
      </c>
      <c r="CE45">
        <v>36.905677419354802</v>
      </c>
      <c r="CF45">
        <v>999.9</v>
      </c>
      <c r="CG45">
        <v>0</v>
      </c>
      <c r="CH45">
        <v>0</v>
      </c>
      <c r="CI45">
        <v>9997.3806451612909</v>
      </c>
      <c r="CJ45">
        <v>0</v>
      </c>
      <c r="CK45">
        <v>953.86732258064501</v>
      </c>
      <c r="CL45">
        <v>1399.97774193548</v>
      </c>
      <c r="CM45">
        <v>0.90000754838709696</v>
      </c>
      <c r="CN45">
        <v>9.99923387096774E-2</v>
      </c>
      <c r="CO45">
        <v>0</v>
      </c>
      <c r="CP45">
        <v>1087.1290322580601</v>
      </c>
      <c r="CQ45">
        <v>4.9994800000000001</v>
      </c>
      <c r="CR45">
        <v>18322.683870967699</v>
      </c>
      <c r="CS45">
        <v>11417.4322580645</v>
      </c>
      <c r="CT45">
        <v>47.481580645161301</v>
      </c>
      <c r="CU45">
        <v>49.026000000000003</v>
      </c>
      <c r="CV45">
        <v>48.207387096774198</v>
      </c>
      <c r="CW45">
        <v>48.915064516129</v>
      </c>
      <c r="CX45">
        <v>50.310322580645199</v>
      </c>
      <c r="CY45">
        <v>1255.49</v>
      </c>
      <c r="CZ45">
        <v>139.48967741935499</v>
      </c>
      <c r="DA45">
        <v>0</v>
      </c>
      <c r="DB45">
        <v>485.59999990463302</v>
      </c>
      <c r="DC45">
        <v>0</v>
      </c>
      <c r="DD45">
        <v>1086.6661538461501</v>
      </c>
      <c r="DE45">
        <v>-73.215042626099006</v>
      </c>
      <c r="DF45">
        <v>-957.54187856014801</v>
      </c>
      <c r="DG45">
        <v>18317.396153846199</v>
      </c>
      <c r="DH45">
        <v>15</v>
      </c>
      <c r="DI45">
        <v>1605218218</v>
      </c>
      <c r="DJ45" t="s">
        <v>436</v>
      </c>
      <c r="DK45">
        <v>1605218204.5</v>
      </c>
      <c r="DL45">
        <v>1605218218</v>
      </c>
      <c r="DM45">
        <v>10</v>
      </c>
      <c r="DN45">
        <v>7.2999999999999995E-2</v>
      </c>
      <c r="DO45">
        <v>-0.16600000000000001</v>
      </c>
      <c r="DP45">
        <v>-7.2999999999999995E-2</v>
      </c>
      <c r="DQ45">
        <v>0.48</v>
      </c>
      <c r="DR45">
        <v>400</v>
      </c>
      <c r="DS45">
        <v>30</v>
      </c>
      <c r="DT45">
        <v>7.0000000000000007E-2</v>
      </c>
      <c r="DU45">
        <v>0.02</v>
      </c>
      <c r="DV45">
        <v>22.151698290906801</v>
      </c>
      <c r="DW45">
        <v>1.53410871546335E-2</v>
      </c>
      <c r="DX45">
        <v>2.7759788343278999E-2</v>
      </c>
      <c r="DY45">
        <v>1</v>
      </c>
      <c r="DZ45">
        <v>-30.409473333333299</v>
      </c>
      <c r="EA45">
        <v>3.9665406006615701E-2</v>
      </c>
      <c r="EB45">
        <v>3.4787707918490597E-2</v>
      </c>
      <c r="EC45">
        <v>1</v>
      </c>
      <c r="ED45">
        <v>9.9619116666666692</v>
      </c>
      <c r="EE45">
        <v>3.1646095661861898E-2</v>
      </c>
      <c r="EF45">
        <v>2.8997380149860998E-3</v>
      </c>
      <c r="EG45">
        <v>1</v>
      </c>
      <c r="EH45">
        <v>3</v>
      </c>
      <c r="EI45">
        <v>3</v>
      </c>
      <c r="EJ45" t="s">
        <v>297</v>
      </c>
      <c r="EK45">
        <v>100</v>
      </c>
      <c r="EL45">
        <v>100</v>
      </c>
      <c r="EM45">
        <v>-0.05</v>
      </c>
      <c r="EN45">
        <v>1.149</v>
      </c>
      <c r="EO45">
        <v>9.4730579439637294E-2</v>
      </c>
      <c r="EP45">
        <v>-1.6043650578588901E-5</v>
      </c>
      <c r="EQ45">
        <v>-1.15305589960158E-6</v>
      </c>
      <c r="ER45">
        <v>3.6581349982770798E-10</v>
      </c>
      <c r="ES45">
        <v>0.48017142857143802</v>
      </c>
      <c r="ET45">
        <v>0</v>
      </c>
      <c r="EU45">
        <v>0</v>
      </c>
      <c r="EV45">
        <v>0</v>
      </c>
      <c r="EW45">
        <v>18</v>
      </c>
      <c r="EX45">
        <v>2225</v>
      </c>
      <c r="EY45">
        <v>1</v>
      </c>
      <c r="EZ45">
        <v>25</v>
      </c>
      <c r="FA45">
        <v>8.6</v>
      </c>
      <c r="FB45">
        <v>8.4</v>
      </c>
      <c r="FC45">
        <v>2</v>
      </c>
      <c r="FD45">
        <v>511.68299999999999</v>
      </c>
      <c r="FE45">
        <v>498.58300000000003</v>
      </c>
      <c r="FF45">
        <v>37.211599999999997</v>
      </c>
      <c r="FG45">
        <v>35.6571</v>
      </c>
      <c r="FH45">
        <v>30.0002</v>
      </c>
      <c r="FI45">
        <v>35.388300000000001</v>
      </c>
      <c r="FJ45">
        <v>35.405500000000004</v>
      </c>
      <c r="FK45">
        <v>19.500599999999999</v>
      </c>
      <c r="FL45">
        <v>0</v>
      </c>
      <c r="FM45">
        <v>100</v>
      </c>
      <c r="FN45">
        <v>-999.9</v>
      </c>
      <c r="FO45">
        <v>400</v>
      </c>
      <c r="FP45">
        <v>35.130000000000003</v>
      </c>
      <c r="FQ45">
        <v>97.514300000000006</v>
      </c>
      <c r="FR45">
        <v>102.02800000000001</v>
      </c>
    </row>
    <row r="46" spans="1:174" x14ac:dyDescent="0.25">
      <c r="A46">
        <v>30</v>
      </c>
      <c r="B46">
        <v>1605218866.5999999</v>
      </c>
      <c r="C46">
        <v>8178.0999999046298</v>
      </c>
      <c r="D46" t="s">
        <v>442</v>
      </c>
      <c r="E46" t="s">
        <v>443</v>
      </c>
      <c r="F46" t="s">
        <v>439</v>
      </c>
      <c r="G46" t="s">
        <v>417</v>
      </c>
      <c r="H46">
        <v>1605218858.8499999</v>
      </c>
      <c r="I46">
        <f t="shared" si="0"/>
        <v>8.3421258052102758E-3</v>
      </c>
      <c r="J46">
        <f t="shared" si="1"/>
        <v>8.3421258052102765</v>
      </c>
      <c r="K46">
        <f t="shared" si="2"/>
        <v>18.168442632848041</v>
      </c>
      <c r="L46">
        <f t="shared" si="3"/>
        <v>374.46303333333299</v>
      </c>
      <c r="M46">
        <f t="shared" si="4"/>
        <v>278.81616441297814</v>
      </c>
      <c r="N46">
        <f t="shared" si="5"/>
        <v>28.382683636858872</v>
      </c>
      <c r="O46">
        <f t="shared" si="6"/>
        <v>38.119259803947763</v>
      </c>
      <c r="P46">
        <f t="shared" si="7"/>
        <v>0.37021462873976801</v>
      </c>
      <c r="Q46">
        <f t="shared" si="8"/>
        <v>2.9589655775331938</v>
      </c>
      <c r="R46">
        <f t="shared" si="9"/>
        <v>0.34627236710318116</v>
      </c>
      <c r="S46">
        <f t="shared" si="10"/>
        <v>0.21844218734446164</v>
      </c>
      <c r="T46">
        <f t="shared" si="11"/>
        <v>231.28975597521853</v>
      </c>
      <c r="U46">
        <f t="shared" si="12"/>
        <v>37.562353088090788</v>
      </c>
      <c r="V46">
        <f t="shared" si="13"/>
        <v>37.0766566666667</v>
      </c>
      <c r="W46">
        <f t="shared" si="14"/>
        <v>6.3313070861833571</v>
      </c>
      <c r="X46">
        <f t="shared" si="15"/>
        <v>58.993860450077861</v>
      </c>
      <c r="Y46">
        <f t="shared" si="16"/>
        <v>4.0033771886273053</v>
      </c>
      <c r="Z46">
        <f t="shared" si="17"/>
        <v>6.7860912272643477</v>
      </c>
      <c r="AA46">
        <f t="shared" si="18"/>
        <v>2.3279298975560518</v>
      </c>
      <c r="AB46">
        <f t="shared" si="19"/>
        <v>-367.88774800977313</v>
      </c>
      <c r="AC46">
        <f t="shared" si="20"/>
        <v>203.78042679324639</v>
      </c>
      <c r="AD46">
        <f t="shared" si="21"/>
        <v>16.512917645067091</v>
      </c>
      <c r="AE46">
        <f t="shared" si="22"/>
        <v>83.695352403758875</v>
      </c>
      <c r="AF46">
        <v>0</v>
      </c>
      <c r="AG46">
        <v>0</v>
      </c>
      <c r="AH46">
        <f t="shared" si="23"/>
        <v>1</v>
      </c>
      <c r="AI46">
        <f t="shared" si="24"/>
        <v>0</v>
      </c>
      <c r="AJ46">
        <f t="shared" si="25"/>
        <v>51808.40240467307</v>
      </c>
      <c r="AK46" t="s">
        <v>292</v>
      </c>
      <c r="AL46">
        <v>10143.9</v>
      </c>
      <c r="AM46">
        <v>715.47692307692296</v>
      </c>
      <c r="AN46">
        <v>3262.08</v>
      </c>
      <c r="AO46">
        <f t="shared" si="26"/>
        <v>0.78066849277855754</v>
      </c>
      <c r="AP46">
        <v>-0.57774747981622299</v>
      </c>
      <c r="AQ46" t="s">
        <v>444</v>
      </c>
      <c r="AR46">
        <v>15397.7</v>
      </c>
      <c r="AS46">
        <v>970.66792307692299</v>
      </c>
      <c r="AT46">
        <v>1404.19</v>
      </c>
      <c r="AU46">
        <f t="shared" si="27"/>
        <v>0.30873462773775417</v>
      </c>
      <c r="AV46">
        <v>0.5</v>
      </c>
      <c r="AW46">
        <f t="shared" si="28"/>
        <v>1180.175040558061</v>
      </c>
      <c r="AX46">
        <f t="shared" si="29"/>
        <v>18.168442632848041</v>
      </c>
      <c r="AY46">
        <f t="shared" si="30"/>
        <v>182.18045090604096</v>
      </c>
      <c r="AZ46">
        <f t="shared" si="31"/>
        <v>1.5884245530052802E-2</v>
      </c>
      <c r="BA46">
        <f t="shared" si="32"/>
        <v>1.3231044231905937</v>
      </c>
      <c r="BB46" t="s">
        <v>445</v>
      </c>
      <c r="BC46">
        <v>970.66792307692299</v>
      </c>
      <c r="BD46">
        <v>732.09</v>
      </c>
      <c r="BE46">
        <f t="shared" si="33"/>
        <v>0.47863893062904594</v>
      </c>
      <c r="BF46">
        <f t="shared" si="34"/>
        <v>0.64502615224382842</v>
      </c>
      <c r="BG46">
        <f t="shared" si="35"/>
        <v>0.73434677607421373</v>
      </c>
      <c r="BH46">
        <f t="shared" si="36"/>
        <v>0.6294668875170748</v>
      </c>
      <c r="BI46">
        <f t="shared" si="37"/>
        <v>0.72955617498302405</v>
      </c>
      <c r="BJ46">
        <f t="shared" si="38"/>
        <v>0.48648686597090973</v>
      </c>
      <c r="BK46">
        <f t="shared" si="39"/>
        <v>0.51351313402909027</v>
      </c>
      <c r="BL46">
        <f t="shared" si="40"/>
        <v>1399.9876666666701</v>
      </c>
      <c r="BM46">
        <f t="shared" si="41"/>
        <v>1180.175040558061</v>
      </c>
      <c r="BN46">
        <f t="shared" si="42"/>
        <v>0.84298959816412067</v>
      </c>
      <c r="BO46">
        <f t="shared" si="43"/>
        <v>0.19597919632824143</v>
      </c>
      <c r="BP46">
        <v>6</v>
      </c>
      <c r="BQ46">
        <v>0.5</v>
      </c>
      <c r="BR46" t="s">
        <v>295</v>
      </c>
      <c r="BS46">
        <v>2</v>
      </c>
      <c r="BT46">
        <v>1605218858.8499999</v>
      </c>
      <c r="BU46">
        <v>374.46303333333299</v>
      </c>
      <c r="BV46">
        <v>400.00926666666697</v>
      </c>
      <c r="BW46">
        <v>39.327016666666701</v>
      </c>
      <c r="BX46">
        <v>29.711836666666699</v>
      </c>
      <c r="BY46">
        <v>374.516866666667</v>
      </c>
      <c r="BZ46">
        <v>38.192813333333298</v>
      </c>
      <c r="CA46">
        <v>500.08766666666702</v>
      </c>
      <c r="CB46">
        <v>101.69710000000001</v>
      </c>
      <c r="CC46">
        <v>0.10002390999999999</v>
      </c>
      <c r="CD46">
        <v>38.354086666666703</v>
      </c>
      <c r="CE46">
        <v>37.0766566666667</v>
      </c>
      <c r="CF46">
        <v>999.9</v>
      </c>
      <c r="CG46">
        <v>0</v>
      </c>
      <c r="CH46">
        <v>0</v>
      </c>
      <c r="CI46">
        <v>9998.9613333333291</v>
      </c>
      <c r="CJ46">
        <v>0</v>
      </c>
      <c r="CK46">
        <v>1010.84933333333</v>
      </c>
      <c r="CL46">
        <v>1399.9876666666701</v>
      </c>
      <c r="CM46">
        <v>0.89999090000000004</v>
      </c>
      <c r="CN46">
        <v>0.10000905</v>
      </c>
      <c r="CO46">
        <v>0</v>
      </c>
      <c r="CP46">
        <v>971.12519999999995</v>
      </c>
      <c r="CQ46">
        <v>4.9994800000000001</v>
      </c>
      <c r="CR46">
        <v>16438.803333333301</v>
      </c>
      <c r="CS46">
        <v>11417.4333333333</v>
      </c>
      <c r="CT46">
        <v>47.868699999999997</v>
      </c>
      <c r="CU46">
        <v>49.472700000000003</v>
      </c>
      <c r="CV46">
        <v>48.5206666666666</v>
      </c>
      <c r="CW46">
        <v>49.303733333333298</v>
      </c>
      <c r="CX46">
        <v>50.641399999999997</v>
      </c>
      <c r="CY46">
        <v>1255.4746666666699</v>
      </c>
      <c r="CZ46">
        <v>139.51333333333301</v>
      </c>
      <c r="DA46">
        <v>0</v>
      </c>
      <c r="DB46">
        <v>146</v>
      </c>
      <c r="DC46">
        <v>0</v>
      </c>
      <c r="DD46">
        <v>970.66792307692299</v>
      </c>
      <c r="DE46">
        <v>-54.5496751420634</v>
      </c>
      <c r="DF46">
        <v>-650.72820429315402</v>
      </c>
      <c r="DG46">
        <v>16434.038461538501</v>
      </c>
      <c r="DH46">
        <v>15</v>
      </c>
      <c r="DI46">
        <v>1605218218</v>
      </c>
      <c r="DJ46" t="s">
        <v>436</v>
      </c>
      <c r="DK46">
        <v>1605218204.5</v>
      </c>
      <c r="DL46">
        <v>1605218218</v>
      </c>
      <c r="DM46">
        <v>10</v>
      </c>
      <c r="DN46">
        <v>7.2999999999999995E-2</v>
      </c>
      <c r="DO46">
        <v>-0.16600000000000001</v>
      </c>
      <c r="DP46">
        <v>-7.2999999999999995E-2</v>
      </c>
      <c r="DQ46">
        <v>0.48</v>
      </c>
      <c r="DR46">
        <v>400</v>
      </c>
      <c r="DS46">
        <v>30</v>
      </c>
      <c r="DT46">
        <v>7.0000000000000007E-2</v>
      </c>
      <c r="DU46">
        <v>0.02</v>
      </c>
      <c r="DV46">
        <v>18.1708154770524</v>
      </c>
      <c r="DW46">
        <v>-4.5204979470190899E-2</v>
      </c>
      <c r="DX46">
        <v>1.8940340666618601E-2</v>
      </c>
      <c r="DY46">
        <v>1</v>
      </c>
      <c r="DZ46">
        <v>-25.5461566666667</v>
      </c>
      <c r="EA46">
        <v>-2.3225806451923701E-4</v>
      </c>
      <c r="EB46">
        <v>2.3010181562855201E-2</v>
      </c>
      <c r="EC46">
        <v>1</v>
      </c>
      <c r="ED46">
        <v>9.6151730000000004</v>
      </c>
      <c r="EE46">
        <v>0.173410011123453</v>
      </c>
      <c r="EF46">
        <v>1.2562112654061401E-2</v>
      </c>
      <c r="EG46">
        <v>1</v>
      </c>
      <c r="EH46">
        <v>3</v>
      </c>
      <c r="EI46">
        <v>3</v>
      </c>
      <c r="EJ46" t="s">
        <v>297</v>
      </c>
      <c r="EK46">
        <v>100</v>
      </c>
      <c r="EL46">
        <v>100</v>
      </c>
      <c r="EM46">
        <v>-5.3999999999999999E-2</v>
      </c>
      <c r="EN46">
        <v>1.1352</v>
      </c>
      <c r="EO46">
        <v>9.4730579439637294E-2</v>
      </c>
      <c r="EP46">
        <v>-1.6043650578588901E-5</v>
      </c>
      <c r="EQ46">
        <v>-1.15305589960158E-6</v>
      </c>
      <c r="ER46">
        <v>3.6581349982770798E-10</v>
      </c>
      <c r="ES46">
        <v>0.48017142857143802</v>
      </c>
      <c r="ET46">
        <v>0</v>
      </c>
      <c r="EU46">
        <v>0</v>
      </c>
      <c r="EV46">
        <v>0</v>
      </c>
      <c r="EW46">
        <v>18</v>
      </c>
      <c r="EX46">
        <v>2225</v>
      </c>
      <c r="EY46">
        <v>1</v>
      </c>
      <c r="EZ46">
        <v>25</v>
      </c>
      <c r="FA46">
        <v>11</v>
      </c>
      <c r="FB46">
        <v>10.8</v>
      </c>
      <c r="FC46">
        <v>2</v>
      </c>
      <c r="FD46">
        <v>510.46199999999999</v>
      </c>
      <c r="FE46">
        <v>498.13200000000001</v>
      </c>
      <c r="FF46">
        <v>37.284100000000002</v>
      </c>
      <c r="FG46">
        <v>35.778799999999997</v>
      </c>
      <c r="FH46">
        <v>30.000699999999998</v>
      </c>
      <c r="FI46">
        <v>35.494799999999998</v>
      </c>
      <c r="FJ46">
        <v>35.5137</v>
      </c>
      <c r="FK46">
        <v>19.4998</v>
      </c>
      <c r="FL46">
        <v>0</v>
      </c>
      <c r="FM46">
        <v>100</v>
      </c>
      <c r="FN46">
        <v>-999.9</v>
      </c>
      <c r="FO46">
        <v>400</v>
      </c>
      <c r="FP46">
        <v>39.043799999999997</v>
      </c>
      <c r="FQ46">
        <v>97.487899999999996</v>
      </c>
      <c r="FR46">
        <v>101.994</v>
      </c>
    </row>
    <row r="47" spans="1:174" x14ac:dyDescent="0.25">
      <c r="A47">
        <v>31</v>
      </c>
      <c r="B47">
        <v>1605219042.5999999</v>
      </c>
      <c r="C47">
        <v>8354.0999999046307</v>
      </c>
      <c r="D47" t="s">
        <v>446</v>
      </c>
      <c r="E47" t="s">
        <v>447</v>
      </c>
      <c r="F47" t="s">
        <v>378</v>
      </c>
      <c r="G47" t="s">
        <v>417</v>
      </c>
      <c r="H47">
        <v>1605219034.5999999</v>
      </c>
      <c r="I47">
        <f t="shared" si="0"/>
        <v>5.1554581602107309E-3</v>
      </c>
      <c r="J47">
        <f t="shared" si="1"/>
        <v>5.1554581602107312</v>
      </c>
      <c r="K47">
        <f t="shared" si="2"/>
        <v>12.332877626380441</v>
      </c>
      <c r="L47">
        <f t="shared" si="3"/>
        <v>382.82461290322601</v>
      </c>
      <c r="M47">
        <f t="shared" si="4"/>
        <v>240.21925496016081</v>
      </c>
      <c r="N47">
        <f t="shared" si="5"/>
        <v>24.451621193202396</v>
      </c>
      <c r="O47">
        <f t="shared" si="6"/>
        <v>38.967244402187688</v>
      </c>
      <c r="P47">
        <f t="shared" si="7"/>
        <v>0.16041601307789538</v>
      </c>
      <c r="Q47">
        <f t="shared" si="8"/>
        <v>2.9593521801722158</v>
      </c>
      <c r="R47">
        <f t="shared" si="9"/>
        <v>0.15573707085911356</v>
      </c>
      <c r="S47">
        <f t="shared" si="10"/>
        <v>9.7744685920695185E-2</v>
      </c>
      <c r="T47">
        <f t="shared" si="11"/>
        <v>231.29257357206419</v>
      </c>
      <c r="U47">
        <f t="shared" si="12"/>
        <v>38.833530674833099</v>
      </c>
      <c r="V47">
        <f t="shared" si="13"/>
        <v>38.477090322580601</v>
      </c>
      <c r="W47">
        <f t="shared" si="14"/>
        <v>6.8313418283203937</v>
      </c>
      <c r="X47">
        <f t="shared" si="15"/>
        <v>52.26161656726196</v>
      </c>
      <c r="Y47">
        <f t="shared" si="16"/>
        <v>3.6350038553007193</v>
      </c>
      <c r="Z47">
        <f t="shared" si="17"/>
        <v>6.9553988071195265</v>
      </c>
      <c r="AA47">
        <f t="shared" si="18"/>
        <v>3.1963379730196744</v>
      </c>
      <c r="AB47">
        <f t="shared" si="19"/>
        <v>-227.35570486529323</v>
      </c>
      <c r="AC47">
        <f t="shared" si="20"/>
        <v>53.229223404254633</v>
      </c>
      <c r="AD47">
        <f t="shared" si="21"/>
        <v>4.3515174477940084</v>
      </c>
      <c r="AE47">
        <f t="shared" si="22"/>
        <v>61.517609558819593</v>
      </c>
      <c r="AF47">
        <v>0</v>
      </c>
      <c r="AG47">
        <v>0</v>
      </c>
      <c r="AH47">
        <f t="shared" si="23"/>
        <v>1</v>
      </c>
      <c r="AI47">
        <f t="shared" si="24"/>
        <v>0</v>
      </c>
      <c r="AJ47">
        <f t="shared" si="25"/>
        <v>51743.236828206769</v>
      </c>
      <c r="AK47" t="s">
        <v>292</v>
      </c>
      <c r="AL47">
        <v>10143.9</v>
      </c>
      <c r="AM47">
        <v>715.47692307692296</v>
      </c>
      <c r="AN47">
        <v>3262.08</v>
      </c>
      <c r="AO47">
        <f t="shared" si="26"/>
        <v>0.78066849277855754</v>
      </c>
      <c r="AP47">
        <v>-0.57774747981622299</v>
      </c>
      <c r="AQ47" t="s">
        <v>448</v>
      </c>
      <c r="AR47">
        <v>15388.7</v>
      </c>
      <c r="AS47">
        <v>833.18365384615402</v>
      </c>
      <c r="AT47">
        <v>1134.17</v>
      </c>
      <c r="AU47">
        <f t="shared" si="27"/>
        <v>0.2653802746976609</v>
      </c>
      <c r="AV47">
        <v>0.5</v>
      </c>
      <c r="AW47">
        <f t="shared" si="28"/>
        <v>1180.1929167191797</v>
      </c>
      <c r="AX47">
        <f t="shared" si="29"/>
        <v>12.332877626380441</v>
      </c>
      <c r="AY47">
        <f t="shared" si="30"/>
        <v>156.59996021758477</v>
      </c>
      <c r="AZ47">
        <f t="shared" si="31"/>
        <v>1.0939419245191652E-2</v>
      </c>
      <c r="BA47">
        <f t="shared" si="32"/>
        <v>1.8761825828579488</v>
      </c>
      <c r="BB47" t="s">
        <v>449</v>
      </c>
      <c r="BC47">
        <v>833.18365384615402</v>
      </c>
      <c r="BD47">
        <v>638.44000000000005</v>
      </c>
      <c r="BE47">
        <f t="shared" si="33"/>
        <v>0.43708615110609517</v>
      </c>
      <c r="BF47">
        <f t="shared" si="34"/>
        <v>0.60715782009127151</v>
      </c>
      <c r="BG47">
        <f t="shared" si="35"/>
        <v>0.81105258343370279</v>
      </c>
      <c r="BH47">
        <f t="shared" si="36"/>
        <v>0.71887108419789725</v>
      </c>
      <c r="BI47">
        <f t="shared" si="37"/>
        <v>0.83558761837790541</v>
      </c>
      <c r="BJ47">
        <f t="shared" si="38"/>
        <v>0.46524417140167196</v>
      </c>
      <c r="BK47">
        <f t="shared" si="39"/>
        <v>0.53475582859832804</v>
      </c>
      <c r="BL47">
        <f t="shared" si="40"/>
        <v>1400.0093548387099</v>
      </c>
      <c r="BM47">
        <f t="shared" si="41"/>
        <v>1180.1929167191797</v>
      </c>
      <c r="BN47">
        <f t="shared" si="42"/>
        <v>0.84298930763583757</v>
      </c>
      <c r="BO47">
        <f t="shared" si="43"/>
        <v>0.19597861527167507</v>
      </c>
      <c r="BP47">
        <v>6</v>
      </c>
      <c r="BQ47">
        <v>0.5</v>
      </c>
      <c r="BR47" t="s">
        <v>295</v>
      </c>
      <c r="BS47">
        <v>2</v>
      </c>
      <c r="BT47">
        <v>1605219034.5999999</v>
      </c>
      <c r="BU47">
        <v>382.82461290322601</v>
      </c>
      <c r="BV47">
        <v>399.989483870968</v>
      </c>
      <c r="BW47">
        <v>35.711248387096802</v>
      </c>
      <c r="BX47">
        <v>29.7466516129032</v>
      </c>
      <c r="BY47">
        <v>382.88461290322601</v>
      </c>
      <c r="BZ47">
        <v>34.747183870967703</v>
      </c>
      <c r="CA47">
        <v>500.085806451613</v>
      </c>
      <c r="CB47">
        <v>101.688774193548</v>
      </c>
      <c r="CC47">
        <v>9.9990396774193593E-2</v>
      </c>
      <c r="CD47">
        <v>38.810722580645198</v>
      </c>
      <c r="CE47">
        <v>38.477090322580601</v>
      </c>
      <c r="CF47">
        <v>999.9</v>
      </c>
      <c r="CG47">
        <v>0</v>
      </c>
      <c r="CH47">
        <v>0</v>
      </c>
      <c r="CI47">
        <v>10001.972580645201</v>
      </c>
      <c r="CJ47">
        <v>0</v>
      </c>
      <c r="CK47">
        <v>892.44429032258097</v>
      </c>
      <c r="CL47">
        <v>1400.0093548387099</v>
      </c>
      <c r="CM47">
        <v>0.89999906451612899</v>
      </c>
      <c r="CN47">
        <v>0.10000088064516099</v>
      </c>
      <c r="CO47">
        <v>0</v>
      </c>
      <c r="CP47">
        <v>834.176548387097</v>
      </c>
      <c r="CQ47">
        <v>4.9994800000000001</v>
      </c>
      <c r="CR47">
        <v>14767.558064516101</v>
      </c>
      <c r="CS47">
        <v>11417.658064516099</v>
      </c>
      <c r="CT47">
        <v>48.312064516128999</v>
      </c>
      <c r="CU47">
        <v>50.140999999999998</v>
      </c>
      <c r="CV47">
        <v>49.082322580645098</v>
      </c>
      <c r="CW47">
        <v>49.858741935483899</v>
      </c>
      <c r="CX47">
        <v>51.128999999999998</v>
      </c>
      <c r="CY47">
        <v>1255.50774193548</v>
      </c>
      <c r="CZ47">
        <v>139.50193548387099</v>
      </c>
      <c r="DA47">
        <v>0</v>
      </c>
      <c r="DB47">
        <v>175.200000047684</v>
      </c>
      <c r="DC47">
        <v>0</v>
      </c>
      <c r="DD47">
        <v>833.18365384615402</v>
      </c>
      <c r="DE47">
        <v>-111.263623984788</v>
      </c>
      <c r="DF47">
        <v>-1504.1948728121999</v>
      </c>
      <c r="DG47">
        <v>14754.365384615399</v>
      </c>
      <c r="DH47">
        <v>15</v>
      </c>
      <c r="DI47">
        <v>1605218218</v>
      </c>
      <c r="DJ47" t="s">
        <v>436</v>
      </c>
      <c r="DK47">
        <v>1605218204.5</v>
      </c>
      <c r="DL47">
        <v>1605218218</v>
      </c>
      <c r="DM47">
        <v>10</v>
      </c>
      <c r="DN47">
        <v>7.2999999999999995E-2</v>
      </c>
      <c r="DO47">
        <v>-0.16600000000000001</v>
      </c>
      <c r="DP47">
        <v>-7.2999999999999995E-2</v>
      </c>
      <c r="DQ47">
        <v>0.48</v>
      </c>
      <c r="DR47">
        <v>400</v>
      </c>
      <c r="DS47">
        <v>30</v>
      </c>
      <c r="DT47">
        <v>7.0000000000000007E-2</v>
      </c>
      <c r="DU47">
        <v>0.02</v>
      </c>
      <c r="DV47">
        <v>12.3343306040275</v>
      </c>
      <c r="DW47">
        <v>-0.19711401770504999</v>
      </c>
      <c r="DX47">
        <v>2.4701525552696099E-2</v>
      </c>
      <c r="DY47">
        <v>1</v>
      </c>
      <c r="DZ47">
        <v>-17.1641433333333</v>
      </c>
      <c r="EA47">
        <v>0.19939755283647401</v>
      </c>
      <c r="EB47">
        <v>2.8192796755357099E-2</v>
      </c>
      <c r="EC47">
        <v>1</v>
      </c>
      <c r="ED47">
        <v>5.9648603333333297</v>
      </c>
      <c r="EE47">
        <v>4.1444182424907001E-2</v>
      </c>
      <c r="EF47">
        <v>3.3634837924720398E-3</v>
      </c>
      <c r="EG47">
        <v>1</v>
      </c>
      <c r="EH47">
        <v>3</v>
      </c>
      <c r="EI47">
        <v>3</v>
      </c>
      <c r="EJ47" t="s">
        <v>297</v>
      </c>
      <c r="EK47">
        <v>100</v>
      </c>
      <c r="EL47">
        <v>100</v>
      </c>
      <c r="EM47">
        <v>-0.06</v>
      </c>
      <c r="EN47">
        <v>0.96409999999999996</v>
      </c>
      <c r="EO47">
        <v>9.4730579439637294E-2</v>
      </c>
      <c r="EP47">
        <v>-1.6043650578588901E-5</v>
      </c>
      <c r="EQ47">
        <v>-1.15305589960158E-6</v>
      </c>
      <c r="ER47">
        <v>3.6581349982770798E-10</v>
      </c>
      <c r="ES47">
        <v>0.48017142857143802</v>
      </c>
      <c r="ET47">
        <v>0</v>
      </c>
      <c r="EU47">
        <v>0</v>
      </c>
      <c r="EV47">
        <v>0</v>
      </c>
      <c r="EW47">
        <v>18</v>
      </c>
      <c r="EX47">
        <v>2225</v>
      </c>
      <c r="EY47">
        <v>1</v>
      </c>
      <c r="EZ47">
        <v>25</v>
      </c>
      <c r="FA47">
        <v>14</v>
      </c>
      <c r="FB47">
        <v>13.7</v>
      </c>
      <c r="FC47">
        <v>2</v>
      </c>
      <c r="FD47">
        <v>514.84400000000005</v>
      </c>
      <c r="FE47">
        <v>496.24900000000002</v>
      </c>
      <c r="FF47">
        <v>37.582999999999998</v>
      </c>
      <c r="FG47">
        <v>36.145000000000003</v>
      </c>
      <c r="FH47">
        <v>30.000599999999999</v>
      </c>
      <c r="FI47">
        <v>35.7896</v>
      </c>
      <c r="FJ47">
        <v>35.801499999999997</v>
      </c>
      <c r="FK47">
        <v>19.496200000000002</v>
      </c>
      <c r="FL47">
        <v>0</v>
      </c>
      <c r="FM47">
        <v>100</v>
      </c>
      <c r="FN47">
        <v>-999.9</v>
      </c>
      <c r="FO47">
        <v>400</v>
      </c>
      <c r="FP47">
        <v>38.756</v>
      </c>
      <c r="FQ47">
        <v>97.417299999999997</v>
      </c>
      <c r="FR47">
        <v>101.917</v>
      </c>
    </row>
    <row r="48" spans="1:174" x14ac:dyDescent="0.25">
      <c r="A48">
        <v>32</v>
      </c>
      <c r="B48">
        <v>1605219196.0999999</v>
      </c>
      <c r="C48">
        <v>8507.5999999046307</v>
      </c>
      <c r="D48" t="s">
        <v>450</v>
      </c>
      <c r="E48" t="s">
        <v>451</v>
      </c>
      <c r="F48" t="s">
        <v>378</v>
      </c>
      <c r="G48" t="s">
        <v>417</v>
      </c>
      <c r="H48">
        <v>1605219188.0999999</v>
      </c>
      <c r="I48">
        <f t="shared" si="0"/>
        <v>5.4138160321188164E-3</v>
      </c>
      <c r="J48">
        <f t="shared" si="1"/>
        <v>5.4138160321188167</v>
      </c>
      <c r="K48">
        <f t="shared" si="2"/>
        <v>13.143951167857933</v>
      </c>
      <c r="L48">
        <f t="shared" si="3"/>
        <v>381.74038709677399</v>
      </c>
      <c r="M48">
        <f t="shared" si="4"/>
        <v>243.55977393938505</v>
      </c>
      <c r="N48">
        <f t="shared" si="5"/>
        <v>24.789408374166317</v>
      </c>
      <c r="O48">
        <f t="shared" si="6"/>
        <v>38.853371374081483</v>
      </c>
      <c r="P48">
        <f t="shared" si="7"/>
        <v>0.17666155683312926</v>
      </c>
      <c r="Q48">
        <f t="shared" si="8"/>
        <v>2.9590650622146204</v>
      </c>
      <c r="R48">
        <f t="shared" si="9"/>
        <v>0.17100439911240387</v>
      </c>
      <c r="S48">
        <f t="shared" si="10"/>
        <v>0.1073709317624098</v>
      </c>
      <c r="T48">
        <f t="shared" si="11"/>
        <v>231.2907423330432</v>
      </c>
      <c r="U48">
        <f t="shared" si="12"/>
        <v>38.790998981537513</v>
      </c>
      <c r="V48">
        <f t="shared" si="13"/>
        <v>38.179309677419397</v>
      </c>
      <c r="W48">
        <f t="shared" si="14"/>
        <v>6.722241582202372</v>
      </c>
      <c r="X48">
        <f t="shared" si="15"/>
        <v>52.617981539474592</v>
      </c>
      <c r="Y48">
        <f t="shared" si="16"/>
        <v>3.6644249151637482</v>
      </c>
      <c r="Z48">
        <f t="shared" si="17"/>
        <v>6.9642065467955216</v>
      </c>
      <c r="AA48">
        <f t="shared" si="18"/>
        <v>3.0578166670386238</v>
      </c>
      <c r="AB48">
        <f t="shared" si="19"/>
        <v>-238.74928701643981</v>
      </c>
      <c r="AC48">
        <f t="shared" si="20"/>
        <v>104.4761324388239</v>
      </c>
      <c r="AD48">
        <f t="shared" si="21"/>
        <v>8.5305433286710315</v>
      </c>
      <c r="AE48">
        <f t="shared" si="22"/>
        <v>105.54813108409832</v>
      </c>
      <c r="AF48">
        <v>0</v>
      </c>
      <c r="AG48">
        <v>0</v>
      </c>
      <c r="AH48">
        <f t="shared" si="23"/>
        <v>1</v>
      </c>
      <c r="AI48">
        <f t="shared" si="24"/>
        <v>0</v>
      </c>
      <c r="AJ48">
        <f t="shared" si="25"/>
        <v>51731.068740394403</v>
      </c>
      <c r="AK48" t="s">
        <v>292</v>
      </c>
      <c r="AL48">
        <v>10143.9</v>
      </c>
      <c r="AM48">
        <v>715.47692307692296</v>
      </c>
      <c r="AN48">
        <v>3262.08</v>
      </c>
      <c r="AO48">
        <f t="shared" si="26"/>
        <v>0.78066849277855754</v>
      </c>
      <c r="AP48">
        <v>-0.57774747981622299</v>
      </c>
      <c r="AQ48" t="s">
        <v>452</v>
      </c>
      <c r="AR48">
        <v>15404.9</v>
      </c>
      <c r="AS48">
        <v>895.82195999999999</v>
      </c>
      <c r="AT48">
        <v>1258.4100000000001</v>
      </c>
      <c r="AU48">
        <f t="shared" si="27"/>
        <v>0.288131880706606</v>
      </c>
      <c r="AV48">
        <v>0.5</v>
      </c>
      <c r="AW48">
        <f t="shared" si="28"/>
        <v>1180.1841480129531</v>
      </c>
      <c r="AX48">
        <f t="shared" si="29"/>
        <v>13.143951167857933</v>
      </c>
      <c r="AY48">
        <f t="shared" si="30"/>
        <v>170.02433907354782</v>
      </c>
      <c r="AZ48">
        <f t="shared" si="31"/>
        <v>1.1626743733829201E-2</v>
      </c>
      <c r="BA48">
        <f t="shared" si="32"/>
        <v>1.5922235201563877</v>
      </c>
      <c r="BB48" t="s">
        <v>453</v>
      </c>
      <c r="BC48">
        <v>895.82195999999999</v>
      </c>
      <c r="BD48">
        <v>680.81</v>
      </c>
      <c r="BE48">
        <f t="shared" si="33"/>
        <v>0.4589919024801139</v>
      </c>
      <c r="BF48">
        <f t="shared" si="34"/>
        <v>0.62774937673130193</v>
      </c>
      <c r="BG48">
        <f t="shared" si="35"/>
        <v>0.77623417929933713</v>
      </c>
      <c r="BH48">
        <f t="shared" si="36"/>
        <v>0.6678319214862859</v>
      </c>
      <c r="BI48">
        <f t="shared" si="37"/>
        <v>0.78680105987342408</v>
      </c>
      <c r="BJ48">
        <f t="shared" si="38"/>
        <v>0.47707923254352647</v>
      </c>
      <c r="BK48">
        <f t="shared" si="39"/>
        <v>0.52292076745647353</v>
      </c>
      <c r="BL48">
        <f t="shared" si="40"/>
        <v>1399.99903225806</v>
      </c>
      <c r="BM48">
        <f t="shared" si="41"/>
        <v>1180.1841480129531</v>
      </c>
      <c r="BN48">
        <f t="shared" si="42"/>
        <v>0.84298925986358209</v>
      </c>
      <c r="BO48">
        <f t="shared" si="43"/>
        <v>0.19597851972716437</v>
      </c>
      <c r="BP48">
        <v>6</v>
      </c>
      <c r="BQ48">
        <v>0.5</v>
      </c>
      <c r="BR48" t="s">
        <v>295</v>
      </c>
      <c r="BS48">
        <v>2</v>
      </c>
      <c r="BT48">
        <v>1605219188.0999999</v>
      </c>
      <c r="BU48">
        <v>381.74038709677399</v>
      </c>
      <c r="BV48">
        <v>399.990064516129</v>
      </c>
      <c r="BW48">
        <v>36.003541935483902</v>
      </c>
      <c r="BX48">
        <v>29.741916129032301</v>
      </c>
      <c r="BY48">
        <v>381.799451612903</v>
      </c>
      <c r="BZ48">
        <v>35.025506451612898</v>
      </c>
      <c r="CA48">
        <v>500.08412903225798</v>
      </c>
      <c r="CB48">
        <v>101.679580645161</v>
      </c>
      <c r="CC48">
        <v>9.9986535483871E-2</v>
      </c>
      <c r="CD48">
        <v>38.834212903225797</v>
      </c>
      <c r="CE48">
        <v>38.179309677419397</v>
      </c>
      <c r="CF48">
        <v>999.9</v>
      </c>
      <c r="CG48">
        <v>0</v>
      </c>
      <c r="CH48">
        <v>0</v>
      </c>
      <c r="CI48">
        <v>10001.248387096801</v>
      </c>
      <c r="CJ48">
        <v>0</v>
      </c>
      <c r="CK48">
        <v>889.59861290322601</v>
      </c>
      <c r="CL48">
        <v>1399.99903225806</v>
      </c>
      <c r="CM48">
        <v>0.90000106451612905</v>
      </c>
      <c r="CN48">
        <v>9.99987161290323E-2</v>
      </c>
      <c r="CO48">
        <v>0</v>
      </c>
      <c r="CP48">
        <v>896.86745161290298</v>
      </c>
      <c r="CQ48">
        <v>4.9994800000000001</v>
      </c>
      <c r="CR48">
        <v>14791.2129032258</v>
      </c>
      <c r="CS48">
        <v>11417.5677419355</v>
      </c>
      <c r="CT48">
        <v>48.598516129032198</v>
      </c>
      <c r="CU48">
        <v>50.304000000000002</v>
      </c>
      <c r="CV48">
        <v>49.380903225806399</v>
      </c>
      <c r="CW48">
        <v>49.977645161290297</v>
      </c>
      <c r="CX48">
        <v>51.390999999999998</v>
      </c>
      <c r="CY48">
        <v>1255.50096774194</v>
      </c>
      <c r="CZ48">
        <v>139.49870967741899</v>
      </c>
      <c r="DA48">
        <v>0</v>
      </c>
      <c r="DB48">
        <v>152.59999990463299</v>
      </c>
      <c r="DC48">
        <v>0</v>
      </c>
      <c r="DD48">
        <v>895.82195999999999</v>
      </c>
      <c r="DE48">
        <v>-83.649846284402102</v>
      </c>
      <c r="DF48">
        <v>-1127.25384780032</v>
      </c>
      <c r="DG48">
        <v>14777.124</v>
      </c>
      <c r="DH48">
        <v>15</v>
      </c>
      <c r="DI48">
        <v>1605218218</v>
      </c>
      <c r="DJ48" t="s">
        <v>436</v>
      </c>
      <c r="DK48">
        <v>1605218204.5</v>
      </c>
      <c r="DL48">
        <v>1605218218</v>
      </c>
      <c r="DM48">
        <v>10</v>
      </c>
      <c r="DN48">
        <v>7.2999999999999995E-2</v>
      </c>
      <c r="DO48">
        <v>-0.16600000000000001</v>
      </c>
      <c r="DP48">
        <v>-7.2999999999999995E-2</v>
      </c>
      <c r="DQ48">
        <v>0.48</v>
      </c>
      <c r="DR48">
        <v>400</v>
      </c>
      <c r="DS48">
        <v>30</v>
      </c>
      <c r="DT48">
        <v>7.0000000000000007E-2</v>
      </c>
      <c r="DU48">
        <v>0.02</v>
      </c>
      <c r="DV48">
        <v>13.1461976525624</v>
      </c>
      <c r="DW48">
        <v>-9.8342625068226899E-2</v>
      </c>
      <c r="DX48">
        <v>1.4661190379060499E-2</v>
      </c>
      <c r="DY48">
        <v>1</v>
      </c>
      <c r="DZ48">
        <v>-18.250213333333299</v>
      </c>
      <c r="EA48">
        <v>0.108616685205788</v>
      </c>
      <c r="EB48">
        <v>1.7474490614098601E-2</v>
      </c>
      <c r="EC48">
        <v>1</v>
      </c>
      <c r="ED48">
        <v>6.2617826666666696</v>
      </c>
      <c r="EE48">
        <v>-3.3463314794212898E-2</v>
      </c>
      <c r="EF48">
        <v>2.69199050683473E-3</v>
      </c>
      <c r="EG48">
        <v>1</v>
      </c>
      <c r="EH48">
        <v>3</v>
      </c>
      <c r="EI48">
        <v>3</v>
      </c>
      <c r="EJ48" t="s">
        <v>297</v>
      </c>
      <c r="EK48">
        <v>100</v>
      </c>
      <c r="EL48">
        <v>100</v>
      </c>
      <c r="EM48">
        <v>-5.8999999999999997E-2</v>
      </c>
      <c r="EN48">
        <v>0.97760000000000002</v>
      </c>
      <c r="EO48">
        <v>9.4730579439637294E-2</v>
      </c>
      <c r="EP48">
        <v>-1.6043650578588901E-5</v>
      </c>
      <c r="EQ48">
        <v>-1.15305589960158E-6</v>
      </c>
      <c r="ER48">
        <v>3.6581349982770798E-10</v>
      </c>
      <c r="ES48">
        <v>0.48017142857143802</v>
      </c>
      <c r="ET48">
        <v>0</v>
      </c>
      <c r="EU48">
        <v>0</v>
      </c>
      <c r="EV48">
        <v>0</v>
      </c>
      <c r="EW48">
        <v>18</v>
      </c>
      <c r="EX48">
        <v>2225</v>
      </c>
      <c r="EY48">
        <v>1</v>
      </c>
      <c r="EZ48">
        <v>25</v>
      </c>
      <c r="FA48">
        <v>16.5</v>
      </c>
      <c r="FB48">
        <v>16.3</v>
      </c>
      <c r="FC48">
        <v>2</v>
      </c>
      <c r="FD48">
        <v>506.47199999999998</v>
      </c>
      <c r="FE48">
        <v>495.96300000000002</v>
      </c>
      <c r="FF48">
        <v>37.759900000000002</v>
      </c>
      <c r="FG48">
        <v>36.343299999999999</v>
      </c>
      <c r="FH48">
        <v>30.000299999999999</v>
      </c>
      <c r="FI48">
        <v>35.9833</v>
      </c>
      <c r="FJ48">
        <v>35.990400000000001</v>
      </c>
      <c r="FK48">
        <v>19.500599999999999</v>
      </c>
      <c r="FL48">
        <v>0</v>
      </c>
      <c r="FM48">
        <v>100</v>
      </c>
      <c r="FN48">
        <v>-999.9</v>
      </c>
      <c r="FO48">
        <v>400</v>
      </c>
      <c r="FP48">
        <v>35.389499999999998</v>
      </c>
      <c r="FQ48">
        <v>97.396100000000004</v>
      </c>
      <c r="FR48">
        <v>101.892</v>
      </c>
    </row>
    <row r="49" spans="1:174" x14ac:dyDescent="0.25">
      <c r="A49">
        <v>33</v>
      </c>
      <c r="B49">
        <v>1605219398.0999999</v>
      </c>
      <c r="C49">
        <v>8709.5999999046307</v>
      </c>
      <c r="D49" t="s">
        <v>454</v>
      </c>
      <c r="E49" t="s">
        <v>455</v>
      </c>
      <c r="F49" t="s">
        <v>405</v>
      </c>
      <c r="G49" t="s">
        <v>306</v>
      </c>
      <c r="H49">
        <v>1605219390.0999999</v>
      </c>
      <c r="I49">
        <f t="shared" si="0"/>
        <v>7.3116059864683901E-3</v>
      </c>
      <c r="J49">
        <f t="shared" si="1"/>
        <v>7.3116059864683898</v>
      </c>
      <c r="K49">
        <f t="shared" si="2"/>
        <v>16.594776436980446</v>
      </c>
      <c r="L49">
        <f t="shared" si="3"/>
        <v>376.77551612903198</v>
      </c>
      <c r="M49">
        <f t="shared" si="4"/>
        <v>262.71810706764438</v>
      </c>
      <c r="N49">
        <f t="shared" si="5"/>
        <v>26.736197317707479</v>
      </c>
      <c r="O49">
        <f t="shared" si="6"/>
        <v>38.34354874181988</v>
      </c>
      <c r="P49">
        <f t="shared" si="7"/>
        <v>0.27739339154129639</v>
      </c>
      <c r="Q49">
        <f t="shared" si="8"/>
        <v>2.9582457665268969</v>
      </c>
      <c r="R49">
        <f t="shared" si="9"/>
        <v>0.26371056348202926</v>
      </c>
      <c r="S49">
        <f t="shared" si="10"/>
        <v>0.16599219020157802</v>
      </c>
      <c r="T49">
        <f t="shared" si="11"/>
        <v>231.29009087250606</v>
      </c>
      <c r="U49">
        <f t="shared" si="12"/>
        <v>38.256297592103437</v>
      </c>
      <c r="V49">
        <f t="shared" si="13"/>
        <v>37.747238709677397</v>
      </c>
      <c r="W49">
        <f t="shared" si="14"/>
        <v>6.5666294005724568</v>
      </c>
      <c r="X49">
        <f t="shared" si="15"/>
        <v>56.006526526836254</v>
      </c>
      <c r="Y49">
        <f t="shared" si="16"/>
        <v>3.8899925468948857</v>
      </c>
      <c r="Z49">
        <f t="shared" si="17"/>
        <v>6.9456057858380946</v>
      </c>
      <c r="AA49">
        <f t="shared" si="18"/>
        <v>2.6766368536775711</v>
      </c>
      <c r="AB49">
        <f t="shared" si="19"/>
        <v>-322.44182400325599</v>
      </c>
      <c r="AC49">
        <f t="shared" si="20"/>
        <v>165.43939338527517</v>
      </c>
      <c r="AD49">
        <f t="shared" si="21"/>
        <v>13.480678568014648</v>
      </c>
      <c r="AE49">
        <f t="shared" si="22"/>
        <v>87.768338822539874</v>
      </c>
      <c r="AF49">
        <v>0</v>
      </c>
      <c r="AG49">
        <v>0</v>
      </c>
      <c r="AH49">
        <f t="shared" si="23"/>
        <v>1</v>
      </c>
      <c r="AI49">
        <f t="shared" si="24"/>
        <v>0</v>
      </c>
      <c r="AJ49">
        <f t="shared" si="25"/>
        <v>51716.001926474499</v>
      </c>
      <c r="AK49" t="s">
        <v>292</v>
      </c>
      <c r="AL49">
        <v>10143.9</v>
      </c>
      <c r="AM49">
        <v>715.47692307692296</v>
      </c>
      <c r="AN49">
        <v>3262.08</v>
      </c>
      <c r="AO49">
        <f t="shared" si="26"/>
        <v>0.78066849277855754</v>
      </c>
      <c r="AP49">
        <v>-0.57774747981622299</v>
      </c>
      <c r="AQ49" t="s">
        <v>456</v>
      </c>
      <c r="AR49">
        <v>15371.7</v>
      </c>
      <c r="AS49">
        <v>864.47450000000003</v>
      </c>
      <c r="AT49">
        <v>1237.28</v>
      </c>
      <c r="AU49">
        <f t="shared" si="27"/>
        <v>0.30131053601448332</v>
      </c>
      <c r="AV49">
        <v>0.5</v>
      </c>
      <c r="AW49">
        <f t="shared" si="28"/>
        <v>1180.1767370384669</v>
      </c>
      <c r="AX49">
        <f t="shared" si="29"/>
        <v>16.594776436980446</v>
      </c>
      <c r="AY49">
        <f t="shared" si="30"/>
        <v>177.79984261444218</v>
      </c>
      <c r="AZ49">
        <f t="shared" si="31"/>
        <v>1.4550806991747158E-2</v>
      </c>
      <c r="BA49">
        <f t="shared" si="32"/>
        <v>1.6364929522824259</v>
      </c>
      <c r="BB49" t="s">
        <v>457</v>
      </c>
      <c r="BC49">
        <v>864.47450000000003</v>
      </c>
      <c r="BD49">
        <v>662.16</v>
      </c>
      <c r="BE49">
        <f t="shared" si="33"/>
        <v>0.46482607008922805</v>
      </c>
      <c r="BF49">
        <f t="shared" si="34"/>
        <v>0.64822211016831255</v>
      </c>
      <c r="BG49">
        <f t="shared" si="35"/>
        <v>0.77879319363672728</v>
      </c>
      <c r="BH49">
        <f t="shared" si="36"/>
        <v>0.71445630830375129</v>
      </c>
      <c r="BI49">
        <f t="shared" si="37"/>
        <v>0.7950983874748383</v>
      </c>
      <c r="BJ49">
        <f t="shared" si="38"/>
        <v>0.49651754038904539</v>
      </c>
      <c r="BK49">
        <f t="shared" si="39"/>
        <v>0.50348245961095461</v>
      </c>
      <c r="BL49">
        <f t="shared" si="40"/>
        <v>1399.9896774193601</v>
      </c>
      <c r="BM49">
        <f t="shared" si="41"/>
        <v>1180.1767370384669</v>
      </c>
      <c r="BN49">
        <f t="shared" si="42"/>
        <v>0.84298959919041649</v>
      </c>
      <c r="BO49">
        <f t="shared" si="43"/>
        <v>0.19597919838083316</v>
      </c>
      <c r="BP49">
        <v>6</v>
      </c>
      <c r="BQ49">
        <v>0.5</v>
      </c>
      <c r="BR49" t="s">
        <v>295</v>
      </c>
      <c r="BS49">
        <v>2</v>
      </c>
      <c r="BT49">
        <v>1605219390.0999999</v>
      </c>
      <c r="BU49">
        <v>376.77551612903198</v>
      </c>
      <c r="BV49">
        <v>399.99077419354802</v>
      </c>
      <c r="BW49">
        <v>38.224264516128997</v>
      </c>
      <c r="BX49">
        <v>29.787267741935501</v>
      </c>
      <c r="BY49">
        <v>376.83087096774199</v>
      </c>
      <c r="BZ49">
        <v>37.1412032258064</v>
      </c>
      <c r="CA49">
        <v>500.09206451612903</v>
      </c>
      <c r="CB49">
        <v>101.667580645161</v>
      </c>
      <c r="CC49">
        <v>0.10004251612903201</v>
      </c>
      <c r="CD49">
        <v>38.784574193548401</v>
      </c>
      <c r="CE49">
        <v>37.747238709677397</v>
      </c>
      <c r="CF49">
        <v>999.9</v>
      </c>
      <c r="CG49">
        <v>0</v>
      </c>
      <c r="CH49">
        <v>0</v>
      </c>
      <c r="CI49">
        <v>9997.7822580645206</v>
      </c>
      <c r="CJ49">
        <v>0</v>
      </c>
      <c r="CK49">
        <v>299.50661290322603</v>
      </c>
      <c r="CL49">
        <v>1399.9896774193601</v>
      </c>
      <c r="CM49">
        <v>0.89998983870967697</v>
      </c>
      <c r="CN49">
        <v>0.10001015806451601</v>
      </c>
      <c r="CO49">
        <v>0</v>
      </c>
      <c r="CP49">
        <v>864.79087096774197</v>
      </c>
      <c r="CQ49">
        <v>4.9994800000000001</v>
      </c>
      <c r="CR49">
        <v>13907.412903225801</v>
      </c>
      <c r="CS49">
        <v>11417.467741935499</v>
      </c>
      <c r="CT49">
        <v>48.836387096774203</v>
      </c>
      <c r="CU49">
        <v>50.370935483871001</v>
      </c>
      <c r="CV49">
        <v>49.495741935483899</v>
      </c>
      <c r="CW49">
        <v>50.2134838709677</v>
      </c>
      <c r="CX49">
        <v>51.612612903225802</v>
      </c>
      <c r="CY49">
        <v>1255.4761290322599</v>
      </c>
      <c r="CZ49">
        <v>139.51354838709699</v>
      </c>
      <c r="DA49">
        <v>0</v>
      </c>
      <c r="DB49">
        <v>201.200000047684</v>
      </c>
      <c r="DC49">
        <v>0</v>
      </c>
      <c r="DD49">
        <v>864.47450000000003</v>
      </c>
      <c r="DE49">
        <v>-34.440581221365903</v>
      </c>
      <c r="DF49">
        <v>-379.71282073490198</v>
      </c>
      <c r="DG49">
        <v>13903.7615384615</v>
      </c>
      <c r="DH49">
        <v>15</v>
      </c>
      <c r="DI49">
        <v>1605218218</v>
      </c>
      <c r="DJ49" t="s">
        <v>436</v>
      </c>
      <c r="DK49">
        <v>1605218204.5</v>
      </c>
      <c r="DL49">
        <v>1605218218</v>
      </c>
      <c r="DM49">
        <v>10</v>
      </c>
      <c r="DN49">
        <v>7.2999999999999995E-2</v>
      </c>
      <c r="DO49">
        <v>-0.16600000000000001</v>
      </c>
      <c r="DP49">
        <v>-7.2999999999999995E-2</v>
      </c>
      <c r="DQ49">
        <v>0.48</v>
      </c>
      <c r="DR49">
        <v>400</v>
      </c>
      <c r="DS49">
        <v>30</v>
      </c>
      <c r="DT49">
        <v>7.0000000000000007E-2</v>
      </c>
      <c r="DU49">
        <v>0.02</v>
      </c>
      <c r="DV49">
        <v>16.5901744549783</v>
      </c>
      <c r="DW49">
        <v>6.8540830257785595E-2</v>
      </c>
      <c r="DX49">
        <v>2.65894285108925E-2</v>
      </c>
      <c r="DY49">
        <v>1</v>
      </c>
      <c r="DZ49">
        <v>-23.213253333333299</v>
      </c>
      <c r="EA49">
        <v>-2.3225806451610299E-2</v>
      </c>
      <c r="EB49">
        <v>3.1888594965737697E-2</v>
      </c>
      <c r="EC49">
        <v>1</v>
      </c>
      <c r="ED49">
        <v>8.4376523333333306</v>
      </c>
      <c r="EE49">
        <v>-0.13237721913237699</v>
      </c>
      <c r="EF49">
        <v>9.9173412711720203E-3</v>
      </c>
      <c r="EG49">
        <v>1</v>
      </c>
      <c r="EH49">
        <v>3</v>
      </c>
      <c r="EI49">
        <v>3</v>
      </c>
      <c r="EJ49" t="s">
        <v>297</v>
      </c>
      <c r="EK49">
        <v>100</v>
      </c>
      <c r="EL49">
        <v>100</v>
      </c>
      <c r="EM49">
        <v>-5.6000000000000001E-2</v>
      </c>
      <c r="EN49">
        <v>1.0822000000000001</v>
      </c>
      <c r="EO49">
        <v>9.4730579439637294E-2</v>
      </c>
      <c r="EP49">
        <v>-1.6043650578588901E-5</v>
      </c>
      <c r="EQ49">
        <v>-1.15305589960158E-6</v>
      </c>
      <c r="ER49">
        <v>3.6581349982770798E-10</v>
      </c>
      <c r="ES49">
        <v>0.48017142857143802</v>
      </c>
      <c r="ET49">
        <v>0</v>
      </c>
      <c r="EU49">
        <v>0</v>
      </c>
      <c r="EV49">
        <v>0</v>
      </c>
      <c r="EW49">
        <v>18</v>
      </c>
      <c r="EX49">
        <v>2225</v>
      </c>
      <c r="EY49">
        <v>1</v>
      </c>
      <c r="EZ49">
        <v>25</v>
      </c>
      <c r="FA49">
        <v>19.899999999999999</v>
      </c>
      <c r="FB49">
        <v>19.7</v>
      </c>
      <c r="FC49">
        <v>2</v>
      </c>
      <c r="FD49">
        <v>514.505</v>
      </c>
      <c r="FE49">
        <v>495.36399999999998</v>
      </c>
      <c r="FF49">
        <v>37.8264</v>
      </c>
      <c r="FG49">
        <v>36.551499999999997</v>
      </c>
      <c r="FH49">
        <v>30.000399999999999</v>
      </c>
      <c r="FI49">
        <v>36.201000000000001</v>
      </c>
      <c r="FJ49">
        <v>36.206499999999998</v>
      </c>
      <c r="FK49">
        <v>19.501799999999999</v>
      </c>
      <c r="FL49">
        <v>0</v>
      </c>
      <c r="FM49">
        <v>100</v>
      </c>
      <c r="FN49">
        <v>-999.9</v>
      </c>
      <c r="FO49">
        <v>400</v>
      </c>
      <c r="FP49">
        <v>35.655000000000001</v>
      </c>
      <c r="FQ49">
        <v>97.356300000000005</v>
      </c>
      <c r="FR49">
        <v>101.84399999999999</v>
      </c>
    </row>
    <row r="50" spans="1:174" x14ac:dyDescent="0.25">
      <c r="A50">
        <v>34</v>
      </c>
      <c r="B50">
        <v>1605219515.5999999</v>
      </c>
      <c r="C50">
        <v>8827.0999999046307</v>
      </c>
      <c r="D50" t="s">
        <v>458</v>
      </c>
      <c r="E50" t="s">
        <v>459</v>
      </c>
      <c r="F50" t="s">
        <v>405</v>
      </c>
      <c r="G50" t="s">
        <v>306</v>
      </c>
      <c r="H50">
        <v>1605219507.8499999</v>
      </c>
      <c r="I50">
        <f t="shared" si="0"/>
        <v>7.3598175316152981E-3</v>
      </c>
      <c r="J50">
        <f t="shared" si="1"/>
        <v>7.3598175316152981</v>
      </c>
      <c r="K50">
        <f t="shared" si="2"/>
        <v>18.498842585604255</v>
      </c>
      <c r="L50">
        <f t="shared" si="3"/>
        <v>374.506466666667</v>
      </c>
      <c r="M50">
        <f t="shared" si="4"/>
        <v>258.92496757916695</v>
      </c>
      <c r="N50">
        <f t="shared" si="5"/>
        <v>26.349728093670446</v>
      </c>
      <c r="O50">
        <f t="shared" si="6"/>
        <v>38.111981468031736</v>
      </c>
      <c r="P50">
        <f t="shared" si="7"/>
        <v>0.30230728693090114</v>
      </c>
      <c r="Q50">
        <f t="shared" si="8"/>
        <v>2.9594015326198297</v>
      </c>
      <c r="R50">
        <f t="shared" si="9"/>
        <v>0.28613917406524236</v>
      </c>
      <c r="S50">
        <f t="shared" si="10"/>
        <v>0.18021753167654078</v>
      </c>
      <c r="T50">
        <f t="shared" si="11"/>
        <v>231.2910432378963</v>
      </c>
      <c r="U50">
        <f t="shared" si="12"/>
        <v>38.040515204807235</v>
      </c>
      <c r="V50">
        <f t="shared" si="13"/>
        <v>37.223089999999999</v>
      </c>
      <c r="W50">
        <f t="shared" si="14"/>
        <v>6.3820592835024135</v>
      </c>
      <c r="X50">
        <f t="shared" si="15"/>
        <v>56.722696838417697</v>
      </c>
      <c r="Y50">
        <f t="shared" si="16"/>
        <v>3.8967184639060526</v>
      </c>
      <c r="Z50">
        <f t="shared" si="17"/>
        <v>6.869769388797546</v>
      </c>
      <c r="AA50">
        <f t="shared" si="18"/>
        <v>2.4853408195963609</v>
      </c>
      <c r="AB50">
        <f t="shared" si="19"/>
        <v>-324.56795314423465</v>
      </c>
      <c r="AC50">
        <f t="shared" si="20"/>
        <v>216.64974996796067</v>
      </c>
      <c r="AD50">
        <f t="shared" si="21"/>
        <v>17.584835047604056</v>
      </c>
      <c r="AE50">
        <f t="shared" si="22"/>
        <v>140.95767510922639</v>
      </c>
      <c r="AF50">
        <v>0</v>
      </c>
      <c r="AG50">
        <v>0</v>
      </c>
      <c r="AH50">
        <f t="shared" si="23"/>
        <v>1</v>
      </c>
      <c r="AI50">
        <f t="shared" si="24"/>
        <v>0</v>
      </c>
      <c r="AJ50">
        <f t="shared" si="25"/>
        <v>51782.300698687155</v>
      </c>
      <c r="AK50" t="s">
        <v>292</v>
      </c>
      <c r="AL50">
        <v>10143.9</v>
      </c>
      <c r="AM50">
        <v>715.47692307692296</v>
      </c>
      <c r="AN50">
        <v>3262.08</v>
      </c>
      <c r="AO50">
        <f t="shared" si="26"/>
        <v>0.78066849277855754</v>
      </c>
      <c r="AP50">
        <v>-0.57774747981622299</v>
      </c>
      <c r="AQ50" t="s">
        <v>460</v>
      </c>
      <c r="AR50">
        <v>15389</v>
      </c>
      <c r="AS50">
        <v>913.02588461538505</v>
      </c>
      <c r="AT50">
        <v>1423.76</v>
      </c>
      <c r="AU50">
        <f t="shared" si="27"/>
        <v>0.35872205665604806</v>
      </c>
      <c r="AV50">
        <v>0.5</v>
      </c>
      <c r="AW50">
        <f t="shared" si="28"/>
        <v>1180.1880595616042</v>
      </c>
      <c r="AX50">
        <f t="shared" si="29"/>
        <v>18.498842585604255</v>
      </c>
      <c r="AY50">
        <f t="shared" si="30"/>
        <v>211.6797439834246</v>
      </c>
      <c r="AZ50">
        <f t="shared" si="31"/>
        <v>1.6164025649019632E-2</v>
      </c>
      <c r="BA50">
        <f t="shared" si="32"/>
        <v>1.2911726695510479</v>
      </c>
      <c r="BB50" t="s">
        <v>461</v>
      </c>
      <c r="BC50">
        <v>913.02588461538505</v>
      </c>
      <c r="BD50">
        <v>688.61</v>
      </c>
      <c r="BE50">
        <f t="shared" si="33"/>
        <v>0.51634404674945222</v>
      </c>
      <c r="BF50">
        <f t="shared" si="34"/>
        <v>0.69473456489779628</v>
      </c>
      <c r="BG50">
        <f t="shared" si="35"/>
        <v>0.71433511950790185</v>
      </c>
      <c r="BH50">
        <f t="shared" si="36"/>
        <v>0.72108755951553416</v>
      </c>
      <c r="BI50">
        <f t="shared" si="37"/>
        <v>0.72187142812265148</v>
      </c>
      <c r="BJ50">
        <f t="shared" si="38"/>
        <v>0.52397328136627741</v>
      </c>
      <c r="BK50">
        <f t="shared" si="39"/>
        <v>0.47602671863372259</v>
      </c>
      <c r="BL50">
        <f t="shared" si="40"/>
        <v>1400.0039999999999</v>
      </c>
      <c r="BM50">
        <f t="shared" si="41"/>
        <v>1180.1880595616042</v>
      </c>
      <c r="BN50">
        <f t="shared" si="42"/>
        <v>0.84298906257525275</v>
      </c>
      <c r="BO50">
        <f t="shared" si="43"/>
        <v>0.1959781251505055</v>
      </c>
      <c r="BP50">
        <v>6</v>
      </c>
      <c r="BQ50">
        <v>0.5</v>
      </c>
      <c r="BR50" t="s">
        <v>295</v>
      </c>
      <c r="BS50">
        <v>2</v>
      </c>
      <c r="BT50">
        <v>1605219507.8499999</v>
      </c>
      <c r="BU50">
        <v>374.506466666667</v>
      </c>
      <c r="BV50">
        <v>400.008733333333</v>
      </c>
      <c r="BW50">
        <v>38.29101</v>
      </c>
      <c r="BX50">
        <v>29.7987066666667</v>
      </c>
      <c r="BY50">
        <v>374.56029999999998</v>
      </c>
      <c r="BZ50">
        <v>37.204826666666698</v>
      </c>
      <c r="CA50">
        <v>500.07653333333297</v>
      </c>
      <c r="CB50">
        <v>101.665933333333</v>
      </c>
      <c r="CC50">
        <v>9.9950196666666699E-2</v>
      </c>
      <c r="CD50">
        <v>38.580993333333303</v>
      </c>
      <c r="CE50">
        <v>37.223089999999999</v>
      </c>
      <c r="CF50">
        <v>999.9</v>
      </c>
      <c r="CG50">
        <v>0</v>
      </c>
      <c r="CH50">
        <v>0</v>
      </c>
      <c r="CI50">
        <v>10004.499666666699</v>
      </c>
      <c r="CJ50">
        <v>0</v>
      </c>
      <c r="CK50">
        <v>302.85610000000003</v>
      </c>
      <c r="CL50">
        <v>1400.0039999999999</v>
      </c>
      <c r="CM50">
        <v>0.90000899999999995</v>
      </c>
      <c r="CN50">
        <v>9.9990899999999994E-2</v>
      </c>
      <c r="CO50">
        <v>0</v>
      </c>
      <c r="CP50">
        <v>913.00570000000005</v>
      </c>
      <c r="CQ50">
        <v>4.9994800000000001</v>
      </c>
      <c r="CR50">
        <v>14660.41</v>
      </c>
      <c r="CS50">
        <v>11417.6333333333</v>
      </c>
      <c r="CT50">
        <v>48.695466666666597</v>
      </c>
      <c r="CU50">
        <v>50.237400000000001</v>
      </c>
      <c r="CV50">
        <v>49.412199999999999</v>
      </c>
      <c r="CW50">
        <v>49.953866666666599</v>
      </c>
      <c r="CX50">
        <v>51.453866666666698</v>
      </c>
      <c r="CY50">
        <v>1255.5146666666701</v>
      </c>
      <c r="CZ50">
        <v>139.49</v>
      </c>
      <c r="DA50">
        <v>0</v>
      </c>
      <c r="DB50">
        <v>116.40000009536701</v>
      </c>
      <c r="DC50">
        <v>0</v>
      </c>
      <c r="DD50">
        <v>913.02588461538505</v>
      </c>
      <c r="DE50">
        <v>-136.42300835393601</v>
      </c>
      <c r="DF50">
        <v>-2200.2119632128101</v>
      </c>
      <c r="DG50">
        <v>14661.461538461501</v>
      </c>
      <c r="DH50">
        <v>15</v>
      </c>
      <c r="DI50">
        <v>1605218218</v>
      </c>
      <c r="DJ50" t="s">
        <v>436</v>
      </c>
      <c r="DK50">
        <v>1605218204.5</v>
      </c>
      <c r="DL50">
        <v>1605218218</v>
      </c>
      <c r="DM50">
        <v>10</v>
      </c>
      <c r="DN50">
        <v>7.2999999999999995E-2</v>
      </c>
      <c r="DO50">
        <v>-0.16600000000000001</v>
      </c>
      <c r="DP50">
        <v>-7.2999999999999995E-2</v>
      </c>
      <c r="DQ50">
        <v>0.48</v>
      </c>
      <c r="DR50">
        <v>400</v>
      </c>
      <c r="DS50">
        <v>30</v>
      </c>
      <c r="DT50">
        <v>7.0000000000000007E-2</v>
      </c>
      <c r="DU50">
        <v>0.02</v>
      </c>
      <c r="DV50">
        <v>18.515431996139601</v>
      </c>
      <c r="DW50">
        <v>-1.5034356316097399</v>
      </c>
      <c r="DX50">
        <v>0.11391066499691201</v>
      </c>
      <c r="DY50">
        <v>0</v>
      </c>
      <c r="DZ50">
        <v>-25.5023533333333</v>
      </c>
      <c r="EA50">
        <v>1.6509383759732801</v>
      </c>
      <c r="EB50">
        <v>0.12160026242661701</v>
      </c>
      <c r="EC50">
        <v>0</v>
      </c>
      <c r="ED50">
        <v>8.4923043333333297</v>
      </c>
      <c r="EE50">
        <v>0.39400551724141503</v>
      </c>
      <c r="EF50">
        <v>2.9163330706366401E-2</v>
      </c>
      <c r="EG50">
        <v>0</v>
      </c>
      <c r="EH50">
        <v>0</v>
      </c>
      <c r="EI50">
        <v>3</v>
      </c>
      <c r="EJ50" t="s">
        <v>361</v>
      </c>
      <c r="EK50">
        <v>100</v>
      </c>
      <c r="EL50">
        <v>100</v>
      </c>
      <c r="EM50">
        <v>-5.3999999999999999E-2</v>
      </c>
      <c r="EN50">
        <v>1.0881000000000001</v>
      </c>
      <c r="EO50">
        <v>9.4730579439637294E-2</v>
      </c>
      <c r="EP50">
        <v>-1.6043650578588901E-5</v>
      </c>
      <c r="EQ50">
        <v>-1.15305589960158E-6</v>
      </c>
      <c r="ER50">
        <v>3.6581349982770798E-10</v>
      </c>
      <c r="ES50">
        <v>0.48017142857143802</v>
      </c>
      <c r="ET50">
        <v>0</v>
      </c>
      <c r="EU50">
        <v>0</v>
      </c>
      <c r="EV50">
        <v>0</v>
      </c>
      <c r="EW50">
        <v>18</v>
      </c>
      <c r="EX50">
        <v>2225</v>
      </c>
      <c r="EY50">
        <v>1</v>
      </c>
      <c r="EZ50">
        <v>25</v>
      </c>
      <c r="FA50">
        <v>21.9</v>
      </c>
      <c r="FB50">
        <v>21.6</v>
      </c>
      <c r="FC50">
        <v>2</v>
      </c>
      <c r="FD50">
        <v>517.69500000000005</v>
      </c>
      <c r="FE50">
        <v>495.108</v>
      </c>
      <c r="FF50">
        <v>37.761000000000003</v>
      </c>
      <c r="FG50">
        <v>36.599600000000002</v>
      </c>
      <c r="FH50">
        <v>30</v>
      </c>
      <c r="FI50">
        <v>36.268700000000003</v>
      </c>
      <c r="FJ50">
        <v>36.272500000000001</v>
      </c>
      <c r="FK50">
        <v>19.500599999999999</v>
      </c>
      <c r="FL50">
        <v>0</v>
      </c>
      <c r="FM50">
        <v>100</v>
      </c>
      <c r="FN50">
        <v>-999.9</v>
      </c>
      <c r="FO50">
        <v>400</v>
      </c>
      <c r="FP50">
        <v>37.810600000000001</v>
      </c>
      <c r="FQ50">
        <v>97.353800000000007</v>
      </c>
      <c r="FR50">
        <v>101.837</v>
      </c>
    </row>
    <row r="51" spans="1:174" x14ac:dyDescent="0.25">
      <c r="A51">
        <v>35</v>
      </c>
      <c r="B51">
        <v>1605219771.0999999</v>
      </c>
      <c r="C51">
        <v>9082.5999999046307</v>
      </c>
      <c r="D51" t="s">
        <v>462</v>
      </c>
      <c r="E51" t="s">
        <v>463</v>
      </c>
      <c r="F51" t="s">
        <v>464</v>
      </c>
      <c r="G51" t="s">
        <v>357</v>
      </c>
      <c r="H51">
        <v>1605219763.3499999</v>
      </c>
      <c r="I51">
        <f t="shared" si="0"/>
        <v>1.627907746439826E-3</v>
      </c>
      <c r="J51">
        <f t="shared" si="1"/>
        <v>1.6279077464398259</v>
      </c>
      <c r="K51">
        <f t="shared" si="2"/>
        <v>4.5969878590910893</v>
      </c>
      <c r="L51">
        <f t="shared" si="3"/>
        <v>393.695766666667</v>
      </c>
      <c r="M51">
        <f t="shared" si="4"/>
        <v>196.13747022922368</v>
      </c>
      <c r="N51">
        <f t="shared" si="5"/>
        <v>19.959718501506899</v>
      </c>
      <c r="O51">
        <f t="shared" si="6"/>
        <v>40.064025852469655</v>
      </c>
      <c r="P51">
        <f t="shared" si="7"/>
        <v>4.1392133304844807E-2</v>
      </c>
      <c r="Q51">
        <f t="shared" si="8"/>
        <v>2.9591544813957609</v>
      </c>
      <c r="R51">
        <f t="shared" si="9"/>
        <v>4.1073150497406626E-2</v>
      </c>
      <c r="S51">
        <f t="shared" si="10"/>
        <v>2.5699173349695254E-2</v>
      </c>
      <c r="T51">
        <f t="shared" si="11"/>
        <v>231.29074837134939</v>
      </c>
      <c r="U51">
        <f t="shared" si="12"/>
        <v>39.859030483972028</v>
      </c>
      <c r="V51">
        <f t="shared" si="13"/>
        <v>39.040073333333297</v>
      </c>
      <c r="W51">
        <f t="shared" si="14"/>
        <v>7.0418090614693725</v>
      </c>
      <c r="X51">
        <f t="shared" si="15"/>
        <v>45.867003364380075</v>
      </c>
      <c r="Y51">
        <f t="shared" si="16"/>
        <v>3.2116565332486395</v>
      </c>
      <c r="Z51">
        <f t="shared" si="17"/>
        <v>7.002106738332909</v>
      </c>
      <c r="AA51">
        <f t="shared" si="18"/>
        <v>3.8301525282207329</v>
      </c>
      <c r="AB51">
        <f t="shared" si="19"/>
        <v>-71.790731617996329</v>
      </c>
      <c r="AC51">
        <f t="shared" si="20"/>
        <v>-16.762762477435711</v>
      </c>
      <c r="AD51">
        <f t="shared" si="21"/>
        <v>-1.3749943346063556</v>
      </c>
      <c r="AE51">
        <f t="shared" si="22"/>
        <v>141.36225994131101</v>
      </c>
      <c r="AF51">
        <v>0</v>
      </c>
      <c r="AG51">
        <v>0</v>
      </c>
      <c r="AH51">
        <f t="shared" si="23"/>
        <v>1</v>
      </c>
      <c r="AI51">
        <f t="shared" si="24"/>
        <v>0</v>
      </c>
      <c r="AJ51">
        <f t="shared" si="25"/>
        <v>51716.544353554069</v>
      </c>
      <c r="AK51" t="s">
        <v>292</v>
      </c>
      <c r="AL51">
        <v>10143.9</v>
      </c>
      <c r="AM51">
        <v>715.47692307692296</v>
      </c>
      <c r="AN51">
        <v>3262.08</v>
      </c>
      <c r="AO51">
        <f t="shared" si="26"/>
        <v>0.78066849277855754</v>
      </c>
      <c r="AP51">
        <v>-0.57774747981622299</v>
      </c>
      <c r="AQ51" t="s">
        <v>465</v>
      </c>
      <c r="AR51">
        <v>15439.8</v>
      </c>
      <c r="AS51">
        <v>703.04465384615401</v>
      </c>
      <c r="AT51">
        <v>835.84</v>
      </c>
      <c r="AU51">
        <f t="shared" si="27"/>
        <v>0.15887651482801257</v>
      </c>
      <c r="AV51">
        <v>0.5</v>
      </c>
      <c r="AW51">
        <f t="shared" si="28"/>
        <v>1180.1891615542027</v>
      </c>
      <c r="AX51">
        <f t="shared" si="29"/>
        <v>4.5969878590910893</v>
      </c>
      <c r="AY51">
        <f t="shared" si="30"/>
        <v>93.752170412763007</v>
      </c>
      <c r="AZ51">
        <f t="shared" si="31"/>
        <v>4.3846660412409245E-3</v>
      </c>
      <c r="BA51">
        <f t="shared" si="32"/>
        <v>2.9027565084226641</v>
      </c>
      <c r="BB51" t="s">
        <v>466</v>
      </c>
      <c r="BC51">
        <v>703.04465384615401</v>
      </c>
      <c r="BD51">
        <v>589.57000000000005</v>
      </c>
      <c r="BE51">
        <f t="shared" si="33"/>
        <v>0.29463772970903523</v>
      </c>
      <c r="BF51">
        <f t="shared" si="34"/>
        <v>0.53922664617633509</v>
      </c>
      <c r="BG51">
        <f t="shared" si="35"/>
        <v>0.90785067221450999</v>
      </c>
      <c r="BH51">
        <f t="shared" si="36"/>
        <v>1.1032897259573573</v>
      </c>
      <c r="BI51">
        <f t="shared" si="37"/>
        <v>0.95273583150284047</v>
      </c>
      <c r="BJ51">
        <f t="shared" si="38"/>
        <v>0.45219297529250535</v>
      </c>
      <c r="BK51">
        <f t="shared" si="39"/>
        <v>0.54780702470749465</v>
      </c>
      <c r="BL51">
        <f t="shared" si="40"/>
        <v>1400.0056666666701</v>
      </c>
      <c r="BM51">
        <f t="shared" si="41"/>
        <v>1180.1891615542027</v>
      </c>
      <c r="BN51">
        <f t="shared" si="42"/>
        <v>0.84298884615528924</v>
      </c>
      <c r="BO51">
        <f t="shared" si="43"/>
        <v>0.19597769231057871</v>
      </c>
      <c r="BP51">
        <v>6</v>
      </c>
      <c r="BQ51">
        <v>0.5</v>
      </c>
      <c r="BR51" t="s">
        <v>295</v>
      </c>
      <c r="BS51">
        <v>2</v>
      </c>
      <c r="BT51">
        <v>1605219763.3499999</v>
      </c>
      <c r="BU51">
        <v>393.695766666667</v>
      </c>
      <c r="BV51">
        <v>399.98023333333299</v>
      </c>
      <c r="BW51">
        <v>31.5598733333333</v>
      </c>
      <c r="BX51">
        <v>29.668336666666701</v>
      </c>
      <c r="BY51">
        <v>393.76376666666698</v>
      </c>
      <c r="BZ51">
        <v>30.796060000000001</v>
      </c>
      <c r="CA51">
        <v>500.0795</v>
      </c>
      <c r="CB51">
        <v>101.66396666666699</v>
      </c>
      <c r="CC51">
        <v>9.9956760000000006E-2</v>
      </c>
      <c r="CD51">
        <v>38.935000000000002</v>
      </c>
      <c r="CE51">
        <v>39.040073333333297</v>
      </c>
      <c r="CF51">
        <v>999.9</v>
      </c>
      <c r="CG51">
        <v>0</v>
      </c>
      <c r="CH51">
        <v>0</v>
      </c>
      <c r="CI51">
        <v>10003.291666666701</v>
      </c>
      <c r="CJ51">
        <v>0</v>
      </c>
      <c r="CK51">
        <v>653.82026666666604</v>
      </c>
      <c r="CL51">
        <v>1400.0056666666701</v>
      </c>
      <c r="CM51">
        <v>0.90001600000000004</v>
      </c>
      <c r="CN51">
        <v>9.9983600000000006E-2</v>
      </c>
      <c r="CO51">
        <v>0</v>
      </c>
      <c r="CP51">
        <v>703.11739999999998</v>
      </c>
      <c r="CQ51">
        <v>4.9994800000000001</v>
      </c>
      <c r="CR51">
        <v>11284.083333333299</v>
      </c>
      <c r="CS51">
        <v>11417.676666666701</v>
      </c>
      <c r="CT51">
        <v>48.375</v>
      </c>
      <c r="CU51">
        <v>49.936999999999998</v>
      </c>
      <c r="CV51">
        <v>49.116599999999998</v>
      </c>
      <c r="CW51">
        <v>49.686999999999998</v>
      </c>
      <c r="CX51">
        <v>51.186999999999998</v>
      </c>
      <c r="CY51">
        <v>1255.5256666666701</v>
      </c>
      <c r="CZ51">
        <v>139.47999999999999</v>
      </c>
      <c r="DA51">
        <v>0</v>
      </c>
      <c r="DB51">
        <v>254.60000014305101</v>
      </c>
      <c r="DC51">
        <v>0</v>
      </c>
      <c r="DD51">
        <v>703.04465384615401</v>
      </c>
      <c r="DE51">
        <v>-27.952034190939699</v>
      </c>
      <c r="DF51">
        <v>-218.01025649011601</v>
      </c>
      <c r="DG51">
        <v>11284.2</v>
      </c>
      <c r="DH51">
        <v>15</v>
      </c>
      <c r="DI51">
        <v>1605218218</v>
      </c>
      <c r="DJ51" t="s">
        <v>436</v>
      </c>
      <c r="DK51">
        <v>1605218204.5</v>
      </c>
      <c r="DL51">
        <v>1605218218</v>
      </c>
      <c r="DM51">
        <v>10</v>
      </c>
      <c r="DN51">
        <v>7.2999999999999995E-2</v>
      </c>
      <c r="DO51">
        <v>-0.16600000000000001</v>
      </c>
      <c r="DP51">
        <v>-7.2999999999999995E-2</v>
      </c>
      <c r="DQ51">
        <v>0.48</v>
      </c>
      <c r="DR51">
        <v>400</v>
      </c>
      <c r="DS51">
        <v>30</v>
      </c>
      <c r="DT51">
        <v>7.0000000000000007E-2</v>
      </c>
      <c r="DU51">
        <v>0.02</v>
      </c>
      <c r="DV51">
        <v>4.5968462684213902</v>
      </c>
      <c r="DW51">
        <v>0.10327229146455399</v>
      </c>
      <c r="DX51">
        <v>2.6594558192083301E-2</v>
      </c>
      <c r="DY51">
        <v>1</v>
      </c>
      <c r="DZ51">
        <v>-6.2850739999999998</v>
      </c>
      <c r="EA51">
        <v>-0.117496952169096</v>
      </c>
      <c r="EB51">
        <v>3.22702211127638E-2</v>
      </c>
      <c r="EC51">
        <v>1</v>
      </c>
      <c r="ED51">
        <v>1.8913566666666699</v>
      </c>
      <c r="EE51">
        <v>2.498349276974E-2</v>
      </c>
      <c r="EF51">
        <v>2.0162594630210901E-3</v>
      </c>
      <c r="EG51">
        <v>1</v>
      </c>
      <c r="EH51">
        <v>3</v>
      </c>
      <c r="EI51">
        <v>3</v>
      </c>
      <c r="EJ51" t="s">
        <v>297</v>
      </c>
      <c r="EK51">
        <v>100</v>
      </c>
      <c r="EL51">
        <v>100</v>
      </c>
      <c r="EM51">
        <v>-6.8000000000000005E-2</v>
      </c>
      <c r="EN51">
        <v>0.76390000000000002</v>
      </c>
      <c r="EO51">
        <v>9.4730579439637294E-2</v>
      </c>
      <c r="EP51">
        <v>-1.6043650578588901E-5</v>
      </c>
      <c r="EQ51">
        <v>-1.15305589960158E-6</v>
      </c>
      <c r="ER51">
        <v>3.6581349982770798E-10</v>
      </c>
      <c r="ES51">
        <v>0.48017142857143802</v>
      </c>
      <c r="ET51">
        <v>0</v>
      </c>
      <c r="EU51">
        <v>0</v>
      </c>
      <c r="EV51">
        <v>0</v>
      </c>
      <c r="EW51">
        <v>18</v>
      </c>
      <c r="EX51">
        <v>2225</v>
      </c>
      <c r="EY51">
        <v>1</v>
      </c>
      <c r="EZ51">
        <v>25</v>
      </c>
      <c r="FA51">
        <v>26.1</v>
      </c>
      <c r="FB51">
        <v>25.9</v>
      </c>
      <c r="FC51">
        <v>2</v>
      </c>
      <c r="FD51">
        <v>512.04200000000003</v>
      </c>
      <c r="FE51">
        <v>495.80700000000002</v>
      </c>
      <c r="FF51">
        <v>37.767400000000002</v>
      </c>
      <c r="FG51">
        <v>36.4709</v>
      </c>
      <c r="FH51">
        <v>30.0001</v>
      </c>
      <c r="FI51">
        <v>36.200499999999998</v>
      </c>
      <c r="FJ51">
        <v>36.221299999999999</v>
      </c>
      <c r="FK51">
        <v>19.504000000000001</v>
      </c>
      <c r="FL51">
        <v>0</v>
      </c>
      <c r="FM51">
        <v>100</v>
      </c>
      <c r="FN51">
        <v>-999.9</v>
      </c>
      <c r="FO51">
        <v>400</v>
      </c>
      <c r="FP51">
        <v>37.822699999999998</v>
      </c>
      <c r="FQ51">
        <v>97.404600000000002</v>
      </c>
      <c r="FR51">
        <v>101.874</v>
      </c>
    </row>
    <row r="52" spans="1:174" x14ac:dyDescent="0.25">
      <c r="A52">
        <v>36</v>
      </c>
      <c r="B52">
        <v>1605220011.0999999</v>
      </c>
      <c r="C52">
        <v>9322.5999999046307</v>
      </c>
      <c r="D52" t="s">
        <v>467</v>
      </c>
      <c r="E52" t="s">
        <v>468</v>
      </c>
      <c r="F52" t="s">
        <v>464</v>
      </c>
      <c r="G52" t="s">
        <v>357</v>
      </c>
      <c r="H52">
        <v>1605220003.0999999</v>
      </c>
      <c r="I52">
        <f t="shared" si="0"/>
        <v>2.0256454967672536E-3</v>
      </c>
      <c r="J52">
        <f t="shared" si="1"/>
        <v>2.0256454967672535</v>
      </c>
      <c r="K52">
        <f t="shared" si="2"/>
        <v>5.0710192285824105</v>
      </c>
      <c r="L52">
        <f t="shared" si="3"/>
        <v>392.95977419354801</v>
      </c>
      <c r="M52">
        <f t="shared" si="4"/>
        <v>199.55514860985582</v>
      </c>
      <c r="N52">
        <f t="shared" si="5"/>
        <v>20.308138423275</v>
      </c>
      <c r="O52">
        <f t="shared" si="6"/>
        <v>39.990356273410228</v>
      </c>
      <c r="P52">
        <f t="shared" si="7"/>
        <v>4.7272506120567909E-2</v>
      </c>
      <c r="Q52">
        <f t="shared" si="8"/>
        <v>2.9592315757840622</v>
      </c>
      <c r="R52">
        <f t="shared" si="9"/>
        <v>4.685695452703114E-2</v>
      </c>
      <c r="S52">
        <f t="shared" si="10"/>
        <v>2.9322627646774617E-2</v>
      </c>
      <c r="T52">
        <f t="shared" si="11"/>
        <v>231.28225374699034</v>
      </c>
      <c r="U52">
        <f t="shared" si="12"/>
        <v>40.530681138358382</v>
      </c>
      <c r="V52">
        <f t="shared" si="13"/>
        <v>40.013674193548397</v>
      </c>
      <c r="W52">
        <f t="shared" si="14"/>
        <v>7.419071038367262</v>
      </c>
      <c r="X52">
        <f t="shared" si="15"/>
        <v>44.529620669012544</v>
      </c>
      <c r="Y52">
        <f t="shared" si="16"/>
        <v>3.2502592927302896</v>
      </c>
      <c r="Z52">
        <f t="shared" si="17"/>
        <v>7.299094948257876</v>
      </c>
      <c r="AA52">
        <f t="shared" si="18"/>
        <v>4.1688117456369724</v>
      </c>
      <c r="AB52">
        <f t="shared" si="19"/>
        <v>-89.330966407435881</v>
      </c>
      <c r="AC52">
        <f t="shared" si="20"/>
        <v>-48.639047356330174</v>
      </c>
      <c r="AD52">
        <f t="shared" si="21"/>
        <v>-4.0232099204428859</v>
      </c>
      <c r="AE52">
        <f t="shared" si="22"/>
        <v>89.289030062781393</v>
      </c>
      <c r="AF52">
        <v>0</v>
      </c>
      <c r="AG52">
        <v>0</v>
      </c>
      <c r="AH52">
        <f t="shared" si="23"/>
        <v>1</v>
      </c>
      <c r="AI52">
        <f t="shared" si="24"/>
        <v>0</v>
      </c>
      <c r="AJ52">
        <f t="shared" si="25"/>
        <v>51590.79889241964</v>
      </c>
      <c r="AK52" t="s">
        <v>292</v>
      </c>
      <c r="AL52">
        <v>10143.9</v>
      </c>
      <c r="AM52">
        <v>715.47692307692296</v>
      </c>
      <c r="AN52">
        <v>3262.08</v>
      </c>
      <c r="AO52">
        <f t="shared" si="26"/>
        <v>0.78066849277855754</v>
      </c>
      <c r="AP52">
        <v>-0.57774747981622299</v>
      </c>
      <c r="AQ52" t="s">
        <v>469</v>
      </c>
      <c r="AR52">
        <v>15444.8</v>
      </c>
      <c r="AS52">
        <v>655.90634615384602</v>
      </c>
      <c r="AT52">
        <v>785.76</v>
      </c>
      <c r="AU52">
        <f t="shared" si="27"/>
        <v>0.16525867166329922</v>
      </c>
      <c r="AV52">
        <v>0.5</v>
      </c>
      <c r="AW52">
        <f t="shared" si="28"/>
        <v>1180.1421209091986</v>
      </c>
      <c r="AX52">
        <f t="shared" si="29"/>
        <v>5.0710192285824105</v>
      </c>
      <c r="AY52">
        <f t="shared" si="30"/>
        <v>97.514359637681409</v>
      </c>
      <c r="AZ52">
        <f t="shared" si="31"/>
        <v>4.7865139361746882E-3</v>
      </c>
      <c r="BA52">
        <f t="shared" si="32"/>
        <v>3.1514966401954791</v>
      </c>
      <c r="BB52" t="s">
        <v>470</v>
      </c>
      <c r="BC52">
        <v>655.90634615384602</v>
      </c>
      <c r="BD52">
        <v>563.80999999999995</v>
      </c>
      <c r="BE52">
        <f t="shared" si="33"/>
        <v>0.28246538383221342</v>
      </c>
      <c r="BF52">
        <f t="shared" si="34"/>
        <v>0.58505813852738886</v>
      </c>
      <c r="BG52">
        <f t="shared" si="35"/>
        <v>0.91774359126403204</v>
      </c>
      <c r="BH52">
        <f t="shared" si="36"/>
        <v>1.8475806628141134</v>
      </c>
      <c r="BI52">
        <f t="shared" si="37"/>
        <v>0.97240124401012018</v>
      </c>
      <c r="BJ52">
        <f t="shared" si="38"/>
        <v>0.5029096471125718</v>
      </c>
      <c r="BK52">
        <f t="shared" si="39"/>
        <v>0.4970903528874282</v>
      </c>
      <c r="BL52">
        <f t="shared" si="40"/>
        <v>1399.94935483871</v>
      </c>
      <c r="BM52">
        <f t="shared" si="41"/>
        <v>1180.1421209091986</v>
      </c>
      <c r="BN52">
        <f t="shared" si="42"/>
        <v>0.84298915302201372</v>
      </c>
      <c r="BO52">
        <f t="shared" si="43"/>
        <v>0.19597830604402725</v>
      </c>
      <c r="BP52">
        <v>6</v>
      </c>
      <c r="BQ52">
        <v>0.5</v>
      </c>
      <c r="BR52" t="s">
        <v>295</v>
      </c>
      <c r="BS52">
        <v>2</v>
      </c>
      <c r="BT52">
        <v>1605220003.0999999</v>
      </c>
      <c r="BU52">
        <v>392.95977419354801</v>
      </c>
      <c r="BV52">
        <v>399.99893548387098</v>
      </c>
      <c r="BW52">
        <v>31.9382290322581</v>
      </c>
      <c r="BX52">
        <v>29.585509677419399</v>
      </c>
      <c r="BY52">
        <v>393.02725806451599</v>
      </c>
      <c r="BZ52">
        <v>31.156132258064499</v>
      </c>
      <c r="CA52">
        <v>500.08938709677398</v>
      </c>
      <c r="CB52">
        <v>101.667064516129</v>
      </c>
      <c r="CC52">
        <v>9.9983664516129001E-2</v>
      </c>
      <c r="CD52">
        <v>39.708799999999997</v>
      </c>
      <c r="CE52">
        <v>40.013674193548397</v>
      </c>
      <c r="CF52">
        <v>999.9</v>
      </c>
      <c r="CG52">
        <v>0</v>
      </c>
      <c r="CH52">
        <v>0</v>
      </c>
      <c r="CI52">
        <v>10003.424193548401</v>
      </c>
      <c r="CJ52">
        <v>0</v>
      </c>
      <c r="CK52">
        <v>496.46151612903202</v>
      </c>
      <c r="CL52">
        <v>1399.94935483871</v>
      </c>
      <c r="CM52">
        <v>0.90000264516129003</v>
      </c>
      <c r="CN52">
        <v>9.9997203225806394E-2</v>
      </c>
      <c r="CO52">
        <v>0</v>
      </c>
      <c r="CP52">
        <v>655.91332258064494</v>
      </c>
      <c r="CQ52">
        <v>4.9994800000000001</v>
      </c>
      <c r="CR52">
        <v>13215.4967741935</v>
      </c>
      <c r="CS52">
        <v>11417.180645161299</v>
      </c>
      <c r="CT52">
        <v>48.606580645161301</v>
      </c>
      <c r="CU52">
        <v>50.191064516129003</v>
      </c>
      <c r="CV52">
        <v>49.352645161290297</v>
      </c>
      <c r="CW52">
        <v>49.906999999999996</v>
      </c>
      <c r="CX52">
        <v>51.4473870967742</v>
      </c>
      <c r="CY52">
        <v>1255.4606451612899</v>
      </c>
      <c r="CZ52">
        <v>139.488709677419</v>
      </c>
      <c r="DA52">
        <v>0</v>
      </c>
      <c r="DB52">
        <v>239.09999990463299</v>
      </c>
      <c r="DC52">
        <v>0</v>
      </c>
      <c r="DD52">
        <v>655.90634615384602</v>
      </c>
      <c r="DE52">
        <v>-2.4930256351688498</v>
      </c>
      <c r="DF52">
        <v>78.273503998362997</v>
      </c>
      <c r="DG52">
        <v>13215.819230769201</v>
      </c>
      <c r="DH52">
        <v>15</v>
      </c>
      <c r="DI52">
        <v>1605218218</v>
      </c>
      <c r="DJ52" t="s">
        <v>436</v>
      </c>
      <c r="DK52">
        <v>1605218204.5</v>
      </c>
      <c r="DL52">
        <v>1605218218</v>
      </c>
      <c r="DM52">
        <v>10</v>
      </c>
      <c r="DN52">
        <v>7.2999999999999995E-2</v>
      </c>
      <c r="DO52">
        <v>-0.16600000000000001</v>
      </c>
      <c r="DP52">
        <v>-7.2999999999999995E-2</v>
      </c>
      <c r="DQ52">
        <v>0.48</v>
      </c>
      <c r="DR52">
        <v>400</v>
      </c>
      <c r="DS52">
        <v>30</v>
      </c>
      <c r="DT52">
        <v>7.0000000000000007E-2</v>
      </c>
      <c r="DU52">
        <v>0.02</v>
      </c>
      <c r="DV52">
        <v>5.0744427807278401</v>
      </c>
      <c r="DW52">
        <v>-0.284140265143624</v>
      </c>
      <c r="DX52">
        <v>2.4111641743812098E-2</v>
      </c>
      <c r="DY52">
        <v>1</v>
      </c>
      <c r="DZ52">
        <v>-7.0407440000000001</v>
      </c>
      <c r="EA52">
        <v>0.41100493882091299</v>
      </c>
      <c r="EB52">
        <v>3.1865956923755899E-2</v>
      </c>
      <c r="EC52">
        <v>0</v>
      </c>
      <c r="ED52">
        <v>2.3529800000000001</v>
      </c>
      <c r="EE52">
        <v>-5.4772324805337003E-2</v>
      </c>
      <c r="EF52">
        <v>4.0071469484742397E-3</v>
      </c>
      <c r="EG52">
        <v>1</v>
      </c>
      <c r="EH52">
        <v>2</v>
      </c>
      <c r="EI52">
        <v>3</v>
      </c>
      <c r="EJ52" t="s">
        <v>319</v>
      </c>
      <c r="EK52">
        <v>100</v>
      </c>
      <c r="EL52">
        <v>100</v>
      </c>
      <c r="EM52">
        <v>-6.7000000000000004E-2</v>
      </c>
      <c r="EN52">
        <v>0.78120000000000001</v>
      </c>
      <c r="EO52">
        <v>9.4730579439637294E-2</v>
      </c>
      <c r="EP52">
        <v>-1.6043650578588901E-5</v>
      </c>
      <c r="EQ52">
        <v>-1.15305589960158E-6</v>
      </c>
      <c r="ER52">
        <v>3.6581349982770798E-10</v>
      </c>
      <c r="ES52">
        <v>0.48017142857143802</v>
      </c>
      <c r="ET52">
        <v>0</v>
      </c>
      <c r="EU52">
        <v>0</v>
      </c>
      <c r="EV52">
        <v>0</v>
      </c>
      <c r="EW52">
        <v>18</v>
      </c>
      <c r="EX52">
        <v>2225</v>
      </c>
      <c r="EY52">
        <v>1</v>
      </c>
      <c r="EZ52">
        <v>25</v>
      </c>
      <c r="FA52">
        <v>30.1</v>
      </c>
      <c r="FB52">
        <v>29.9</v>
      </c>
      <c r="FC52">
        <v>2</v>
      </c>
      <c r="FD52">
        <v>513.40499999999997</v>
      </c>
      <c r="FE52">
        <v>494.654</v>
      </c>
      <c r="FF52">
        <v>38.247799999999998</v>
      </c>
      <c r="FG52">
        <v>36.58</v>
      </c>
      <c r="FH52">
        <v>29.9999</v>
      </c>
      <c r="FI52">
        <v>36.261899999999997</v>
      </c>
      <c r="FJ52">
        <v>36.2759</v>
      </c>
      <c r="FK52">
        <v>19.5076</v>
      </c>
      <c r="FL52">
        <v>0</v>
      </c>
      <c r="FM52">
        <v>100</v>
      </c>
      <c r="FN52">
        <v>-999.9</v>
      </c>
      <c r="FO52">
        <v>400</v>
      </c>
      <c r="FP52">
        <v>31.497599999999998</v>
      </c>
      <c r="FQ52">
        <v>97.385999999999996</v>
      </c>
      <c r="FR52">
        <v>101.849</v>
      </c>
    </row>
    <row r="53" spans="1:174" x14ac:dyDescent="0.25">
      <c r="A53">
        <v>37</v>
      </c>
      <c r="B53">
        <v>1605220228.5999999</v>
      </c>
      <c r="C53">
        <v>9540.0999999046307</v>
      </c>
      <c r="D53" t="s">
        <v>471</v>
      </c>
      <c r="E53" t="s">
        <v>472</v>
      </c>
      <c r="F53" t="s">
        <v>473</v>
      </c>
      <c r="G53" t="s">
        <v>357</v>
      </c>
      <c r="H53">
        <v>1605220220.8499999</v>
      </c>
      <c r="I53">
        <f t="shared" si="0"/>
        <v>2.0185438038002735E-3</v>
      </c>
      <c r="J53">
        <f t="shared" si="1"/>
        <v>2.0185438038002737</v>
      </c>
      <c r="K53">
        <f t="shared" si="2"/>
        <v>5.4589321821871222</v>
      </c>
      <c r="L53">
        <f t="shared" si="3"/>
        <v>392.47500000000002</v>
      </c>
      <c r="M53">
        <f t="shared" si="4"/>
        <v>191.82113243039973</v>
      </c>
      <c r="N53">
        <f t="shared" si="5"/>
        <v>19.521701208040984</v>
      </c>
      <c r="O53">
        <f t="shared" si="6"/>
        <v>39.942312844002636</v>
      </c>
      <c r="P53">
        <f t="shared" si="7"/>
        <v>4.8608148397751683E-2</v>
      </c>
      <c r="Q53">
        <f t="shared" si="8"/>
        <v>2.9589713122439285</v>
      </c>
      <c r="R53">
        <f t="shared" si="9"/>
        <v>4.8168862449193793E-2</v>
      </c>
      <c r="S53">
        <f t="shared" si="10"/>
        <v>3.0144676124620268E-2</v>
      </c>
      <c r="T53">
        <f t="shared" si="11"/>
        <v>231.29606912194348</v>
      </c>
      <c r="U53">
        <f t="shared" si="12"/>
        <v>40.400534379767215</v>
      </c>
      <c r="V53">
        <f t="shared" si="13"/>
        <v>39.6662866666667</v>
      </c>
      <c r="W53">
        <f t="shared" si="14"/>
        <v>7.2824991861246033</v>
      </c>
      <c r="X53">
        <f t="shared" si="15"/>
        <v>44.679510993704923</v>
      </c>
      <c r="Y53">
        <f t="shared" si="16"/>
        <v>3.2381926841902473</v>
      </c>
      <c r="Z53">
        <f t="shared" si="17"/>
        <v>7.247600996900994</v>
      </c>
      <c r="AA53">
        <f t="shared" si="18"/>
        <v>4.044306501934356</v>
      </c>
      <c r="AB53">
        <f t="shared" si="19"/>
        <v>-89.017781747592068</v>
      </c>
      <c r="AC53">
        <f t="shared" si="20"/>
        <v>-14.305054331337358</v>
      </c>
      <c r="AD53">
        <f t="shared" si="21"/>
        <v>-1.1806367378709466</v>
      </c>
      <c r="AE53">
        <f t="shared" si="22"/>
        <v>126.79259630514311</v>
      </c>
      <c r="AF53">
        <v>0</v>
      </c>
      <c r="AG53">
        <v>0</v>
      </c>
      <c r="AH53">
        <f t="shared" si="23"/>
        <v>1</v>
      </c>
      <c r="AI53">
        <f t="shared" si="24"/>
        <v>0</v>
      </c>
      <c r="AJ53">
        <f t="shared" si="25"/>
        <v>51605.379527545978</v>
      </c>
      <c r="AK53" t="s">
        <v>292</v>
      </c>
      <c r="AL53">
        <v>10143.9</v>
      </c>
      <c r="AM53">
        <v>715.47692307692296</v>
      </c>
      <c r="AN53">
        <v>3262.08</v>
      </c>
      <c r="AO53">
        <f t="shared" si="26"/>
        <v>0.78066849277855754</v>
      </c>
      <c r="AP53">
        <v>-0.57774747981622299</v>
      </c>
      <c r="AQ53" t="s">
        <v>474</v>
      </c>
      <c r="AR53">
        <v>15394.9</v>
      </c>
      <c r="AS53">
        <v>765.73530769230797</v>
      </c>
      <c r="AT53">
        <v>953.13</v>
      </c>
      <c r="AU53">
        <f t="shared" si="27"/>
        <v>0.19660979332063</v>
      </c>
      <c r="AV53">
        <v>0.5</v>
      </c>
      <c r="AW53">
        <f t="shared" si="28"/>
        <v>1180.208351554541</v>
      </c>
      <c r="AX53">
        <f t="shared" si="29"/>
        <v>5.4589321821871222</v>
      </c>
      <c r="AY53">
        <f t="shared" si="30"/>
        <v>116.02026003720987</v>
      </c>
      <c r="AZ53">
        <f t="shared" si="31"/>
        <v>5.1149270838932647E-3</v>
      </c>
      <c r="BA53">
        <f t="shared" si="32"/>
        <v>2.4224922098769315</v>
      </c>
      <c r="BB53" t="s">
        <v>475</v>
      </c>
      <c r="BC53">
        <v>765.73530769230797</v>
      </c>
      <c r="BD53">
        <v>596.84</v>
      </c>
      <c r="BE53">
        <f t="shared" si="33"/>
        <v>0.37381049804328892</v>
      </c>
      <c r="BF53">
        <f t="shared" si="34"/>
        <v>0.52596113364869079</v>
      </c>
      <c r="BG53">
        <f t="shared" si="35"/>
        <v>0.86631973105611504</v>
      </c>
      <c r="BH53">
        <f t="shared" si="36"/>
        <v>0.78852205380175855</v>
      </c>
      <c r="BI53">
        <f t="shared" si="37"/>
        <v>0.90667839873569123</v>
      </c>
      <c r="BJ53">
        <f t="shared" si="38"/>
        <v>0.40995189833015189</v>
      </c>
      <c r="BK53">
        <f t="shared" si="39"/>
        <v>0.59004810166984811</v>
      </c>
      <c r="BL53">
        <f t="shared" si="40"/>
        <v>1400.02733333333</v>
      </c>
      <c r="BM53">
        <f t="shared" si="41"/>
        <v>1180.208351554541</v>
      </c>
      <c r="BN53">
        <f t="shared" si="42"/>
        <v>0.84298950702953679</v>
      </c>
      <c r="BO53">
        <f t="shared" si="43"/>
        <v>0.19597901405907361</v>
      </c>
      <c r="BP53">
        <v>6</v>
      </c>
      <c r="BQ53">
        <v>0.5</v>
      </c>
      <c r="BR53" t="s">
        <v>295</v>
      </c>
      <c r="BS53">
        <v>2</v>
      </c>
      <c r="BT53">
        <v>1605220220.8499999</v>
      </c>
      <c r="BU53">
        <v>392.47500000000002</v>
      </c>
      <c r="BV53">
        <v>399.97516666666701</v>
      </c>
      <c r="BW53">
        <v>31.818629999999999</v>
      </c>
      <c r="BX53">
        <v>29.4738333333333</v>
      </c>
      <c r="BY53">
        <v>392.542233333333</v>
      </c>
      <c r="BZ53">
        <v>31.0423166666667</v>
      </c>
      <c r="CA53">
        <v>500.08170000000001</v>
      </c>
      <c r="CB53">
        <v>101.67036666666699</v>
      </c>
      <c r="CC53">
        <v>9.99699E-2</v>
      </c>
      <c r="CD53">
        <v>39.576613333333299</v>
      </c>
      <c r="CE53">
        <v>39.6662866666667</v>
      </c>
      <c r="CF53">
        <v>999.9</v>
      </c>
      <c r="CG53">
        <v>0</v>
      </c>
      <c r="CH53">
        <v>0</v>
      </c>
      <c r="CI53">
        <v>10001.623</v>
      </c>
      <c r="CJ53">
        <v>0</v>
      </c>
      <c r="CK53">
        <v>1029.4183333333301</v>
      </c>
      <c r="CL53">
        <v>1400.02733333333</v>
      </c>
      <c r="CM53">
        <v>0.89999313333333297</v>
      </c>
      <c r="CN53">
        <v>0.100006946666667</v>
      </c>
      <c r="CO53">
        <v>0</v>
      </c>
      <c r="CP53">
        <v>765.96783333333303</v>
      </c>
      <c r="CQ53">
        <v>4.9994800000000001</v>
      </c>
      <c r="CR53">
        <v>12077.803333333301</v>
      </c>
      <c r="CS53">
        <v>11417.7833333333</v>
      </c>
      <c r="CT53">
        <v>48.674666666666603</v>
      </c>
      <c r="CU53">
        <v>50.287199999999999</v>
      </c>
      <c r="CV53">
        <v>49.345599999999997</v>
      </c>
      <c r="CW53">
        <v>50.062066666666603</v>
      </c>
      <c r="CX53">
        <v>51.470599999999997</v>
      </c>
      <c r="CY53">
        <v>1255.5143333333299</v>
      </c>
      <c r="CZ53">
        <v>139.51300000000001</v>
      </c>
      <c r="DA53">
        <v>0</v>
      </c>
      <c r="DB53">
        <v>216.80000019073501</v>
      </c>
      <c r="DC53">
        <v>0</v>
      </c>
      <c r="DD53">
        <v>765.73530769230797</v>
      </c>
      <c r="DE53">
        <v>-29.372991448806701</v>
      </c>
      <c r="DF53">
        <v>-198.536752063347</v>
      </c>
      <c r="DG53">
        <v>12076.146153846201</v>
      </c>
      <c r="DH53">
        <v>15</v>
      </c>
      <c r="DI53">
        <v>1605218218</v>
      </c>
      <c r="DJ53" t="s">
        <v>436</v>
      </c>
      <c r="DK53">
        <v>1605218204.5</v>
      </c>
      <c r="DL53">
        <v>1605218218</v>
      </c>
      <c r="DM53">
        <v>10</v>
      </c>
      <c r="DN53">
        <v>7.2999999999999995E-2</v>
      </c>
      <c r="DO53">
        <v>-0.16600000000000001</v>
      </c>
      <c r="DP53">
        <v>-7.2999999999999995E-2</v>
      </c>
      <c r="DQ53">
        <v>0.48</v>
      </c>
      <c r="DR53">
        <v>400</v>
      </c>
      <c r="DS53">
        <v>30</v>
      </c>
      <c r="DT53">
        <v>7.0000000000000007E-2</v>
      </c>
      <c r="DU53">
        <v>0.02</v>
      </c>
      <c r="DV53">
        <v>5.4761365202740198</v>
      </c>
      <c r="DW53">
        <v>-2.1233666237228901</v>
      </c>
      <c r="DX53">
        <v>0.15855547584283899</v>
      </c>
      <c r="DY53">
        <v>0</v>
      </c>
      <c r="DZ53">
        <v>-7.5001026666666704</v>
      </c>
      <c r="EA53">
        <v>2.78301437152391</v>
      </c>
      <c r="EB53">
        <v>0.20675647520587001</v>
      </c>
      <c r="EC53">
        <v>0</v>
      </c>
      <c r="ED53">
        <v>2.3448006666666701</v>
      </c>
      <c r="EE53">
        <v>-0.77882375973303497</v>
      </c>
      <c r="EF53">
        <v>5.6183557792491401E-2</v>
      </c>
      <c r="EG53">
        <v>0</v>
      </c>
      <c r="EH53">
        <v>0</v>
      </c>
      <c r="EI53">
        <v>3</v>
      </c>
      <c r="EJ53" t="s">
        <v>361</v>
      </c>
      <c r="EK53">
        <v>100</v>
      </c>
      <c r="EL53">
        <v>100</v>
      </c>
      <c r="EM53">
        <v>-6.7000000000000004E-2</v>
      </c>
      <c r="EN53">
        <v>0.77149999999999996</v>
      </c>
      <c r="EO53">
        <v>9.4730579439637294E-2</v>
      </c>
      <c r="EP53">
        <v>-1.6043650578588901E-5</v>
      </c>
      <c r="EQ53">
        <v>-1.15305589960158E-6</v>
      </c>
      <c r="ER53">
        <v>3.6581349982770798E-10</v>
      </c>
      <c r="ES53">
        <v>0.48017142857143802</v>
      </c>
      <c r="ET53">
        <v>0</v>
      </c>
      <c r="EU53">
        <v>0</v>
      </c>
      <c r="EV53">
        <v>0</v>
      </c>
      <c r="EW53">
        <v>18</v>
      </c>
      <c r="EX53">
        <v>2225</v>
      </c>
      <c r="EY53">
        <v>1</v>
      </c>
      <c r="EZ53">
        <v>25</v>
      </c>
      <c r="FA53">
        <v>33.700000000000003</v>
      </c>
      <c r="FB53">
        <v>33.5</v>
      </c>
      <c r="FC53">
        <v>2</v>
      </c>
      <c r="FD53">
        <v>511.74900000000002</v>
      </c>
      <c r="FE53">
        <v>496.08600000000001</v>
      </c>
      <c r="FF53">
        <v>38.3489</v>
      </c>
      <c r="FG53">
        <v>36.478700000000003</v>
      </c>
      <c r="FH53">
        <v>30.0001</v>
      </c>
      <c r="FI53">
        <v>36.181100000000001</v>
      </c>
      <c r="FJ53">
        <v>36.197800000000001</v>
      </c>
      <c r="FK53">
        <v>19.5198</v>
      </c>
      <c r="FL53">
        <v>0</v>
      </c>
      <c r="FM53">
        <v>100</v>
      </c>
      <c r="FN53">
        <v>-999.9</v>
      </c>
      <c r="FO53">
        <v>400</v>
      </c>
      <c r="FP53">
        <v>31.873899999999999</v>
      </c>
      <c r="FQ53">
        <v>97.416499999999999</v>
      </c>
      <c r="FR53">
        <v>101.86799999999999</v>
      </c>
    </row>
    <row r="54" spans="1:174" x14ac:dyDescent="0.25">
      <c r="A54">
        <v>38</v>
      </c>
      <c r="B54">
        <v>1605220640</v>
      </c>
      <c r="C54">
        <v>9951.5</v>
      </c>
      <c r="D54" t="s">
        <v>476</v>
      </c>
      <c r="E54" t="s">
        <v>477</v>
      </c>
      <c r="F54" t="s">
        <v>473</v>
      </c>
      <c r="G54" t="s">
        <v>357</v>
      </c>
      <c r="H54">
        <v>1605220632</v>
      </c>
      <c r="I54">
        <f t="shared" si="0"/>
        <v>6.8367813128473412E-4</v>
      </c>
      <c r="J54">
        <f t="shared" si="1"/>
        <v>0.68367813128473409</v>
      </c>
      <c r="K54">
        <f t="shared" si="2"/>
        <v>1.4498002361471729</v>
      </c>
      <c r="L54">
        <f t="shared" si="3"/>
        <v>397.926548387097</v>
      </c>
      <c r="M54">
        <f t="shared" si="4"/>
        <v>225.72797663840339</v>
      </c>
      <c r="N54">
        <f t="shared" si="5"/>
        <v>22.969029004768764</v>
      </c>
      <c r="O54">
        <f t="shared" si="6"/>
        <v>40.491154742029231</v>
      </c>
      <c r="P54">
        <f t="shared" si="7"/>
        <v>1.5490310496528411E-2</v>
      </c>
      <c r="Q54">
        <f t="shared" si="8"/>
        <v>2.958511244296862</v>
      </c>
      <c r="R54">
        <f t="shared" si="9"/>
        <v>1.5445393311980435E-2</v>
      </c>
      <c r="S54">
        <f t="shared" si="10"/>
        <v>9.6573955252804815E-3</v>
      </c>
      <c r="T54">
        <f t="shared" si="11"/>
        <v>231.28984407260407</v>
      </c>
      <c r="U54">
        <f t="shared" si="12"/>
        <v>40.833889865521037</v>
      </c>
      <c r="V54">
        <f t="shared" si="13"/>
        <v>39.816516129032301</v>
      </c>
      <c r="W54">
        <f t="shared" si="14"/>
        <v>7.34129051736815</v>
      </c>
      <c r="X54">
        <f t="shared" si="15"/>
        <v>42.115910875831176</v>
      </c>
      <c r="Y54">
        <f t="shared" si="16"/>
        <v>3.0675397230087582</v>
      </c>
      <c r="Z54">
        <f t="shared" si="17"/>
        <v>7.2835649501982163</v>
      </c>
      <c r="AA54">
        <f t="shared" si="18"/>
        <v>4.2737507943593922</v>
      </c>
      <c r="AB54">
        <f t="shared" si="19"/>
        <v>-30.150205589656775</v>
      </c>
      <c r="AC54">
        <f t="shared" si="20"/>
        <v>-23.525626071145378</v>
      </c>
      <c r="AD54">
        <f t="shared" si="21"/>
        <v>-1.9442003791720703</v>
      </c>
      <c r="AE54">
        <f t="shared" si="22"/>
        <v>175.66981203262986</v>
      </c>
      <c r="AF54">
        <v>0</v>
      </c>
      <c r="AG54">
        <v>0</v>
      </c>
      <c r="AH54">
        <f t="shared" si="23"/>
        <v>1</v>
      </c>
      <c r="AI54">
        <f t="shared" si="24"/>
        <v>0</v>
      </c>
      <c r="AJ54">
        <f t="shared" si="25"/>
        <v>51576.907935255855</v>
      </c>
      <c r="AK54" t="s">
        <v>292</v>
      </c>
      <c r="AL54">
        <v>10143.9</v>
      </c>
      <c r="AM54">
        <v>715.47692307692296</v>
      </c>
      <c r="AN54">
        <v>3262.08</v>
      </c>
      <c r="AO54">
        <f t="shared" si="26"/>
        <v>0.78066849277855754</v>
      </c>
      <c r="AP54">
        <v>-0.57774747981622299</v>
      </c>
      <c r="AQ54" t="s">
        <v>478</v>
      </c>
      <c r="AR54">
        <v>15409.7</v>
      </c>
      <c r="AS54">
        <v>662.34824000000003</v>
      </c>
      <c r="AT54">
        <v>803.98</v>
      </c>
      <c r="AU54">
        <f t="shared" si="27"/>
        <v>0.17616328764397127</v>
      </c>
      <c r="AV54">
        <v>0.5</v>
      </c>
      <c r="AW54">
        <f t="shared" si="28"/>
        <v>1180.1844015542063</v>
      </c>
      <c r="AX54">
        <f t="shared" si="29"/>
        <v>1.4498002361471729</v>
      </c>
      <c r="AY54">
        <f t="shared" si="30"/>
        <v>103.95258210196086</v>
      </c>
      <c r="AZ54">
        <f t="shared" si="31"/>
        <v>1.7179923012821399E-3</v>
      </c>
      <c r="BA54">
        <f t="shared" si="32"/>
        <v>3.0574143635413815</v>
      </c>
      <c r="BB54" t="s">
        <v>479</v>
      </c>
      <c r="BC54">
        <v>662.34824000000003</v>
      </c>
      <c r="BD54">
        <v>544.73</v>
      </c>
      <c r="BE54">
        <f t="shared" si="33"/>
        <v>0.32245827010622152</v>
      </c>
      <c r="BF54">
        <f t="shared" si="34"/>
        <v>0.54631344262295078</v>
      </c>
      <c r="BG54">
        <f t="shared" si="35"/>
        <v>0.90459454983715748</v>
      </c>
      <c r="BH54">
        <f t="shared" si="36"/>
        <v>1.6003032315260635</v>
      </c>
      <c r="BI54">
        <f t="shared" si="37"/>
        <v>0.96524661509872578</v>
      </c>
      <c r="BJ54">
        <f t="shared" si="38"/>
        <v>0.44930038856901011</v>
      </c>
      <c r="BK54">
        <f t="shared" si="39"/>
        <v>0.55069961143098989</v>
      </c>
      <c r="BL54">
        <f t="shared" si="40"/>
        <v>1400</v>
      </c>
      <c r="BM54">
        <f t="shared" si="41"/>
        <v>1180.1844015542063</v>
      </c>
      <c r="BN54">
        <f t="shared" si="42"/>
        <v>0.8429888582530044</v>
      </c>
      <c r="BO54">
        <f t="shared" si="43"/>
        <v>0.19597771650600895</v>
      </c>
      <c r="BP54">
        <v>6</v>
      </c>
      <c r="BQ54">
        <v>0.5</v>
      </c>
      <c r="BR54" t="s">
        <v>295</v>
      </c>
      <c r="BS54">
        <v>2</v>
      </c>
      <c r="BT54">
        <v>1605220632</v>
      </c>
      <c r="BU54">
        <v>397.926548387097</v>
      </c>
      <c r="BV54">
        <v>399.992419354839</v>
      </c>
      <c r="BW54">
        <v>30.1462258064516</v>
      </c>
      <c r="BX54">
        <v>29.350680645161301</v>
      </c>
      <c r="BY54">
        <v>397.94629032258098</v>
      </c>
      <c r="BZ54">
        <v>29.480648387096799</v>
      </c>
      <c r="CA54">
        <v>500.08561290322598</v>
      </c>
      <c r="CB54">
        <v>101.65535483871</v>
      </c>
      <c r="CC54">
        <v>9.9993996774193503E-2</v>
      </c>
      <c r="CD54">
        <v>39.669019354838703</v>
      </c>
      <c r="CE54">
        <v>39.816516129032301</v>
      </c>
      <c r="CF54">
        <v>999.9</v>
      </c>
      <c r="CG54">
        <v>0</v>
      </c>
      <c r="CH54">
        <v>0</v>
      </c>
      <c r="CI54">
        <v>10000.490322580599</v>
      </c>
      <c r="CJ54">
        <v>0</v>
      </c>
      <c r="CK54">
        <v>302.21125806451602</v>
      </c>
      <c r="CL54">
        <v>1400</v>
      </c>
      <c r="CM54">
        <v>0.90001200000000003</v>
      </c>
      <c r="CN54">
        <v>9.9987500000000007E-2</v>
      </c>
      <c r="CO54">
        <v>0</v>
      </c>
      <c r="CP54">
        <v>662.58293548387098</v>
      </c>
      <c r="CQ54">
        <v>4.9994800000000001</v>
      </c>
      <c r="CR54">
        <v>12360.6451612903</v>
      </c>
      <c r="CS54">
        <v>11417.6129032258</v>
      </c>
      <c r="CT54">
        <v>48.75</v>
      </c>
      <c r="CU54">
        <v>50.330290322580602</v>
      </c>
      <c r="CV54">
        <v>49.436999999999998</v>
      </c>
      <c r="CW54">
        <v>50.25</v>
      </c>
      <c r="CX54">
        <v>51.625</v>
      </c>
      <c r="CY54">
        <v>1255.52</v>
      </c>
      <c r="CZ54">
        <v>139.47999999999999</v>
      </c>
      <c r="DA54">
        <v>0</v>
      </c>
      <c r="DB54">
        <v>410.60000014305098</v>
      </c>
      <c r="DC54">
        <v>0</v>
      </c>
      <c r="DD54">
        <v>662.34824000000003</v>
      </c>
      <c r="DE54">
        <v>-16.844153853806699</v>
      </c>
      <c r="DF54">
        <v>-444.02307733817997</v>
      </c>
      <c r="DG54">
        <v>12354.06</v>
      </c>
      <c r="DH54">
        <v>15</v>
      </c>
      <c r="DI54">
        <v>1605220298.5999999</v>
      </c>
      <c r="DJ54" t="s">
        <v>480</v>
      </c>
      <c r="DK54">
        <v>1605220297.5999999</v>
      </c>
      <c r="DL54">
        <v>1605220298.5999999</v>
      </c>
      <c r="DM54">
        <v>11</v>
      </c>
      <c r="DN54">
        <v>5.1999999999999998E-2</v>
      </c>
      <c r="DO54">
        <v>-0.22500000000000001</v>
      </c>
      <c r="DP54">
        <v>-2.1000000000000001E-2</v>
      </c>
      <c r="DQ54">
        <v>0.44900000000000001</v>
      </c>
      <c r="DR54">
        <v>400</v>
      </c>
      <c r="DS54">
        <v>29</v>
      </c>
      <c r="DT54">
        <v>0.37</v>
      </c>
      <c r="DU54">
        <v>0.06</v>
      </c>
      <c r="DV54">
        <v>1.45401453779245</v>
      </c>
      <c r="DW54">
        <v>-0.68399521450446299</v>
      </c>
      <c r="DX54">
        <v>5.1618396231733303E-2</v>
      </c>
      <c r="DY54">
        <v>0</v>
      </c>
      <c r="DZ54">
        <v>-2.0659377419354801</v>
      </c>
      <c r="EA54">
        <v>0.94210887096774898</v>
      </c>
      <c r="EB54">
        <v>7.3050140257738996E-2</v>
      </c>
      <c r="EC54">
        <v>0</v>
      </c>
      <c r="ED54">
        <v>0.79555061290322604</v>
      </c>
      <c r="EE54">
        <v>-0.208758580645164</v>
      </c>
      <c r="EF54">
        <v>1.55791716883574E-2</v>
      </c>
      <c r="EG54">
        <v>0</v>
      </c>
      <c r="EH54">
        <v>0</v>
      </c>
      <c r="EI54">
        <v>3</v>
      </c>
      <c r="EJ54" t="s">
        <v>361</v>
      </c>
      <c r="EK54">
        <v>100</v>
      </c>
      <c r="EL54">
        <v>100</v>
      </c>
      <c r="EM54">
        <v>-0.02</v>
      </c>
      <c r="EN54">
        <v>0.66390000000000005</v>
      </c>
      <c r="EO54">
        <v>0.146211963501021</v>
      </c>
      <c r="EP54">
        <v>-1.6043650578588901E-5</v>
      </c>
      <c r="EQ54">
        <v>-1.15305589960158E-6</v>
      </c>
      <c r="ER54">
        <v>3.6581349982770798E-10</v>
      </c>
      <c r="ES54">
        <v>0.448514999999997</v>
      </c>
      <c r="ET54">
        <v>0</v>
      </c>
      <c r="EU54">
        <v>0</v>
      </c>
      <c r="EV54">
        <v>0</v>
      </c>
      <c r="EW54">
        <v>18</v>
      </c>
      <c r="EX54">
        <v>2225</v>
      </c>
      <c r="EY54">
        <v>1</v>
      </c>
      <c r="EZ54">
        <v>25</v>
      </c>
      <c r="FA54">
        <v>5.7</v>
      </c>
      <c r="FB54">
        <v>5.7</v>
      </c>
      <c r="FC54">
        <v>2</v>
      </c>
      <c r="FD54">
        <v>511.529</v>
      </c>
      <c r="FE54">
        <v>495.83300000000003</v>
      </c>
      <c r="FF54">
        <v>38.335799999999999</v>
      </c>
      <c r="FG54">
        <v>36.539000000000001</v>
      </c>
      <c r="FH54">
        <v>29.9999</v>
      </c>
      <c r="FI54">
        <v>36.241700000000002</v>
      </c>
      <c r="FJ54">
        <v>36.261699999999998</v>
      </c>
      <c r="FK54">
        <v>19.526700000000002</v>
      </c>
      <c r="FL54">
        <v>0</v>
      </c>
      <c r="FM54">
        <v>100</v>
      </c>
      <c r="FN54">
        <v>-999.9</v>
      </c>
      <c r="FO54">
        <v>400</v>
      </c>
      <c r="FP54">
        <v>31.642499999999998</v>
      </c>
      <c r="FQ54">
        <v>97.408699999999996</v>
      </c>
      <c r="FR54">
        <v>101.848</v>
      </c>
    </row>
    <row r="55" spans="1:174" x14ac:dyDescent="0.25">
      <c r="A55">
        <v>39</v>
      </c>
      <c r="B55">
        <v>1605220844</v>
      </c>
      <c r="C55">
        <v>10155.5</v>
      </c>
      <c r="D55" t="s">
        <v>481</v>
      </c>
      <c r="E55" t="s">
        <v>482</v>
      </c>
      <c r="F55" t="s">
        <v>483</v>
      </c>
      <c r="G55" t="s">
        <v>417</v>
      </c>
      <c r="H55">
        <v>1605220836</v>
      </c>
      <c r="I55">
        <f t="shared" si="0"/>
        <v>6.3739525912976016E-3</v>
      </c>
      <c r="J55">
        <f t="shared" si="1"/>
        <v>6.3739525912976012</v>
      </c>
      <c r="K55">
        <f t="shared" si="2"/>
        <v>8.624137958538439</v>
      </c>
      <c r="L55">
        <f t="shared" si="3"/>
        <v>386.67435483870997</v>
      </c>
      <c r="M55">
        <f t="shared" si="4"/>
        <v>298.88225319785892</v>
      </c>
      <c r="N55">
        <f t="shared" si="5"/>
        <v>30.413006388712894</v>
      </c>
      <c r="O55">
        <f t="shared" si="6"/>
        <v>39.346362984877842</v>
      </c>
      <c r="P55">
        <f t="shared" si="7"/>
        <v>0.20342074916492572</v>
      </c>
      <c r="Q55">
        <f t="shared" si="8"/>
        <v>2.9578133936636468</v>
      </c>
      <c r="R55">
        <f t="shared" si="9"/>
        <v>0.19595591218471542</v>
      </c>
      <c r="S55">
        <f t="shared" si="10"/>
        <v>0.1231203082698135</v>
      </c>
      <c r="T55">
        <f t="shared" si="11"/>
        <v>231.2910614119682</v>
      </c>
      <c r="U55">
        <f t="shared" si="12"/>
        <v>39.158602109603628</v>
      </c>
      <c r="V55">
        <f t="shared" si="13"/>
        <v>38.595119354838701</v>
      </c>
      <c r="W55">
        <f t="shared" si="14"/>
        <v>6.8750082174776619</v>
      </c>
      <c r="X55">
        <f t="shared" si="15"/>
        <v>51.931506744921364</v>
      </c>
      <c r="Y55">
        <f t="shared" si="16"/>
        <v>3.7377509471727568</v>
      </c>
      <c r="Z55">
        <f t="shared" si="17"/>
        <v>7.1974629304170721</v>
      </c>
      <c r="AA55">
        <f t="shared" si="18"/>
        <v>3.1372572703049051</v>
      </c>
      <c r="AB55">
        <f t="shared" si="19"/>
        <v>-281.09130927622425</v>
      </c>
      <c r="AC55">
        <f t="shared" si="20"/>
        <v>135.86182799105444</v>
      </c>
      <c r="AD55">
        <f t="shared" si="21"/>
        <v>11.152973699955108</v>
      </c>
      <c r="AE55">
        <f t="shared" si="22"/>
        <v>97.214553826753502</v>
      </c>
      <c r="AF55">
        <v>0</v>
      </c>
      <c r="AG55">
        <v>0</v>
      </c>
      <c r="AH55">
        <f t="shared" si="23"/>
        <v>1</v>
      </c>
      <c r="AI55">
        <f t="shared" si="24"/>
        <v>0</v>
      </c>
      <c r="AJ55">
        <f t="shared" si="25"/>
        <v>51593.955437199758</v>
      </c>
      <c r="AK55" t="s">
        <v>292</v>
      </c>
      <c r="AL55">
        <v>10143.9</v>
      </c>
      <c r="AM55">
        <v>715.47692307692296</v>
      </c>
      <c r="AN55">
        <v>3262.08</v>
      </c>
      <c r="AO55">
        <f t="shared" si="26"/>
        <v>0.78066849277855754</v>
      </c>
      <c r="AP55">
        <v>-0.57774747981622299</v>
      </c>
      <c r="AQ55" t="s">
        <v>484</v>
      </c>
      <c r="AR55">
        <v>15447.3</v>
      </c>
      <c r="AS55">
        <v>852.55992000000003</v>
      </c>
      <c r="AT55">
        <v>1017.65</v>
      </c>
      <c r="AU55">
        <f t="shared" si="27"/>
        <v>0.16222677737925606</v>
      </c>
      <c r="AV55">
        <v>0.5</v>
      </c>
      <c r="AW55">
        <f t="shared" si="28"/>
        <v>1180.1872409302164</v>
      </c>
      <c r="AX55">
        <f t="shared" si="29"/>
        <v>8.624137958538439</v>
      </c>
      <c r="AY55">
        <f t="shared" si="30"/>
        <v>95.728986400112319</v>
      </c>
      <c r="AZ55">
        <f t="shared" si="31"/>
        <v>7.7969707849932287E-3</v>
      </c>
      <c r="BA55">
        <f t="shared" si="32"/>
        <v>2.2055028742691496</v>
      </c>
      <c r="BB55" t="s">
        <v>485</v>
      </c>
      <c r="BC55">
        <v>852.55992000000003</v>
      </c>
      <c r="BD55">
        <v>726.64</v>
      </c>
      <c r="BE55">
        <f t="shared" si="33"/>
        <v>0.2859627573330713</v>
      </c>
      <c r="BF55">
        <f t="shared" si="34"/>
        <v>0.56730036768495906</v>
      </c>
      <c r="BG55">
        <f t="shared" si="35"/>
        <v>0.88522307765121633</v>
      </c>
      <c r="BH55">
        <f t="shared" si="36"/>
        <v>0.54634278368230094</v>
      </c>
      <c r="BI55">
        <f t="shared" si="37"/>
        <v>0.88134268757415601</v>
      </c>
      <c r="BJ55">
        <f t="shared" si="38"/>
        <v>0.48351221949842382</v>
      </c>
      <c r="BK55">
        <f t="shared" si="39"/>
        <v>0.51648778050157618</v>
      </c>
      <c r="BL55">
        <f t="shared" si="40"/>
        <v>1400.0029032258101</v>
      </c>
      <c r="BM55">
        <f t="shared" si="41"/>
        <v>1180.1872409302164</v>
      </c>
      <c r="BN55">
        <f t="shared" si="42"/>
        <v>0.84298913824456612</v>
      </c>
      <c r="BO55">
        <f t="shared" si="43"/>
        <v>0.19597827648913235</v>
      </c>
      <c r="BP55">
        <v>6</v>
      </c>
      <c r="BQ55">
        <v>0.5</v>
      </c>
      <c r="BR55" t="s">
        <v>295</v>
      </c>
      <c r="BS55">
        <v>2</v>
      </c>
      <c r="BT55">
        <v>1605220836</v>
      </c>
      <c r="BU55">
        <v>386.67435483870997</v>
      </c>
      <c r="BV55">
        <v>399.97903225806499</v>
      </c>
      <c r="BW55">
        <v>36.732554838709703</v>
      </c>
      <c r="BX55">
        <v>29.3658</v>
      </c>
      <c r="BY55">
        <v>386.68564516128998</v>
      </c>
      <c r="BZ55">
        <v>35.749941935483903</v>
      </c>
      <c r="CA55">
        <v>500.06993548387101</v>
      </c>
      <c r="CB55">
        <v>101.655806451613</v>
      </c>
      <c r="CC55">
        <v>0.10000562258064501</v>
      </c>
      <c r="CD55">
        <v>39.4471225806452</v>
      </c>
      <c r="CE55">
        <v>38.595119354838701</v>
      </c>
      <c r="CF55">
        <v>999.9</v>
      </c>
      <c r="CG55">
        <v>0</v>
      </c>
      <c r="CH55">
        <v>0</v>
      </c>
      <c r="CI55">
        <v>9996.4883870967806</v>
      </c>
      <c r="CJ55">
        <v>0</v>
      </c>
      <c r="CK55">
        <v>298.23454838709699</v>
      </c>
      <c r="CL55">
        <v>1400.0029032258101</v>
      </c>
      <c r="CM55">
        <v>0.90000467741935497</v>
      </c>
      <c r="CN55">
        <v>9.9995167741935495E-2</v>
      </c>
      <c r="CO55">
        <v>0</v>
      </c>
      <c r="CP55">
        <v>852.725129032258</v>
      </c>
      <c r="CQ55">
        <v>4.9994800000000001</v>
      </c>
      <c r="CR55">
        <v>14418.7</v>
      </c>
      <c r="CS55">
        <v>11417.6161290323</v>
      </c>
      <c r="CT55">
        <v>48.895000000000003</v>
      </c>
      <c r="CU55">
        <v>50.295999999999999</v>
      </c>
      <c r="CV55">
        <v>49.508000000000003</v>
      </c>
      <c r="CW55">
        <v>50.312064516128999</v>
      </c>
      <c r="CX55">
        <v>51.691129032257997</v>
      </c>
      <c r="CY55">
        <v>1255.51129032258</v>
      </c>
      <c r="CZ55">
        <v>139.49354838709701</v>
      </c>
      <c r="DA55">
        <v>0</v>
      </c>
      <c r="DB55">
        <v>203</v>
      </c>
      <c r="DC55">
        <v>0</v>
      </c>
      <c r="DD55">
        <v>852.55992000000003</v>
      </c>
      <c r="DE55">
        <v>-16.011153859598799</v>
      </c>
      <c r="DF55">
        <v>-1676.9230807204201</v>
      </c>
      <c r="DG55">
        <v>14408.136</v>
      </c>
      <c r="DH55">
        <v>15</v>
      </c>
      <c r="DI55">
        <v>1605220298.5999999</v>
      </c>
      <c r="DJ55" t="s">
        <v>480</v>
      </c>
      <c r="DK55">
        <v>1605220297.5999999</v>
      </c>
      <c r="DL55">
        <v>1605220298.5999999</v>
      </c>
      <c r="DM55">
        <v>11</v>
      </c>
      <c r="DN55">
        <v>5.1999999999999998E-2</v>
      </c>
      <c r="DO55">
        <v>-0.22500000000000001</v>
      </c>
      <c r="DP55">
        <v>-2.1000000000000001E-2</v>
      </c>
      <c r="DQ55">
        <v>0.44900000000000001</v>
      </c>
      <c r="DR55">
        <v>400</v>
      </c>
      <c r="DS55">
        <v>29</v>
      </c>
      <c r="DT55">
        <v>0.37</v>
      </c>
      <c r="DU55">
        <v>0.06</v>
      </c>
      <c r="DV55">
        <v>8.6188904061743408</v>
      </c>
      <c r="DW55">
        <v>0.74140686135796097</v>
      </c>
      <c r="DX55">
        <v>5.9239043339542198E-2</v>
      </c>
      <c r="DY55">
        <v>0</v>
      </c>
      <c r="DZ55">
        <v>-13.304648387096799</v>
      </c>
      <c r="EA55">
        <v>-0.89362741935478496</v>
      </c>
      <c r="EB55">
        <v>7.0681388119014699E-2</v>
      </c>
      <c r="EC55">
        <v>0</v>
      </c>
      <c r="ED55">
        <v>7.3667535483871003</v>
      </c>
      <c r="EE55">
        <v>-0.10448274193551001</v>
      </c>
      <c r="EF55">
        <v>7.8175879245030201E-3</v>
      </c>
      <c r="EG55">
        <v>1</v>
      </c>
      <c r="EH55">
        <v>1</v>
      </c>
      <c r="EI55">
        <v>3</v>
      </c>
      <c r="EJ55" t="s">
        <v>302</v>
      </c>
      <c r="EK55">
        <v>100</v>
      </c>
      <c r="EL55">
        <v>100</v>
      </c>
      <c r="EM55">
        <v>-1.0999999999999999E-2</v>
      </c>
      <c r="EN55">
        <v>0.98199999999999998</v>
      </c>
      <c r="EO55">
        <v>0.146211963501021</v>
      </c>
      <c r="EP55">
        <v>-1.6043650578588901E-5</v>
      </c>
      <c r="EQ55">
        <v>-1.15305589960158E-6</v>
      </c>
      <c r="ER55">
        <v>3.6581349982770798E-10</v>
      </c>
      <c r="ES55">
        <v>0.448514999999997</v>
      </c>
      <c r="ET55">
        <v>0</v>
      </c>
      <c r="EU55">
        <v>0</v>
      </c>
      <c r="EV55">
        <v>0</v>
      </c>
      <c r="EW55">
        <v>18</v>
      </c>
      <c r="EX55">
        <v>2225</v>
      </c>
      <c r="EY55">
        <v>1</v>
      </c>
      <c r="EZ55">
        <v>25</v>
      </c>
      <c r="FA55">
        <v>9.1</v>
      </c>
      <c r="FB55">
        <v>9.1</v>
      </c>
      <c r="FC55">
        <v>2</v>
      </c>
      <c r="FD55">
        <v>516.06500000000005</v>
      </c>
      <c r="FE55">
        <v>495.58199999999999</v>
      </c>
      <c r="FF55">
        <v>38.282499999999999</v>
      </c>
      <c r="FG55">
        <v>36.613599999999998</v>
      </c>
      <c r="FH55">
        <v>30.000599999999999</v>
      </c>
      <c r="FI55">
        <v>36.3187</v>
      </c>
      <c r="FJ55">
        <v>36.333300000000001</v>
      </c>
      <c r="FK55">
        <v>19.528500000000001</v>
      </c>
      <c r="FL55">
        <v>0</v>
      </c>
      <c r="FM55">
        <v>100</v>
      </c>
      <c r="FN55">
        <v>-999.9</v>
      </c>
      <c r="FO55">
        <v>400</v>
      </c>
      <c r="FP55">
        <v>30.0977</v>
      </c>
      <c r="FQ55">
        <v>97.379099999999994</v>
      </c>
      <c r="FR55">
        <v>101.816</v>
      </c>
    </row>
    <row r="56" spans="1:174" x14ac:dyDescent="0.25">
      <c r="A56">
        <v>40</v>
      </c>
      <c r="B56">
        <v>1605220996.5</v>
      </c>
      <c r="C56">
        <v>10308</v>
      </c>
      <c r="D56" t="s">
        <v>486</v>
      </c>
      <c r="E56" t="s">
        <v>487</v>
      </c>
      <c r="F56" t="s">
        <v>483</v>
      </c>
      <c r="G56" t="s">
        <v>417</v>
      </c>
      <c r="H56">
        <v>1605220988.75</v>
      </c>
      <c r="I56">
        <f t="shared" si="0"/>
        <v>6.733264661386542E-3</v>
      </c>
      <c r="J56">
        <f t="shared" si="1"/>
        <v>6.7332646613865421</v>
      </c>
      <c r="K56">
        <f t="shared" si="2"/>
        <v>15.204948364076136</v>
      </c>
      <c r="L56">
        <f t="shared" si="3"/>
        <v>378.69383333333298</v>
      </c>
      <c r="M56">
        <f t="shared" si="4"/>
        <v>257.40904991912896</v>
      </c>
      <c r="N56">
        <f t="shared" si="5"/>
        <v>26.194355603039341</v>
      </c>
      <c r="O56">
        <f t="shared" si="6"/>
        <v>38.536488667076483</v>
      </c>
      <c r="P56">
        <f t="shared" si="7"/>
        <v>0.23755089455009015</v>
      </c>
      <c r="Q56">
        <f t="shared" si="8"/>
        <v>2.9584958579994431</v>
      </c>
      <c r="R56">
        <f t="shared" si="9"/>
        <v>0.22744019077066069</v>
      </c>
      <c r="S56">
        <f t="shared" si="10"/>
        <v>0.14302266457648291</v>
      </c>
      <c r="T56">
        <f t="shared" si="11"/>
        <v>231.29106235263174</v>
      </c>
      <c r="U56">
        <f t="shared" si="12"/>
        <v>38.787330244149615</v>
      </c>
      <c r="V56">
        <f t="shared" si="13"/>
        <v>37.953036666666698</v>
      </c>
      <c r="W56">
        <f t="shared" si="14"/>
        <v>6.6403540348892927</v>
      </c>
      <c r="X56">
        <f t="shared" si="15"/>
        <v>53.340973874422851</v>
      </c>
      <c r="Y56">
        <f t="shared" si="16"/>
        <v>3.7820226109288964</v>
      </c>
      <c r="Z56">
        <f t="shared" si="17"/>
        <v>7.0902766414289022</v>
      </c>
      <c r="AA56">
        <f t="shared" si="18"/>
        <v>2.8583314239603963</v>
      </c>
      <c r="AB56">
        <f t="shared" si="19"/>
        <v>-296.93697156714649</v>
      </c>
      <c r="AC56">
        <f t="shared" si="20"/>
        <v>193.72891814043885</v>
      </c>
      <c r="AD56">
        <f t="shared" si="21"/>
        <v>15.829342163121041</v>
      </c>
      <c r="AE56">
        <f t="shared" si="22"/>
        <v>143.91235108904516</v>
      </c>
      <c r="AF56">
        <v>0</v>
      </c>
      <c r="AG56">
        <v>0</v>
      </c>
      <c r="AH56">
        <f t="shared" si="23"/>
        <v>1</v>
      </c>
      <c r="AI56">
        <f t="shared" si="24"/>
        <v>0</v>
      </c>
      <c r="AJ56">
        <f t="shared" si="25"/>
        <v>51659.441750444887</v>
      </c>
      <c r="AK56" t="s">
        <v>292</v>
      </c>
      <c r="AL56">
        <v>10143.9</v>
      </c>
      <c r="AM56">
        <v>715.47692307692296</v>
      </c>
      <c r="AN56">
        <v>3262.08</v>
      </c>
      <c r="AO56">
        <f t="shared" si="26"/>
        <v>0.78066849277855754</v>
      </c>
      <c r="AP56">
        <v>-0.57774747981622299</v>
      </c>
      <c r="AQ56" t="s">
        <v>488</v>
      </c>
      <c r="AR56">
        <v>15410.9</v>
      </c>
      <c r="AS56">
        <v>940.33903999999995</v>
      </c>
      <c r="AT56">
        <v>1332.66</v>
      </c>
      <c r="AU56">
        <f t="shared" si="27"/>
        <v>0.29438938664025338</v>
      </c>
      <c r="AV56">
        <v>0.5</v>
      </c>
      <c r="AW56">
        <f t="shared" si="28"/>
        <v>1180.1825315545582</v>
      </c>
      <c r="AX56">
        <f t="shared" si="29"/>
        <v>15.204948364076136</v>
      </c>
      <c r="AY56">
        <f t="shared" si="30"/>
        <v>173.71660579394393</v>
      </c>
      <c r="AZ56">
        <f t="shared" si="31"/>
        <v>1.3373097314957798E-2</v>
      </c>
      <c r="BA56">
        <f t="shared" si="32"/>
        <v>1.4477961370492096</v>
      </c>
      <c r="BB56" t="s">
        <v>489</v>
      </c>
      <c r="BC56">
        <v>940.33903999999995</v>
      </c>
      <c r="BD56">
        <v>751.53</v>
      </c>
      <c r="BE56">
        <f t="shared" si="33"/>
        <v>0.43606771419566892</v>
      </c>
      <c r="BF56">
        <f t="shared" si="34"/>
        <v>0.67510016691618069</v>
      </c>
      <c r="BG56">
        <f t="shared" si="35"/>
        <v>0.76852482523749766</v>
      </c>
      <c r="BH56">
        <f t="shared" si="36"/>
        <v>0.63566383244966584</v>
      </c>
      <c r="BI56">
        <f t="shared" si="37"/>
        <v>0.75764457267962382</v>
      </c>
      <c r="BJ56">
        <f t="shared" si="38"/>
        <v>0.53954797882529404</v>
      </c>
      <c r="BK56">
        <f t="shared" si="39"/>
        <v>0.46045202117470596</v>
      </c>
      <c r="BL56">
        <f t="shared" si="40"/>
        <v>1399.9966666666701</v>
      </c>
      <c r="BM56">
        <f t="shared" si="41"/>
        <v>1180.1825315545582</v>
      </c>
      <c r="BN56">
        <f t="shared" si="42"/>
        <v>0.84298952965689589</v>
      </c>
      <c r="BO56">
        <f t="shared" si="43"/>
        <v>0.19597905931379181</v>
      </c>
      <c r="BP56">
        <v>6</v>
      </c>
      <c r="BQ56">
        <v>0.5</v>
      </c>
      <c r="BR56" t="s">
        <v>295</v>
      </c>
      <c r="BS56">
        <v>2</v>
      </c>
      <c r="BT56">
        <v>1605220988.75</v>
      </c>
      <c r="BU56">
        <v>378.69383333333298</v>
      </c>
      <c r="BV56">
        <v>399.99553333333301</v>
      </c>
      <c r="BW56">
        <v>37.165520000000001</v>
      </c>
      <c r="BX56">
        <v>29.3873766666667</v>
      </c>
      <c r="BY56">
        <v>378.69906666666702</v>
      </c>
      <c r="BZ56">
        <v>36.162396666666702</v>
      </c>
      <c r="CA56">
        <v>500.09513333333302</v>
      </c>
      <c r="CB56">
        <v>101.661566666667</v>
      </c>
      <c r="CC56">
        <v>0.100028783333333</v>
      </c>
      <c r="CD56">
        <v>39.167650000000002</v>
      </c>
      <c r="CE56">
        <v>37.953036666666698</v>
      </c>
      <c r="CF56">
        <v>999.9</v>
      </c>
      <c r="CG56">
        <v>0</v>
      </c>
      <c r="CH56">
        <v>0</v>
      </c>
      <c r="CI56">
        <v>9999.7919999999995</v>
      </c>
      <c r="CJ56">
        <v>0</v>
      </c>
      <c r="CK56">
        <v>642.13606666666703</v>
      </c>
      <c r="CL56">
        <v>1399.9966666666701</v>
      </c>
      <c r="CM56">
        <v>0.89999053333333401</v>
      </c>
      <c r="CN56">
        <v>0.10000854000000001</v>
      </c>
      <c r="CO56">
        <v>0</v>
      </c>
      <c r="CP56">
        <v>940.63890000000004</v>
      </c>
      <c r="CQ56">
        <v>4.9994800000000001</v>
      </c>
      <c r="CR56">
        <v>15304.31</v>
      </c>
      <c r="CS56">
        <v>11417.526666666699</v>
      </c>
      <c r="CT56">
        <v>48.8915333333333</v>
      </c>
      <c r="CU56">
        <v>50.491599999999998</v>
      </c>
      <c r="CV56">
        <v>49.6312</v>
      </c>
      <c r="CW56">
        <v>50.2624</v>
      </c>
      <c r="CX56">
        <v>51.7395</v>
      </c>
      <c r="CY56">
        <v>1255.4856666666701</v>
      </c>
      <c r="CZ56">
        <v>139.511</v>
      </c>
      <c r="DA56">
        <v>0</v>
      </c>
      <c r="DB56">
        <v>151.30000019073501</v>
      </c>
      <c r="DC56">
        <v>0</v>
      </c>
      <c r="DD56">
        <v>940.33903999999995</v>
      </c>
      <c r="DE56">
        <v>-62.250538347461898</v>
      </c>
      <c r="DF56">
        <v>-1120.7999982894601</v>
      </c>
      <c r="DG56">
        <v>15299.644</v>
      </c>
      <c r="DH56">
        <v>15</v>
      </c>
      <c r="DI56">
        <v>1605220298.5999999</v>
      </c>
      <c r="DJ56" t="s">
        <v>480</v>
      </c>
      <c r="DK56">
        <v>1605220297.5999999</v>
      </c>
      <c r="DL56">
        <v>1605220298.5999999</v>
      </c>
      <c r="DM56">
        <v>11</v>
      </c>
      <c r="DN56">
        <v>5.1999999999999998E-2</v>
      </c>
      <c r="DO56">
        <v>-0.22500000000000001</v>
      </c>
      <c r="DP56">
        <v>-2.1000000000000001E-2</v>
      </c>
      <c r="DQ56">
        <v>0.44900000000000001</v>
      </c>
      <c r="DR56">
        <v>400</v>
      </c>
      <c r="DS56">
        <v>29</v>
      </c>
      <c r="DT56">
        <v>0.37</v>
      </c>
      <c r="DU56">
        <v>0.06</v>
      </c>
      <c r="DV56">
        <v>15.2107666058275</v>
      </c>
      <c r="DW56">
        <v>-0.59040656911560896</v>
      </c>
      <c r="DX56">
        <v>5.0052748143005803E-2</v>
      </c>
      <c r="DY56">
        <v>0</v>
      </c>
      <c r="DZ56">
        <v>-21.308154838709701</v>
      </c>
      <c r="EA56">
        <v>0.77738709677423901</v>
      </c>
      <c r="EB56">
        <v>6.6403705875547794E-2</v>
      </c>
      <c r="EC56">
        <v>0</v>
      </c>
      <c r="ED56">
        <v>7.7813429032258101</v>
      </c>
      <c r="EE56">
        <v>-0.26546806451614102</v>
      </c>
      <c r="EF56">
        <v>1.9945089652561001E-2</v>
      </c>
      <c r="EG56">
        <v>0</v>
      </c>
      <c r="EH56">
        <v>0</v>
      </c>
      <c r="EI56">
        <v>3</v>
      </c>
      <c r="EJ56" t="s">
        <v>361</v>
      </c>
      <c r="EK56">
        <v>100</v>
      </c>
      <c r="EL56">
        <v>100</v>
      </c>
      <c r="EM56">
        <v>-5.0000000000000001E-3</v>
      </c>
      <c r="EN56">
        <v>1.0012000000000001</v>
      </c>
      <c r="EO56">
        <v>0.146211963501021</v>
      </c>
      <c r="EP56">
        <v>-1.6043650578588901E-5</v>
      </c>
      <c r="EQ56">
        <v>-1.15305589960158E-6</v>
      </c>
      <c r="ER56">
        <v>3.6581349982770798E-10</v>
      </c>
      <c r="ES56">
        <v>0.448514999999997</v>
      </c>
      <c r="ET56">
        <v>0</v>
      </c>
      <c r="EU56">
        <v>0</v>
      </c>
      <c r="EV56">
        <v>0</v>
      </c>
      <c r="EW56">
        <v>18</v>
      </c>
      <c r="EX56">
        <v>2225</v>
      </c>
      <c r="EY56">
        <v>1</v>
      </c>
      <c r="EZ56">
        <v>25</v>
      </c>
      <c r="FA56">
        <v>11.6</v>
      </c>
      <c r="FB56">
        <v>11.6</v>
      </c>
      <c r="FC56">
        <v>2</v>
      </c>
      <c r="FD56">
        <v>516.255</v>
      </c>
      <c r="FE56">
        <v>495.12200000000001</v>
      </c>
      <c r="FF56">
        <v>38.204900000000002</v>
      </c>
      <c r="FG56">
        <v>36.770299999999999</v>
      </c>
      <c r="FH56">
        <v>30.000299999999999</v>
      </c>
      <c r="FI56">
        <v>36.456400000000002</v>
      </c>
      <c r="FJ56">
        <v>36.467399999999998</v>
      </c>
      <c r="FK56">
        <v>19.528199999999998</v>
      </c>
      <c r="FL56">
        <v>0</v>
      </c>
      <c r="FM56">
        <v>100</v>
      </c>
      <c r="FN56">
        <v>-999.9</v>
      </c>
      <c r="FO56">
        <v>400</v>
      </c>
      <c r="FP56">
        <v>36.333399999999997</v>
      </c>
      <c r="FQ56">
        <v>97.337999999999994</v>
      </c>
      <c r="FR56">
        <v>101.77</v>
      </c>
    </row>
    <row r="57" spans="1:174" x14ac:dyDescent="0.25">
      <c r="A57">
        <v>41</v>
      </c>
      <c r="B57">
        <v>1605221159</v>
      </c>
      <c r="C57">
        <v>10470.5</v>
      </c>
      <c r="D57" t="s">
        <v>490</v>
      </c>
      <c r="E57" t="s">
        <v>491</v>
      </c>
      <c r="F57" t="s">
        <v>473</v>
      </c>
      <c r="G57" t="s">
        <v>417</v>
      </c>
      <c r="H57">
        <v>1605221151.25</v>
      </c>
      <c r="I57">
        <f t="shared" si="0"/>
        <v>5.512641197351769E-3</v>
      </c>
      <c r="J57">
        <f t="shared" si="1"/>
        <v>5.5126411973517691</v>
      </c>
      <c r="K57">
        <f t="shared" si="2"/>
        <v>13.122030576513396</v>
      </c>
      <c r="L57">
        <f t="shared" si="3"/>
        <v>381.73329999999999</v>
      </c>
      <c r="M57">
        <f t="shared" si="4"/>
        <v>245.16816490417031</v>
      </c>
      <c r="N57">
        <f t="shared" si="5"/>
        <v>24.949636732405043</v>
      </c>
      <c r="O57">
        <f t="shared" si="6"/>
        <v>38.847242534057855</v>
      </c>
      <c r="P57">
        <f t="shared" si="7"/>
        <v>0.17897753161260024</v>
      </c>
      <c r="Q57">
        <f t="shared" si="8"/>
        <v>2.9588515652659928</v>
      </c>
      <c r="R57">
        <f t="shared" si="9"/>
        <v>0.17317329288240865</v>
      </c>
      <c r="S57">
        <f t="shared" si="10"/>
        <v>0.10873911549348528</v>
      </c>
      <c r="T57">
        <f t="shared" si="11"/>
        <v>231.28910554693363</v>
      </c>
      <c r="U57">
        <f t="shared" si="12"/>
        <v>38.864206107135189</v>
      </c>
      <c r="V57">
        <f t="shared" si="13"/>
        <v>38.1432133333333</v>
      </c>
      <c r="W57">
        <f t="shared" si="14"/>
        <v>6.7091199812360545</v>
      </c>
      <c r="X57">
        <f t="shared" si="15"/>
        <v>51.908623244477361</v>
      </c>
      <c r="Y57">
        <f t="shared" si="16"/>
        <v>3.6342433040287685</v>
      </c>
      <c r="Z57">
        <f t="shared" si="17"/>
        <v>7.0012323133910535</v>
      </c>
      <c r="AA57">
        <f t="shared" si="18"/>
        <v>3.074876677207286</v>
      </c>
      <c r="AB57">
        <f t="shared" si="19"/>
        <v>-243.10747680321302</v>
      </c>
      <c r="AC57">
        <f t="shared" si="20"/>
        <v>125.93383235712209</v>
      </c>
      <c r="AD57">
        <f t="shared" si="21"/>
        <v>10.286414143581528</v>
      </c>
      <c r="AE57">
        <f t="shared" si="22"/>
        <v>124.40187524442423</v>
      </c>
      <c r="AF57">
        <v>0</v>
      </c>
      <c r="AG57">
        <v>0</v>
      </c>
      <c r="AH57">
        <f t="shared" si="23"/>
        <v>1</v>
      </c>
      <c r="AI57">
        <f t="shared" si="24"/>
        <v>0</v>
      </c>
      <c r="AJ57">
        <f t="shared" si="25"/>
        <v>51708.438257075926</v>
      </c>
      <c r="AK57" t="s">
        <v>292</v>
      </c>
      <c r="AL57">
        <v>10143.9</v>
      </c>
      <c r="AM57">
        <v>715.47692307692296</v>
      </c>
      <c r="AN57">
        <v>3262.08</v>
      </c>
      <c r="AO57">
        <f t="shared" si="26"/>
        <v>0.78066849277855754</v>
      </c>
      <c r="AP57">
        <v>-0.57774747981622299</v>
      </c>
      <c r="AQ57" t="s">
        <v>492</v>
      </c>
      <c r="AR57">
        <v>15405</v>
      </c>
      <c r="AS57">
        <v>806.97061538461503</v>
      </c>
      <c r="AT57">
        <v>1132.93</v>
      </c>
      <c r="AU57">
        <f t="shared" si="27"/>
        <v>0.28771361391735151</v>
      </c>
      <c r="AV57">
        <v>0.5</v>
      </c>
      <c r="AW57">
        <f t="shared" si="28"/>
        <v>1180.1769605579796</v>
      </c>
      <c r="AX57">
        <f t="shared" si="29"/>
        <v>13.122030576513396</v>
      </c>
      <c r="AY57">
        <f t="shared" si="30"/>
        <v>169.77648919206595</v>
      </c>
      <c r="AZ57">
        <f t="shared" si="31"/>
        <v>1.1608240555596389E-2</v>
      </c>
      <c r="BA57">
        <f t="shared" si="32"/>
        <v>1.8793305852965316</v>
      </c>
      <c r="BB57" t="s">
        <v>493</v>
      </c>
      <c r="BC57">
        <v>806.97061538461503</v>
      </c>
      <c r="BD57">
        <v>635.79999999999995</v>
      </c>
      <c r="BE57">
        <f t="shared" si="33"/>
        <v>0.43880027892279316</v>
      </c>
      <c r="BF57">
        <f t="shared" si="34"/>
        <v>0.65568238612713969</v>
      </c>
      <c r="BG57">
        <f t="shared" si="35"/>
        <v>0.8107094445375207</v>
      </c>
      <c r="BH57">
        <f t="shared" si="36"/>
        <v>0.7808287988147915</v>
      </c>
      <c r="BI57">
        <f t="shared" si="37"/>
        <v>0.83607454153104088</v>
      </c>
      <c r="BJ57">
        <f t="shared" si="38"/>
        <v>0.51660228160964994</v>
      </c>
      <c r="BK57">
        <f t="shared" si="39"/>
        <v>0.48339771839035006</v>
      </c>
      <c r="BL57">
        <f t="shared" si="40"/>
        <v>1399.99066666667</v>
      </c>
      <c r="BM57">
        <f t="shared" si="41"/>
        <v>1180.1769605579796</v>
      </c>
      <c r="BN57">
        <f t="shared" si="42"/>
        <v>0.84298916318345229</v>
      </c>
      <c r="BO57">
        <f t="shared" si="43"/>
        <v>0.19597832636690496</v>
      </c>
      <c r="BP57">
        <v>6</v>
      </c>
      <c r="BQ57">
        <v>0.5</v>
      </c>
      <c r="BR57" t="s">
        <v>295</v>
      </c>
      <c r="BS57">
        <v>2</v>
      </c>
      <c r="BT57">
        <v>1605221151.25</v>
      </c>
      <c r="BU57">
        <v>381.73329999999999</v>
      </c>
      <c r="BV57">
        <v>400.00139999999999</v>
      </c>
      <c r="BW57">
        <v>35.711973333333297</v>
      </c>
      <c r="BX57">
        <v>29.334289999999999</v>
      </c>
      <c r="BY57">
        <v>381.74076666666701</v>
      </c>
      <c r="BZ57">
        <v>34.778019999999998</v>
      </c>
      <c r="CA57">
        <v>500.09763333333302</v>
      </c>
      <c r="CB57">
        <v>101.665366666667</v>
      </c>
      <c r="CC57">
        <v>0.100034816666667</v>
      </c>
      <c r="CD57">
        <v>38.932679999999998</v>
      </c>
      <c r="CE57">
        <v>38.1432133333333</v>
      </c>
      <c r="CF57">
        <v>999.9</v>
      </c>
      <c r="CG57">
        <v>0</v>
      </c>
      <c r="CH57">
        <v>0</v>
      </c>
      <c r="CI57">
        <v>10001.435666666701</v>
      </c>
      <c r="CJ57">
        <v>0</v>
      </c>
      <c r="CK57">
        <v>598.53903333333301</v>
      </c>
      <c r="CL57">
        <v>1399.99066666667</v>
      </c>
      <c r="CM57">
        <v>0.90000366666666698</v>
      </c>
      <c r="CN57">
        <v>9.9996066666666703E-2</v>
      </c>
      <c r="CO57">
        <v>0</v>
      </c>
      <c r="CP57">
        <v>807.63656666666702</v>
      </c>
      <c r="CQ57">
        <v>4.9994800000000001</v>
      </c>
      <c r="CR57">
        <v>13233.08</v>
      </c>
      <c r="CS57">
        <v>11417.53</v>
      </c>
      <c r="CT57">
        <v>48.703800000000001</v>
      </c>
      <c r="CU57">
        <v>50.399799999999999</v>
      </c>
      <c r="CV57">
        <v>49.4705333333333</v>
      </c>
      <c r="CW57">
        <v>50.078800000000001</v>
      </c>
      <c r="CX57">
        <v>51.512266666666697</v>
      </c>
      <c r="CY57">
        <v>1255.4976666666701</v>
      </c>
      <c r="CZ57">
        <v>139.493333333333</v>
      </c>
      <c r="DA57">
        <v>0</v>
      </c>
      <c r="DB57">
        <v>162</v>
      </c>
      <c r="DC57">
        <v>0</v>
      </c>
      <c r="DD57">
        <v>806.97061538461503</v>
      </c>
      <c r="DE57">
        <v>-81.627213565987205</v>
      </c>
      <c r="DF57">
        <v>-1826.83418551918</v>
      </c>
      <c r="DG57">
        <v>13219.05</v>
      </c>
      <c r="DH57">
        <v>15</v>
      </c>
      <c r="DI57">
        <v>1605220298.5999999</v>
      </c>
      <c r="DJ57" t="s">
        <v>480</v>
      </c>
      <c r="DK57">
        <v>1605220297.5999999</v>
      </c>
      <c r="DL57">
        <v>1605220298.5999999</v>
      </c>
      <c r="DM57">
        <v>11</v>
      </c>
      <c r="DN57">
        <v>5.1999999999999998E-2</v>
      </c>
      <c r="DO57">
        <v>-0.22500000000000001</v>
      </c>
      <c r="DP57">
        <v>-2.1000000000000001E-2</v>
      </c>
      <c r="DQ57">
        <v>0.44900000000000001</v>
      </c>
      <c r="DR57">
        <v>400</v>
      </c>
      <c r="DS57">
        <v>29</v>
      </c>
      <c r="DT57">
        <v>0.37</v>
      </c>
      <c r="DU57">
        <v>0.06</v>
      </c>
      <c r="DV57">
        <v>13.124005068530099</v>
      </c>
      <c r="DW57">
        <v>-0.100926019761768</v>
      </c>
      <c r="DX57">
        <v>3.3648328727367997E-2</v>
      </c>
      <c r="DY57">
        <v>1</v>
      </c>
      <c r="DZ57">
        <v>-18.2707612903226</v>
      </c>
      <c r="EA57">
        <v>9.6740322580712093E-2</v>
      </c>
      <c r="EB57">
        <v>3.96752761026175E-2</v>
      </c>
      <c r="EC57">
        <v>1</v>
      </c>
      <c r="ED57">
        <v>6.3774264516128998</v>
      </c>
      <c r="EE57">
        <v>2.4963387096762098E-2</v>
      </c>
      <c r="EF57">
        <v>3.2375244907651502E-3</v>
      </c>
      <c r="EG57">
        <v>1</v>
      </c>
      <c r="EH57">
        <v>3</v>
      </c>
      <c r="EI57">
        <v>3</v>
      </c>
      <c r="EJ57" t="s">
        <v>297</v>
      </c>
      <c r="EK57">
        <v>100</v>
      </c>
      <c r="EL57">
        <v>100</v>
      </c>
      <c r="EM57">
        <v>-8.0000000000000002E-3</v>
      </c>
      <c r="EN57">
        <v>0.93410000000000004</v>
      </c>
      <c r="EO57">
        <v>0.146211963501021</v>
      </c>
      <c r="EP57">
        <v>-1.6043650578588901E-5</v>
      </c>
      <c r="EQ57">
        <v>-1.15305589960158E-6</v>
      </c>
      <c r="ER57">
        <v>3.6581349982770798E-10</v>
      </c>
      <c r="ES57">
        <v>0.448514999999997</v>
      </c>
      <c r="ET57">
        <v>0</v>
      </c>
      <c r="EU57">
        <v>0</v>
      </c>
      <c r="EV57">
        <v>0</v>
      </c>
      <c r="EW57">
        <v>18</v>
      </c>
      <c r="EX57">
        <v>2225</v>
      </c>
      <c r="EY57">
        <v>1</v>
      </c>
      <c r="EZ57">
        <v>25</v>
      </c>
      <c r="FA57">
        <v>14.4</v>
      </c>
      <c r="FB57">
        <v>14.3</v>
      </c>
      <c r="FC57">
        <v>2</v>
      </c>
      <c r="FD57">
        <v>516.10599999999999</v>
      </c>
      <c r="FE57">
        <v>495.37</v>
      </c>
      <c r="FF57">
        <v>37.997300000000003</v>
      </c>
      <c r="FG57">
        <v>36.796399999999998</v>
      </c>
      <c r="FH57">
        <v>29.9999</v>
      </c>
      <c r="FI57">
        <v>36.512900000000002</v>
      </c>
      <c r="FJ57">
        <v>36.529000000000003</v>
      </c>
      <c r="FK57">
        <v>19.527200000000001</v>
      </c>
      <c r="FL57">
        <v>0</v>
      </c>
      <c r="FM57">
        <v>100</v>
      </c>
      <c r="FN57">
        <v>-999.9</v>
      </c>
      <c r="FO57">
        <v>400</v>
      </c>
      <c r="FP57">
        <v>36.763399999999997</v>
      </c>
      <c r="FQ57">
        <v>97.345399999999998</v>
      </c>
      <c r="FR57">
        <v>101.77</v>
      </c>
    </row>
    <row r="58" spans="1:174" x14ac:dyDescent="0.25">
      <c r="A58">
        <v>42</v>
      </c>
      <c r="B58">
        <v>1605221356.5</v>
      </c>
      <c r="C58">
        <v>10668</v>
      </c>
      <c r="D58" t="s">
        <v>494</v>
      </c>
      <c r="E58" t="s">
        <v>495</v>
      </c>
      <c r="F58" t="s">
        <v>473</v>
      </c>
      <c r="G58" t="s">
        <v>417</v>
      </c>
      <c r="H58">
        <v>1605221348.75</v>
      </c>
      <c r="I58">
        <f t="shared" si="0"/>
        <v>7.194777629328116E-3</v>
      </c>
      <c r="J58">
        <f t="shared" si="1"/>
        <v>7.194777629328116</v>
      </c>
      <c r="K58">
        <f t="shared" si="2"/>
        <v>15.345103623992651</v>
      </c>
      <c r="L58">
        <f t="shared" si="3"/>
        <v>378.29496666666699</v>
      </c>
      <c r="M58">
        <f t="shared" si="4"/>
        <v>262.19748530226207</v>
      </c>
      <c r="N58">
        <f t="shared" si="5"/>
        <v>26.683329678287297</v>
      </c>
      <c r="O58">
        <f t="shared" si="6"/>
        <v>38.498345243726455</v>
      </c>
      <c r="P58">
        <f t="shared" si="7"/>
        <v>0.2530972125962257</v>
      </c>
      <c r="Q58">
        <f t="shared" si="8"/>
        <v>2.9593721412899918</v>
      </c>
      <c r="R58">
        <f t="shared" si="9"/>
        <v>0.24165731917323199</v>
      </c>
      <c r="S58">
        <f t="shared" si="10"/>
        <v>0.15202055892311214</v>
      </c>
      <c r="T58">
        <f t="shared" si="11"/>
        <v>231.29152609593839</v>
      </c>
      <c r="U58">
        <f t="shared" si="12"/>
        <v>38.435113916943337</v>
      </c>
      <c r="V58">
        <f t="shared" si="13"/>
        <v>38.133183333333299</v>
      </c>
      <c r="W58">
        <f t="shared" si="14"/>
        <v>6.7054778628794711</v>
      </c>
      <c r="X58">
        <f t="shared" si="15"/>
        <v>54.737761788576691</v>
      </c>
      <c r="Y58">
        <f t="shared" si="16"/>
        <v>3.832444398108966</v>
      </c>
      <c r="Z58">
        <f t="shared" si="17"/>
        <v>7.0014634739938622</v>
      </c>
      <c r="AA58">
        <f t="shared" si="18"/>
        <v>2.8730334647705051</v>
      </c>
      <c r="AB58">
        <f t="shared" si="19"/>
        <v>-317.28969345336992</v>
      </c>
      <c r="AC58">
        <f t="shared" si="20"/>
        <v>127.65408672877835</v>
      </c>
      <c r="AD58">
        <f t="shared" si="21"/>
        <v>10.424620032661027</v>
      </c>
      <c r="AE58">
        <f t="shared" si="22"/>
        <v>52.080539404007865</v>
      </c>
      <c r="AF58">
        <v>0</v>
      </c>
      <c r="AG58">
        <v>0</v>
      </c>
      <c r="AH58">
        <f t="shared" si="23"/>
        <v>1</v>
      </c>
      <c r="AI58">
        <f t="shared" si="24"/>
        <v>0</v>
      </c>
      <c r="AJ58">
        <f t="shared" si="25"/>
        <v>51723.035075902415</v>
      </c>
      <c r="AK58" t="s">
        <v>292</v>
      </c>
      <c r="AL58">
        <v>10143.9</v>
      </c>
      <c r="AM58">
        <v>715.47692307692296</v>
      </c>
      <c r="AN58">
        <v>3262.08</v>
      </c>
      <c r="AO58">
        <f t="shared" si="26"/>
        <v>0.78066849277855754</v>
      </c>
      <c r="AP58">
        <v>-0.57774747981622299</v>
      </c>
      <c r="AQ58" t="s">
        <v>496</v>
      </c>
      <c r="AR58">
        <v>15386.4</v>
      </c>
      <c r="AS58">
        <v>891.11968000000002</v>
      </c>
      <c r="AT58">
        <v>1223.6199999999999</v>
      </c>
      <c r="AU58">
        <f t="shared" si="27"/>
        <v>0.27173495039309581</v>
      </c>
      <c r="AV58">
        <v>0.5</v>
      </c>
      <c r="AW58">
        <f t="shared" si="28"/>
        <v>1180.1850435825052</v>
      </c>
      <c r="AX58">
        <f t="shared" si="29"/>
        <v>15.345103623992651</v>
      </c>
      <c r="AY58">
        <f t="shared" si="30"/>
        <v>160.34876213628283</v>
      </c>
      <c r="AZ58">
        <f t="shared" si="31"/>
        <v>1.3491825871199264E-2</v>
      </c>
      <c r="BA58">
        <f t="shared" si="32"/>
        <v>1.6659256958859778</v>
      </c>
      <c r="BB58" t="s">
        <v>497</v>
      </c>
      <c r="BC58">
        <v>891.11968000000002</v>
      </c>
      <c r="BD58">
        <v>650.92999999999995</v>
      </c>
      <c r="BE58">
        <f t="shared" si="33"/>
        <v>0.46802929013909544</v>
      </c>
      <c r="BF58">
        <f t="shared" si="34"/>
        <v>0.58059389896802793</v>
      </c>
      <c r="BG58">
        <f t="shared" si="35"/>
        <v>0.78067518143346804</v>
      </c>
      <c r="BH58">
        <f t="shared" si="36"/>
        <v>0.65434389466322296</v>
      </c>
      <c r="BI58">
        <f t="shared" si="37"/>
        <v>0.80046239575857314</v>
      </c>
      <c r="BJ58">
        <f t="shared" si="38"/>
        <v>0.424102390663461</v>
      </c>
      <c r="BK58">
        <f t="shared" si="39"/>
        <v>0.575897609336539</v>
      </c>
      <c r="BL58">
        <f t="shared" si="40"/>
        <v>1399.99966666667</v>
      </c>
      <c r="BM58">
        <f t="shared" si="41"/>
        <v>1180.1850435825052</v>
      </c>
      <c r="BN58">
        <f t="shared" si="42"/>
        <v>0.84298951755643436</v>
      </c>
      <c r="BO58">
        <f t="shared" si="43"/>
        <v>0.19597903511286882</v>
      </c>
      <c r="BP58">
        <v>6</v>
      </c>
      <c r="BQ58">
        <v>0.5</v>
      </c>
      <c r="BR58" t="s">
        <v>295</v>
      </c>
      <c r="BS58">
        <v>2</v>
      </c>
      <c r="BT58">
        <v>1605221348.75</v>
      </c>
      <c r="BU58">
        <v>378.29496666666699</v>
      </c>
      <c r="BV58">
        <v>399.97179999999997</v>
      </c>
      <c r="BW58">
        <v>37.658616666666703</v>
      </c>
      <c r="BX58">
        <v>29.351316666666701</v>
      </c>
      <c r="BY58">
        <v>378.30003333333298</v>
      </c>
      <c r="BZ58">
        <v>36.632236666666699</v>
      </c>
      <c r="CA58">
        <v>500.07816666666702</v>
      </c>
      <c r="CB58">
        <v>101.668066666667</v>
      </c>
      <c r="CC58">
        <v>9.9994333333333296E-2</v>
      </c>
      <c r="CD58">
        <v>38.933293333333303</v>
      </c>
      <c r="CE58">
        <v>38.133183333333299</v>
      </c>
      <c r="CF58">
        <v>999.9</v>
      </c>
      <c r="CG58">
        <v>0</v>
      </c>
      <c r="CH58">
        <v>0</v>
      </c>
      <c r="CI58">
        <v>10004.123</v>
      </c>
      <c r="CJ58">
        <v>0</v>
      </c>
      <c r="CK58">
        <v>304.535233333333</v>
      </c>
      <c r="CL58">
        <v>1399.99966666667</v>
      </c>
      <c r="CM58">
        <v>0.89999366666666603</v>
      </c>
      <c r="CN58">
        <v>0.100006466666667</v>
      </c>
      <c r="CO58">
        <v>0</v>
      </c>
      <c r="CP58">
        <v>892.01120000000003</v>
      </c>
      <c r="CQ58">
        <v>4.9994800000000001</v>
      </c>
      <c r="CR58">
        <v>15235.4</v>
      </c>
      <c r="CS58">
        <v>11417.56</v>
      </c>
      <c r="CT58">
        <v>48.75</v>
      </c>
      <c r="CU58">
        <v>50.3414</v>
      </c>
      <c r="CV58">
        <v>49.457933333333301</v>
      </c>
      <c r="CW58">
        <v>50.203800000000001</v>
      </c>
      <c r="CX58">
        <v>51.537133333333301</v>
      </c>
      <c r="CY58">
        <v>1255.49133333333</v>
      </c>
      <c r="CZ58">
        <v>139.511</v>
      </c>
      <c r="DA58">
        <v>0</v>
      </c>
      <c r="DB58">
        <v>196.90000009536701</v>
      </c>
      <c r="DC58">
        <v>0</v>
      </c>
      <c r="DD58">
        <v>891.11968000000002</v>
      </c>
      <c r="DE58">
        <v>-64.677769147395495</v>
      </c>
      <c r="DF58">
        <v>-276.261538715722</v>
      </c>
      <c r="DG58">
        <v>15229.68</v>
      </c>
      <c r="DH58">
        <v>15</v>
      </c>
      <c r="DI58">
        <v>1605220298.5999999</v>
      </c>
      <c r="DJ58" t="s">
        <v>480</v>
      </c>
      <c r="DK58">
        <v>1605220297.5999999</v>
      </c>
      <c r="DL58">
        <v>1605220298.5999999</v>
      </c>
      <c r="DM58">
        <v>11</v>
      </c>
      <c r="DN58">
        <v>5.1999999999999998E-2</v>
      </c>
      <c r="DO58">
        <v>-0.22500000000000001</v>
      </c>
      <c r="DP58">
        <v>-2.1000000000000001E-2</v>
      </c>
      <c r="DQ58">
        <v>0.44900000000000001</v>
      </c>
      <c r="DR58">
        <v>400</v>
      </c>
      <c r="DS58">
        <v>29</v>
      </c>
      <c r="DT58">
        <v>0.37</v>
      </c>
      <c r="DU58">
        <v>0.06</v>
      </c>
      <c r="DV58">
        <v>15.345244290085301</v>
      </c>
      <c r="DW58">
        <v>-6.9113469990659399E-2</v>
      </c>
      <c r="DX58">
        <v>2.1602878584437001E-2</v>
      </c>
      <c r="DY58">
        <v>1</v>
      </c>
      <c r="DZ58">
        <v>-21.677964516128998</v>
      </c>
      <c r="EA58">
        <v>1.1104838709665501E-2</v>
      </c>
      <c r="EB58">
        <v>2.5822627591583599E-2</v>
      </c>
      <c r="EC58">
        <v>1</v>
      </c>
      <c r="ED58">
        <v>8.3058693548387108</v>
      </c>
      <c r="EE58">
        <v>8.1524032258057003E-2</v>
      </c>
      <c r="EF58">
        <v>6.6624290520868497E-3</v>
      </c>
      <c r="EG58">
        <v>1</v>
      </c>
      <c r="EH58">
        <v>3</v>
      </c>
      <c r="EI58">
        <v>3</v>
      </c>
      <c r="EJ58" t="s">
        <v>297</v>
      </c>
      <c r="EK58">
        <v>100</v>
      </c>
      <c r="EL58">
        <v>100</v>
      </c>
      <c r="EM58">
        <v>-5.0000000000000001E-3</v>
      </c>
      <c r="EN58">
        <v>1.0273000000000001</v>
      </c>
      <c r="EO58">
        <v>0.146211963501021</v>
      </c>
      <c r="EP58">
        <v>-1.6043650578588901E-5</v>
      </c>
      <c r="EQ58">
        <v>-1.15305589960158E-6</v>
      </c>
      <c r="ER58">
        <v>3.6581349982770798E-10</v>
      </c>
      <c r="ES58">
        <v>0.448514999999997</v>
      </c>
      <c r="ET58">
        <v>0</v>
      </c>
      <c r="EU58">
        <v>0</v>
      </c>
      <c r="EV58">
        <v>0</v>
      </c>
      <c r="EW58">
        <v>18</v>
      </c>
      <c r="EX58">
        <v>2225</v>
      </c>
      <c r="EY58">
        <v>1</v>
      </c>
      <c r="EZ58">
        <v>25</v>
      </c>
      <c r="FA58">
        <v>17.600000000000001</v>
      </c>
      <c r="FB58">
        <v>17.600000000000001</v>
      </c>
      <c r="FC58">
        <v>2</v>
      </c>
      <c r="FD58">
        <v>518.202</v>
      </c>
      <c r="FE58">
        <v>495.94099999999997</v>
      </c>
      <c r="FF58">
        <v>37.930199999999999</v>
      </c>
      <c r="FG58">
        <v>36.814300000000003</v>
      </c>
      <c r="FH58">
        <v>30.000399999999999</v>
      </c>
      <c r="FI58">
        <v>36.561199999999999</v>
      </c>
      <c r="FJ58">
        <v>36.580100000000002</v>
      </c>
      <c r="FK58">
        <v>19.528199999999998</v>
      </c>
      <c r="FL58">
        <v>0</v>
      </c>
      <c r="FM58">
        <v>100</v>
      </c>
      <c r="FN58">
        <v>-999.9</v>
      </c>
      <c r="FO58">
        <v>400</v>
      </c>
      <c r="FP58">
        <v>35.339100000000002</v>
      </c>
      <c r="FQ58">
        <v>97.333699999999993</v>
      </c>
      <c r="FR58">
        <v>101.755</v>
      </c>
    </row>
    <row r="59" spans="1:174" x14ac:dyDescent="0.25">
      <c r="A59">
        <v>43</v>
      </c>
      <c r="B59">
        <v>1605221553</v>
      </c>
      <c r="C59">
        <v>10864.5</v>
      </c>
      <c r="D59" t="s">
        <v>498</v>
      </c>
      <c r="E59" t="s">
        <v>499</v>
      </c>
      <c r="F59" t="s">
        <v>305</v>
      </c>
      <c r="G59" t="s">
        <v>500</v>
      </c>
      <c r="H59">
        <v>1605221545.25</v>
      </c>
      <c r="I59">
        <f t="shared" si="0"/>
        <v>8.3114712680804742E-4</v>
      </c>
      <c r="J59">
        <f t="shared" si="1"/>
        <v>0.83114712680804748</v>
      </c>
      <c r="K59">
        <f t="shared" si="2"/>
        <v>2.3623497607180997</v>
      </c>
      <c r="L59">
        <f t="shared" si="3"/>
        <v>396.7731</v>
      </c>
      <c r="M59">
        <f t="shared" si="4"/>
        <v>183.54810915633456</v>
      </c>
      <c r="N59">
        <f t="shared" si="5"/>
        <v>18.678405778712307</v>
      </c>
      <c r="O59">
        <f t="shared" si="6"/>
        <v>40.376819995270573</v>
      </c>
      <c r="P59">
        <f t="shared" si="7"/>
        <v>1.9597843062761279E-2</v>
      </c>
      <c r="Q59">
        <f t="shared" si="8"/>
        <v>2.9581920388915846</v>
      </c>
      <c r="R59">
        <f t="shared" si="9"/>
        <v>1.952599829655521E-2</v>
      </c>
      <c r="S59">
        <f t="shared" si="10"/>
        <v>1.2210181851690184E-2</v>
      </c>
      <c r="T59">
        <f t="shared" si="11"/>
        <v>231.28905278313903</v>
      </c>
      <c r="U59">
        <f t="shared" si="12"/>
        <v>40.373487087285525</v>
      </c>
      <c r="V59">
        <f t="shared" si="13"/>
        <v>39.480593333333303</v>
      </c>
      <c r="W59">
        <f t="shared" si="14"/>
        <v>7.2103937040910662</v>
      </c>
      <c r="X59">
        <f t="shared" si="15"/>
        <v>43.51232583209142</v>
      </c>
      <c r="Y59">
        <f t="shared" si="16"/>
        <v>3.0981290056619599</v>
      </c>
      <c r="Z59">
        <f t="shared" si="17"/>
        <v>7.1201181421954995</v>
      </c>
      <c r="AA59">
        <f t="shared" si="18"/>
        <v>4.1122646984291062</v>
      </c>
      <c r="AB59">
        <f t="shared" si="19"/>
        <v>-36.653588292234893</v>
      </c>
      <c r="AC59">
        <f t="shared" si="20"/>
        <v>-37.441600690854493</v>
      </c>
      <c r="AD59">
        <f t="shared" si="21"/>
        <v>-3.083322393598559</v>
      </c>
      <c r="AE59">
        <f t="shared" si="22"/>
        <v>154.11054140645106</v>
      </c>
      <c r="AF59">
        <v>0</v>
      </c>
      <c r="AG59">
        <v>0</v>
      </c>
      <c r="AH59">
        <f t="shared" si="23"/>
        <v>1</v>
      </c>
      <c r="AI59">
        <f t="shared" si="24"/>
        <v>0</v>
      </c>
      <c r="AJ59">
        <f t="shared" si="25"/>
        <v>51638.002077500096</v>
      </c>
      <c r="AK59" t="s">
        <v>292</v>
      </c>
      <c r="AL59">
        <v>10143.9</v>
      </c>
      <c r="AM59">
        <v>715.47692307692296</v>
      </c>
      <c r="AN59">
        <v>3262.08</v>
      </c>
      <c r="AO59">
        <f t="shared" si="26"/>
        <v>0.78066849277855754</v>
      </c>
      <c r="AP59">
        <v>-0.57774747981622299</v>
      </c>
      <c r="AQ59" t="s">
        <v>501</v>
      </c>
      <c r="AR59">
        <v>15518</v>
      </c>
      <c r="AS59">
        <v>566.27826923076896</v>
      </c>
      <c r="AT59">
        <v>663.55</v>
      </c>
      <c r="AU59">
        <f t="shared" si="27"/>
        <v>0.14659291804571017</v>
      </c>
      <c r="AV59">
        <v>0.5</v>
      </c>
      <c r="AW59">
        <f t="shared" si="28"/>
        <v>1180.1721495615313</v>
      </c>
      <c r="AX59">
        <f t="shared" si="29"/>
        <v>2.3623497607180997</v>
      </c>
      <c r="AY59">
        <f t="shared" si="30"/>
        <v>86.502439600251591</v>
      </c>
      <c r="AZ59">
        <f t="shared" si="31"/>
        <v>2.4912443846659619E-3</v>
      </c>
      <c r="BA59">
        <f t="shared" si="32"/>
        <v>3.9161027804988318</v>
      </c>
      <c r="BB59" t="s">
        <v>502</v>
      </c>
      <c r="BC59">
        <v>566.27826923076896</v>
      </c>
      <c r="BD59">
        <v>472.94</v>
      </c>
      <c r="BE59">
        <f t="shared" si="33"/>
        <v>0.28725793082661433</v>
      </c>
      <c r="BF59">
        <f t="shared" si="34"/>
        <v>0.51031808808158552</v>
      </c>
      <c r="BG59">
        <f t="shared" si="35"/>
        <v>0.9316599381888323</v>
      </c>
      <c r="BH59">
        <f t="shared" si="36"/>
        <v>-1.873242722761284</v>
      </c>
      <c r="BI59">
        <f t="shared" si="37"/>
        <v>1.0203906621913232</v>
      </c>
      <c r="BJ59">
        <f t="shared" si="38"/>
        <v>0.42620359934551977</v>
      </c>
      <c r="BK59">
        <f t="shared" si="39"/>
        <v>0.57379640065448023</v>
      </c>
      <c r="BL59">
        <f t="shared" si="40"/>
        <v>1399.9843333333299</v>
      </c>
      <c r="BM59">
        <f t="shared" si="41"/>
        <v>1180.1721495615313</v>
      </c>
      <c r="BN59">
        <f t="shared" si="42"/>
        <v>0.8429895402840466</v>
      </c>
      <c r="BO59">
        <f t="shared" si="43"/>
        <v>0.19597908056809316</v>
      </c>
      <c r="BP59">
        <v>6</v>
      </c>
      <c r="BQ59">
        <v>0.5</v>
      </c>
      <c r="BR59" t="s">
        <v>295</v>
      </c>
      <c r="BS59">
        <v>2</v>
      </c>
      <c r="BT59">
        <v>1605221545.25</v>
      </c>
      <c r="BU59">
        <v>396.7731</v>
      </c>
      <c r="BV59">
        <v>400.00310000000002</v>
      </c>
      <c r="BW59">
        <v>30.4445533333333</v>
      </c>
      <c r="BX59">
        <v>29.477706666666698</v>
      </c>
      <c r="BY59">
        <v>396.70940000000002</v>
      </c>
      <c r="BZ59">
        <v>29.773810000000001</v>
      </c>
      <c r="CA59">
        <v>500.08543333333301</v>
      </c>
      <c r="CB59">
        <v>101.662966666667</v>
      </c>
      <c r="CC59">
        <v>0.100030863333333</v>
      </c>
      <c r="CD59">
        <v>39.245823333333298</v>
      </c>
      <c r="CE59">
        <v>39.480593333333303</v>
      </c>
      <c r="CF59">
        <v>999.9</v>
      </c>
      <c r="CG59">
        <v>0</v>
      </c>
      <c r="CH59">
        <v>0</v>
      </c>
      <c r="CI59">
        <v>9997.9313333333303</v>
      </c>
      <c r="CJ59">
        <v>0</v>
      </c>
      <c r="CK59">
        <v>236.52193333333301</v>
      </c>
      <c r="CL59">
        <v>1399.9843333333299</v>
      </c>
      <c r="CM59">
        <v>0.89999176666666703</v>
      </c>
      <c r="CN59">
        <v>0.100008163333333</v>
      </c>
      <c r="CO59">
        <v>0</v>
      </c>
      <c r="CP59">
        <v>566.400933333333</v>
      </c>
      <c r="CQ59">
        <v>4.9994800000000001</v>
      </c>
      <c r="CR59">
        <v>10032.459999999999</v>
      </c>
      <c r="CS59">
        <v>11417.426666666701</v>
      </c>
      <c r="CT59">
        <v>48.785133333333299</v>
      </c>
      <c r="CU59">
        <v>50.318300000000001</v>
      </c>
      <c r="CV59">
        <v>49.541333333333299</v>
      </c>
      <c r="CW59">
        <v>50.208066666666703</v>
      </c>
      <c r="CX59">
        <v>51.647599999999997</v>
      </c>
      <c r="CY59">
        <v>1255.4746666666699</v>
      </c>
      <c r="CZ59">
        <v>139.51033333333299</v>
      </c>
      <c r="DA59">
        <v>0</v>
      </c>
      <c r="DB59">
        <v>195.80000019073501</v>
      </c>
      <c r="DC59">
        <v>0</v>
      </c>
      <c r="DD59">
        <v>566.27826923076896</v>
      </c>
      <c r="DE59">
        <v>-20.008239311921901</v>
      </c>
      <c r="DF59">
        <v>-51.247863321626198</v>
      </c>
      <c r="DG59">
        <v>10031.938461538501</v>
      </c>
      <c r="DH59">
        <v>15</v>
      </c>
      <c r="DI59">
        <v>1605221409</v>
      </c>
      <c r="DJ59" t="s">
        <v>503</v>
      </c>
      <c r="DK59">
        <v>1605221396.5</v>
      </c>
      <c r="DL59">
        <v>1605221409</v>
      </c>
      <c r="DM59">
        <v>12</v>
      </c>
      <c r="DN59">
        <v>8.3000000000000004E-2</v>
      </c>
      <c r="DO59">
        <v>-0.20399999999999999</v>
      </c>
      <c r="DP59">
        <v>6.0999999999999999E-2</v>
      </c>
      <c r="DQ59">
        <v>0.439</v>
      </c>
      <c r="DR59">
        <v>400</v>
      </c>
      <c r="DS59">
        <v>29</v>
      </c>
      <c r="DT59">
        <v>0.05</v>
      </c>
      <c r="DU59">
        <v>0.01</v>
      </c>
      <c r="DV59">
        <v>2.3636865574427999</v>
      </c>
      <c r="DW59">
        <v>-8.1142115144613502E-2</v>
      </c>
      <c r="DX59">
        <v>2.4972569209492399E-2</v>
      </c>
      <c r="DY59">
        <v>1</v>
      </c>
      <c r="DZ59">
        <v>-3.2288435483871001</v>
      </c>
      <c r="EA59">
        <v>3.5178387096782601E-2</v>
      </c>
      <c r="EB59">
        <v>3.1290518665830498E-2</v>
      </c>
      <c r="EC59">
        <v>1</v>
      </c>
      <c r="ED59">
        <v>0.96552829032258103</v>
      </c>
      <c r="EE59">
        <v>0.252363725806453</v>
      </c>
      <c r="EF59">
        <v>1.90745841660903E-2</v>
      </c>
      <c r="EG59">
        <v>0</v>
      </c>
      <c r="EH59">
        <v>2</v>
      </c>
      <c r="EI59">
        <v>3</v>
      </c>
      <c r="EJ59" t="s">
        <v>319</v>
      </c>
      <c r="EK59">
        <v>100</v>
      </c>
      <c r="EL59">
        <v>100</v>
      </c>
      <c r="EM59">
        <v>6.4000000000000001E-2</v>
      </c>
      <c r="EN59">
        <v>0.67179999999999995</v>
      </c>
      <c r="EO59">
        <v>0.22865185479215799</v>
      </c>
      <c r="EP59">
        <v>-1.6043650578588901E-5</v>
      </c>
      <c r="EQ59">
        <v>-1.15305589960158E-6</v>
      </c>
      <c r="ER59">
        <v>3.6581349982770798E-10</v>
      </c>
      <c r="ES59">
        <v>0.438890476190476</v>
      </c>
      <c r="ET59">
        <v>0</v>
      </c>
      <c r="EU59">
        <v>0</v>
      </c>
      <c r="EV59">
        <v>0</v>
      </c>
      <c r="EW59">
        <v>18</v>
      </c>
      <c r="EX59">
        <v>2225</v>
      </c>
      <c r="EY59">
        <v>1</v>
      </c>
      <c r="EZ59">
        <v>25</v>
      </c>
      <c r="FA59">
        <v>2.6</v>
      </c>
      <c r="FB59">
        <v>2.4</v>
      </c>
      <c r="FC59">
        <v>2</v>
      </c>
      <c r="FD59">
        <v>512.03899999999999</v>
      </c>
      <c r="FE59">
        <v>495.16500000000002</v>
      </c>
      <c r="FF59">
        <v>38.015999999999998</v>
      </c>
      <c r="FG59">
        <v>36.934699999999999</v>
      </c>
      <c r="FH59">
        <v>30</v>
      </c>
      <c r="FI59">
        <v>36.663200000000003</v>
      </c>
      <c r="FJ59">
        <v>36.679200000000002</v>
      </c>
      <c r="FK59">
        <v>19.517099999999999</v>
      </c>
      <c r="FL59">
        <v>0</v>
      </c>
      <c r="FM59">
        <v>100</v>
      </c>
      <c r="FN59">
        <v>-999.9</v>
      </c>
      <c r="FO59">
        <v>400</v>
      </c>
      <c r="FP59">
        <v>37.181100000000001</v>
      </c>
      <c r="FQ59">
        <v>97.311700000000002</v>
      </c>
      <c r="FR59">
        <v>101.72499999999999</v>
      </c>
    </row>
    <row r="60" spans="1:174" x14ac:dyDescent="0.25">
      <c r="A60">
        <v>44</v>
      </c>
      <c r="B60">
        <v>1605221741</v>
      </c>
      <c r="C60">
        <v>11052.5</v>
      </c>
      <c r="D60" t="s">
        <v>504</v>
      </c>
      <c r="E60" t="s">
        <v>505</v>
      </c>
      <c r="F60" t="s">
        <v>305</v>
      </c>
      <c r="G60" t="s">
        <v>500</v>
      </c>
      <c r="H60">
        <v>1605221733</v>
      </c>
      <c r="I60">
        <f t="shared" si="0"/>
        <v>5.6945059899337291E-4</v>
      </c>
      <c r="J60">
        <f t="shared" si="1"/>
        <v>0.56945059899337291</v>
      </c>
      <c r="K60">
        <f t="shared" si="2"/>
        <v>1.9027972276760641</v>
      </c>
      <c r="L60">
        <f t="shared" si="3"/>
        <v>397.44945161290298</v>
      </c>
      <c r="M60">
        <f t="shared" si="4"/>
        <v>169.11395261105798</v>
      </c>
      <c r="N60">
        <f t="shared" si="5"/>
        <v>17.208104328230803</v>
      </c>
      <c r="O60">
        <f t="shared" si="6"/>
        <v>40.44226702147192</v>
      </c>
      <c r="P60">
        <f t="shared" si="7"/>
        <v>1.4497419588981372E-2</v>
      </c>
      <c r="Q60">
        <f t="shared" si="8"/>
        <v>2.9588427622730342</v>
      </c>
      <c r="R60">
        <f t="shared" si="9"/>
        <v>1.4458072524480715E-2</v>
      </c>
      <c r="S60">
        <f t="shared" si="10"/>
        <v>9.039821541769617E-3</v>
      </c>
      <c r="T60">
        <f t="shared" si="11"/>
        <v>231.28999516279822</v>
      </c>
      <c r="U60">
        <f t="shared" si="12"/>
        <v>40.158674905744334</v>
      </c>
      <c r="V60">
        <f t="shared" si="13"/>
        <v>38.581567741935501</v>
      </c>
      <c r="W60">
        <f t="shared" si="14"/>
        <v>6.869982348538695</v>
      </c>
      <c r="X60">
        <f t="shared" si="15"/>
        <v>43.600615986958921</v>
      </c>
      <c r="Y60">
        <f t="shared" si="16"/>
        <v>3.0577536656833444</v>
      </c>
      <c r="Z60">
        <f t="shared" si="17"/>
        <v>7.0130973988943817</v>
      </c>
      <c r="AA60">
        <f t="shared" si="18"/>
        <v>3.8122286828553507</v>
      </c>
      <c r="AB60">
        <f t="shared" si="19"/>
        <v>-25.112771415607746</v>
      </c>
      <c r="AC60">
        <f t="shared" si="20"/>
        <v>61.026623177952587</v>
      </c>
      <c r="AD60">
        <f t="shared" si="21"/>
        <v>4.9960148046523241</v>
      </c>
      <c r="AE60">
        <f t="shared" si="22"/>
        <v>272.19986172979543</v>
      </c>
      <c r="AF60">
        <v>0</v>
      </c>
      <c r="AG60">
        <v>0</v>
      </c>
      <c r="AH60">
        <f t="shared" si="23"/>
        <v>1</v>
      </c>
      <c r="AI60">
        <f t="shared" si="24"/>
        <v>0</v>
      </c>
      <c r="AJ60">
        <f t="shared" si="25"/>
        <v>51702.749895847948</v>
      </c>
      <c r="AK60" t="s">
        <v>292</v>
      </c>
      <c r="AL60">
        <v>10143.9</v>
      </c>
      <c r="AM60">
        <v>715.47692307692296</v>
      </c>
      <c r="AN60">
        <v>3262.08</v>
      </c>
      <c r="AO60">
        <f t="shared" si="26"/>
        <v>0.78066849277855754</v>
      </c>
      <c r="AP60">
        <v>-0.57774747981622299</v>
      </c>
      <c r="AQ60" t="s">
        <v>506</v>
      </c>
      <c r="AR60">
        <v>15490.1</v>
      </c>
      <c r="AS60">
        <v>529.37426923076896</v>
      </c>
      <c r="AT60">
        <v>615.04</v>
      </c>
      <c r="AU60">
        <f t="shared" si="27"/>
        <v>0.13928481199471743</v>
      </c>
      <c r="AV60">
        <v>0.5</v>
      </c>
      <c r="AW60">
        <f t="shared" si="28"/>
        <v>1180.1798531673373</v>
      </c>
      <c r="AX60">
        <f t="shared" si="29"/>
        <v>1.9027972276760641</v>
      </c>
      <c r="AY60">
        <f t="shared" si="30"/>
        <v>82.1905644841829</v>
      </c>
      <c r="AZ60">
        <f t="shared" si="31"/>
        <v>2.1018361742365477E-3</v>
      </c>
      <c r="BA60">
        <f t="shared" si="32"/>
        <v>4.3038501560874094</v>
      </c>
      <c r="BB60" t="s">
        <v>507</v>
      </c>
      <c r="BC60">
        <v>529.37426923076896</v>
      </c>
      <c r="BD60">
        <v>457.58</v>
      </c>
      <c r="BE60">
        <f t="shared" si="33"/>
        <v>0.25601586888657646</v>
      </c>
      <c r="BF60">
        <f t="shared" si="34"/>
        <v>0.54404757252147218</v>
      </c>
      <c r="BG60">
        <f t="shared" si="35"/>
        <v>0.94385451952219646</v>
      </c>
      <c r="BH60">
        <f t="shared" si="36"/>
        <v>-0.85293065682250169</v>
      </c>
      <c r="BI60">
        <f t="shared" si="37"/>
        <v>1.0394395671579395</v>
      </c>
      <c r="BJ60">
        <f t="shared" si="38"/>
        <v>0.47026329518455129</v>
      </c>
      <c r="BK60">
        <f t="shared" si="39"/>
        <v>0.52973670481544866</v>
      </c>
      <c r="BL60">
        <f t="shared" si="40"/>
        <v>1399.9938709677399</v>
      </c>
      <c r="BM60">
        <f t="shared" si="41"/>
        <v>1180.1798531673373</v>
      </c>
      <c r="BN60">
        <f t="shared" si="42"/>
        <v>0.84298929991139393</v>
      </c>
      <c r="BO60">
        <f t="shared" si="43"/>
        <v>0.19597859982278792</v>
      </c>
      <c r="BP60">
        <v>6</v>
      </c>
      <c r="BQ60">
        <v>0.5</v>
      </c>
      <c r="BR60" t="s">
        <v>295</v>
      </c>
      <c r="BS60">
        <v>2</v>
      </c>
      <c r="BT60">
        <v>1605221733</v>
      </c>
      <c r="BU60">
        <v>397.44945161290298</v>
      </c>
      <c r="BV60">
        <v>400.00396774193598</v>
      </c>
      <c r="BW60">
        <v>30.050306451612901</v>
      </c>
      <c r="BX60">
        <v>29.387612903225801</v>
      </c>
      <c r="BY60">
        <v>397.38625806451603</v>
      </c>
      <c r="BZ60">
        <v>29.398503225806401</v>
      </c>
      <c r="CA60">
        <v>500.08493548387099</v>
      </c>
      <c r="CB60">
        <v>101.65448387096799</v>
      </c>
      <c r="CC60">
        <v>0.100008070967742</v>
      </c>
      <c r="CD60">
        <v>38.9641387096774</v>
      </c>
      <c r="CE60">
        <v>38.581567741935501</v>
      </c>
      <c r="CF60">
        <v>999.9</v>
      </c>
      <c r="CG60">
        <v>0</v>
      </c>
      <c r="CH60">
        <v>0</v>
      </c>
      <c r="CI60">
        <v>10002.456451612899</v>
      </c>
      <c r="CJ60">
        <v>0</v>
      </c>
      <c r="CK60">
        <v>241.34570967741899</v>
      </c>
      <c r="CL60">
        <v>1399.9938709677399</v>
      </c>
      <c r="CM60">
        <v>0.90000100000000005</v>
      </c>
      <c r="CN60">
        <v>9.9999500000000005E-2</v>
      </c>
      <c r="CO60">
        <v>0</v>
      </c>
      <c r="CP60">
        <v>529.40735483871003</v>
      </c>
      <c r="CQ60">
        <v>4.9994800000000001</v>
      </c>
      <c r="CR60">
        <v>8573.37612903226</v>
      </c>
      <c r="CS60">
        <v>11417.538709677399</v>
      </c>
      <c r="CT60">
        <v>48.578258064516099</v>
      </c>
      <c r="CU60">
        <v>50.058</v>
      </c>
      <c r="CV60">
        <v>49.274000000000001</v>
      </c>
      <c r="CW60">
        <v>49.890999999999998</v>
      </c>
      <c r="CX60">
        <v>51.336387096774203</v>
      </c>
      <c r="CY60">
        <v>1255.4938709677399</v>
      </c>
      <c r="CZ60">
        <v>139.5</v>
      </c>
      <c r="DA60">
        <v>0</v>
      </c>
      <c r="DB60">
        <v>187.200000047684</v>
      </c>
      <c r="DC60">
        <v>0</v>
      </c>
      <c r="DD60">
        <v>529.37426923076896</v>
      </c>
      <c r="DE60">
        <v>-6.2952136680188104</v>
      </c>
      <c r="DF60">
        <v>-70.345641325889503</v>
      </c>
      <c r="DG60">
        <v>8572.8388461538507</v>
      </c>
      <c r="DH60">
        <v>15</v>
      </c>
      <c r="DI60">
        <v>1605221409</v>
      </c>
      <c r="DJ60" t="s">
        <v>503</v>
      </c>
      <c r="DK60">
        <v>1605221396.5</v>
      </c>
      <c r="DL60">
        <v>1605221409</v>
      </c>
      <c r="DM60">
        <v>12</v>
      </c>
      <c r="DN60">
        <v>8.3000000000000004E-2</v>
      </c>
      <c r="DO60">
        <v>-0.20399999999999999</v>
      </c>
      <c r="DP60">
        <v>6.0999999999999999E-2</v>
      </c>
      <c r="DQ60">
        <v>0.439</v>
      </c>
      <c r="DR60">
        <v>400</v>
      </c>
      <c r="DS60">
        <v>29</v>
      </c>
      <c r="DT60">
        <v>0.05</v>
      </c>
      <c r="DU60">
        <v>0.01</v>
      </c>
      <c r="DV60">
        <v>1.90298438189988</v>
      </c>
      <c r="DW60">
        <v>-4.4633079325306801E-2</v>
      </c>
      <c r="DX60">
        <v>2.5260676091086301E-2</v>
      </c>
      <c r="DY60">
        <v>1</v>
      </c>
      <c r="DZ60">
        <v>-2.5545064516128999</v>
      </c>
      <c r="EA60">
        <v>2.2819354838715299E-2</v>
      </c>
      <c r="EB60">
        <v>2.96570318646667E-2</v>
      </c>
      <c r="EC60">
        <v>1</v>
      </c>
      <c r="ED60">
        <v>0.66269751612903205</v>
      </c>
      <c r="EE60">
        <v>7.45379032258041E-2</v>
      </c>
      <c r="EF60">
        <v>5.6790536857709703E-3</v>
      </c>
      <c r="EG60">
        <v>1</v>
      </c>
      <c r="EH60">
        <v>3</v>
      </c>
      <c r="EI60">
        <v>3</v>
      </c>
      <c r="EJ60" t="s">
        <v>297</v>
      </c>
      <c r="EK60">
        <v>100</v>
      </c>
      <c r="EL60">
        <v>100</v>
      </c>
      <c r="EM60">
        <v>6.3E-2</v>
      </c>
      <c r="EN60">
        <v>0.65210000000000001</v>
      </c>
      <c r="EO60">
        <v>0.22865185479215799</v>
      </c>
      <c r="EP60">
        <v>-1.6043650578588901E-5</v>
      </c>
      <c r="EQ60">
        <v>-1.15305589960158E-6</v>
      </c>
      <c r="ER60">
        <v>3.6581349982770798E-10</v>
      </c>
      <c r="ES60">
        <v>0.438890476190476</v>
      </c>
      <c r="ET60">
        <v>0</v>
      </c>
      <c r="EU60">
        <v>0</v>
      </c>
      <c r="EV60">
        <v>0</v>
      </c>
      <c r="EW60">
        <v>18</v>
      </c>
      <c r="EX60">
        <v>2225</v>
      </c>
      <c r="EY60">
        <v>1</v>
      </c>
      <c r="EZ60">
        <v>25</v>
      </c>
      <c r="FA60">
        <v>5.7</v>
      </c>
      <c r="FB60">
        <v>5.5</v>
      </c>
      <c r="FC60">
        <v>2</v>
      </c>
      <c r="FD60">
        <v>510.94299999999998</v>
      </c>
      <c r="FE60">
        <v>496.04199999999997</v>
      </c>
      <c r="FF60">
        <v>37.860999999999997</v>
      </c>
      <c r="FG60">
        <v>36.777200000000001</v>
      </c>
      <c r="FH60">
        <v>29.999600000000001</v>
      </c>
      <c r="FI60">
        <v>36.5443</v>
      </c>
      <c r="FJ60">
        <v>36.5657</v>
      </c>
      <c r="FK60">
        <v>19.514600000000002</v>
      </c>
      <c r="FL60">
        <v>0</v>
      </c>
      <c r="FM60">
        <v>100</v>
      </c>
      <c r="FN60">
        <v>-999.9</v>
      </c>
      <c r="FO60">
        <v>400</v>
      </c>
      <c r="FP60">
        <v>30.452000000000002</v>
      </c>
      <c r="FQ60">
        <v>97.366600000000005</v>
      </c>
      <c r="FR60">
        <v>101.773</v>
      </c>
    </row>
    <row r="61" spans="1:174" x14ac:dyDescent="0.25">
      <c r="A61">
        <v>45</v>
      </c>
      <c r="B61">
        <v>1605221896.5</v>
      </c>
      <c r="C61">
        <v>11208</v>
      </c>
      <c r="D61" t="s">
        <v>508</v>
      </c>
      <c r="E61" t="s">
        <v>509</v>
      </c>
      <c r="F61" t="s">
        <v>510</v>
      </c>
      <c r="G61" t="s">
        <v>500</v>
      </c>
      <c r="H61">
        <v>1605221888.75</v>
      </c>
      <c r="I61">
        <f t="shared" si="0"/>
        <v>1.3593211535910224E-3</v>
      </c>
      <c r="J61">
        <f t="shared" si="1"/>
        <v>1.3593211535910223</v>
      </c>
      <c r="K61">
        <f t="shared" si="2"/>
        <v>2.2745695797048917</v>
      </c>
      <c r="L61">
        <f t="shared" si="3"/>
        <v>396.63580000000002</v>
      </c>
      <c r="M61">
        <f t="shared" si="4"/>
        <v>267.9953170423222</v>
      </c>
      <c r="N61">
        <f t="shared" si="5"/>
        <v>27.268689500888986</v>
      </c>
      <c r="O61">
        <f t="shared" si="6"/>
        <v>40.357938319603797</v>
      </c>
      <c r="P61">
        <f t="shared" si="7"/>
        <v>3.4094763415636435E-2</v>
      </c>
      <c r="Q61">
        <f t="shared" si="8"/>
        <v>2.9591080464072737</v>
      </c>
      <c r="R61">
        <f t="shared" si="9"/>
        <v>3.387801745107373E-2</v>
      </c>
      <c r="S61">
        <f t="shared" si="10"/>
        <v>2.1193119657107184E-2</v>
      </c>
      <c r="T61">
        <f t="shared" si="11"/>
        <v>231.29103949963454</v>
      </c>
      <c r="U61">
        <f t="shared" si="12"/>
        <v>39.950906056790153</v>
      </c>
      <c r="V61">
        <f t="shared" si="13"/>
        <v>39.008293333333299</v>
      </c>
      <c r="W61">
        <f t="shared" si="14"/>
        <v>7.0297803367643645</v>
      </c>
      <c r="X61">
        <f t="shared" si="15"/>
        <v>44.950070378138648</v>
      </c>
      <c r="Y61">
        <f t="shared" si="16"/>
        <v>3.1513944067170159</v>
      </c>
      <c r="Z61">
        <f t="shared" si="17"/>
        <v>7.0108775808495478</v>
      </c>
      <c r="AA61">
        <f t="shared" si="18"/>
        <v>3.8783859300473487</v>
      </c>
      <c r="AB61">
        <f t="shared" si="19"/>
        <v>-59.946062873364092</v>
      </c>
      <c r="AC61">
        <f t="shared" si="20"/>
        <v>-7.9824211357613502</v>
      </c>
      <c r="AD61">
        <f t="shared" si="21"/>
        <v>-0.65475520917016861</v>
      </c>
      <c r="AE61">
        <f t="shared" si="22"/>
        <v>162.70780028133893</v>
      </c>
      <c r="AF61">
        <v>0</v>
      </c>
      <c r="AG61">
        <v>0</v>
      </c>
      <c r="AH61">
        <f t="shared" si="23"/>
        <v>1</v>
      </c>
      <c r="AI61">
        <f t="shared" si="24"/>
        <v>0</v>
      </c>
      <c r="AJ61">
        <f t="shared" si="25"/>
        <v>51711.105068037323</v>
      </c>
      <c r="AK61" t="s">
        <v>292</v>
      </c>
      <c r="AL61">
        <v>10143.9</v>
      </c>
      <c r="AM61">
        <v>715.47692307692296</v>
      </c>
      <c r="AN61">
        <v>3262.08</v>
      </c>
      <c r="AO61">
        <f t="shared" si="26"/>
        <v>0.78066849277855754</v>
      </c>
      <c r="AP61">
        <v>-0.57774747981622299</v>
      </c>
      <c r="AQ61" t="s">
        <v>511</v>
      </c>
      <c r="AR61">
        <v>15452.6</v>
      </c>
      <c r="AS61">
        <v>2145.7246153846199</v>
      </c>
      <c r="AT61">
        <v>2189.8200000000002</v>
      </c>
      <c r="AU61">
        <f t="shared" si="27"/>
        <v>2.013653387738723E-2</v>
      </c>
      <c r="AV61">
        <v>0.5</v>
      </c>
      <c r="AW61">
        <f t="shared" si="28"/>
        <v>1180.1842815544749</v>
      </c>
      <c r="AX61">
        <f t="shared" si="29"/>
        <v>2.2745695797048917</v>
      </c>
      <c r="AY61">
        <f t="shared" si="30"/>
        <v>11.882410383540796</v>
      </c>
      <c r="AZ61">
        <f t="shared" si="31"/>
        <v>2.4168404071304838E-3</v>
      </c>
      <c r="BA61">
        <f t="shared" si="32"/>
        <v>0.4896566841110227</v>
      </c>
      <c r="BB61" t="s">
        <v>512</v>
      </c>
      <c r="BC61">
        <v>2145.7246153846199</v>
      </c>
      <c r="BD61">
        <v>1052.75</v>
      </c>
      <c r="BE61">
        <f t="shared" si="33"/>
        <v>0.51925272396818012</v>
      </c>
      <c r="BF61">
        <f t="shared" si="34"/>
        <v>3.8779832917393141E-2</v>
      </c>
      <c r="BG61">
        <f t="shared" si="35"/>
        <v>0.48533265741197551</v>
      </c>
      <c r="BH61">
        <f t="shared" si="36"/>
        <v>2.9908496404653904E-2</v>
      </c>
      <c r="BI61">
        <f t="shared" si="37"/>
        <v>0.42105501627507402</v>
      </c>
      <c r="BJ61">
        <f t="shared" si="38"/>
        <v>1.9026425297576074E-2</v>
      </c>
      <c r="BK61">
        <f t="shared" si="39"/>
        <v>0.98097357470242397</v>
      </c>
      <c r="BL61">
        <f t="shared" si="40"/>
        <v>1399.999</v>
      </c>
      <c r="BM61">
        <f t="shared" si="41"/>
        <v>1180.1842815544749</v>
      </c>
      <c r="BN61">
        <f t="shared" si="42"/>
        <v>0.84298937467417823</v>
      </c>
      <c r="BO61">
        <f t="shared" si="43"/>
        <v>0.19597874934835643</v>
      </c>
      <c r="BP61">
        <v>6</v>
      </c>
      <c r="BQ61">
        <v>0.5</v>
      </c>
      <c r="BR61" t="s">
        <v>295</v>
      </c>
      <c r="BS61">
        <v>2</v>
      </c>
      <c r="BT61">
        <v>1605221888.75</v>
      </c>
      <c r="BU61">
        <v>396.63580000000002</v>
      </c>
      <c r="BV61">
        <v>400.01163333333301</v>
      </c>
      <c r="BW61">
        <v>30.9717466666667</v>
      </c>
      <c r="BX61">
        <v>29.391380000000002</v>
      </c>
      <c r="BY61">
        <v>396.57209999999998</v>
      </c>
      <c r="BZ61">
        <v>30.2756166666667</v>
      </c>
      <c r="CA61">
        <v>500.09429999999998</v>
      </c>
      <c r="CB61">
        <v>101.650633333333</v>
      </c>
      <c r="CC61">
        <v>9.9986050000000007E-2</v>
      </c>
      <c r="CD61">
        <v>38.958256666666699</v>
      </c>
      <c r="CE61">
        <v>39.008293333333299</v>
      </c>
      <c r="CF61">
        <v>999.9</v>
      </c>
      <c r="CG61">
        <v>0</v>
      </c>
      <c r="CH61">
        <v>0</v>
      </c>
      <c r="CI61">
        <v>10004.340333333301</v>
      </c>
      <c r="CJ61">
        <v>0</v>
      </c>
      <c r="CK61">
        <v>260.49470000000002</v>
      </c>
      <c r="CL61">
        <v>1399.999</v>
      </c>
      <c r="CM61">
        <v>0.89999703333333303</v>
      </c>
      <c r="CN61">
        <v>0.100002933333333</v>
      </c>
      <c r="CO61">
        <v>0</v>
      </c>
      <c r="CP61">
        <v>2147.7503333333302</v>
      </c>
      <c r="CQ61">
        <v>4.9994800000000001</v>
      </c>
      <c r="CR61">
        <v>30865.9866666667</v>
      </c>
      <c r="CS61">
        <v>11417.56</v>
      </c>
      <c r="CT61">
        <v>48.641399999999997</v>
      </c>
      <c r="CU61">
        <v>50.070399999999999</v>
      </c>
      <c r="CV61">
        <v>49.307933333333303</v>
      </c>
      <c r="CW61">
        <v>49.9664</v>
      </c>
      <c r="CX61">
        <v>51.408133333333303</v>
      </c>
      <c r="CY61">
        <v>1255.4949999999999</v>
      </c>
      <c r="CZ61">
        <v>139.50399999999999</v>
      </c>
      <c r="DA61">
        <v>0</v>
      </c>
      <c r="DB61">
        <v>154.700000047684</v>
      </c>
      <c r="DC61">
        <v>0</v>
      </c>
      <c r="DD61">
        <v>2145.7246153846199</v>
      </c>
      <c r="DE61">
        <v>-338.34119681199098</v>
      </c>
      <c r="DF61">
        <v>-4871.8906015249004</v>
      </c>
      <c r="DG61">
        <v>30837.200000000001</v>
      </c>
      <c r="DH61">
        <v>15</v>
      </c>
      <c r="DI61">
        <v>1605221409</v>
      </c>
      <c r="DJ61" t="s">
        <v>503</v>
      </c>
      <c r="DK61">
        <v>1605221396.5</v>
      </c>
      <c r="DL61">
        <v>1605221409</v>
      </c>
      <c r="DM61">
        <v>12</v>
      </c>
      <c r="DN61">
        <v>8.3000000000000004E-2</v>
      </c>
      <c r="DO61">
        <v>-0.20399999999999999</v>
      </c>
      <c r="DP61">
        <v>6.0999999999999999E-2</v>
      </c>
      <c r="DQ61">
        <v>0.439</v>
      </c>
      <c r="DR61">
        <v>400</v>
      </c>
      <c r="DS61">
        <v>29</v>
      </c>
      <c r="DT61">
        <v>0.05</v>
      </c>
      <c r="DU61">
        <v>0.01</v>
      </c>
      <c r="DV61">
        <v>2.2818101713616699</v>
      </c>
      <c r="DW61">
        <v>-0.27582315989217698</v>
      </c>
      <c r="DX61">
        <v>3.3227708755701399E-2</v>
      </c>
      <c r="DY61">
        <v>1</v>
      </c>
      <c r="DZ61">
        <v>-3.3808103225806501</v>
      </c>
      <c r="EA61">
        <v>0.34656725806451999</v>
      </c>
      <c r="EB61">
        <v>4.0802051299150599E-2</v>
      </c>
      <c r="EC61">
        <v>0</v>
      </c>
      <c r="ED61">
        <v>1.58053</v>
      </c>
      <c r="EE61">
        <v>-1.06829032258056E-2</v>
      </c>
      <c r="EF61">
        <v>1.27277446498178E-3</v>
      </c>
      <c r="EG61">
        <v>1</v>
      </c>
      <c r="EH61">
        <v>2</v>
      </c>
      <c r="EI61">
        <v>3</v>
      </c>
      <c r="EJ61" t="s">
        <v>319</v>
      </c>
      <c r="EK61">
        <v>100</v>
      </c>
      <c r="EL61">
        <v>100</v>
      </c>
      <c r="EM61">
        <v>6.4000000000000001E-2</v>
      </c>
      <c r="EN61">
        <v>0.69589999999999996</v>
      </c>
      <c r="EO61">
        <v>0.22865185479215799</v>
      </c>
      <c r="EP61">
        <v>-1.6043650578588901E-5</v>
      </c>
      <c r="EQ61">
        <v>-1.15305589960158E-6</v>
      </c>
      <c r="ER61">
        <v>3.6581349982770798E-10</v>
      </c>
      <c r="ES61">
        <v>0.438890476190476</v>
      </c>
      <c r="ET61">
        <v>0</v>
      </c>
      <c r="EU61">
        <v>0</v>
      </c>
      <c r="EV61">
        <v>0</v>
      </c>
      <c r="EW61">
        <v>18</v>
      </c>
      <c r="EX61">
        <v>2225</v>
      </c>
      <c r="EY61">
        <v>1</v>
      </c>
      <c r="EZ61">
        <v>25</v>
      </c>
      <c r="FA61">
        <v>8.3000000000000007</v>
      </c>
      <c r="FB61">
        <v>8.1</v>
      </c>
      <c r="FC61">
        <v>2</v>
      </c>
      <c r="FD61">
        <v>506.52600000000001</v>
      </c>
      <c r="FE61">
        <v>496.66500000000002</v>
      </c>
      <c r="FF61">
        <v>37.8063</v>
      </c>
      <c r="FG61">
        <v>36.665599999999998</v>
      </c>
      <c r="FH61">
        <v>30.0001</v>
      </c>
      <c r="FI61">
        <v>36.451500000000003</v>
      </c>
      <c r="FJ61">
        <v>36.474600000000002</v>
      </c>
      <c r="FK61">
        <v>19.508500000000002</v>
      </c>
      <c r="FL61">
        <v>0</v>
      </c>
      <c r="FM61">
        <v>100</v>
      </c>
      <c r="FN61">
        <v>-999.9</v>
      </c>
      <c r="FO61">
        <v>400</v>
      </c>
      <c r="FP61">
        <v>30.050699999999999</v>
      </c>
      <c r="FQ61">
        <v>97.378100000000003</v>
      </c>
      <c r="FR61">
        <v>101.78</v>
      </c>
    </row>
    <row r="62" spans="1:174" x14ac:dyDescent="0.25">
      <c r="A62">
        <v>46</v>
      </c>
      <c r="B62">
        <v>1605222020.5</v>
      </c>
      <c r="C62">
        <v>11332</v>
      </c>
      <c r="D62" t="s">
        <v>513</v>
      </c>
      <c r="E62" t="s">
        <v>514</v>
      </c>
      <c r="F62" t="s">
        <v>510</v>
      </c>
      <c r="G62" t="s">
        <v>500</v>
      </c>
      <c r="H62">
        <v>1605222012.5</v>
      </c>
      <c r="I62">
        <f t="shared" si="0"/>
        <v>6.0737772849219851E-4</v>
      </c>
      <c r="J62">
        <f t="shared" si="1"/>
        <v>0.60737772849219851</v>
      </c>
      <c r="K62">
        <f t="shared" si="2"/>
        <v>1.1143961435161394</v>
      </c>
      <c r="L62">
        <f t="shared" si="3"/>
        <v>398.39564516129002</v>
      </c>
      <c r="M62">
        <f t="shared" si="4"/>
        <v>256.78835214632238</v>
      </c>
      <c r="N62">
        <f t="shared" si="5"/>
        <v>26.128255611363652</v>
      </c>
      <c r="O62">
        <f t="shared" si="6"/>
        <v>40.536820164245121</v>
      </c>
      <c r="P62">
        <f t="shared" si="7"/>
        <v>1.4875049368135752E-2</v>
      </c>
      <c r="Q62">
        <f t="shared" si="8"/>
        <v>2.9577448537700546</v>
      </c>
      <c r="R62">
        <f t="shared" si="9"/>
        <v>1.4833613609187989E-2</v>
      </c>
      <c r="S62">
        <f t="shared" si="10"/>
        <v>9.2747216585228193E-3</v>
      </c>
      <c r="T62">
        <f t="shared" si="11"/>
        <v>231.28618020809492</v>
      </c>
      <c r="U62">
        <f t="shared" si="12"/>
        <v>40.232667635681338</v>
      </c>
      <c r="V62">
        <f t="shared" si="13"/>
        <v>38.996058064516099</v>
      </c>
      <c r="W62">
        <f t="shared" si="14"/>
        <v>7.0251540426506383</v>
      </c>
      <c r="X62">
        <f t="shared" si="15"/>
        <v>43.515064043264445</v>
      </c>
      <c r="Y62">
        <f t="shared" si="16"/>
        <v>3.065473642596408</v>
      </c>
      <c r="Z62">
        <f t="shared" si="17"/>
        <v>7.0446262920550673</v>
      </c>
      <c r="AA62">
        <f t="shared" si="18"/>
        <v>3.9596804000542303</v>
      </c>
      <c r="AB62">
        <f t="shared" si="19"/>
        <v>-26.785357826505955</v>
      </c>
      <c r="AC62">
        <f t="shared" si="20"/>
        <v>8.2043682318520563</v>
      </c>
      <c r="AD62">
        <f t="shared" si="21"/>
        <v>0.6735198410459029</v>
      </c>
      <c r="AE62">
        <f t="shared" si="22"/>
        <v>213.37871045448691</v>
      </c>
      <c r="AF62">
        <v>0</v>
      </c>
      <c r="AG62">
        <v>0</v>
      </c>
      <c r="AH62">
        <f t="shared" si="23"/>
        <v>1</v>
      </c>
      <c r="AI62">
        <f t="shared" si="24"/>
        <v>0</v>
      </c>
      <c r="AJ62">
        <f t="shared" si="25"/>
        <v>51657.983324427129</v>
      </c>
      <c r="AK62" t="s">
        <v>292</v>
      </c>
      <c r="AL62">
        <v>10143.9</v>
      </c>
      <c r="AM62">
        <v>715.47692307692296</v>
      </c>
      <c r="AN62">
        <v>3262.08</v>
      </c>
      <c r="AO62">
        <f t="shared" si="26"/>
        <v>0.78066849277855754</v>
      </c>
      <c r="AP62">
        <v>-0.57774747981622299</v>
      </c>
      <c r="AQ62" t="s">
        <v>515</v>
      </c>
      <c r="AR62">
        <v>15438.8</v>
      </c>
      <c r="AS62">
        <v>1949.2253846153801</v>
      </c>
      <c r="AT62">
        <v>2004.14</v>
      </c>
      <c r="AU62">
        <f t="shared" si="27"/>
        <v>2.7400588474168486E-2</v>
      </c>
      <c r="AV62">
        <v>0.5</v>
      </c>
      <c r="AW62">
        <f t="shared" si="28"/>
        <v>1180.1588241351492</v>
      </c>
      <c r="AX62">
        <f t="shared" si="29"/>
        <v>1.1143961435161394</v>
      </c>
      <c r="AY62">
        <f t="shared" si="30"/>
        <v>16.168523137142902</v>
      </c>
      <c r="AZ62">
        <f t="shared" si="31"/>
        <v>1.4338270313509784E-3</v>
      </c>
      <c r="BA62">
        <f t="shared" si="32"/>
        <v>0.62767072160627491</v>
      </c>
      <c r="BB62" t="s">
        <v>516</v>
      </c>
      <c r="BC62">
        <v>1949.2253846153801</v>
      </c>
      <c r="BD62">
        <v>1038.27</v>
      </c>
      <c r="BE62">
        <f t="shared" si="33"/>
        <v>0.48193738960352073</v>
      </c>
      <c r="BF62">
        <f t="shared" si="34"/>
        <v>5.6855079239048721E-2</v>
      </c>
      <c r="BG62">
        <f t="shared" si="35"/>
        <v>0.56566882962123555</v>
      </c>
      <c r="BH62">
        <f t="shared" si="36"/>
        <v>4.2613632972040183E-2</v>
      </c>
      <c r="BI62">
        <f t="shared" si="37"/>
        <v>0.49396783165749603</v>
      </c>
      <c r="BJ62">
        <f t="shared" si="38"/>
        <v>3.0284298361513008E-2</v>
      </c>
      <c r="BK62">
        <f t="shared" si="39"/>
        <v>0.96971570163848697</v>
      </c>
      <c r="BL62">
        <f t="shared" si="40"/>
        <v>1399.9687096774201</v>
      </c>
      <c r="BM62">
        <f t="shared" si="41"/>
        <v>1180.1588241351492</v>
      </c>
      <c r="BN62">
        <f t="shared" si="42"/>
        <v>0.84298942967595369</v>
      </c>
      <c r="BO62">
        <f t="shared" si="43"/>
        <v>0.19597885935190748</v>
      </c>
      <c r="BP62">
        <v>6</v>
      </c>
      <c r="BQ62">
        <v>0.5</v>
      </c>
      <c r="BR62" t="s">
        <v>295</v>
      </c>
      <c r="BS62">
        <v>2</v>
      </c>
      <c r="BT62">
        <v>1605222012.5</v>
      </c>
      <c r="BU62">
        <v>398.39564516129002</v>
      </c>
      <c r="BV62">
        <v>400.02300000000002</v>
      </c>
      <c r="BW62">
        <v>30.127458064516102</v>
      </c>
      <c r="BX62">
        <v>29.4206903225807</v>
      </c>
      <c r="BY62">
        <v>398.33325806451597</v>
      </c>
      <c r="BZ62">
        <v>29.471941935483901</v>
      </c>
      <c r="CA62">
        <v>500.089870967742</v>
      </c>
      <c r="CB62">
        <v>101.65012903225799</v>
      </c>
      <c r="CC62">
        <v>0.100029777419355</v>
      </c>
      <c r="CD62">
        <v>39.047509677419299</v>
      </c>
      <c r="CE62">
        <v>38.996058064516099</v>
      </c>
      <c r="CF62">
        <v>999.9</v>
      </c>
      <c r="CG62">
        <v>0</v>
      </c>
      <c r="CH62">
        <v>0</v>
      </c>
      <c r="CI62">
        <v>9996.6580645161303</v>
      </c>
      <c r="CJ62">
        <v>0</v>
      </c>
      <c r="CK62">
        <v>259.15238709677402</v>
      </c>
      <c r="CL62">
        <v>1399.9687096774201</v>
      </c>
      <c r="CM62">
        <v>0.89999451612903203</v>
      </c>
      <c r="CN62">
        <v>0.100005496774194</v>
      </c>
      <c r="CO62">
        <v>0</v>
      </c>
      <c r="CP62">
        <v>1951.7274193548401</v>
      </c>
      <c r="CQ62">
        <v>4.9994800000000001</v>
      </c>
      <c r="CR62">
        <v>27777.122580645198</v>
      </c>
      <c r="CS62">
        <v>11417.3032258065</v>
      </c>
      <c r="CT62">
        <v>48.715451612903202</v>
      </c>
      <c r="CU62">
        <v>50.137</v>
      </c>
      <c r="CV62">
        <v>49.366870967741903</v>
      </c>
      <c r="CW62">
        <v>50.062129032257999</v>
      </c>
      <c r="CX62">
        <v>51.491870967741903</v>
      </c>
      <c r="CY62">
        <v>1255.4651612903201</v>
      </c>
      <c r="CZ62">
        <v>139.503548387097</v>
      </c>
      <c r="DA62">
        <v>0</v>
      </c>
      <c r="DB62">
        <v>123.200000047684</v>
      </c>
      <c r="DC62">
        <v>0</v>
      </c>
      <c r="DD62">
        <v>1949.2253846153801</v>
      </c>
      <c r="DE62">
        <v>-262.84376086154299</v>
      </c>
      <c r="DF62">
        <v>-3669.4598314243099</v>
      </c>
      <c r="DG62">
        <v>27742.4576923077</v>
      </c>
      <c r="DH62">
        <v>15</v>
      </c>
      <c r="DI62">
        <v>1605221409</v>
      </c>
      <c r="DJ62" t="s">
        <v>503</v>
      </c>
      <c r="DK62">
        <v>1605221396.5</v>
      </c>
      <c r="DL62">
        <v>1605221409</v>
      </c>
      <c r="DM62">
        <v>12</v>
      </c>
      <c r="DN62">
        <v>8.3000000000000004E-2</v>
      </c>
      <c r="DO62">
        <v>-0.20399999999999999</v>
      </c>
      <c r="DP62">
        <v>6.0999999999999999E-2</v>
      </c>
      <c r="DQ62">
        <v>0.439</v>
      </c>
      <c r="DR62">
        <v>400</v>
      </c>
      <c r="DS62">
        <v>29</v>
      </c>
      <c r="DT62">
        <v>0.05</v>
      </c>
      <c r="DU62">
        <v>0.01</v>
      </c>
      <c r="DV62">
        <v>1.1197232829469901</v>
      </c>
      <c r="DW62">
        <v>-0.37600403774987501</v>
      </c>
      <c r="DX62">
        <v>3.0761268340876901E-2</v>
      </c>
      <c r="DY62">
        <v>1</v>
      </c>
      <c r="DZ62">
        <v>-1.62978032258065</v>
      </c>
      <c r="EA62">
        <v>0.41571241935484199</v>
      </c>
      <c r="EB62">
        <v>3.4344594868336097E-2</v>
      </c>
      <c r="EC62">
        <v>0</v>
      </c>
      <c r="ED62">
        <v>0.70571854838709702</v>
      </c>
      <c r="EE62">
        <v>0.12162149999999899</v>
      </c>
      <c r="EF62">
        <v>9.0767734633912401E-3</v>
      </c>
      <c r="EG62">
        <v>1</v>
      </c>
      <c r="EH62">
        <v>2</v>
      </c>
      <c r="EI62">
        <v>3</v>
      </c>
      <c r="EJ62" t="s">
        <v>319</v>
      </c>
      <c r="EK62">
        <v>100</v>
      </c>
      <c r="EL62">
        <v>100</v>
      </c>
      <c r="EM62">
        <v>6.3E-2</v>
      </c>
      <c r="EN62">
        <v>0.65629999999999999</v>
      </c>
      <c r="EO62">
        <v>0.22865185479215799</v>
      </c>
      <c r="EP62">
        <v>-1.6043650578588901E-5</v>
      </c>
      <c r="EQ62">
        <v>-1.15305589960158E-6</v>
      </c>
      <c r="ER62">
        <v>3.6581349982770798E-10</v>
      </c>
      <c r="ES62">
        <v>0.438890476190476</v>
      </c>
      <c r="ET62">
        <v>0</v>
      </c>
      <c r="EU62">
        <v>0</v>
      </c>
      <c r="EV62">
        <v>0</v>
      </c>
      <c r="EW62">
        <v>18</v>
      </c>
      <c r="EX62">
        <v>2225</v>
      </c>
      <c r="EY62">
        <v>1</v>
      </c>
      <c r="EZ62">
        <v>25</v>
      </c>
      <c r="FA62">
        <v>10.4</v>
      </c>
      <c r="FB62">
        <v>10.199999999999999</v>
      </c>
      <c r="FC62">
        <v>2</v>
      </c>
      <c r="FD62">
        <v>502.84300000000002</v>
      </c>
      <c r="FE62">
        <v>495.84</v>
      </c>
      <c r="FF62">
        <v>37.8123</v>
      </c>
      <c r="FG62">
        <v>36.676000000000002</v>
      </c>
      <c r="FH62">
        <v>30.000299999999999</v>
      </c>
      <c r="FI62">
        <v>36.448099999999997</v>
      </c>
      <c r="FJ62">
        <v>36.467799999999997</v>
      </c>
      <c r="FK62">
        <v>19.503</v>
      </c>
      <c r="FL62">
        <v>0</v>
      </c>
      <c r="FM62">
        <v>100</v>
      </c>
      <c r="FN62">
        <v>-999.9</v>
      </c>
      <c r="FO62">
        <v>400</v>
      </c>
      <c r="FP62">
        <v>30.907499999999999</v>
      </c>
      <c r="FQ62">
        <v>97.365700000000004</v>
      </c>
      <c r="FR62">
        <v>101.76600000000001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425</v>
      </c>
      <c r="B15" t="s">
        <v>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2020-11-12T17:03:11Z</dcterms:created>
  <dcterms:modified xsi:type="dcterms:W3CDTF">2021-05-13T19:04:11Z</dcterms:modified>
</cp:coreProperties>
</file>