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rest\Desktop\"/>
    </mc:Choice>
  </mc:AlternateContent>
  <xr:revisionPtr revIDLastSave="0" documentId="8_{0A90F31D-0CCD-437E-92C6-8357690145C3}" xr6:coauthVersionLast="45" xr6:coauthVersionMax="45" xr10:uidLastSave="{00000000-0000-0000-0000-000000000000}"/>
  <bookViews>
    <workbookView xWindow="-108" yWindow="-108" windowWidth="23256" windowHeight="12576" xr2:uid="{EC152C14-7BD4-4CDA-A6A8-C2C90531FA53}"/>
  </bookViews>
  <sheets>
    <sheet name="P22" sheetId="1" r:id="rId1"/>
    <sheet name="P21" sheetId="2" r:id="rId2"/>
    <sheet name="P19" sheetId="3" r:id="rId3"/>
    <sheet name="P14" sheetId="4" r:id="rId4"/>
    <sheet name="P11" sheetId="5" r:id="rId5"/>
    <sheet name="P5" sheetId="6" r:id="rId6"/>
    <sheet name="Map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6" l="1"/>
  <c r="H2" i="6"/>
  <c r="I2" i="6"/>
  <c r="J2" i="6"/>
  <c r="K2" i="6" s="1"/>
  <c r="G2" i="5"/>
  <c r="H2" i="5"/>
  <c r="I2" i="5"/>
  <c r="J2" i="5"/>
  <c r="K2" i="5" s="1"/>
  <c r="G2" i="4"/>
  <c r="H2" i="4"/>
  <c r="I2" i="4"/>
  <c r="J2" i="4"/>
  <c r="K2" i="4" s="1"/>
  <c r="G2" i="3"/>
  <c r="H2" i="3"/>
  <c r="I2" i="3"/>
  <c r="J2" i="3"/>
  <c r="K2" i="3" s="1"/>
  <c r="G2" i="2"/>
  <c r="H2" i="2"/>
  <c r="I2" i="2"/>
  <c r="J2" i="2"/>
  <c r="K2" i="2" s="1"/>
  <c r="M14" i="6"/>
  <c r="L14" i="6"/>
  <c r="J13" i="6"/>
  <c r="I13" i="6"/>
  <c r="H13" i="6"/>
  <c r="G13" i="6"/>
  <c r="J12" i="6"/>
  <c r="K12" i="6" s="1"/>
  <c r="L12" i="6" s="1"/>
  <c r="I12" i="6"/>
  <c r="H12" i="6"/>
  <c r="G12" i="6"/>
  <c r="J11" i="6"/>
  <c r="K11" i="6" s="1"/>
  <c r="L11" i="6" s="1"/>
  <c r="I11" i="6"/>
  <c r="H11" i="6"/>
  <c r="G11" i="6"/>
  <c r="J10" i="6"/>
  <c r="I10" i="6"/>
  <c r="H10" i="6"/>
  <c r="G10" i="6"/>
  <c r="J9" i="6"/>
  <c r="K9" i="6" s="1"/>
  <c r="L9" i="6" s="1"/>
  <c r="I9" i="6"/>
  <c r="H9" i="6"/>
  <c r="G9" i="6"/>
  <c r="J8" i="6"/>
  <c r="K8" i="6" s="1"/>
  <c r="L8" i="6" s="1"/>
  <c r="I8" i="6"/>
  <c r="H8" i="6"/>
  <c r="G8" i="6"/>
  <c r="J7" i="6"/>
  <c r="K7" i="6" s="1"/>
  <c r="L7" i="6" s="1"/>
  <c r="I7" i="6"/>
  <c r="H7" i="6"/>
  <c r="G7" i="6"/>
  <c r="J6" i="6"/>
  <c r="I6" i="6"/>
  <c r="H6" i="6"/>
  <c r="G6" i="6"/>
  <c r="J5" i="6"/>
  <c r="K5" i="6" s="1"/>
  <c r="L5" i="6" s="1"/>
  <c r="I5" i="6"/>
  <c r="H5" i="6"/>
  <c r="G5" i="6"/>
  <c r="J4" i="6"/>
  <c r="K4" i="6" s="1"/>
  <c r="L4" i="6" s="1"/>
  <c r="I4" i="6"/>
  <c r="H4" i="6"/>
  <c r="G4" i="6"/>
  <c r="J3" i="6"/>
  <c r="I3" i="6"/>
  <c r="H3" i="6"/>
  <c r="G3" i="6"/>
  <c r="M12" i="5"/>
  <c r="L12" i="5"/>
  <c r="J11" i="5"/>
  <c r="I11" i="5"/>
  <c r="K11" i="5" s="1"/>
  <c r="L11" i="5" s="1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M14" i="4"/>
  <c r="L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M13" i="3"/>
  <c r="L13" i="3"/>
  <c r="J12" i="3"/>
  <c r="I12" i="3"/>
  <c r="H12" i="3"/>
  <c r="G12" i="3"/>
  <c r="J11" i="3"/>
  <c r="K11" i="3" s="1"/>
  <c r="L11" i="3" s="1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K7" i="3" s="1"/>
  <c r="L7" i="3" s="1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J3" i="3"/>
  <c r="K3" i="3" s="1"/>
  <c r="L3" i="3" s="1"/>
  <c r="I3" i="3"/>
  <c r="H3" i="3"/>
  <c r="G3" i="3"/>
  <c r="M14" i="2"/>
  <c r="L14" i="2"/>
  <c r="I13" i="2"/>
  <c r="J13" i="2"/>
  <c r="H13" i="2"/>
  <c r="G13" i="2"/>
  <c r="I12" i="2"/>
  <c r="J12" i="2"/>
  <c r="H12" i="2"/>
  <c r="G12" i="2"/>
  <c r="I11" i="2"/>
  <c r="J11" i="2"/>
  <c r="H11" i="2"/>
  <c r="G11" i="2"/>
  <c r="I10" i="2"/>
  <c r="J10" i="2"/>
  <c r="H10" i="2"/>
  <c r="G10" i="2"/>
  <c r="I9" i="2"/>
  <c r="J9" i="2"/>
  <c r="H9" i="2"/>
  <c r="G9" i="2"/>
  <c r="I8" i="2"/>
  <c r="J8" i="2"/>
  <c r="H8" i="2"/>
  <c r="G8" i="2"/>
  <c r="I7" i="2"/>
  <c r="J7" i="2"/>
  <c r="H7" i="2"/>
  <c r="G7" i="2"/>
  <c r="I6" i="2"/>
  <c r="J6" i="2"/>
  <c r="H6" i="2"/>
  <c r="G6" i="2"/>
  <c r="I5" i="2"/>
  <c r="J5" i="2"/>
  <c r="H5" i="2"/>
  <c r="G5" i="2"/>
  <c r="I4" i="2"/>
  <c r="J4" i="2"/>
  <c r="H4" i="2"/>
  <c r="G4" i="2"/>
  <c r="I3" i="2"/>
  <c r="J3" i="2"/>
  <c r="H3" i="2"/>
  <c r="G3" i="2"/>
  <c r="J2" i="1"/>
  <c r="H2" i="1"/>
  <c r="H3" i="1"/>
  <c r="H4" i="1"/>
  <c r="H5" i="1"/>
  <c r="H6" i="1"/>
  <c r="H7" i="1"/>
  <c r="H8" i="1"/>
  <c r="H9" i="1"/>
  <c r="H10" i="1"/>
  <c r="H11" i="1"/>
  <c r="G2" i="1"/>
  <c r="G3" i="1"/>
  <c r="G4" i="1"/>
  <c r="G5" i="1"/>
  <c r="G6" i="1"/>
  <c r="G7" i="1"/>
  <c r="G8" i="1"/>
  <c r="G9" i="1"/>
  <c r="G10" i="1"/>
  <c r="G11" i="1"/>
  <c r="M12" i="1"/>
  <c r="L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  <c r="I3" i="1"/>
  <c r="J3" i="1"/>
  <c r="I2" i="1"/>
  <c r="K13" i="6" l="1"/>
  <c r="K6" i="4"/>
  <c r="L6" i="4" s="1"/>
  <c r="K10" i="4"/>
  <c r="L10" i="4" s="1"/>
  <c r="K12" i="4"/>
  <c r="L12" i="4" s="1"/>
  <c r="K5" i="3"/>
  <c r="L5" i="3" s="1"/>
  <c r="K9" i="3"/>
  <c r="L9" i="3" s="1"/>
  <c r="M13" i="6"/>
  <c r="M12" i="6" s="1"/>
  <c r="M11" i="6" s="1"/>
  <c r="M10" i="6" s="1"/>
  <c r="M9" i="6" s="1"/>
  <c r="M8" i="6" s="1"/>
  <c r="M7" i="6" s="1"/>
  <c r="M6" i="6" s="1"/>
  <c r="M5" i="6" s="1"/>
  <c r="M4" i="6" s="1"/>
  <c r="M3" i="6" s="1"/>
  <c r="M2" i="6" s="1"/>
  <c r="L13" i="6"/>
  <c r="K10" i="6"/>
  <c r="L10" i="6" s="1"/>
  <c r="K12" i="2"/>
  <c r="L12" i="2" s="1"/>
  <c r="K13" i="2"/>
  <c r="K4" i="3"/>
  <c r="L4" i="3" s="1"/>
  <c r="K6" i="3"/>
  <c r="L6" i="3" s="1"/>
  <c r="K3" i="6"/>
  <c r="L3" i="6" s="1"/>
  <c r="K8" i="3"/>
  <c r="L8" i="3" s="1"/>
  <c r="K10" i="3"/>
  <c r="L10" i="3" s="1"/>
  <c r="K12" i="3"/>
  <c r="L12" i="3" s="1"/>
  <c r="K3" i="5"/>
  <c r="L3" i="5" s="1"/>
  <c r="K6" i="6"/>
  <c r="L6" i="6" s="1"/>
  <c r="L2" i="6"/>
  <c r="L2" i="5"/>
  <c r="L2" i="4"/>
  <c r="L2" i="3"/>
  <c r="L2" i="2"/>
  <c r="K4" i="5"/>
  <c r="L4" i="5" s="1"/>
  <c r="K5" i="5"/>
  <c r="L5" i="5" s="1"/>
  <c r="K6" i="5"/>
  <c r="L6" i="5" s="1"/>
  <c r="K7" i="5"/>
  <c r="L7" i="5" s="1"/>
  <c r="K8" i="5"/>
  <c r="L8" i="5" s="1"/>
  <c r="K9" i="5"/>
  <c r="L9" i="5" s="1"/>
  <c r="K10" i="5"/>
  <c r="L10" i="5" s="1"/>
  <c r="K3" i="4"/>
  <c r="L3" i="4" s="1"/>
  <c r="K8" i="4"/>
  <c r="L8" i="4" s="1"/>
  <c r="M11" i="5"/>
  <c r="K4" i="4"/>
  <c r="L4" i="4" s="1"/>
  <c r="K13" i="4"/>
  <c r="L13" i="4" s="1"/>
  <c r="K7" i="4"/>
  <c r="L7" i="4" s="1"/>
  <c r="K9" i="4"/>
  <c r="L9" i="4" s="1"/>
  <c r="K11" i="4"/>
  <c r="L11" i="4" s="1"/>
  <c r="K5" i="4"/>
  <c r="L5" i="4" s="1"/>
  <c r="K3" i="2"/>
  <c r="L3" i="2" s="1"/>
  <c r="K9" i="2"/>
  <c r="L9" i="2" s="1"/>
  <c r="M12" i="3"/>
  <c r="M11" i="3" s="1"/>
  <c r="M10" i="3" s="1"/>
  <c r="M9" i="3" s="1"/>
  <c r="M8" i="3" s="1"/>
  <c r="M7" i="3" s="1"/>
  <c r="M6" i="3" s="1"/>
  <c r="M5" i="3" s="1"/>
  <c r="M4" i="3" s="1"/>
  <c r="M3" i="3" s="1"/>
  <c r="M2" i="3" s="1"/>
  <c r="K5" i="2"/>
  <c r="L5" i="2" s="1"/>
  <c r="K8" i="2"/>
  <c r="L8" i="2" s="1"/>
  <c r="K10" i="2"/>
  <c r="L10" i="2" s="1"/>
  <c r="K11" i="2"/>
  <c r="L11" i="2" s="1"/>
  <c r="K4" i="2"/>
  <c r="L4" i="2" s="1"/>
  <c r="K6" i="2"/>
  <c r="L6" i="2" s="1"/>
  <c r="K7" i="2"/>
  <c r="L7" i="2" s="1"/>
  <c r="M13" i="2"/>
  <c r="L13" i="2"/>
  <c r="K6" i="1"/>
  <c r="L6" i="1" s="1"/>
  <c r="K10" i="1"/>
  <c r="L10" i="1" s="1"/>
  <c r="K2" i="1"/>
  <c r="L2" i="1" s="1"/>
  <c r="K3" i="1"/>
  <c r="L3" i="1" s="1"/>
  <c r="K11" i="1"/>
  <c r="L11" i="1" s="1"/>
  <c r="K7" i="1"/>
  <c r="L7" i="1" s="1"/>
  <c r="K5" i="1"/>
  <c r="L5" i="1" s="1"/>
  <c r="K4" i="1"/>
  <c r="L4" i="1" s="1"/>
  <c r="K9" i="1"/>
  <c r="L9" i="1" s="1"/>
  <c r="K8" i="1"/>
  <c r="L8" i="1" s="1"/>
  <c r="M12" i="2" l="1"/>
  <c r="M11" i="2" s="1"/>
  <c r="M10" i="5"/>
  <c r="M9" i="5" s="1"/>
  <c r="M13" i="4"/>
  <c r="M12" i="4" s="1"/>
  <c r="M11" i="4" s="1"/>
  <c r="M10" i="4" s="1"/>
  <c r="M9" i="4" s="1"/>
  <c r="M8" i="4" s="1"/>
  <c r="M7" i="4" s="1"/>
  <c r="M6" i="4" s="1"/>
  <c r="M5" i="4" s="1"/>
  <c r="M4" i="4" s="1"/>
  <c r="M3" i="4" s="1"/>
  <c r="M2" i="4" s="1"/>
  <c r="M8" i="5"/>
  <c r="M7" i="5" s="1"/>
  <c r="M6" i="5" s="1"/>
  <c r="M5" i="5" s="1"/>
  <c r="M4" i="5" s="1"/>
  <c r="M3" i="5" s="1"/>
  <c r="M2" i="5" s="1"/>
  <c r="M10" i="2"/>
  <c r="M9" i="2" s="1"/>
  <c r="M8" i="2" s="1"/>
  <c r="M7" i="2" s="1"/>
  <c r="M6" i="2" s="1"/>
  <c r="M5" i="2" s="1"/>
  <c r="M4" i="2" s="1"/>
  <c r="M3" i="2" s="1"/>
  <c r="M2" i="2" s="1"/>
  <c r="M11" i="1"/>
  <c r="M10" i="1" s="1"/>
  <c r="M9" i="1" s="1"/>
  <c r="M8" i="1" s="1"/>
  <c r="M7" i="1" s="1"/>
  <c r="M6" i="1" s="1"/>
  <c r="M5" i="1" s="1"/>
  <c r="M4" i="1" s="1"/>
  <c r="M3" i="1" s="1"/>
  <c r="M2" i="1" s="1"/>
</calcChain>
</file>

<file path=xl/sharedStrings.xml><?xml version="1.0" encoding="utf-8"?>
<sst xmlns="http://schemas.openxmlformats.org/spreadsheetml/2006/main" count="151" uniqueCount="19">
  <si>
    <t>Survey date</t>
  </si>
  <si>
    <t>V disp</t>
  </si>
  <si>
    <t>net disp/yr</t>
  </si>
  <si>
    <t>cum net disp</t>
  </si>
  <si>
    <t>Survey number</t>
  </si>
  <si>
    <t>Peg 22</t>
  </si>
  <si>
    <t>Easting</t>
  </si>
  <si>
    <t>Northing</t>
  </si>
  <si>
    <t>Elevation (NZVD2016)</t>
  </si>
  <si>
    <t>E disp</t>
  </si>
  <si>
    <t>N disp</t>
  </si>
  <si>
    <t>Net H disp</t>
  </si>
  <si>
    <t>net H&amp;V disp</t>
  </si>
  <si>
    <t>Peg 21</t>
  </si>
  <si>
    <t>Peg 05</t>
  </si>
  <si>
    <t>Name</t>
  </si>
  <si>
    <t>Peg 19</t>
  </si>
  <si>
    <t>Peg 14</t>
  </si>
  <si>
    <t>Peg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</si>
</sst>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133350</xdr:rowOff>
    </xdr:from>
    <xdr:to>
      <xdr:col>10</xdr:col>
      <xdr:colOff>27924</xdr:colOff>
      <xdr:row>40</xdr:row>
      <xdr:rowOff>46683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6F69C0-4ADB-473B-BB33-38B33EF66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133350"/>
          <a:ext cx="5209524" cy="7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69B1-7AB7-4E33-8898-5FADF7B4624D}">
  <dimension ref="A1:M12"/>
  <sheetViews>
    <sheetView tabSelected="1" workbookViewId="0">
      <selection activeCell="F15" sqref="F15"/>
    </sheetView>
  </sheetViews>
  <sheetFormatPr defaultRowHeight="14.4" x14ac:dyDescent="0.3"/>
  <cols>
    <col min="1" max="2" width="20.6640625" customWidth="1"/>
    <col min="3" max="3" width="9" bestFit="1" customWidth="1"/>
    <col min="6" max="6" width="37.109375" customWidth="1"/>
    <col min="7" max="10" width="10" customWidth="1"/>
  </cols>
  <sheetData>
    <row r="1" spans="1:13" x14ac:dyDescent="0.3">
      <c r="A1" t="s">
        <v>0</v>
      </c>
      <c r="B1" t="s">
        <v>15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</v>
      </c>
      <c r="J1" t="s">
        <v>11</v>
      </c>
      <c r="K1" t="s">
        <v>12</v>
      </c>
      <c r="L1" t="s">
        <v>2</v>
      </c>
      <c r="M1" t="s">
        <v>3</v>
      </c>
    </row>
    <row r="2" spans="1:13" x14ac:dyDescent="0.3">
      <c r="A2" s="1">
        <v>43186</v>
      </c>
      <c r="B2" s="3" t="s">
        <v>5</v>
      </c>
      <c r="C2">
        <v>11</v>
      </c>
      <c r="D2">
        <v>1844466.2812699999</v>
      </c>
      <c r="E2">
        <v>5595443.1821339997</v>
      </c>
      <c r="F2">
        <v>300.92523899999998</v>
      </c>
      <c r="G2">
        <f t="shared" ref="G2:G11" si="0">D2-D3</f>
        <v>9.174167999997735</v>
      </c>
      <c r="H2">
        <f t="shared" ref="H2:H11" si="1">E2-E3</f>
        <v>-4.8967540003359318</v>
      </c>
      <c r="I2">
        <f t="shared" ref="I2:I11" si="2">F2-F3</f>
        <v>-1.6364370000000577</v>
      </c>
      <c r="J2">
        <f t="shared" ref="J2:J11" si="3">SQRT(((D2-D3)^2)+((E2-E3)^2))</f>
        <v>10.399209500341282</v>
      </c>
      <c r="K2">
        <f t="shared" ref="K2:K11" si="4">SQRT((J2^2)+(I2^2))</f>
        <v>10.527178363025753</v>
      </c>
      <c r="L2">
        <f t="shared" ref="L2:L12" si="5">(K2/(A2-A3))*365</f>
        <v>23.008503607810781</v>
      </c>
      <c r="M2">
        <f t="shared" ref="M2:M10" si="6">M3+K2</f>
        <v>50.274307308053572</v>
      </c>
    </row>
    <row r="3" spans="1:13" x14ac:dyDescent="0.3">
      <c r="A3" s="1">
        <v>43019</v>
      </c>
      <c r="B3" s="3" t="s">
        <v>5</v>
      </c>
      <c r="C3">
        <v>10</v>
      </c>
      <c r="D3">
        <v>1844457.1071019999</v>
      </c>
      <c r="E3">
        <v>5595448.078888</v>
      </c>
      <c r="F3">
        <v>302.56167600000003</v>
      </c>
      <c r="G3">
        <f t="shared" si="0"/>
        <v>8.5889389999210835</v>
      </c>
      <c r="H3">
        <f t="shared" si="1"/>
        <v>-4.7949120001867414</v>
      </c>
      <c r="I3">
        <f t="shared" si="2"/>
        <v>-0.86120799999997644</v>
      </c>
      <c r="J3">
        <f t="shared" si="3"/>
        <v>9.8367196886919679</v>
      </c>
      <c r="K3">
        <f t="shared" si="4"/>
        <v>9.8743472418770128</v>
      </c>
      <c r="L3">
        <f t="shared" si="5"/>
        <v>34.655160993126053</v>
      </c>
      <c r="M3">
        <f t="shared" si="6"/>
        <v>39.747128945027818</v>
      </c>
    </row>
    <row r="4" spans="1:13" x14ac:dyDescent="0.3">
      <c r="A4" s="1">
        <v>42915</v>
      </c>
      <c r="B4" s="3" t="s">
        <v>5</v>
      </c>
      <c r="C4">
        <v>9</v>
      </c>
      <c r="D4">
        <v>1844448.518163</v>
      </c>
      <c r="E4">
        <v>5595452.8738000002</v>
      </c>
      <c r="F4">
        <v>303.42288400000001</v>
      </c>
      <c r="G4">
        <f t="shared" si="0"/>
        <v>5.6861660000868142</v>
      </c>
      <c r="H4">
        <f t="shared" si="1"/>
        <v>-3.2667410001158714</v>
      </c>
      <c r="I4">
        <f t="shared" si="2"/>
        <v>-0.79948300000000927</v>
      </c>
      <c r="J4">
        <f t="shared" si="3"/>
        <v>6.557749655360543</v>
      </c>
      <c r="K4">
        <f t="shared" si="4"/>
        <v>6.6063040809268188</v>
      </c>
      <c r="L4">
        <f t="shared" si="5"/>
        <v>23.874267223151374</v>
      </c>
      <c r="M4">
        <f t="shared" si="6"/>
        <v>29.872781703150803</v>
      </c>
    </row>
    <row r="5" spans="1:13" x14ac:dyDescent="0.3">
      <c r="A5" s="1">
        <v>42814</v>
      </c>
      <c r="B5" s="3" t="s">
        <v>5</v>
      </c>
      <c r="C5">
        <v>8</v>
      </c>
      <c r="D5">
        <v>1844442.8319969999</v>
      </c>
      <c r="E5">
        <v>5595456.1405410003</v>
      </c>
      <c r="F5">
        <v>304.22236700000002</v>
      </c>
      <c r="G5">
        <f t="shared" si="0"/>
        <v>1.422846999950707</v>
      </c>
      <c r="H5">
        <f t="shared" si="1"/>
        <v>-0.85790399927645922</v>
      </c>
      <c r="I5">
        <f t="shared" si="2"/>
        <v>-0.14552099999997381</v>
      </c>
      <c r="J5">
        <f t="shared" si="3"/>
        <v>1.6614730985614152</v>
      </c>
      <c r="K5">
        <f t="shared" si="4"/>
        <v>1.6678336903553252</v>
      </c>
      <c r="L5">
        <f t="shared" si="5"/>
        <v>6.3412426768718095</v>
      </c>
      <c r="M5">
        <f t="shared" si="6"/>
        <v>23.266477622223984</v>
      </c>
    </row>
    <row r="6" spans="1:13" x14ac:dyDescent="0.3">
      <c r="A6" s="1">
        <v>42718</v>
      </c>
      <c r="B6" s="3" t="s">
        <v>5</v>
      </c>
      <c r="C6">
        <v>7</v>
      </c>
      <c r="D6">
        <v>1844441.40915</v>
      </c>
      <c r="E6">
        <v>5595456.9984449996</v>
      </c>
      <c r="F6">
        <v>304.36788799999999</v>
      </c>
      <c r="G6">
        <f t="shared" si="0"/>
        <v>2.1253400000277907</v>
      </c>
      <c r="H6">
        <f t="shared" si="1"/>
        <v>-1.2665930008515716</v>
      </c>
      <c r="I6">
        <f t="shared" si="2"/>
        <v>-0.22848800000002711</v>
      </c>
      <c r="J6">
        <f t="shared" si="3"/>
        <v>2.4741317558942408</v>
      </c>
      <c r="K6">
        <f t="shared" si="4"/>
        <v>2.4846598784679426</v>
      </c>
      <c r="L6">
        <f t="shared" si="5"/>
        <v>17.440401070015366</v>
      </c>
      <c r="M6">
        <f t="shared" si="6"/>
        <v>21.598643931868658</v>
      </c>
    </row>
    <row r="7" spans="1:13" x14ac:dyDescent="0.3">
      <c r="A7" s="1">
        <v>42666</v>
      </c>
      <c r="B7" s="3" t="s">
        <v>5</v>
      </c>
      <c r="C7">
        <v>6</v>
      </c>
      <c r="D7">
        <v>1844439.2838099999</v>
      </c>
      <c r="E7">
        <v>5595458.2650380004</v>
      </c>
      <c r="F7">
        <v>304.59637600000002</v>
      </c>
      <c r="G7">
        <f t="shared" si="0"/>
        <v>5.4624759999569505</v>
      </c>
      <c r="H7">
        <f t="shared" si="1"/>
        <v>-3.4080449994653463</v>
      </c>
      <c r="I7">
        <f t="shared" si="2"/>
        <v>-0.61289399999998295</v>
      </c>
      <c r="J7">
        <f t="shared" si="3"/>
        <v>6.4384326329073627</v>
      </c>
      <c r="K7">
        <f t="shared" si="4"/>
        <v>6.467538467123517</v>
      </c>
      <c r="L7">
        <f t="shared" si="5"/>
        <v>22.698572504808496</v>
      </c>
      <c r="M7">
        <f t="shared" si="6"/>
        <v>19.113984053400713</v>
      </c>
    </row>
    <row r="8" spans="1:13" x14ac:dyDescent="0.3">
      <c r="A8" s="1">
        <v>42562</v>
      </c>
      <c r="B8" s="3" t="s">
        <v>5</v>
      </c>
      <c r="C8">
        <v>5</v>
      </c>
      <c r="D8">
        <v>1844433.821334</v>
      </c>
      <c r="E8">
        <v>5595461.6730829999</v>
      </c>
      <c r="F8">
        <v>305.20927</v>
      </c>
      <c r="G8">
        <f t="shared" si="0"/>
        <v>1.897805999731645</v>
      </c>
      <c r="H8">
        <f t="shared" si="1"/>
        <v>-1.3142365012317896</v>
      </c>
      <c r="I8">
        <f t="shared" si="2"/>
        <v>-0.21558974999999236</v>
      </c>
      <c r="J8">
        <f t="shared" si="3"/>
        <v>2.3084378254108131</v>
      </c>
      <c r="K8">
        <f t="shared" si="4"/>
        <v>2.3184831537219464</v>
      </c>
      <c r="L8">
        <f t="shared" si="5"/>
        <v>7.295227164728538</v>
      </c>
      <c r="M8">
        <f t="shared" si="6"/>
        <v>12.646445586277196</v>
      </c>
    </row>
    <row r="9" spans="1:13" x14ac:dyDescent="0.3">
      <c r="A9" s="1">
        <v>42446</v>
      </c>
      <c r="B9" s="3" t="s">
        <v>5</v>
      </c>
      <c r="C9">
        <v>4</v>
      </c>
      <c r="D9">
        <v>1844431.9235280002</v>
      </c>
      <c r="E9">
        <v>5595462.9873195011</v>
      </c>
      <c r="F9">
        <v>305.42485975</v>
      </c>
      <c r="G9">
        <f t="shared" si="0"/>
        <v>8.2832000218331814E-2</v>
      </c>
      <c r="H9">
        <f t="shared" si="1"/>
        <v>-0.82517699897289276</v>
      </c>
      <c r="I9">
        <f t="shared" si="2"/>
        <v>-0.89271250000001601</v>
      </c>
      <c r="J9">
        <f t="shared" si="3"/>
        <v>0.82932395352725652</v>
      </c>
      <c r="K9">
        <f t="shared" si="4"/>
        <v>1.2184883370596362</v>
      </c>
      <c r="L9">
        <f t="shared" si="5"/>
        <v>4.4034479507600714</v>
      </c>
      <c r="M9">
        <f t="shared" si="6"/>
        <v>10.32796243255525</v>
      </c>
    </row>
    <row r="10" spans="1:13" x14ac:dyDescent="0.3">
      <c r="A10" s="1">
        <v>42345</v>
      </c>
      <c r="B10" s="3" t="s">
        <v>5</v>
      </c>
      <c r="C10">
        <v>3</v>
      </c>
      <c r="D10">
        <v>1844431.840696</v>
      </c>
      <c r="E10">
        <v>5595463.8124965001</v>
      </c>
      <c r="F10">
        <v>306.31757225000001</v>
      </c>
      <c r="G10">
        <f t="shared" si="0"/>
        <v>3.9748659997712821</v>
      </c>
      <c r="H10">
        <f t="shared" si="1"/>
        <v>-1.9537779996171594</v>
      </c>
      <c r="I10">
        <f t="shared" si="2"/>
        <v>0.68402650000001586</v>
      </c>
      <c r="J10">
        <f t="shared" si="3"/>
        <v>4.4290866087632317</v>
      </c>
      <c r="K10">
        <f t="shared" si="4"/>
        <v>4.4815957471226762</v>
      </c>
      <c r="L10">
        <f t="shared" si="5"/>
        <v>24.055624230879072</v>
      </c>
      <c r="M10">
        <f t="shared" si="6"/>
        <v>9.1094740954956137</v>
      </c>
    </row>
    <row r="11" spans="1:13" x14ac:dyDescent="0.3">
      <c r="A11" s="1">
        <v>42277</v>
      </c>
      <c r="B11" s="3" t="s">
        <v>5</v>
      </c>
      <c r="C11">
        <v>2</v>
      </c>
      <c r="D11">
        <v>1844427.8658300003</v>
      </c>
      <c r="E11">
        <v>5595465.7662744997</v>
      </c>
      <c r="F11">
        <v>305.63354575</v>
      </c>
      <c r="G11">
        <f t="shared" si="0"/>
        <v>3.7520000000949949</v>
      </c>
      <c r="H11">
        <f t="shared" si="1"/>
        <v>-2.6950000012293458</v>
      </c>
      <c r="I11">
        <f t="shared" si="2"/>
        <v>-0.27700000000004366</v>
      </c>
      <c r="J11">
        <f t="shared" si="3"/>
        <v>4.6195810424040635</v>
      </c>
      <c r="K11">
        <f t="shared" si="4"/>
        <v>4.6278783483729384</v>
      </c>
      <c r="L11">
        <f t="shared" si="5"/>
        <v>18.979501091641826</v>
      </c>
      <c r="M11">
        <f>K12+K11</f>
        <v>4.6278783483729384</v>
      </c>
    </row>
    <row r="12" spans="1:13" x14ac:dyDescent="0.3">
      <c r="A12" s="1">
        <v>42188</v>
      </c>
      <c r="B12" s="3" t="s">
        <v>5</v>
      </c>
      <c r="C12">
        <v>1</v>
      </c>
      <c r="D12">
        <v>1844424.1138300002</v>
      </c>
      <c r="E12">
        <v>5595468.4612745009</v>
      </c>
      <c r="F12">
        <v>305.91054575000004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5"/>
        <v>0</v>
      </c>
      <c r="M12">
        <f>K12</f>
        <v>0</v>
      </c>
    </row>
  </sheetData>
  <sortState xmlns:xlrd2="http://schemas.microsoft.com/office/spreadsheetml/2017/richdata2" ref="A2:M12">
    <sortCondition ref="A2:A12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8E74B-C500-4B00-9666-EEC5E9010FD3}">
  <dimension ref="A1:M14"/>
  <sheetViews>
    <sheetView workbookViewId="0">
      <selection sqref="A1:XFD1"/>
    </sheetView>
  </sheetViews>
  <sheetFormatPr defaultRowHeight="14.4" x14ac:dyDescent="0.3"/>
  <cols>
    <col min="1" max="1" width="10.44140625" bestFit="1" customWidth="1"/>
    <col min="2" max="2" width="10.44140625" customWidth="1"/>
    <col min="3" max="3" width="13.109375" bestFit="1" customWidth="1"/>
    <col min="4" max="5" width="12" bestFit="1" customWidth="1"/>
    <col min="6" max="6" width="18.88671875" bestFit="1" customWidth="1"/>
    <col min="7" max="7" width="9.6640625" bestFit="1" customWidth="1"/>
    <col min="8" max="8" width="12.6640625" bestFit="1" customWidth="1"/>
    <col min="9" max="9" width="11.6640625" bestFit="1" customWidth="1"/>
    <col min="10" max="13" width="12" bestFit="1" customWidth="1"/>
  </cols>
  <sheetData>
    <row r="1" spans="1:13" x14ac:dyDescent="0.3">
      <c r="A1" t="s">
        <v>0</v>
      </c>
      <c r="B1" t="s">
        <v>15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</v>
      </c>
      <c r="J1" t="s">
        <v>11</v>
      </c>
      <c r="K1" t="s">
        <v>12</v>
      </c>
      <c r="L1" t="s">
        <v>2</v>
      </c>
      <c r="M1" t="s">
        <v>3</v>
      </c>
    </row>
    <row r="2" spans="1:13" x14ac:dyDescent="0.3">
      <c r="A2" s="1">
        <v>43817</v>
      </c>
      <c r="B2" s="1" t="s">
        <v>13</v>
      </c>
      <c r="C2">
        <v>13</v>
      </c>
      <c r="D2">
        <v>1844500.214831</v>
      </c>
      <c r="E2">
        <v>5595530.2005660003</v>
      </c>
      <c r="F2">
        <v>304.42493999999999</v>
      </c>
      <c r="G2">
        <f t="shared" ref="G2:G13" si="0">D2-D3</f>
        <v>7.8728569999802858</v>
      </c>
      <c r="H2">
        <f t="shared" ref="H2:H13" si="1">E2-E3</f>
        <v>-12.330168999731541</v>
      </c>
      <c r="I2">
        <f t="shared" ref="I2:I13" si="2">F2-F3</f>
        <v>-4.703089000000034</v>
      </c>
      <c r="J2">
        <f t="shared" ref="J2:J13" si="3">SQRT(((D2-D3)^2)+((E2-E3)^2))</f>
        <v>14.629249635715405</v>
      </c>
      <c r="K2">
        <f t="shared" ref="K2:K13" si="4">SQRT((J2^2)+(I2^2))</f>
        <v>15.366651913998725</v>
      </c>
      <c r="L2">
        <f t="shared" ref="L2:L14" si="5">(K2/(A2-A3))*365</f>
        <v>12.893857353125366</v>
      </c>
      <c r="M2">
        <f t="shared" ref="M2:M12" si="6">M3+K2</f>
        <v>47.257847522651254</v>
      </c>
    </row>
    <row r="3" spans="1:13" x14ac:dyDescent="0.3">
      <c r="A3" s="1">
        <v>43382</v>
      </c>
      <c r="B3" s="1" t="s">
        <v>13</v>
      </c>
      <c r="C3">
        <v>12</v>
      </c>
      <c r="D3">
        <v>1844492.341974</v>
      </c>
      <c r="E3">
        <v>5595542.530735</v>
      </c>
      <c r="F3">
        <v>309.12802900000003</v>
      </c>
      <c r="G3">
        <f t="shared" si="0"/>
        <v>3.2234970000572503</v>
      </c>
      <c r="H3">
        <f t="shared" si="1"/>
        <v>-6.0754509996622801</v>
      </c>
      <c r="I3">
        <f t="shared" si="2"/>
        <v>-1.014761999999962</v>
      </c>
      <c r="J3">
        <f t="shared" si="3"/>
        <v>6.8776476907933786</v>
      </c>
      <c r="K3">
        <f t="shared" si="4"/>
        <v>6.9521061323399991</v>
      </c>
      <c r="L3">
        <f t="shared" si="5"/>
        <v>12.946524175020917</v>
      </c>
      <c r="M3">
        <f t="shared" si="6"/>
        <v>31.891195608652531</v>
      </c>
    </row>
    <row r="4" spans="1:13" x14ac:dyDescent="0.3">
      <c r="A4" s="1">
        <v>43186</v>
      </c>
      <c r="B4" s="1" t="s">
        <v>13</v>
      </c>
      <c r="C4">
        <v>11</v>
      </c>
      <c r="D4">
        <v>1844489.1184769999</v>
      </c>
      <c r="E4">
        <v>5595548.6061859997</v>
      </c>
      <c r="F4">
        <v>310.14279099999999</v>
      </c>
      <c r="G4">
        <f t="shared" si="0"/>
        <v>1.3626449999865144</v>
      </c>
      <c r="H4">
        <f t="shared" si="1"/>
        <v>-2.7243260005488992</v>
      </c>
      <c r="I4">
        <f t="shared" si="2"/>
        <v>-0.36668600000001561</v>
      </c>
      <c r="J4">
        <f t="shared" si="3"/>
        <v>3.0461046523806448</v>
      </c>
      <c r="K4">
        <f t="shared" si="4"/>
        <v>3.0680958550623902</v>
      </c>
      <c r="L4">
        <f t="shared" si="5"/>
        <v>6.705718485615404</v>
      </c>
      <c r="M4">
        <f t="shared" si="6"/>
        <v>24.939089476312532</v>
      </c>
    </row>
    <row r="5" spans="1:13" x14ac:dyDescent="0.3">
      <c r="A5" s="1">
        <v>43019</v>
      </c>
      <c r="B5" s="1" t="s">
        <v>13</v>
      </c>
      <c r="C5">
        <v>10</v>
      </c>
      <c r="D5">
        <v>1844487.7558319999</v>
      </c>
      <c r="E5">
        <v>5595551.3305120002</v>
      </c>
      <c r="F5">
        <v>310.509477</v>
      </c>
      <c r="G5">
        <f t="shared" si="0"/>
        <v>2.1064460000488907</v>
      </c>
      <c r="H5">
        <f t="shared" si="1"/>
        <v>-4.2755599999800324</v>
      </c>
      <c r="I5">
        <f t="shared" si="2"/>
        <v>-0.87011799999999084</v>
      </c>
      <c r="J5">
        <f t="shared" si="3"/>
        <v>4.7662908078034043</v>
      </c>
      <c r="K5">
        <f t="shared" si="4"/>
        <v>4.8450627858135347</v>
      </c>
      <c r="L5">
        <f t="shared" si="5"/>
        <v>17.004306892518656</v>
      </c>
      <c r="M5">
        <f t="shared" si="6"/>
        <v>21.87099362125014</v>
      </c>
    </row>
    <row r="6" spans="1:13" x14ac:dyDescent="0.3">
      <c r="A6" s="1">
        <v>42915</v>
      </c>
      <c r="B6" s="1" t="s">
        <v>13</v>
      </c>
      <c r="C6">
        <v>9</v>
      </c>
      <c r="D6">
        <v>1844485.6493859999</v>
      </c>
      <c r="E6">
        <v>5595555.6060720002</v>
      </c>
      <c r="F6">
        <v>311.37959499999999</v>
      </c>
      <c r="G6">
        <f t="shared" si="0"/>
        <v>1.268794999923557</v>
      </c>
      <c r="H6">
        <f t="shared" si="1"/>
        <v>-2.8809659993276</v>
      </c>
      <c r="I6">
        <f t="shared" si="2"/>
        <v>-0.4713130000000092</v>
      </c>
      <c r="J6">
        <f t="shared" si="3"/>
        <v>3.1479844092867895</v>
      </c>
      <c r="K6">
        <f t="shared" si="4"/>
        <v>3.1830711247287118</v>
      </c>
      <c r="L6">
        <f t="shared" si="5"/>
        <v>11.5031778269899</v>
      </c>
      <c r="M6">
        <f t="shared" si="6"/>
        <v>17.025930835436604</v>
      </c>
    </row>
    <row r="7" spans="1:13" x14ac:dyDescent="0.3">
      <c r="A7" s="1">
        <v>42814</v>
      </c>
      <c r="B7" s="1" t="s">
        <v>13</v>
      </c>
      <c r="C7">
        <v>8</v>
      </c>
      <c r="D7">
        <v>1844484.380591</v>
      </c>
      <c r="E7">
        <v>5595558.4870379996</v>
      </c>
      <c r="F7">
        <v>311.850908</v>
      </c>
      <c r="G7">
        <f t="shared" si="0"/>
        <v>0.2535349999088794</v>
      </c>
      <c r="H7">
        <f t="shared" si="1"/>
        <v>-0.66884000040590763</v>
      </c>
      <c r="I7">
        <f t="shared" si="2"/>
        <v>-4.8610000000053333E-3</v>
      </c>
      <c r="J7">
        <f t="shared" si="3"/>
        <v>0.7152810233200444</v>
      </c>
      <c r="K7">
        <f t="shared" si="4"/>
        <v>0.71529754063799911</v>
      </c>
      <c r="L7">
        <f t="shared" si="5"/>
        <v>2.7196208576340593</v>
      </c>
      <c r="M7">
        <f t="shared" si="6"/>
        <v>13.842859710707893</v>
      </c>
    </row>
    <row r="8" spans="1:13" x14ac:dyDescent="0.3">
      <c r="A8" s="1">
        <v>42718</v>
      </c>
      <c r="B8" s="1" t="s">
        <v>13</v>
      </c>
      <c r="C8">
        <v>7</v>
      </c>
      <c r="D8">
        <v>1844484.1270560001</v>
      </c>
      <c r="E8">
        <v>5595559.155878</v>
      </c>
      <c r="F8">
        <v>311.85576900000001</v>
      </c>
      <c r="G8">
        <f t="shared" si="0"/>
        <v>0.41776100010611117</v>
      </c>
      <c r="H8">
        <f t="shared" si="1"/>
        <v>-1.0072860000655055</v>
      </c>
      <c r="I8">
        <f t="shared" si="2"/>
        <v>-3.2077000000015232E-2</v>
      </c>
      <c r="J8">
        <f t="shared" si="3"/>
        <v>1.0904812419925543</v>
      </c>
      <c r="K8">
        <f t="shared" si="4"/>
        <v>1.0909529197296393</v>
      </c>
      <c r="L8">
        <f t="shared" si="5"/>
        <v>7.6576503019484301</v>
      </c>
      <c r="M8">
        <f t="shared" si="6"/>
        <v>13.127562170069893</v>
      </c>
    </row>
    <row r="9" spans="1:13" x14ac:dyDescent="0.3">
      <c r="A9" s="1">
        <v>42666</v>
      </c>
      <c r="B9" s="1" t="s">
        <v>13</v>
      </c>
      <c r="C9">
        <v>6</v>
      </c>
      <c r="D9">
        <v>1844483.7092949999</v>
      </c>
      <c r="E9">
        <v>5595560.163164</v>
      </c>
      <c r="F9">
        <v>311.88784600000002</v>
      </c>
      <c r="G9">
        <f t="shared" si="0"/>
        <v>1.2266239998862147</v>
      </c>
      <c r="H9">
        <f t="shared" si="1"/>
        <v>-2.9619589997455478</v>
      </c>
      <c r="I9">
        <f t="shared" si="2"/>
        <v>-0.36151499999999714</v>
      </c>
      <c r="J9">
        <f t="shared" si="3"/>
        <v>3.2059019874709991</v>
      </c>
      <c r="K9">
        <f t="shared" si="4"/>
        <v>3.2262207997121806</v>
      </c>
      <c r="L9">
        <f t="shared" si="5"/>
        <v>11.322794152836018</v>
      </c>
      <c r="M9">
        <f t="shared" si="6"/>
        <v>12.036609250340254</v>
      </c>
    </row>
    <row r="10" spans="1:13" x14ac:dyDescent="0.3">
      <c r="A10" s="1">
        <v>42562</v>
      </c>
      <c r="B10" s="1" t="s">
        <v>13</v>
      </c>
      <c r="C10">
        <v>5</v>
      </c>
      <c r="D10">
        <v>1844482.4826710001</v>
      </c>
      <c r="E10">
        <v>5595563.1251229998</v>
      </c>
      <c r="F10">
        <v>312.24936100000002</v>
      </c>
      <c r="G10">
        <f t="shared" si="0"/>
        <v>0.36076799989677966</v>
      </c>
      <c r="H10">
        <f t="shared" si="1"/>
        <v>-1.0130865015089512</v>
      </c>
      <c r="I10">
        <f t="shared" si="2"/>
        <v>-2.2865749999994023E-2</v>
      </c>
      <c r="J10">
        <f t="shared" si="3"/>
        <v>1.0754058811858753</v>
      </c>
      <c r="K10">
        <f t="shared" si="4"/>
        <v>1.0756489445038429</v>
      </c>
      <c r="L10">
        <f t="shared" si="5"/>
        <v>3.3845850408957125</v>
      </c>
      <c r="M10">
        <f t="shared" si="6"/>
        <v>8.8103884506280732</v>
      </c>
    </row>
    <row r="11" spans="1:13" x14ac:dyDescent="0.3">
      <c r="A11" s="1">
        <v>42446</v>
      </c>
      <c r="B11" s="1" t="s">
        <v>13</v>
      </c>
      <c r="C11">
        <v>4</v>
      </c>
      <c r="D11">
        <v>1844482.1219030002</v>
      </c>
      <c r="E11">
        <v>5595564.1382095013</v>
      </c>
      <c r="F11">
        <v>312.27222675000002</v>
      </c>
      <c r="G11">
        <f t="shared" si="0"/>
        <v>-1.0957929999567568</v>
      </c>
      <c r="H11">
        <f t="shared" si="1"/>
        <v>-0.44528699852526188</v>
      </c>
      <c r="I11">
        <f t="shared" si="2"/>
        <v>-0.82034550000003037</v>
      </c>
      <c r="J11">
        <f t="shared" si="3"/>
        <v>1.1828114007777679</v>
      </c>
      <c r="K11">
        <f t="shared" si="4"/>
        <v>1.4394476541994035</v>
      </c>
      <c r="L11">
        <f t="shared" si="5"/>
        <v>5.2019642948790326</v>
      </c>
      <c r="M11">
        <f t="shared" si="6"/>
        <v>7.7347395061242299</v>
      </c>
    </row>
    <row r="12" spans="1:13" x14ac:dyDescent="0.3">
      <c r="A12" s="1">
        <v>42345</v>
      </c>
      <c r="B12" s="1" t="s">
        <v>13</v>
      </c>
      <c r="C12">
        <v>3</v>
      </c>
      <c r="D12">
        <v>1844483.2176960001</v>
      </c>
      <c r="E12">
        <v>5595564.5834964998</v>
      </c>
      <c r="F12">
        <v>313.09257225000005</v>
      </c>
      <c r="G12">
        <f t="shared" si="0"/>
        <v>2.101865999866277</v>
      </c>
      <c r="H12">
        <f t="shared" si="1"/>
        <v>-1.9447780000045896</v>
      </c>
      <c r="I12">
        <f t="shared" si="2"/>
        <v>0.66002650000001495</v>
      </c>
      <c r="J12">
        <f t="shared" si="3"/>
        <v>2.863564588183007</v>
      </c>
      <c r="K12">
        <f t="shared" si="4"/>
        <v>2.9386454586080957</v>
      </c>
      <c r="L12">
        <f t="shared" si="5"/>
        <v>15.773611652822867</v>
      </c>
      <c r="M12">
        <f t="shared" si="6"/>
        <v>6.2952918519248264</v>
      </c>
    </row>
    <row r="13" spans="1:13" x14ac:dyDescent="0.3">
      <c r="A13" s="1">
        <v>42277</v>
      </c>
      <c r="B13" s="1" t="s">
        <v>13</v>
      </c>
      <c r="C13">
        <v>2</v>
      </c>
      <c r="D13">
        <v>1844481.1158300003</v>
      </c>
      <c r="E13">
        <v>5595566.5282744998</v>
      </c>
      <c r="F13">
        <v>312.43254575000003</v>
      </c>
      <c r="G13">
        <f t="shared" si="0"/>
        <v>1.2570000002160668</v>
      </c>
      <c r="H13">
        <f t="shared" si="1"/>
        <v>-3.0490000015124679</v>
      </c>
      <c r="I13">
        <f t="shared" si="2"/>
        <v>-0.625</v>
      </c>
      <c r="J13">
        <f t="shared" si="3"/>
        <v>3.2979463321537268</v>
      </c>
      <c r="K13">
        <f t="shared" si="4"/>
        <v>3.3566463933167312</v>
      </c>
      <c r="L13">
        <f t="shared" si="5"/>
        <v>13.766021725400078</v>
      </c>
      <c r="M13">
        <f>K14+K13</f>
        <v>3.3566463933167312</v>
      </c>
    </row>
    <row r="14" spans="1:13" x14ac:dyDescent="0.3">
      <c r="A14" s="1">
        <v>42188</v>
      </c>
      <c r="B14" s="1" t="s">
        <v>13</v>
      </c>
      <c r="C14">
        <v>1</v>
      </c>
      <c r="D14">
        <v>1844479.85883</v>
      </c>
      <c r="E14">
        <v>5595569.5772745013</v>
      </c>
      <c r="F14">
        <v>313.05754575000003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5"/>
        <v>0</v>
      </c>
      <c r="M14">
        <f>K14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13E9-92F7-4852-AEDF-DD1BA18B8B7E}">
  <dimension ref="A1:M13"/>
  <sheetViews>
    <sheetView workbookViewId="0">
      <selection sqref="A1:XFD1"/>
    </sheetView>
  </sheetViews>
  <sheetFormatPr defaultRowHeight="14.4" x14ac:dyDescent="0.3"/>
  <cols>
    <col min="1" max="2" width="11.44140625" customWidth="1"/>
  </cols>
  <sheetData>
    <row r="1" spans="1:13" x14ac:dyDescent="0.3">
      <c r="A1" t="s">
        <v>0</v>
      </c>
      <c r="B1" t="s">
        <v>15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</v>
      </c>
      <c r="J1" t="s">
        <v>11</v>
      </c>
      <c r="K1" t="s">
        <v>12</v>
      </c>
      <c r="L1" t="s">
        <v>2</v>
      </c>
      <c r="M1" t="s">
        <v>3</v>
      </c>
    </row>
    <row r="2" spans="1:13" x14ac:dyDescent="0.3">
      <c r="A2" s="1">
        <v>43881</v>
      </c>
      <c r="B2" s="1" t="s">
        <v>16</v>
      </c>
      <c r="C2">
        <v>12</v>
      </c>
      <c r="D2">
        <v>1844642.5206200001</v>
      </c>
      <c r="E2">
        <v>5595684.7471629996</v>
      </c>
      <c r="F2">
        <v>357.65443900000002</v>
      </c>
      <c r="G2">
        <f t="shared" ref="G2:G12" si="0">D2-D3</f>
        <v>-1.0027489999774843</v>
      </c>
      <c r="H2">
        <f t="shared" ref="H2:H12" si="1">E2-E3</f>
        <v>-1.3897020006552339</v>
      </c>
      <c r="I2">
        <f t="shared" ref="I2:I12" si="2">F2-F3</f>
        <v>-0.6992689999999584</v>
      </c>
      <c r="J2">
        <f t="shared" ref="J2:J12" si="3">SQRT(((D2-D3)^2)+((E2-E3)^2))</f>
        <v>1.713702776907654</v>
      </c>
      <c r="K2">
        <f t="shared" ref="K2:K12" si="4">SQRT((J2^2)+(I2^2))</f>
        <v>1.8508793428913584</v>
      </c>
      <c r="L2">
        <f t="shared" ref="L2:L12" si="5">(K2/(A2-A3))*365</f>
        <v>1.3538496195497911</v>
      </c>
      <c r="M2">
        <f t="shared" ref="M2:M12" si="6">M3+K2</f>
        <v>7.8659720075222026</v>
      </c>
    </row>
    <row r="3" spans="1:13" x14ac:dyDescent="0.3">
      <c r="A3" s="1">
        <v>43382</v>
      </c>
      <c r="B3" s="1" t="s">
        <v>16</v>
      </c>
      <c r="C3">
        <v>11</v>
      </c>
      <c r="D3">
        <v>1844643.5233690001</v>
      </c>
      <c r="E3">
        <v>5595686.1368650002</v>
      </c>
      <c r="F3">
        <v>358.35370799999998</v>
      </c>
      <c r="G3">
        <f t="shared" si="0"/>
        <v>-0.68034900003112853</v>
      </c>
      <c r="H3">
        <f t="shared" si="1"/>
        <v>-0.89680199977010489</v>
      </c>
      <c r="I3">
        <f t="shared" si="2"/>
        <v>-0.29959700000000566</v>
      </c>
      <c r="J3">
        <f t="shared" si="3"/>
        <v>1.1256680632562228</v>
      </c>
      <c r="K3">
        <f t="shared" si="4"/>
        <v>1.1648549055758057</v>
      </c>
      <c r="L3">
        <f t="shared" si="5"/>
        <v>2.1692451047712709</v>
      </c>
      <c r="M3">
        <f t="shared" si="6"/>
        <v>6.0150926646308447</v>
      </c>
    </row>
    <row r="4" spans="1:13" x14ac:dyDescent="0.3">
      <c r="A4" s="1">
        <v>43186</v>
      </c>
      <c r="B4" s="1" t="s">
        <v>16</v>
      </c>
      <c r="C4">
        <v>10</v>
      </c>
      <c r="D4">
        <v>1844644.2037180001</v>
      </c>
      <c r="E4">
        <v>5595687.033667</v>
      </c>
      <c r="F4">
        <v>358.65330499999999</v>
      </c>
      <c r="G4">
        <f t="shared" si="0"/>
        <v>-0.42498799995519221</v>
      </c>
      <c r="H4">
        <f t="shared" si="1"/>
        <v>-0.54365300014615059</v>
      </c>
      <c r="I4">
        <f t="shared" si="2"/>
        <v>-0.46125299999999925</v>
      </c>
      <c r="J4">
        <f t="shared" si="3"/>
        <v>0.69005317525088228</v>
      </c>
      <c r="K4">
        <f t="shared" si="4"/>
        <v>0.83001669542414869</v>
      </c>
      <c r="L4">
        <f t="shared" si="5"/>
        <v>1.8141083462863128</v>
      </c>
      <c r="M4">
        <f t="shared" si="6"/>
        <v>4.8502377590550392</v>
      </c>
    </row>
    <row r="5" spans="1:13" x14ac:dyDescent="0.3">
      <c r="A5" s="1">
        <v>43019</v>
      </c>
      <c r="B5" s="1" t="s">
        <v>16</v>
      </c>
      <c r="C5">
        <v>9</v>
      </c>
      <c r="D5">
        <v>1844644.628706</v>
      </c>
      <c r="E5">
        <v>5595687.5773200002</v>
      </c>
      <c r="F5">
        <v>359.11455799999999</v>
      </c>
      <c r="G5">
        <f t="shared" si="0"/>
        <v>-0.42021299991756678</v>
      </c>
      <c r="H5">
        <f t="shared" si="1"/>
        <v>-0.53835499938577414</v>
      </c>
      <c r="I5">
        <f t="shared" si="2"/>
        <v>-0.41763800000001083</v>
      </c>
      <c r="J5">
        <f t="shared" si="3"/>
        <v>0.68293855555487415</v>
      </c>
      <c r="K5">
        <f t="shared" si="4"/>
        <v>0.80051643937360017</v>
      </c>
      <c r="L5">
        <f t="shared" si="5"/>
        <v>2.8095048112631158</v>
      </c>
      <c r="M5">
        <f t="shared" si="6"/>
        <v>4.0202210636308902</v>
      </c>
    </row>
    <row r="6" spans="1:13" x14ac:dyDescent="0.3">
      <c r="A6" s="1">
        <v>42915</v>
      </c>
      <c r="B6" s="1" t="s">
        <v>16</v>
      </c>
      <c r="C6">
        <v>8</v>
      </c>
      <c r="D6">
        <v>1844645.048919</v>
      </c>
      <c r="E6">
        <v>5595688.1156749995</v>
      </c>
      <c r="F6">
        <v>359.532196</v>
      </c>
      <c r="G6">
        <f t="shared" si="0"/>
        <v>-0.32288000010885298</v>
      </c>
      <c r="H6">
        <f t="shared" si="1"/>
        <v>-0.29083700012415648</v>
      </c>
      <c r="I6">
        <f t="shared" si="2"/>
        <v>-0.13784500000002708</v>
      </c>
      <c r="J6">
        <f t="shared" si="3"/>
        <v>0.43455454791258546</v>
      </c>
      <c r="K6">
        <f t="shared" si="4"/>
        <v>0.45589351732232275</v>
      </c>
      <c r="L6">
        <f t="shared" si="5"/>
        <v>1.6475359784420573</v>
      </c>
      <c r="M6">
        <f t="shared" si="6"/>
        <v>3.2197046242572895</v>
      </c>
    </row>
    <row r="7" spans="1:13" x14ac:dyDescent="0.3">
      <c r="A7" s="1">
        <v>42814</v>
      </c>
      <c r="B7" s="1" t="s">
        <v>16</v>
      </c>
      <c r="C7">
        <v>7</v>
      </c>
      <c r="D7">
        <v>1844645.3717990001</v>
      </c>
      <c r="E7">
        <v>5595688.4065119997</v>
      </c>
      <c r="F7">
        <v>359.67004100000003</v>
      </c>
      <c r="G7">
        <f t="shared" si="0"/>
        <v>-0.10769700002856553</v>
      </c>
      <c r="H7">
        <f t="shared" si="1"/>
        <v>-0.16646900027990341</v>
      </c>
      <c r="I7">
        <f t="shared" si="2"/>
        <v>-0.10509899999999561</v>
      </c>
      <c r="J7">
        <f t="shared" si="3"/>
        <v>0.1982689382362838</v>
      </c>
      <c r="K7">
        <f t="shared" si="4"/>
        <v>0.22440225415610782</v>
      </c>
      <c r="L7">
        <f t="shared" si="5"/>
        <v>0.8531960704893683</v>
      </c>
      <c r="M7">
        <f t="shared" si="6"/>
        <v>2.7638111069349667</v>
      </c>
    </row>
    <row r="8" spans="1:13" x14ac:dyDescent="0.3">
      <c r="A8" s="1">
        <v>42718</v>
      </c>
      <c r="B8" s="1" t="s">
        <v>16</v>
      </c>
      <c r="C8">
        <v>6</v>
      </c>
      <c r="D8">
        <v>1844645.4794960001</v>
      </c>
      <c r="E8">
        <v>5595688.5729809999</v>
      </c>
      <c r="F8">
        <v>359.77514000000002</v>
      </c>
      <c r="G8">
        <f t="shared" si="0"/>
        <v>-0.56178999994881451</v>
      </c>
      <c r="H8">
        <f t="shared" si="1"/>
        <v>-0.65746499970555305</v>
      </c>
      <c r="I8">
        <f t="shared" si="2"/>
        <v>-0.43224600000002056</v>
      </c>
      <c r="J8">
        <f t="shared" si="3"/>
        <v>0.86479374990821478</v>
      </c>
      <c r="K8">
        <f t="shared" si="4"/>
        <v>0.96680134174313692</v>
      </c>
      <c r="L8">
        <f t="shared" si="5"/>
        <v>2.2620672418990062</v>
      </c>
      <c r="M8">
        <f t="shared" si="6"/>
        <v>2.539408852778859</v>
      </c>
    </row>
    <row r="9" spans="1:13" x14ac:dyDescent="0.3">
      <c r="A9" s="1">
        <v>42562</v>
      </c>
      <c r="B9" s="1" t="s">
        <v>16</v>
      </c>
      <c r="C9">
        <v>5</v>
      </c>
      <c r="D9">
        <v>1844646.0412860001</v>
      </c>
      <c r="E9">
        <v>5595689.2304459997</v>
      </c>
      <c r="F9">
        <v>360.20738600000004</v>
      </c>
      <c r="G9">
        <f t="shared" si="0"/>
        <v>-0.21409300016239285</v>
      </c>
      <c r="H9">
        <f t="shared" si="1"/>
        <v>-0.21085150167346001</v>
      </c>
      <c r="I9">
        <f t="shared" si="2"/>
        <v>-0.15468674999999621</v>
      </c>
      <c r="J9">
        <f t="shared" si="3"/>
        <v>0.30048988082211264</v>
      </c>
      <c r="K9">
        <f t="shared" si="4"/>
        <v>0.33796768943502392</v>
      </c>
      <c r="L9">
        <f t="shared" si="5"/>
        <v>1.0634328158946873</v>
      </c>
      <c r="M9">
        <f t="shared" si="6"/>
        <v>1.5726075110357223</v>
      </c>
    </row>
    <row r="10" spans="1:13" x14ac:dyDescent="0.3">
      <c r="A10" s="1">
        <v>42446</v>
      </c>
      <c r="B10" s="1" t="s">
        <v>16</v>
      </c>
      <c r="C10">
        <v>4</v>
      </c>
      <c r="D10">
        <v>1844646.2553790002</v>
      </c>
      <c r="E10">
        <v>5595689.4412975013</v>
      </c>
      <c r="F10">
        <v>360.36207275000004</v>
      </c>
      <c r="G10">
        <f t="shared" si="0"/>
        <v>-0.15431699971668422</v>
      </c>
      <c r="H10">
        <f t="shared" si="1"/>
        <v>-0.19319899845868349</v>
      </c>
      <c r="I10">
        <f t="shared" si="2"/>
        <v>-0.11649949999997489</v>
      </c>
      <c r="J10">
        <f t="shared" si="3"/>
        <v>0.24726420971705043</v>
      </c>
      <c r="K10">
        <f t="shared" si="4"/>
        <v>0.27333445247030541</v>
      </c>
      <c r="L10">
        <f t="shared" si="5"/>
        <v>0.98779282328377693</v>
      </c>
      <c r="M10">
        <f t="shared" si="6"/>
        <v>1.2346398216006984</v>
      </c>
    </row>
    <row r="11" spans="1:13" x14ac:dyDescent="0.3">
      <c r="A11" s="1">
        <v>42345</v>
      </c>
      <c r="B11" s="1" t="s">
        <v>16</v>
      </c>
      <c r="C11">
        <v>3</v>
      </c>
      <c r="D11">
        <v>1844646.4096959999</v>
      </c>
      <c r="E11">
        <v>5595689.6344964998</v>
      </c>
      <c r="F11">
        <v>360.47857225000001</v>
      </c>
      <c r="G11">
        <f t="shared" si="0"/>
        <v>-0.20813400018960238</v>
      </c>
      <c r="H11">
        <f t="shared" si="1"/>
        <v>-0.16877800039947033</v>
      </c>
      <c r="I11">
        <f t="shared" si="2"/>
        <v>-0.21797349999997095</v>
      </c>
      <c r="J11">
        <f t="shared" si="3"/>
        <v>0.26796599682379296</v>
      </c>
      <c r="K11">
        <f t="shared" si="4"/>
        <v>0.34542469824262184</v>
      </c>
      <c r="L11">
        <f t="shared" si="5"/>
        <v>1.8541178655670141</v>
      </c>
      <c r="M11">
        <f t="shared" si="6"/>
        <v>0.96130536913039299</v>
      </c>
    </row>
    <row r="12" spans="1:13" x14ac:dyDescent="0.3">
      <c r="A12" s="1">
        <v>42277</v>
      </c>
      <c r="B12" s="1" t="s">
        <v>16</v>
      </c>
      <c r="C12">
        <v>2</v>
      </c>
      <c r="D12">
        <v>1844646.6178300001</v>
      </c>
      <c r="E12">
        <v>5595689.8032745002</v>
      </c>
      <c r="F12">
        <v>360.69654574999998</v>
      </c>
      <c r="G12">
        <f t="shared" si="0"/>
        <v>-0.34799999999813735</v>
      </c>
      <c r="H12">
        <f t="shared" si="1"/>
        <v>-0.42600000090897083</v>
      </c>
      <c r="I12">
        <f t="shared" si="2"/>
        <v>-0.27700000000004366</v>
      </c>
      <c r="J12">
        <f t="shared" si="3"/>
        <v>0.55007272316771605</v>
      </c>
      <c r="K12">
        <f t="shared" si="4"/>
        <v>0.6158806708877711</v>
      </c>
      <c r="L12">
        <f t="shared" si="5"/>
        <v>2.5258027513936683</v>
      </c>
      <c r="M12">
        <f t="shared" si="6"/>
        <v>0.6158806708877711</v>
      </c>
    </row>
    <row r="13" spans="1:13" x14ac:dyDescent="0.3">
      <c r="A13" s="1">
        <v>42188</v>
      </c>
      <c r="B13" s="1" t="s">
        <v>16</v>
      </c>
      <c r="C13">
        <v>1</v>
      </c>
      <c r="D13">
        <v>1844646.9658300001</v>
      </c>
      <c r="E13">
        <v>5595690.2292745011</v>
      </c>
      <c r="F13">
        <v>360.97354575000003</v>
      </c>
      <c r="G13">
        <v>0</v>
      </c>
      <c r="H13">
        <v>0</v>
      </c>
      <c r="I13">
        <v>0</v>
      </c>
      <c r="J13">
        <v>0</v>
      </c>
      <c r="K13">
        <v>0</v>
      </c>
      <c r="L13">
        <f>(K13/(A13-'P21'!A28))*365</f>
        <v>0</v>
      </c>
      <c r="M13">
        <f>K13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E8DC7-8094-4191-B3D4-4263FCCF4610}">
  <dimension ref="A1:M14"/>
  <sheetViews>
    <sheetView workbookViewId="0">
      <selection activeCell="E17" sqref="E17"/>
    </sheetView>
  </sheetViews>
  <sheetFormatPr defaultRowHeight="14.4" x14ac:dyDescent="0.3"/>
  <cols>
    <col min="1" max="2" width="11.109375" customWidth="1"/>
  </cols>
  <sheetData>
    <row r="1" spans="1:13" x14ac:dyDescent="0.3">
      <c r="A1" t="s">
        <v>0</v>
      </c>
      <c r="B1" t="s">
        <v>15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</v>
      </c>
      <c r="J1" t="s">
        <v>11</v>
      </c>
      <c r="K1" t="s">
        <v>12</v>
      </c>
      <c r="L1" t="s">
        <v>2</v>
      </c>
      <c r="M1" t="s">
        <v>3</v>
      </c>
    </row>
    <row r="2" spans="1:13" x14ac:dyDescent="0.3">
      <c r="A2" s="1">
        <v>43881</v>
      </c>
      <c r="B2" s="1" t="s">
        <v>17</v>
      </c>
      <c r="C2">
        <v>13</v>
      </c>
      <c r="D2">
        <v>1844387.379923</v>
      </c>
      <c r="E2">
        <v>5595873.4393229997</v>
      </c>
      <c r="F2">
        <v>381.389906</v>
      </c>
      <c r="G2">
        <f t="shared" ref="G2:G13" si="0">D2-D3</f>
        <v>0.66158699989318848</v>
      </c>
      <c r="H2">
        <f t="shared" ref="H2:H13" si="1">E2-E3</f>
        <v>-2.3620400000363588</v>
      </c>
      <c r="I2">
        <f t="shared" ref="I2:I13" si="2">F2-F3</f>
        <v>-0.21209800000002588</v>
      </c>
      <c r="J2">
        <f t="shared" ref="J2:J13" si="3">SQRT(((D2-D3)^2)+((E2-E3)^2))</f>
        <v>2.4529431954693592</v>
      </c>
      <c r="K2">
        <f t="shared" ref="K2:K13" si="4">SQRT((J2^2)+(I2^2))</f>
        <v>2.4620958311575611</v>
      </c>
      <c r="L2">
        <f t="shared" ref="L2:L14" si="5">(K2/(A2-A3))*365</f>
        <v>1.8009318203857914</v>
      </c>
      <c r="M2">
        <f t="shared" ref="M2:M12" si="6">M3+K2</f>
        <v>11.326946511151405</v>
      </c>
    </row>
    <row r="3" spans="1:13" x14ac:dyDescent="0.3">
      <c r="A3" s="1">
        <v>43382</v>
      </c>
      <c r="B3" s="1" t="s">
        <v>17</v>
      </c>
      <c r="C3">
        <v>12</v>
      </c>
      <c r="D3">
        <v>1844386.7183360001</v>
      </c>
      <c r="E3">
        <v>5595875.8013629997</v>
      </c>
      <c r="F3">
        <v>381.60200400000002</v>
      </c>
      <c r="G3">
        <f t="shared" si="0"/>
        <v>0.45187400002032518</v>
      </c>
      <c r="H3">
        <f t="shared" si="1"/>
        <v>-1.7707900004461408</v>
      </c>
      <c r="I3">
        <f t="shared" si="2"/>
        <v>-0.21933799999999337</v>
      </c>
      <c r="J3">
        <f t="shared" si="3"/>
        <v>1.8275358649215101</v>
      </c>
      <c r="K3">
        <f t="shared" si="4"/>
        <v>1.8406511064887907</v>
      </c>
      <c r="L3">
        <f t="shared" si="5"/>
        <v>3.4277431319816767</v>
      </c>
      <c r="M3">
        <f t="shared" si="6"/>
        <v>8.8648506799938431</v>
      </c>
    </row>
    <row r="4" spans="1:13" x14ac:dyDescent="0.3">
      <c r="A4" s="1">
        <v>43186</v>
      </c>
      <c r="B4" s="1" t="s">
        <v>17</v>
      </c>
      <c r="C4">
        <v>11</v>
      </c>
      <c r="D4">
        <v>1844386.2664620001</v>
      </c>
      <c r="E4">
        <v>5595877.5721530002</v>
      </c>
      <c r="F4">
        <v>381.82134200000002</v>
      </c>
      <c r="G4">
        <f t="shared" si="0"/>
        <v>0.32614900008775294</v>
      </c>
      <c r="H4">
        <f t="shared" si="1"/>
        <v>-1.22618000023067</v>
      </c>
      <c r="I4">
        <f t="shared" si="2"/>
        <v>-0.51901199999997516</v>
      </c>
      <c r="J4">
        <f t="shared" si="3"/>
        <v>1.268814629181082</v>
      </c>
      <c r="K4">
        <f t="shared" si="4"/>
        <v>1.3708625092867268</v>
      </c>
      <c r="L4">
        <f t="shared" si="5"/>
        <v>2.9961965023332651</v>
      </c>
      <c r="M4">
        <f t="shared" si="6"/>
        <v>7.0241995735050526</v>
      </c>
    </row>
    <row r="5" spans="1:13" x14ac:dyDescent="0.3">
      <c r="A5" s="1">
        <v>43019</v>
      </c>
      <c r="B5" s="1" t="s">
        <v>17</v>
      </c>
      <c r="C5">
        <v>10</v>
      </c>
      <c r="D5">
        <v>1844385.940313</v>
      </c>
      <c r="E5">
        <v>5595878.7983330004</v>
      </c>
      <c r="F5">
        <v>382.34035399999999</v>
      </c>
      <c r="G5">
        <f t="shared" si="0"/>
        <v>0.29040999989956617</v>
      </c>
      <c r="H5">
        <f t="shared" si="1"/>
        <v>-1.2513589998707175</v>
      </c>
      <c r="I5">
        <f t="shared" si="2"/>
        <v>-0.58058299999999008</v>
      </c>
      <c r="J5">
        <f t="shared" si="3"/>
        <v>1.2846156291276813</v>
      </c>
      <c r="K5">
        <f t="shared" si="4"/>
        <v>1.4097212258060445</v>
      </c>
      <c r="L5">
        <f t="shared" si="5"/>
        <v>4.9475793021077523</v>
      </c>
      <c r="M5">
        <f t="shared" si="6"/>
        <v>5.6533370642183254</v>
      </c>
    </row>
    <row r="6" spans="1:13" x14ac:dyDescent="0.3">
      <c r="A6" s="1">
        <v>42915</v>
      </c>
      <c r="B6" s="1" t="s">
        <v>17</v>
      </c>
      <c r="C6">
        <v>9</v>
      </c>
      <c r="D6">
        <v>1844385.6499030001</v>
      </c>
      <c r="E6">
        <v>5595880.0496920003</v>
      </c>
      <c r="F6">
        <v>382.92093699999998</v>
      </c>
      <c r="G6">
        <f t="shared" si="0"/>
        <v>0.17336600017733872</v>
      </c>
      <c r="H6">
        <f t="shared" si="1"/>
        <v>-0.76997100003063679</v>
      </c>
      <c r="I6">
        <f t="shared" si="2"/>
        <v>-0.12996600000002445</v>
      </c>
      <c r="J6">
        <f t="shared" si="3"/>
        <v>0.78924717985284432</v>
      </c>
      <c r="K6">
        <f t="shared" si="4"/>
        <v>0.79987641049206737</v>
      </c>
      <c r="L6">
        <f t="shared" si="5"/>
        <v>2.8906424735604417</v>
      </c>
      <c r="M6">
        <f t="shared" si="6"/>
        <v>4.2436158384122811</v>
      </c>
    </row>
    <row r="7" spans="1:13" x14ac:dyDescent="0.3">
      <c r="A7" s="1">
        <v>42814</v>
      </c>
      <c r="B7" s="1" t="s">
        <v>17</v>
      </c>
      <c r="C7">
        <v>8</v>
      </c>
      <c r="D7">
        <v>1844385.4765369999</v>
      </c>
      <c r="E7">
        <v>5595880.8196630003</v>
      </c>
      <c r="F7">
        <v>383.05090300000001</v>
      </c>
      <c r="G7">
        <f t="shared" si="0"/>
        <v>8.8517999975010753E-2</v>
      </c>
      <c r="H7">
        <f t="shared" si="1"/>
        <v>-0.3590719997882843</v>
      </c>
      <c r="I7">
        <f t="shared" si="2"/>
        <v>-0.10763300000002118</v>
      </c>
      <c r="J7">
        <f t="shared" si="3"/>
        <v>0.36982176430212116</v>
      </c>
      <c r="K7">
        <f t="shared" si="4"/>
        <v>0.38516619794646856</v>
      </c>
      <c r="L7">
        <f t="shared" si="5"/>
        <v>1.4644339817756358</v>
      </c>
      <c r="M7">
        <f t="shared" si="6"/>
        <v>3.4437394279202134</v>
      </c>
    </row>
    <row r="8" spans="1:13" x14ac:dyDescent="0.3">
      <c r="A8" s="1">
        <v>42718</v>
      </c>
      <c r="B8" s="1" t="s">
        <v>17</v>
      </c>
      <c r="C8">
        <v>7</v>
      </c>
      <c r="D8">
        <v>1844385.3880189999</v>
      </c>
      <c r="E8">
        <v>5595881.1787350001</v>
      </c>
      <c r="F8">
        <v>383.15853600000003</v>
      </c>
      <c r="G8">
        <f t="shared" si="0"/>
        <v>7.4052999960258603E-2</v>
      </c>
      <c r="H8">
        <f t="shared" si="1"/>
        <v>-0.39197899959981441</v>
      </c>
      <c r="I8">
        <f t="shared" si="2"/>
        <v>-0.13088899999996784</v>
      </c>
      <c r="J8">
        <f t="shared" si="3"/>
        <v>0.39891275102506485</v>
      </c>
      <c r="K8">
        <f t="shared" si="4"/>
        <v>0.41983724614590467</v>
      </c>
      <c r="L8">
        <f t="shared" si="5"/>
        <v>2.9469345162164462</v>
      </c>
      <c r="M8">
        <f t="shared" si="6"/>
        <v>3.0585732299737449</v>
      </c>
    </row>
    <row r="9" spans="1:13" x14ac:dyDescent="0.3">
      <c r="A9" s="1">
        <v>42666</v>
      </c>
      <c r="B9" s="1" t="s">
        <v>17</v>
      </c>
      <c r="C9">
        <v>6</v>
      </c>
      <c r="D9">
        <v>1844385.313966</v>
      </c>
      <c r="E9">
        <v>5595881.5707139997</v>
      </c>
      <c r="F9">
        <v>383.28942499999999</v>
      </c>
      <c r="G9">
        <f t="shared" si="0"/>
        <v>0.15475500002503395</v>
      </c>
      <c r="H9">
        <f t="shared" si="1"/>
        <v>-0.96150200068950653</v>
      </c>
      <c r="I9">
        <f t="shared" si="2"/>
        <v>-0.23110900000000356</v>
      </c>
      <c r="J9">
        <f t="shared" si="3"/>
        <v>0.97387638197189696</v>
      </c>
      <c r="K9">
        <f t="shared" si="4"/>
        <v>1.0009228627839779</v>
      </c>
      <c r="L9">
        <f t="shared" si="5"/>
        <v>3.5128542780399226</v>
      </c>
      <c r="M9">
        <f t="shared" si="6"/>
        <v>2.6387359838278401</v>
      </c>
    </row>
    <row r="10" spans="1:13" x14ac:dyDescent="0.3">
      <c r="A10" s="1">
        <v>42562</v>
      </c>
      <c r="B10" s="1" t="s">
        <v>17</v>
      </c>
      <c r="C10">
        <v>5</v>
      </c>
      <c r="D10">
        <v>1844385.159211</v>
      </c>
      <c r="E10">
        <v>5595882.5322160004</v>
      </c>
      <c r="F10">
        <v>383.520534</v>
      </c>
      <c r="G10">
        <f t="shared" si="0"/>
        <v>0.11765399971045554</v>
      </c>
      <c r="H10">
        <f t="shared" si="1"/>
        <v>-0.3475885009393096</v>
      </c>
      <c r="I10">
        <f t="shared" si="2"/>
        <v>-8.9447500000119362E-3</v>
      </c>
      <c r="J10">
        <f t="shared" si="3"/>
        <v>0.36696080122147151</v>
      </c>
      <c r="K10">
        <f t="shared" si="4"/>
        <v>0.3670698001547758</v>
      </c>
      <c r="L10">
        <f t="shared" si="5"/>
        <v>1.1550041125559756</v>
      </c>
      <c r="M10">
        <f t="shared" si="6"/>
        <v>1.6378131210438625</v>
      </c>
    </row>
    <row r="11" spans="1:13" x14ac:dyDescent="0.3">
      <c r="A11" s="1">
        <v>42446</v>
      </c>
      <c r="B11" s="1" t="s">
        <v>17</v>
      </c>
      <c r="C11">
        <v>4</v>
      </c>
      <c r="D11">
        <v>1844385.0415570003</v>
      </c>
      <c r="E11">
        <v>5595882.8798045013</v>
      </c>
      <c r="F11">
        <v>383.52947875000001</v>
      </c>
      <c r="G11">
        <f t="shared" si="0"/>
        <v>9.3861000146716833E-2</v>
      </c>
      <c r="H11">
        <f t="shared" si="1"/>
        <v>-0.31769199855625629</v>
      </c>
      <c r="I11">
        <f t="shared" si="2"/>
        <v>-6.8093500000031781E-2</v>
      </c>
      <c r="J11">
        <f t="shared" si="3"/>
        <v>0.33126740451666886</v>
      </c>
      <c r="K11">
        <f t="shared" si="4"/>
        <v>0.33819346244045678</v>
      </c>
      <c r="L11">
        <f t="shared" si="5"/>
        <v>1.2221842949580863</v>
      </c>
      <c r="M11">
        <f t="shared" si="6"/>
        <v>1.2707433208890866</v>
      </c>
    </row>
    <row r="12" spans="1:13" x14ac:dyDescent="0.3">
      <c r="A12" s="1">
        <v>42345</v>
      </c>
      <c r="B12" s="1" t="s">
        <v>17</v>
      </c>
      <c r="C12">
        <v>3</v>
      </c>
      <c r="D12">
        <v>1844384.9476960001</v>
      </c>
      <c r="E12">
        <v>5595883.1974964999</v>
      </c>
      <c r="F12">
        <v>383.59757225000004</v>
      </c>
      <c r="G12">
        <f t="shared" si="0"/>
        <v>6.886599981226027E-2</v>
      </c>
      <c r="H12">
        <f t="shared" si="1"/>
        <v>-0.31777800060808659</v>
      </c>
      <c r="I12">
        <f t="shared" si="2"/>
        <v>-6.2973499999941396E-2</v>
      </c>
      <c r="J12">
        <f t="shared" si="3"/>
        <v>0.3251543996328749</v>
      </c>
      <c r="K12">
        <f t="shared" si="4"/>
        <v>0.33119638479738561</v>
      </c>
      <c r="L12">
        <f t="shared" si="5"/>
        <v>1.7777453007506729</v>
      </c>
      <c r="M12">
        <f t="shared" si="6"/>
        <v>0.93254985844862981</v>
      </c>
    </row>
    <row r="13" spans="1:13" x14ac:dyDescent="0.3">
      <c r="A13" s="1">
        <v>42277</v>
      </c>
      <c r="B13" s="1" t="s">
        <v>17</v>
      </c>
      <c r="C13">
        <v>2</v>
      </c>
      <c r="D13">
        <v>1844384.8788300003</v>
      </c>
      <c r="E13">
        <v>5595883.5152745005</v>
      </c>
      <c r="F13">
        <v>383.66054574999998</v>
      </c>
      <c r="G13">
        <f t="shared" si="0"/>
        <v>0.12500000023283064</v>
      </c>
      <c r="H13">
        <f t="shared" si="1"/>
        <v>-0.57500000018626451</v>
      </c>
      <c r="I13">
        <f t="shared" si="2"/>
        <v>-0.12400000000002365</v>
      </c>
      <c r="J13">
        <f t="shared" si="3"/>
        <v>0.58843011502846443</v>
      </c>
      <c r="K13">
        <f t="shared" si="4"/>
        <v>0.60135347365124425</v>
      </c>
      <c r="L13">
        <f t="shared" si="5"/>
        <v>2.4662249200303838</v>
      </c>
      <c r="M13">
        <f>K14+K13</f>
        <v>0.60135347365124425</v>
      </c>
    </row>
    <row r="14" spans="1:13" x14ac:dyDescent="0.3">
      <c r="A14" s="1">
        <v>42188</v>
      </c>
      <c r="B14" s="1" t="s">
        <v>17</v>
      </c>
      <c r="C14">
        <v>1</v>
      </c>
      <c r="D14">
        <v>1844384.7538300001</v>
      </c>
      <c r="E14">
        <v>5595884.0902745007</v>
      </c>
      <c r="F14">
        <v>383.78454575000001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5"/>
        <v>0</v>
      </c>
      <c r="M14">
        <f>K14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DBDC-FCC1-4016-A478-348906F61600}">
  <dimension ref="A1:M12"/>
  <sheetViews>
    <sheetView workbookViewId="0">
      <selection sqref="A1:XFD1"/>
    </sheetView>
  </sheetViews>
  <sheetFormatPr defaultRowHeight="14.4" x14ac:dyDescent="0.3"/>
  <cols>
    <col min="1" max="2" width="11.44140625" customWidth="1"/>
  </cols>
  <sheetData>
    <row r="1" spans="1:13" x14ac:dyDescent="0.3">
      <c r="A1" t="s">
        <v>0</v>
      </c>
      <c r="B1" t="s">
        <v>15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</v>
      </c>
      <c r="J1" t="s">
        <v>11</v>
      </c>
      <c r="K1" t="s">
        <v>12</v>
      </c>
      <c r="L1" t="s">
        <v>2</v>
      </c>
      <c r="M1" t="s">
        <v>3</v>
      </c>
    </row>
    <row r="2" spans="1:13" x14ac:dyDescent="0.3">
      <c r="A2" s="1">
        <v>43881</v>
      </c>
      <c r="B2" s="1" t="s">
        <v>18</v>
      </c>
      <c r="C2">
        <v>11</v>
      </c>
      <c r="D2">
        <v>1844395.194262</v>
      </c>
      <c r="E2">
        <v>5596015.1099380003</v>
      </c>
      <c r="F2">
        <v>389.428943</v>
      </c>
      <c r="G2">
        <f t="shared" ref="G2:G11" si="0">D2-D3</f>
        <v>0.12455500010401011</v>
      </c>
      <c r="H2">
        <f t="shared" ref="H2:H11" si="1">E2-E3</f>
        <v>-1.0995489992201328</v>
      </c>
      <c r="I2">
        <f t="shared" ref="I2:I11" si="2">F2-F3</f>
        <v>-0.30329499999999143</v>
      </c>
      <c r="J2">
        <f t="shared" ref="J2:J11" si="3">SQRT(((D2-D3)^2)+((E2-E3)^2))</f>
        <v>1.1065811988900343</v>
      </c>
      <c r="K2">
        <f t="shared" ref="K2:K11" si="4">SQRT((J2^2)+(I2^2))</f>
        <v>1.1473926123005587</v>
      </c>
      <c r="L2">
        <f t="shared" ref="L2:L12" si="5">(K2/(A2-A3))*365</f>
        <v>0.83927515729399582</v>
      </c>
      <c r="M2">
        <f t="shared" ref="M2:M10" si="6">M3+K2</f>
        <v>4.7081759305429367</v>
      </c>
    </row>
    <row r="3" spans="1:13" x14ac:dyDescent="0.3">
      <c r="A3" s="1">
        <v>43382</v>
      </c>
      <c r="B3" s="1" t="s">
        <v>18</v>
      </c>
      <c r="C3">
        <v>10</v>
      </c>
      <c r="D3">
        <v>1844395.0697069999</v>
      </c>
      <c r="E3">
        <v>5596016.2094869995</v>
      </c>
      <c r="F3">
        <v>389.732238</v>
      </c>
      <c r="G3">
        <f t="shared" si="0"/>
        <v>8.2666999893262982E-2</v>
      </c>
      <c r="H3">
        <f t="shared" si="1"/>
        <v>-0.74547000043094158</v>
      </c>
      <c r="I3">
        <f t="shared" si="2"/>
        <v>-6.533999999999196E-2</v>
      </c>
      <c r="J3">
        <f t="shared" si="3"/>
        <v>0.75003956856545961</v>
      </c>
      <c r="K3">
        <f t="shared" si="4"/>
        <v>0.75288024945130538</v>
      </c>
      <c r="L3">
        <f t="shared" si="5"/>
        <v>1.4020474033149308</v>
      </c>
      <c r="M3">
        <f t="shared" si="6"/>
        <v>3.560783318242378</v>
      </c>
    </row>
    <row r="4" spans="1:13" x14ac:dyDescent="0.3">
      <c r="A4" s="1">
        <v>43186</v>
      </c>
      <c r="B4" s="1" t="s">
        <v>18</v>
      </c>
      <c r="C4">
        <v>9</v>
      </c>
      <c r="D4">
        <v>1844394.98704</v>
      </c>
      <c r="E4">
        <v>5596016.954957</v>
      </c>
      <c r="F4">
        <v>389.79757799999999</v>
      </c>
      <c r="G4">
        <f t="shared" si="0"/>
        <v>5.6703000096604228E-2</v>
      </c>
      <c r="H4">
        <f t="shared" si="1"/>
        <v>-0.51239100005477667</v>
      </c>
      <c r="I4">
        <f t="shared" si="2"/>
        <v>-0.19045200000005025</v>
      </c>
      <c r="J4">
        <f t="shared" si="3"/>
        <v>0.51551892996968562</v>
      </c>
      <c r="K4">
        <f t="shared" si="4"/>
        <v>0.54957413645577313</v>
      </c>
      <c r="L4">
        <f t="shared" si="5"/>
        <v>1.201165028780582</v>
      </c>
      <c r="M4">
        <f t="shared" si="6"/>
        <v>2.8079030687910724</v>
      </c>
    </row>
    <row r="5" spans="1:13" x14ac:dyDescent="0.3">
      <c r="A5" s="1">
        <v>43019</v>
      </c>
      <c r="B5" s="1" t="s">
        <v>18</v>
      </c>
      <c r="C5">
        <v>8</v>
      </c>
      <c r="D5">
        <v>1844394.9303369999</v>
      </c>
      <c r="E5">
        <v>5596017.467348</v>
      </c>
      <c r="F5">
        <v>389.98803000000004</v>
      </c>
      <c r="G5">
        <f t="shared" si="0"/>
        <v>8.8329999940469861E-2</v>
      </c>
      <c r="H5">
        <f t="shared" si="1"/>
        <v>-0.49663399998098612</v>
      </c>
      <c r="I5">
        <f t="shared" si="2"/>
        <v>-0.17574699999994436</v>
      </c>
      <c r="J5">
        <f t="shared" si="3"/>
        <v>0.50442791241821416</v>
      </c>
      <c r="K5">
        <f t="shared" si="4"/>
        <v>0.53416713380324887</v>
      </c>
      <c r="L5">
        <f t="shared" si="5"/>
        <v>1.8747211907517867</v>
      </c>
      <c r="M5">
        <f t="shared" si="6"/>
        <v>2.2583289323352993</v>
      </c>
    </row>
    <row r="6" spans="1:13" x14ac:dyDescent="0.3">
      <c r="A6" s="1">
        <v>42915</v>
      </c>
      <c r="B6" s="1" t="s">
        <v>18</v>
      </c>
      <c r="C6">
        <v>7</v>
      </c>
      <c r="D6">
        <v>1844394.842007</v>
      </c>
      <c r="E6">
        <v>5596017.963982</v>
      </c>
      <c r="F6">
        <v>390.16377699999998</v>
      </c>
      <c r="G6">
        <f t="shared" si="0"/>
        <v>4.49520000256598E-2</v>
      </c>
      <c r="H6">
        <f t="shared" si="1"/>
        <v>-0.27891500014811754</v>
      </c>
      <c r="I6">
        <f t="shared" si="2"/>
        <v>5.281999999965592E-3</v>
      </c>
      <c r="J6">
        <f t="shared" si="3"/>
        <v>0.28251417595216588</v>
      </c>
      <c r="K6">
        <f t="shared" si="4"/>
        <v>0.282563548848628</v>
      </c>
      <c r="L6">
        <f t="shared" si="5"/>
        <v>1.0211454983143486</v>
      </c>
      <c r="M6">
        <f t="shared" si="6"/>
        <v>1.7241617985320503</v>
      </c>
    </row>
    <row r="7" spans="1:13" x14ac:dyDescent="0.3">
      <c r="A7" s="1">
        <v>42814</v>
      </c>
      <c r="B7" s="1" t="s">
        <v>18</v>
      </c>
      <c r="C7">
        <v>6</v>
      </c>
      <c r="D7">
        <v>1844394.797055</v>
      </c>
      <c r="E7">
        <v>5596018.2428970002</v>
      </c>
      <c r="F7">
        <v>390.15849500000002</v>
      </c>
      <c r="G7">
        <f t="shared" si="0"/>
        <v>1.1493999976664782E-2</v>
      </c>
      <c r="H7">
        <f t="shared" si="1"/>
        <v>-0.26299499999731779</v>
      </c>
      <c r="I7">
        <f t="shared" si="2"/>
        <v>-3.5099999999999909E-2</v>
      </c>
      <c r="J7">
        <f t="shared" si="3"/>
        <v>0.26324604851555278</v>
      </c>
      <c r="K7">
        <f t="shared" si="4"/>
        <v>0.26557577460877857</v>
      </c>
      <c r="L7">
        <f t="shared" si="5"/>
        <v>0.65496728197435261</v>
      </c>
      <c r="M7">
        <f t="shared" si="6"/>
        <v>1.4415982496834223</v>
      </c>
    </row>
    <row r="8" spans="1:13" x14ac:dyDescent="0.3">
      <c r="A8" s="1">
        <v>42666</v>
      </c>
      <c r="B8" s="1" t="s">
        <v>18</v>
      </c>
      <c r="C8">
        <v>5</v>
      </c>
      <c r="D8">
        <v>1844394.785561</v>
      </c>
      <c r="E8">
        <v>5596018.5058920002</v>
      </c>
      <c r="F8">
        <v>390.19359500000002</v>
      </c>
      <c r="G8">
        <f t="shared" si="0"/>
        <v>6.9418000057339668E-2</v>
      </c>
      <c r="H8">
        <f t="shared" si="1"/>
        <v>-0.45566799957305193</v>
      </c>
      <c r="I8">
        <f t="shared" si="2"/>
        <v>-0.14798100000001568</v>
      </c>
      <c r="J8">
        <f t="shared" si="3"/>
        <v>0.4609253568278357</v>
      </c>
      <c r="K8">
        <f t="shared" si="4"/>
        <v>0.48409767705275381</v>
      </c>
      <c r="L8">
        <f t="shared" si="5"/>
        <v>1.6989966550409148</v>
      </c>
      <c r="M8">
        <f t="shared" si="6"/>
        <v>1.1760224750746437</v>
      </c>
    </row>
    <row r="9" spans="1:13" x14ac:dyDescent="0.3">
      <c r="A9" s="1">
        <v>42562</v>
      </c>
      <c r="B9" s="1" t="s">
        <v>18</v>
      </c>
      <c r="C9">
        <v>4</v>
      </c>
      <c r="D9">
        <v>1844394.7161429999</v>
      </c>
      <c r="E9">
        <v>5596018.9615599997</v>
      </c>
      <c r="F9">
        <v>390.34157600000003</v>
      </c>
      <c r="G9">
        <f t="shared" si="0"/>
        <v>-1.4933000318706036E-2</v>
      </c>
      <c r="H9">
        <f t="shared" si="1"/>
        <v>-0.19227450154721737</v>
      </c>
      <c r="I9">
        <f t="shared" si="2"/>
        <v>-0.10174474999996619</v>
      </c>
      <c r="J9">
        <f t="shared" si="3"/>
        <v>0.19285351550788324</v>
      </c>
      <c r="K9">
        <f t="shared" si="4"/>
        <v>0.21804695044027783</v>
      </c>
      <c r="L9">
        <f t="shared" si="5"/>
        <v>0.68609600785087421</v>
      </c>
      <c r="M9">
        <f t="shared" si="6"/>
        <v>0.69192479802188989</v>
      </c>
    </row>
    <row r="10" spans="1:13" x14ac:dyDescent="0.3">
      <c r="A10" s="1">
        <v>42446</v>
      </c>
      <c r="B10" s="1" t="s">
        <v>18</v>
      </c>
      <c r="C10">
        <v>3</v>
      </c>
      <c r="D10">
        <v>1844394.7310760003</v>
      </c>
      <c r="E10">
        <v>5596019.1538345013</v>
      </c>
      <c r="F10">
        <v>390.44332075</v>
      </c>
      <c r="G10">
        <f t="shared" si="0"/>
        <v>3.6380000179633498E-2</v>
      </c>
      <c r="H10">
        <f t="shared" si="1"/>
        <v>-0.11866199877113104</v>
      </c>
      <c r="I10">
        <f t="shared" si="2"/>
        <v>1.6748499999948763E-2</v>
      </c>
      <c r="J10">
        <f t="shared" si="3"/>
        <v>0.12411355431793111</v>
      </c>
      <c r="K10">
        <f t="shared" si="4"/>
        <v>0.12523851890563989</v>
      </c>
      <c r="L10">
        <f t="shared" si="5"/>
        <v>0.45259464753028272</v>
      </c>
      <c r="M10">
        <f t="shared" si="6"/>
        <v>0.473877847581612</v>
      </c>
    </row>
    <row r="11" spans="1:13" x14ac:dyDescent="0.3">
      <c r="A11" s="1">
        <v>42345</v>
      </c>
      <c r="B11" s="1" t="s">
        <v>18</v>
      </c>
      <c r="C11">
        <v>2</v>
      </c>
      <c r="D11">
        <v>1844394.6946960001</v>
      </c>
      <c r="E11">
        <v>5596019.2724965001</v>
      </c>
      <c r="F11">
        <v>390.42657225000005</v>
      </c>
      <c r="G11">
        <f t="shared" si="0"/>
        <v>1.5865999972447753E-2</v>
      </c>
      <c r="H11">
        <f t="shared" si="1"/>
        <v>-0.34177800081670284</v>
      </c>
      <c r="I11">
        <f t="shared" si="2"/>
        <v>-6.6973499999960495E-2</v>
      </c>
      <c r="J11">
        <f t="shared" si="3"/>
        <v>0.34214606792624086</v>
      </c>
      <c r="K11">
        <f t="shared" si="4"/>
        <v>0.34863932867597214</v>
      </c>
      <c r="L11">
        <f t="shared" si="5"/>
        <v>0.81053092335496713</v>
      </c>
      <c r="M11">
        <f>K12+K11</f>
        <v>0.34863932867597214</v>
      </c>
    </row>
    <row r="12" spans="1:13" x14ac:dyDescent="0.3">
      <c r="A12" s="1">
        <v>42188</v>
      </c>
      <c r="B12" s="1" t="s">
        <v>18</v>
      </c>
      <c r="C12">
        <v>1</v>
      </c>
      <c r="D12">
        <v>1844394.6788300001</v>
      </c>
      <c r="E12">
        <v>5596019.6142745009</v>
      </c>
      <c r="F12">
        <v>390.49354575000001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5"/>
        <v>0</v>
      </c>
      <c r="M12">
        <f>K12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36535-0AA4-4D1F-B5A8-A16460475831}">
  <dimension ref="A1:M14"/>
  <sheetViews>
    <sheetView workbookViewId="0">
      <selection activeCell="G20" sqref="G20"/>
    </sheetView>
  </sheetViews>
  <sheetFormatPr defaultRowHeight="14.4" x14ac:dyDescent="0.3"/>
  <cols>
    <col min="1" max="2" width="10.6640625" customWidth="1"/>
  </cols>
  <sheetData>
    <row r="1" spans="1:13" x14ac:dyDescent="0.3">
      <c r="A1" t="s">
        <v>0</v>
      </c>
      <c r="B1" t="s">
        <v>15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</v>
      </c>
      <c r="J1" t="s">
        <v>11</v>
      </c>
      <c r="K1" t="s">
        <v>12</v>
      </c>
      <c r="L1" t="s">
        <v>2</v>
      </c>
      <c r="M1" t="s">
        <v>3</v>
      </c>
    </row>
    <row r="2" spans="1:13" x14ac:dyDescent="0.3">
      <c r="A2" s="1">
        <v>43817</v>
      </c>
      <c r="B2" s="1" t="s">
        <v>14</v>
      </c>
      <c r="C2">
        <v>13</v>
      </c>
      <c r="D2">
        <v>1844577.582804</v>
      </c>
      <c r="E2">
        <v>5596364.1203709999</v>
      </c>
      <c r="F2">
        <v>414.53913499999999</v>
      </c>
      <c r="G2">
        <f t="shared" ref="G2:G13" si="0">D2-D3</f>
        <v>-5.3020000923424959E-3</v>
      </c>
      <c r="H2">
        <f t="shared" ref="H2:H13" si="1">E2-E3</f>
        <v>-0.17916900012642145</v>
      </c>
      <c r="I2">
        <f t="shared" ref="I2:I13" si="2">F2-F3</f>
        <v>-4.3924000000004071E-2</v>
      </c>
      <c r="J2">
        <f t="shared" ref="J2:J13" si="3">SQRT(((D2-D3)^2)+((E2-E3)^2))</f>
        <v>0.17924743181223213</v>
      </c>
      <c r="K2">
        <f t="shared" ref="K2:K13" si="4">SQRT((J2^2)+(I2^2))</f>
        <v>0.1845506965234246</v>
      </c>
      <c r="L2">
        <f t="shared" ref="L2:L13" si="5">(K2/(A2-A3))*365</f>
        <v>0.15485288328977007</v>
      </c>
      <c r="M2">
        <f t="shared" ref="M2:M12" si="6">M3+K2</f>
        <v>1.1758571525182835</v>
      </c>
    </row>
    <row r="3" spans="1:13" x14ac:dyDescent="0.3">
      <c r="A3" s="1">
        <v>43382</v>
      </c>
      <c r="B3" s="1" t="s">
        <v>14</v>
      </c>
      <c r="C3">
        <v>12</v>
      </c>
      <c r="D3">
        <v>1844577.5881060001</v>
      </c>
      <c r="E3">
        <v>5596364.29954</v>
      </c>
      <c r="F3">
        <v>414.58305899999999</v>
      </c>
      <c r="G3">
        <f t="shared" si="0"/>
        <v>-1.1930999811738729E-2</v>
      </c>
      <c r="H3">
        <f t="shared" si="1"/>
        <v>-0.16449999995529652</v>
      </c>
      <c r="I3">
        <f t="shared" si="2"/>
        <v>0.12167599999997947</v>
      </c>
      <c r="J3">
        <f t="shared" si="3"/>
        <v>0.16493210342986675</v>
      </c>
      <c r="K3">
        <f t="shared" si="4"/>
        <v>0.20495767299077941</v>
      </c>
      <c r="L3">
        <f t="shared" si="5"/>
        <v>0.38168138082466574</v>
      </c>
      <c r="M3">
        <f t="shared" si="6"/>
        <v>0.991306455994859</v>
      </c>
    </row>
    <row r="4" spans="1:13" x14ac:dyDescent="0.3">
      <c r="A4" s="1">
        <v>43186</v>
      </c>
      <c r="B4" s="1" t="s">
        <v>14</v>
      </c>
      <c r="C4">
        <v>11</v>
      </c>
      <c r="D4">
        <v>1844577.6000369999</v>
      </c>
      <c r="E4">
        <v>5596364.46404</v>
      </c>
      <c r="F4">
        <v>414.46138300000001</v>
      </c>
      <c r="G4">
        <f t="shared" si="0"/>
        <v>-1.8561000004410744E-2</v>
      </c>
      <c r="H4">
        <f t="shared" si="1"/>
        <v>-7.2669999673962593E-2</v>
      </c>
      <c r="I4">
        <f t="shared" si="2"/>
        <v>-0.17695600000001832</v>
      </c>
      <c r="J4">
        <f t="shared" si="3"/>
        <v>7.5002930434600074E-2</v>
      </c>
      <c r="K4">
        <f t="shared" si="4"/>
        <v>0.19219486338033059</v>
      </c>
      <c r="L4">
        <f t="shared" si="5"/>
        <v>0.42006661756778846</v>
      </c>
      <c r="M4">
        <f t="shared" si="6"/>
        <v>0.78634878300407962</v>
      </c>
    </row>
    <row r="5" spans="1:13" x14ac:dyDescent="0.3">
      <c r="A5" s="1">
        <v>43019</v>
      </c>
      <c r="B5" s="1" t="s">
        <v>14</v>
      </c>
      <c r="C5">
        <v>10</v>
      </c>
      <c r="D5">
        <v>1844577.6185979999</v>
      </c>
      <c r="E5">
        <v>5596364.5367099997</v>
      </c>
      <c r="F5">
        <v>414.63833900000003</v>
      </c>
      <c r="G5">
        <f t="shared" si="0"/>
        <v>-8.8380000088363886E-3</v>
      </c>
      <c r="H5">
        <f t="shared" si="1"/>
        <v>-8.7480000220239162E-2</v>
      </c>
      <c r="I5">
        <f t="shared" si="2"/>
        <v>-5.5968999999947755E-2</v>
      </c>
      <c r="J5">
        <f t="shared" si="3"/>
        <v>8.7925313094064303E-2</v>
      </c>
      <c r="K5">
        <f t="shared" si="4"/>
        <v>0.10422758580953215</v>
      </c>
      <c r="L5">
        <f t="shared" si="5"/>
        <v>0.36579873865845414</v>
      </c>
      <c r="M5">
        <f t="shared" si="6"/>
        <v>0.59415391962374897</v>
      </c>
    </row>
    <row r="6" spans="1:13" x14ac:dyDescent="0.3">
      <c r="A6" s="1">
        <v>42915</v>
      </c>
      <c r="B6" s="1" t="s">
        <v>14</v>
      </c>
      <c r="C6">
        <v>9</v>
      </c>
      <c r="D6">
        <v>1844577.6274359999</v>
      </c>
      <c r="E6">
        <v>5596364.6241899999</v>
      </c>
      <c r="F6">
        <v>414.69430799999998</v>
      </c>
      <c r="G6">
        <f t="shared" si="0"/>
        <v>-4.8609000165015459E-2</v>
      </c>
      <c r="H6">
        <f t="shared" si="1"/>
        <v>-5.1803000271320343E-2</v>
      </c>
      <c r="I6">
        <f t="shared" si="2"/>
        <v>3.9028999999970893E-2</v>
      </c>
      <c r="J6">
        <f t="shared" si="3"/>
        <v>7.1037917580352036E-2</v>
      </c>
      <c r="K6">
        <f t="shared" si="4"/>
        <v>8.1053368684778415E-2</v>
      </c>
      <c r="L6">
        <f t="shared" si="5"/>
        <v>0.29291563930637743</v>
      </c>
      <c r="M6">
        <f t="shared" si="6"/>
        <v>0.4899263338142168</v>
      </c>
    </row>
    <row r="7" spans="1:13" x14ac:dyDescent="0.3">
      <c r="A7" s="1">
        <v>42814</v>
      </c>
      <c r="B7" s="1" t="s">
        <v>14</v>
      </c>
      <c r="C7">
        <v>8</v>
      </c>
      <c r="D7">
        <v>1844577.6760450001</v>
      </c>
      <c r="E7">
        <v>5596364.6759930002</v>
      </c>
      <c r="F7">
        <v>414.65527900000001</v>
      </c>
      <c r="G7">
        <f t="shared" si="0"/>
        <v>3.0079000163823366E-2</v>
      </c>
      <c r="H7">
        <f t="shared" si="1"/>
        <v>-9.1229993849992752E-3</v>
      </c>
      <c r="I7">
        <f t="shared" si="2"/>
        <v>3.6420000000134678E-3</v>
      </c>
      <c r="J7">
        <f t="shared" si="3"/>
        <v>3.1432075474489167E-2</v>
      </c>
      <c r="K7">
        <f t="shared" si="4"/>
        <v>3.1642369263917038E-2</v>
      </c>
      <c r="L7">
        <f t="shared" si="5"/>
        <v>0.12030692480551791</v>
      </c>
      <c r="M7">
        <f t="shared" si="6"/>
        <v>0.40887296512943838</v>
      </c>
    </row>
    <row r="8" spans="1:13" x14ac:dyDescent="0.3">
      <c r="A8" s="1">
        <v>42718</v>
      </c>
      <c r="B8" s="1" t="s">
        <v>14</v>
      </c>
      <c r="C8">
        <v>7</v>
      </c>
      <c r="D8">
        <v>1844577.6459659999</v>
      </c>
      <c r="E8">
        <v>5596364.6851159995</v>
      </c>
      <c r="F8">
        <v>414.65163699999999</v>
      </c>
      <c r="G8">
        <f t="shared" si="0"/>
        <v>-1.9601000007241964E-2</v>
      </c>
      <c r="H8">
        <f t="shared" si="1"/>
        <v>-6.3732000067830086E-2</v>
      </c>
      <c r="I8">
        <f t="shared" si="2"/>
        <v>-5.7900000001609442E-4</v>
      </c>
      <c r="J8">
        <f t="shared" si="3"/>
        <v>6.6678085109950436E-2</v>
      </c>
      <c r="K8">
        <f t="shared" si="4"/>
        <v>6.6680598939495225E-2</v>
      </c>
      <c r="L8">
        <f t="shared" si="5"/>
        <v>0.46804651178684148</v>
      </c>
      <c r="M8">
        <f t="shared" si="6"/>
        <v>0.37723059586552132</v>
      </c>
    </row>
    <row r="9" spans="1:13" x14ac:dyDescent="0.3">
      <c r="A9" s="1">
        <v>42666</v>
      </c>
      <c r="B9" s="1" t="s">
        <v>14</v>
      </c>
      <c r="C9">
        <v>6</v>
      </c>
      <c r="D9">
        <v>1844577.6655669999</v>
      </c>
      <c r="E9">
        <v>5596364.7488479996</v>
      </c>
      <c r="F9">
        <v>414.65221600000001</v>
      </c>
      <c r="G9">
        <f t="shared" si="0"/>
        <v>3.6679999902844429E-3</v>
      </c>
      <c r="H9">
        <f t="shared" si="1"/>
        <v>-9.5499000512063503E-2</v>
      </c>
      <c r="I9">
        <f t="shared" si="2"/>
        <v>-4.9589999999852807E-3</v>
      </c>
      <c r="J9">
        <f t="shared" si="3"/>
        <v>9.5569416251915187E-2</v>
      </c>
      <c r="K9">
        <f t="shared" si="4"/>
        <v>9.5697988504104325E-2</v>
      </c>
      <c r="L9">
        <f t="shared" si="5"/>
        <v>0.33586313273075075</v>
      </c>
      <c r="M9">
        <f t="shared" si="6"/>
        <v>0.31054999692602608</v>
      </c>
    </row>
    <row r="10" spans="1:13" x14ac:dyDescent="0.3">
      <c r="A10" s="1">
        <v>42562</v>
      </c>
      <c r="B10" s="1" t="s">
        <v>14</v>
      </c>
      <c r="C10">
        <v>5</v>
      </c>
      <c r="D10">
        <v>1844577.6618989999</v>
      </c>
      <c r="E10">
        <v>5596364.8443470001</v>
      </c>
      <c r="F10">
        <v>414.657175</v>
      </c>
      <c r="G10">
        <f t="shared" si="0"/>
        <v>-4.850400029681623E-2</v>
      </c>
      <c r="H10">
        <f t="shared" si="1"/>
        <v>-5.1585501059889793E-2</v>
      </c>
      <c r="I10">
        <f t="shared" si="2"/>
        <v>-4.4828750000021955E-2</v>
      </c>
      <c r="J10">
        <f t="shared" si="3"/>
        <v>7.0807499351364184E-2</v>
      </c>
      <c r="K10">
        <f t="shared" si="4"/>
        <v>8.380524321877425E-2</v>
      </c>
      <c r="L10">
        <f t="shared" si="5"/>
        <v>0.26369753254183276</v>
      </c>
      <c r="M10">
        <f t="shared" si="6"/>
        <v>0.21485200842192176</v>
      </c>
    </row>
    <row r="11" spans="1:13" x14ac:dyDescent="0.3">
      <c r="A11" s="1">
        <v>42446</v>
      </c>
      <c r="B11" s="1" t="s">
        <v>14</v>
      </c>
      <c r="C11">
        <v>4</v>
      </c>
      <c r="D11">
        <v>1844577.7104030002</v>
      </c>
      <c r="E11">
        <v>5596364.8959325012</v>
      </c>
      <c r="F11">
        <v>414.70200375000002</v>
      </c>
      <c r="G11">
        <f t="shared" si="0"/>
        <v>3.2707000151276588E-2</v>
      </c>
      <c r="H11">
        <f t="shared" si="1"/>
        <v>-9.5639992505311966E-3</v>
      </c>
      <c r="I11">
        <f t="shared" si="2"/>
        <v>-2.3568500000010317E-2</v>
      </c>
      <c r="J11">
        <f t="shared" si="3"/>
        <v>3.4076648024120096E-2</v>
      </c>
      <c r="K11">
        <f t="shared" si="4"/>
        <v>4.1432983633938963E-2</v>
      </c>
      <c r="L11">
        <f t="shared" si="5"/>
        <v>0.14973305966720515</v>
      </c>
      <c r="M11">
        <f t="shared" si="6"/>
        <v>0.13104676520314751</v>
      </c>
    </row>
    <row r="12" spans="1:13" x14ac:dyDescent="0.3">
      <c r="A12" s="1">
        <v>42345</v>
      </c>
      <c r="B12" s="1" t="s">
        <v>14</v>
      </c>
      <c r="C12">
        <v>3</v>
      </c>
      <c r="D12">
        <v>1844577.6776960001</v>
      </c>
      <c r="E12">
        <v>5596364.9054965004</v>
      </c>
      <c r="F12">
        <v>414.72557225000003</v>
      </c>
      <c r="G12">
        <f t="shared" si="0"/>
        <v>8.6599984206259251E-4</v>
      </c>
      <c r="H12">
        <f t="shared" si="1"/>
        <v>3.2220007851719856E-3</v>
      </c>
      <c r="I12">
        <f t="shared" si="2"/>
        <v>1.8026500000019041E-2</v>
      </c>
      <c r="J12">
        <f t="shared" si="3"/>
        <v>3.3363520177135575E-3</v>
      </c>
      <c r="K12">
        <f t="shared" si="4"/>
        <v>1.8332647027551364E-2</v>
      </c>
      <c r="L12">
        <f t="shared" si="5"/>
        <v>9.8403178897886009E-2</v>
      </c>
      <c r="M12">
        <f t="shared" si="6"/>
        <v>8.9613781569208545E-2</v>
      </c>
    </row>
    <row r="13" spans="1:13" x14ac:dyDescent="0.3">
      <c r="A13" s="1">
        <v>42277</v>
      </c>
      <c r="B13" s="1" t="s">
        <v>14</v>
      </c>
      <c r="C13">
        <v>2</v>
      </c>
      <c r="D13">
        <v>1844577.6768300002</v>
      </c>
      <c r="E13">
        <v>5596364.9022744996</v>
      </c>
      <c r="F13">
        <v>414.70754575000001</v>
      </c>
      <c r="G13">
        <f t="shared" si="0"/>
        <v>-1.5999999828636646E-2</v>
      </c>
      <c r="H13">
        <f t="shared" si="1"/>
        <v>-6.9000001065433025E-2</v>
      </c>
      <c r="I13">
        <f t="shared" si="2"/>
        <v>-7.9999999999813554E-3</v>
      </c>
      <c r="J13">
        <f t="shared" si="3"/>
        <v>7.0830785267044241E-2</v>
      </c>
      <c r="K13">
        <f t="shared" si="4"/>
        <v>7.1281134541657187E-2</v>
      </c>
      <c r="L13">
        <f t="shared" si="5"/>
        <v>0.29233274278320082</v>
      </c>
      <c r="M13">
        <f>K14+K13</f>
        <v>7.1281134541657187E-2</v>
      </c>
    </row>
    <row r="14" spans="1:13" x14ac:dyDescent="0.3">
      <c r="A14" s="1">
        <v>42188</v>
      </c>
      <c r="B14" s="1" t="s">
        <v>14</v>
      </c>
      <c r="C14">
        <v>1</v>
      </c>
      <c r="D14">
        <v>1844577.6928300001</v>
      </c>
      <c r="E14">
        <v>5596364.9712745007</v>
      </c>
      <c r="F14">
        <v>414.71554574999999</v>
      </c>
      <c r="G14">
        <v>0</v>
      </c>
      <c r="H14">
        <v>0</v>
      </c>
      <c r="I14">
        <v>0</v>
      </c>
      <c r="J14">
        <v>0</v>
      </c>
      <c r="K14">
        <v>0</v>
      </c>
      <c r="L14">
        <f>(K14/(A14-'P22'!A80))*365</f>
        <v>0</v>
      </c>
      <c r="M14">
        <f>K14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8169-D0C6-4E98-889B-918DEBC8B8F8}">
  <dimension ref="A1:I1"/>
  <sheetViews>
    <sheetView workbookViewId="0">
      <selection activeCell="T10" sqref="T10"/>
    </sheetView>
  </sheetViews>
  <sheetFormatPr defaultRowHeight="14.4" x14ac:dyDescent="0.3"/>
  <sheetData>
    <row r="1" spans="1:9" x14ac:dyDescent="0.3">
      <c r="A1" s="2"/>
      <c r="E1" s="4"/>
      <c r="F1" s="4"/>
      <c r="G1" s="4"/>
      <c r="H1" s="4"/>
      <c r="I1" s="4"/>
    </row>
  </sheetData>
  <mergeCells count="1">
    <mergeCell ref="E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P22</vt:lpstr>
      <vt:lpstr>P21</vt:lpstr>
      <vt:lpstr>P19</vt:lpstr>
      <vt:lpstr>P14</vt:lpstr>
      <vt:lpstr>P11</vt:lpstr>
      <vt:lpstr>P5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 Williams</dc:creator>
  <cp:lastModifiedBy>Forrest Williams</cp:lastModifiedBy>
  <dcterms:created xsi:type="dcterms:W3CDTF">2020-05-03T20:36:33Z</dcterms:created>
  <dcterms:modified xsi:type="dcterms:W3CDTF">2020-05-20T02:57:02Z</dcterms:modified>
</cp:coreProperties>
</file>