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319551\Desktop\Paola\"/>
    </mc:Choice>
  </mc:AlternateContent>
  <xr:revisionPtr revIDLastSave="0" documentId="13_ncr:1_{AE678B3A-F401-417B-AC7A-F03BA2134D8F}" xr6:coauthVersionLast="47" xr6:coauthVersionMax="47" xr10:uidLastSave="{00000000-0000-0000-0000-000000000000}"/>
  <bookViews>
    <workbookView xWindow="-120" yWindow="-120" windowWidth="25440" windowHeight="15540" activeTab="1" xr2:uid="{00000000-000D-0000-FFFF-FFFF00000000}"/>
  </bookViews>
  <sheets>
    <sheet name="Intro" sheetId="1" r:id="rId1"/>
    <sheet name="Riepilogo anno" sheetId="3" r:id="rId2"/>
    <sheet name="Dettaglio mensi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  <c r="D72" i="2"/>
  <c r="D39" i="2"/>
  <c r="O41" i="2" s="1"/>
  <c r="D29" i="3"/>
  <c r="C29" i="3"/>
  <c r="D21" i="3"/>
  <c r="C13" i="3"/>
  <c r="D24" i="3"/>
  <c r="D17" i="3"/>
  <c r="D19" i="3" s="1"/>
  <c r="D2" i="3"/>
  <c r="D11" i="3" s="1"/>
  <c r="D35" i="3" s="1"/>
  <c r="C24" i="3"/>
  <c r="C17" i="3"/>
  <c r="C19" i="3" s="1"/>
  <c r="C2" i="3"/>
  <c r="C4" i="3"/>
  <c r="F56" i="2"/>
  <c r="R7" i="2"/>
  <c r="R44" i="2"/>
  <c r="R42" i="2"/>
  <c r="G55" i="2"/>
  <c r="G72" i="2" s="1"/>
  <c r="R43" i="2" s="1"/>
  <c r="K72" i="2"/>
  <c r="R46" i="2" s="1"/>
  <c r="J72" i="2"/>
  <c r="H72" i="2"/>
  <c r="C72" i="2"/>
  <c r="F69" i="2"/>
  <c r="F42" i="2"/>
  <c r="F15" i="2"/>
  <c r="F29" i="2"/>
  <c r="C21" i="3" s="1"/>
  <c r="K39" i="2"/>
  <c r="R6" i="2" s="1"/>
  <c r="J39" i="2"/>
  <c r="F3" i="2"/>
  <c r="H39" i="2"/>
  <c r="R5" i="2" s="1"/>
  <c r="C39" i="2"/>
  <c r="R3" i="2" s="1"/>
  <c r="G39" i="2"/>
  <c r="R4" i="2" s="1"/>
  <c r="O2" i="2" l="1"/>
  <c r="C11" i="3"/>
  <c r="C35" i="3" s="1"/>
  <c r="D32" i="3"/>
  <c r="C32" i="3"/>
  <c r="R45" i="2"/>
  <c r="F39" i="2"/>
  <c r="F72" i="2"/>
  <c r="Q2" i="2"/>
  <c r="Q41" i="2" l="1"/>
  <c r="D13" i="3"/>
  <c r="D33" i="3" s="1"/>
  <c r="C33" i="3"/>
  <c r="C37" i="3"/>
  <c r="D37" i="3"/>
</calcChain>
</file>

<file path=xl/sharedStrings.xml><?xml version="1.0" encoding="utf-8"?>
<sst xmlns="http://schemas.openxmlformats.org/spreadsheetml/2006/main" count="162" uniqueCount="111">
  <si>
    <t>CATEGORIE DI PERSONE</t>
  </si>
  <si>
    <t>- Single</t>
  </si>
  <si>
    <t>- Coppie giovani</t>
  </si>
  <si>
    <t>- Famiglia con bambini</t>
  </si>
  <si>
    <t>- Pensionati</t>
  </si>
  <si>
    <t>ANIMALI</t>
  </si>
  <si>
    <t>- Si</t>
  </si>
  <si>
    <t>- No</t>
  </si>
  <si>
    <t>IMPIEGO</t>
  </si>
  <si>
    <t>- Lavoratore dipendente</t>
  </si>
  <si>
    <t>- Autonomo/libero professionista</t>
  </si>
  <si>
    <t>- Pensionato</t>
  </si>
  <si>
    <t>- Non lavoratore/Disoccupato</t>
  </si>
  <si>
    <t>PAGAMENTI ELETTRONICI</t>
  </si>
  <si>
    <t>- Buoni pasto</t>
  </si>
  <si>
    <t>- Satispay</t>
  </si>
  <si>
    <t>- Conto Welfare</t>
  </si>
  <si>
    <t>- Buono celiachia</t>
  </si>
  <si>
    <t>- Polizza sanitaria</t>
  </si>
  <si>
    <t>- Carta di credito</t>
  </si>
  <si>
    <t>ENTRATE VARIE</t>
  </si>
  <si>
    <t>- Affitti</t>
  </si>
  <si>
    <t>- Assegno unico</t>
  </si>
  <si>
    <t>- Pensione invalidità</t>
  </si>
  <si>
    <t>- Cedole/vendita titoli</t>
  </si>
  <si>
    <t>- Alimenti</t>
  </si>
  <si>
    <t>- Genitore unico con figli a carico</t>
  </si>
  <si>
    <t>SPESE VARIABILI</t>
  </si>
  <si>
    <t>- Mutuo/finanziamenti</t>
  </si>
  <si>
    <t>(rata fissa o variabile?)</t>
  </si>
  <si>
    <t>- Bollette</t>
  </si>
  <si>
    <t>- Assicurazioni</t>
  </si>
  <si>
    <t>SPESE FISSE/COSTANTI</t>
  </si>
  <si>
    <t>INVESTIMENTI</t>
  </si>
  <si>
    <t>- Piani di accumulo</t>
  </si>
  <si>
    <t>- Versamenti ricorrenti</t>
  </si>
  <si>
    <t>- Alimentari</t>
  </si>
  <si>
    <t>- Auto</t>
  </si>
  <si>
    <t>- Viaggi</t>
  </si>
  <si>
    <t>- Cene fuori</t>
  </si>
  <si>
    <t>- Shopping</t>
  </si>
  <si>
    <t>- Estetista/parrucchiere</t>
  </si>
  <si>
    <t>- Palestra</t>
  </si>
  <si>
    <t>- Eventi/concerti/cinema</t>
  </si>
  <si>
    <t>- Regali</t>
  </si>
  <si>
    <t>Entrate</t>
  </si>
  <si>
    <t>Uscite</t>
  </si>
  <si>
    <t>Conto Corrente</t>
  </si>
  <si>
    <t>Carta di Credito</t>
  </si>
  <si>
    <t>Emolumenti</t>
  </si>
  <si>
    <t>Mutuo</t>
  </si>
  <si>
    <t>Rifornimento carburante</t>
  </si>
  <si>
    <t>Buoni pasto</t>
  </si>
  <si>
    <t>Unità</t>
  </si>
  <si>
    <t>Valore</t>
  </si>
  <si>
    <t>Importo disponibile</t>
  </si>
  <si>
    <t>Spesa Alimentare</t>
  </si>
  <si>
    <t>Residuo buoni pasto</t>
  </si>
  <si>
    <t>Totale Spese Conto Corrente</t>
  </si>
  <si>
    <t>Fondi</t>
  </si>
  <si>
    <t>Investimenti</t>
  </si>
  <si>
    <t>Booking</t>
  </si>
  <si>
    <t>SDD Fattura Elettricità</t>
  </si>
  <si>
    <t>SDD Fattura Gas</t>
  </si>
  <si>
    <t xml:space="preserve">Assicurazione </t>
  </si>
  <si>
    <t>Totale</t>
  </si>
  <si>
    <t>Totale Investimenti</t>
  </si>
  <si>
    <t>Cena fuori</t>
  </si>
  <si>
    <t>Bonifico capodanno</t>
  </si>
  <si>
    <t>Drink</t>
  </si>
  <si>
    <t>Pagamento carta di credito</t>
  </si>
  <si>
    <t>Movimenti</t>
  </si>
  <si>
    <t>Data</t>
  </si>
  <si>
    <t>Buono celiachia</t>
  </si>
  <si>
    <t>Spesa senza glutine</t>
  </si>
  <si>
    <t>Competenze</t>
  </si>
  <si>
    <t>Obiettivo risparmio</t>
  </si>
  <si>
    <t>SDD Addebito satispay</t>
  </si>
  <si>
    <t>RIEPILOGO</t>
  </si>
  <si>
    <t>SDD Palestra</t>
  </si>
  <si>
    <t>Totale Spese Carta di Credito *</t>
  </si>
  <si>
    <t>*  (in addebito al mese seguente)</t>
  </si>
  <si>
    <t>Parrucchiere</t>
  </si>
  <si>
    <t>Addebito carta di credito</t>
  </si>
  <si>
    <t>Vinted</t>
  </si>
  <si>
    <t>MESE 1</t>
  </si>
  <si>
    <t>MESE 2</t>
  </si>
  <si>
    <t>EMOLUMENTI</t>
  </si>
  <si>
    <t>ASSEGNO UNICO</t>
  </si>
  <si>
    <t>COMPETENZE</t>
  </si>
  <si>
    <t>AFFITTI</t>
  </si>
  <si>
    <t>ALTRO</t>
  </si>
  <si>
    <t>TOTALE</t>
  </si>
  <si>
    <t>USCITE</t>
  </si>
  <si>
    <t>SALDO</t>
  </si>
  <si>
    <t>ENTRATE</t>
  </si>
  <si>
    <t>USCITE C/C</t>
  </si>
  <si>
    <t>FONDI</t>
  </si>
  <si>
    <t>OBIETTIVO RISPARMIO</t>
  </si>
  <si>
    <t>BUONI PASTO (CTV)</t>
  </si>
  <si>
    <t>RESIDUO BUONI PASTO</t>
  </si>
  <si>
    <t>SALDO ECCEDENZA OBIETTIVO RISPARMIO</t>
  </si>
  <si>
    <t>Spesa Celiachia</t>
  </si>
  <si>
    <t>ALIMENTI</t>
  </si>
  <si>
    <t>CEDOLE/VENDITA TITOLI</t>
  </si>
  <si>
    <t>CARTA DI CREDITO (**)</t>
  </si>
  <si>
    <t>RISPARMIO</t>
  </si>
  <si>
    <t>PENSIONE INVALIDITA'</t>
  </si>
  <si>
    <t>SPESE IN ADDEBITO MESE SUCCESSIVO</t>
  </si>
  <si>
    <t>(**) Nel prospetto dividere le varie categorie di spesa</t>
  </si>
  <si>
    <t>VOCI DI SPESA (**)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</si>
</sst>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4"/>
      <name val="Arial"/>
      <family val="2"/>
    </font>
    <font>
      <b/>
      <sz val="10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AE2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49" fontId="1" fillId="2" borderId="0" xfId="0" applyNumberFormat="1" applyFont="1" applyFill="1"/>
    <xf numFmtId="49" fontId="1" fillId="0" borderId="0" xfId="0" applyNumberFormat="1" applyFont="1"/>
    <xf numFmtId="49" fontId="2" fillId="2" borderId="0" xfId="0" applyNumberFormat="1" applyFont="1" applyFill="1"/>
    <xf numFmtId="49" fontId="3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0" fillId="0" borderId="21" xfId="0" applyNumberFormat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14" fontId="0" fillId="0" borderId="29" xfId="0" applyNumberFormat="1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0" xfId="0" applyBorder="1"/>
    <xf numFmtId="0" fontId="0" fillId="0" borderId="40" xfId="0" applyBorder="1"/>
    <xf numFmtId="2" fontId="0" fillId="0" borderId="33" xfId="0" applyNumberFormat="1" applyBorder="1"/>
    <xf numFmtId="2" fontId="0" fillId="0" borderId="41" xfId="0" applyNumberFormat="1" applyBorder="1"/>
    <xf numFmtId="2" fontId="0" fillId="0" borderId="34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23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0" fontId="4" fillId="0" borderId="0" xfId="0" applyFont="1"/>
    <xf numFmtId="0" fontId="4" fillId="0" borderId="7" xfId="0" applyFont="1" applyBorder="1"/>
    <xf numFmtId="0" fontId="4" fillId="3" borderId="38" xfId="0" applyFont="1" applyFill="1" applyBorder="1"/>
    <xf numFmtId="0" fontId="0" fillId="0" borderId="42" xfId="0" applyBorder="1"/>
    <xf numFmtId="0" fontId="0" fillId="0" borderId="43" xfId="0" applyBorder="1"/>
    <xf numFmtId="2" fontId="0" fillId="0" borderId="21" xfId="0" applyNumberFormat="1" applyBorder="1"/>
    <xf numFmtId="2" fontId="0" fillId="0" borderId="11" xfId="0" applyNumberFormat="1" applyBorder="1"/>
    <xf numFmtId="2" fontId="0" fillId="0" borderId="29" xfId="0" applyNumberFormat="1" applyBorder="1"/>
    <xf numFmtId="2" fontId="4" fillId="0" borderId="4" xfId="0" applyNumberFormat="1" applyFont="1" applyBorder="1"/>
    <xf numFmtId="2" fontId="0" fillId="0" borderId="22" xfId="0" applyNumberFormat="1" applyBorder="1"/>
    <xf numFmtId="2" fontId="0" fillId="0" borderId="44" xfId="0" applyNumberFormat="1" applyBorder="1"/>
    <xf numFmtId="2" fontId="4" fillId="0" borderId="15" xfId="0" applyNumberFormat="1" applyFont="1" applyBorder="1"/>
    <xf numFmtId="2" fontId="0" fillId="0" borderId="18" xfId="0" applyNumberFormat="1" applyBorder="1"/>
    <xf numFmtId="2" fontId="0" fillId="0" borderId="43" xfId="0" applyNumberFormat="1" applyBorder="1"/>
    <xf numFmtId="2" fontId="0" fillId="0" borderId="45" xfId="0" applyNumberFormat="1" applyBorder="1"/>
    <xf numFmtId="2" fontId="4" fillId="0" borderId="46" xfId="0" applyNumberFormat="1" applyFont="1" applyBorder="1"/>
    <xf numFmtId="2" fontId="0" fillId="0" borderId="10" xfId="0" applyNumberFormat="1" applyBorder="1"/>
    <xf numFmtId="0" fontId="0" fillId="0" borderId="21" xfId="0" applyBorder="1" applyAlignment="1">
      <alignment vertical="top" wrapText="1"/>
    </xf>
    <xf numFmtId="0" fontId="4" fillId="0" borderId="46" xfId="0" applyFont="1" applyBorder="1" applyAlignment="1">
      <alignment horizontal="left" wrapText="1"/>
    </xf>
    <xf numFmtId="0" fontId="4" fillId="0" borderId="47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2" fontId="4" fillId="0" borderId="2" xfId="0" applyNumberFormat="1" applyFont="1" applyBorder="1"/>
    <xf numFmtId="2" fontId="0" fillId="0" borderId="17" xfId="0" applyNumberFormat="1" applyBorder="1"/>
    <xf numFmtId="0" fontId="4" fillId="0" borderId="0" xfId="0" applyFont="1" applyBorder="1"/>
    <xf numFmtId="0" fontId="4" fillId="4" borderId="47" xfId="0" applyFont="1" applyFill="1" applyBorder="1"/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/>
    <xf numFmtId="4" fontId="0" fillId="0" borderId="40" xfId="0" applyNumberFormat="1" applyBorder="1"/>
    <xf numFmtId="4" fontId="4" fillId="4" borderId="47" xfId="0" applyNumberFormat="1" applyFont="1" applyFill="1" applyBorder="1"/>
    <xf numFmtId="0" fontId="5" fillId="0" borderId="47" xfId="0" applyFont="1" applyFill="1" applyBorder="1"/>
    <xf numFmtId="4" fontId="5" fillId="0" borderId="47" xfId="0" applyNumberFormat="1" applyFont="1" applyBorder="1"/>
    <xf numFmtId="0" fontId="4" fillId="5" borderId="3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4" fontId="0" fillId="0" borderId="39" xfId="0" applyNumberFormat="1" applyBorder="1"/>
    <xf numFmtId="0" fontId="4" fillId="6" borderId="3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6" fillId="0" borderId="47" xfId="0" applyFont="1" applyBorder="1"/>
    <xf numFmtId="4" fontId="6" fillId="0" borderId="47" xfId="0" applyNumberFormat="1" applyFont="1" applyBorder="1"/>
    <xf numFmtId="0" fontId="7" fillId="0" borderId="47" xfId="0" applyFont="1" applyBorder="1"/>
    <xf numFmtId="4" fontId="7" fillId="0" borderId="47" xfId="0" applyNumberFormat="1" applyFont="1" applyBorder="1"/>
    <xf numFmtId="0" fontId="4" fillId="8" borderId="0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wrapText="1"/>
    </xf>
    <xf numFmtId="4" fontId="4" fillId="8" borderId="40" xfId="0" applyNumberFormat="1" applyFont="1" applyFill="1" applyBorder="1"/>
    <xf numFmtId="0" fontId="4" fillId="0" borderId="47" xfId="0" applyFont="1" applyBorder="1"/>
    <xf numFmtId="4" fontId="4" fillId="0" borderId="47" xfId="0" applyNumberFormat="1" applyFont="1" applyBorder="1"/>
    <xf numFmtId="0" fontId="4" fillId="7" borderId="39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4" fontId="0" fillId="0" borderId="47" xfId="0" applyNumberFormat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E1FF"/>
      <color rgb="FFC198E0"/>
      <color rgb="FF8AE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UCGArial">
  <a:themeElements>
    <a:clrScheme name="UCGColors">
      <a:dk1>
        <a:srgbClr val="000000"/>
      </a:dk1>
      <a:lt1>
        <a:srgbClr val="FFFFFF"/>
      </a:lt1>
      <a:dk2>
        <a:srgbClr val="666666"/>
      </a:dk2>
      <a:lt2>
        <a:srgbClr val="E5E5E5"/>
      </a:lt2>
      <a:accent1>
        <a:srgbClr val="E2001A"/>
      </a:accent1>
      <a:accent2>
        <a:srgbClr val="666666"/>
      </a:accent2>
      <a:accent3>
        <a:srgbClr val="4C4C4C"/>
      </a:accent3>
      <a:accent4>
        <a:srgbClr val="B8860B"/>
      </a:accent4>
      <a:accent5>
        <a:srgbClr val="EC6608"/>
      </a:accent5>
      <a:accent6>
        <a:srgbClr val="899E00"/>
      </a:accent6>
      <a:hlink>
        <a:srgbClr val="007A91"/>
      </a:hlink>
      <a:folHlink>
        <a:srgbClr val="007A9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CGUniCredit" id="{FEC4543A-5506-46B6-BB43-9DC5518B395B}" vid="{8BD5B8CA-27DC-4788-BE41-A870883ABED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D12" sqref="D12"/>
    </sheetView>
  </sheetViews>
  <sheetFormatPr defaultRowHeight="15" x14ac:dyDescent="0.25"/>
  <cols>
    <col min="1" max="1" width="33.5703125" style="3" customWidth="1"/>
    <col min="2" max="2" width="9.140625" style="3"/>
    <col min="3" max="4" width="41.85546875" style="3" customWidth="1"/>
    <col min="5" max="8" width="9.140625" style="3"/>
    <col min="9" max="14" width="9.140625" style="2"/>
    <col min="15" max="19" width="9.140625" style="3"/>
    <col min="20" max="21" width="9.140625" style="1"/>
  </cols>
  <sheetData>
    <row r="1" spans="1:8" x14ac:dyDescent="0.25">
      <c r="A1" s="4" t="s">
        <v>0</v>
      </c>
      <c r="B1" s="2"/>
      <c r="C1" s="4" t="s">
        <v>110</v>
      </c>
      <c r="D1" s="4"/>
      <c r="E1" s="2"/>
      <c r="F1" s="2"/>
      <c r="G1" s="2"/>
      <c r="H1" s="2"/>
    </row>
    <row r="2" spans="1:8" x14ac:dyDescent="0.25">
      <c r="A2" s="2" t="s">
        <v>1</v>
      </c>
      <c r="B2" s="2"/>
      <c r="C2" s="5" t="s">
        <v>32</v>
      </c>
      <c r="D2" s="5" t="s">
        <v>27</v>
      </c>
      <c r="E2" s="2" t="s">
        <v>109</v>
      </c>
      <c r="F2" s="2"/>
      <c r="G2" s="2"/>
      <c r="H2" s="2"/>
    </row>
    <row r="3" spans="1:8" x14ac:dyDescent="0.25">
      <c r="A3" s="2" t="s">
        <v>2</v>
      </c>
      <c r="B3" s="2"/>
      <c r="C3" s="2" t="s">
        <v>28</v>
      </c>
      <c r="D3" s="2" t="s">
        <v>38</v>
      </c>
      <c r="E3" s="2"/>
      <c r="F3" s="2"/>
      <c r="G3" s="2"/>
      <c r="H3" s="2"/>
    </row>
    <row r="4" spans="1:8" x14ac:dyDescent="0.25">
      <c r="A4" s="2" t="s">
        <v>26</v>
      </c>
      <c r="B4" s="2"/>
      <c r="C4" s="2" t="s">
        <v>29</v>
      </c>
      <c r="D4" s="2" t="s">
        <v>39</v>
      </c>
      <c r="E4" s="2"/>
      <c r="F4" s="2"/>
      <c r="G4" s="2"/>
      <c r="H4" s="2"/>
    </row>
    <row r="5" spans="1:8" x14ac:dyDescent="0.25">
      <c r="A5" s="2" t="s">
        <v>3</v>
      </c>
      <c r="B5" s="2"/>
      <c r="C5" s="2" t="s">
        <v>30</v>
      </c>
      <c r="D5" s="2" t="s">
        <v>40</v>
      </c>
      <c r="E5" s="2"/>
      <c r="F5" s="2"/>
      <c r="G5" s="2"/>
      <c r="H5" s="2"/>
    </row>
    <row r="6" spans="1:8" x14ac:dyDescent="0.25">
      <c r="A6" s="2" t="s">
        <v>4</v>
      </c>
      <c r="B6" s="2"/>
      <c r="C6" s="2" t="s">
        <v>31</v>
      </c>
      <c r="D6" s="2" t="s">
        <v>41</v>
      </c>
      <c r="E6" s="2"/>
      <c r="F6" s="2"/>
      <c r="G6" s="2"/>
      <c r="H6" s="2"/>
    </row>
    <row r="7" spans="1:8" x14ac:dyDescent="0.25">
      <c r="A7" s="2"/>
      <c r="B7" s="2"/>
      <c r="C7" s="2" t="s">
        <v>36</v>
      </c>
      <c r="D7" s="2" t="s">
        <v>43</v>
      </c>
      <c r="E7" s="2"/>
      <c r="F7" s="2"/>
      <c r="G7" s="2"/>
      <c r="H7" s="2"/>
    </row>
    <row r="8" spans="1:8" x14ac:dyDescent="0.25">
      <c r="A8" s="4" t="s">
        <v>5</v>
      </c>
      <c r="B8" s="2"/>
      <c r="C8" s="2" t="s">
        <v>37</v>
      </c>
      <c r="D8" s="2" t="s">
        <v>44</v>
      </c>
      <c r="E8" s="2"/>
      <c r="F8" s="2"/>
      <c r="G8" s="2"/>
      <c r="H8" s="2"/>
    </row>
    <row r="9" spans="1:8" x14ac:dyDescent="0.25">
      <c r="A9" s="2" t="s">
        <v>6</v>
      </c>
      <c r="B9" s="2"/>
      <c r="C9" s="2" t="s">
        <v>42</v>
      </c>
      <c r="D9" s="2"/>
      <c r="E9" s="2"/>
      <c r="F9" s="2"/>
      <c r="G9" s="2"/>
      <c r="H9" s="2"/>
    </row>
    <row r="10" spans="1:8" x14ac:dyDescent="0.25">
      <c r="A10" s="2" t="s">
        <v>7</v>
      </c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4" t="s">
        <v>8</v>
      </c>
      <c r="B12" s="2"/>
      <c r="C12" s="2"/>
      <c r="D12" s="2"/>
      <c r="E12" s="2"/>
      <c r="F12" s="2"/>
      <c r="G12" s="2"/>
      <c r="H12" s="2"/>
    </row>
    <row r="13" spans="1:8" x14ac:dyDescent="0.25">
      <c r="A13" s="2" t="s">
        <v>9</v>
      </c>
      <c r="B13" s="2"/>
      <c r="C13" s="2"/>
      <c r="D13" s="2"/>
      <c r="E13" s="2"/>
      <c r="F13" s="2"/>
      <c r="G13" s="2"/>
      <c r="H13" s="2"/>
    </row>
    <row r="14" spans="1:8" x14ac:dyDescent="0.25">
      <c r="A14" s="2" t="s">
        <v>10</v>
      </c>
      <c r="B14" s="2"/>
      <c r="C14" s="2"/>
      <c r="D14" s="2"/>
      <c r="E14" s="2"/>
      <c r="F14" s="2"/>
      <c r="G14" s="2"/>
      <c r="H14" s="2"/>
    </row>
    <row r="15" spans="1:8" x14ac:dyDescent="0.25">
      <c r="A15" s="2" t="s">
        <v>11</v>
      </c>
      <c r="B15" s="2"/>
      <c r="C15" s="2"/>
      <c r="D15" s="2"/>
      <c r="E15" s="2"/>
      <c r="F15" s="2"/>
      <c r="G15" s="2"/>
      <c r="H15" s="2"/>
    </row>
    <row r="16" spans="1:8" x14ac:dyDescent="0.25">
      <c r="A16" s="2" t="s">
        <v>12</v>
      </c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4" t="s">
        <v>20</v>
      </c>
      <c r="B18" s="2"/>
      <c r="C18" s="4" t="s">
        <v>33</v>
      </c>
      <c r="D18" s="2"/>
      <c r="E18" s="2"/>
      <c r="F18" s="2"/>
      <c r="G18" s="2"/>
      <c r="H18" s="2"/>
    </row>
    <row r="19" spans="1:8" x14ac:dyDescent="0.25">
      <c r="A19" s="2" t="s">
        <v>21</v>
      </c>
      <c r="B19" s="2"/>
      <c r="C19" s="2" t="s">
        <v>34</v>
      </c>
      <c r="D19" s="2"/>
      <c r="E19" s="2"/>
      <c r="F19" s="2"/>
      <c r="G19" s="2"/>
      <c r="H19" s="2"/>
    </row>
    <row r="20" spans="1:8" x14ac:dyDescent="0.25">
      <c r="A20" s="2" t="s">
        <v>22</v>
      </c>
      <c r="B20" s="2"/>
      <c r="C20" s="2" t="s">
        <v>35</v>
      </c>
      <c r="D20" s="2"/>
      <c r="E20" s="2"/>
      <c r="F20" s="2"/>
      <c r="G20" s="2"/>
      <c r="H20" s="2"/>
    </row>
    <row r="21" spans="1:8" x14ac:dyDescent="0.25">
      <c r="A21" s="2" t="s">
        <v>23</v>
      </c>
      <c r="B21" s="2"/>
      <c r="C21" s="2"/>
      <c r="D21" s="2"/>
      <c r="E21" s="2"/>
      <c r="F21" s="2"/>
      <c r="G21" s="2"/>
      <c r="H21" s="2"/>
    </row>
    <row r="22" spans="1:8" x14ac:dyDescent="0.25">
      <c r="A22" s="2" t="s">
        <v>24</v>
      </c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25</v>
      </c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4" t="s">
        <v>13</v>
      </c>
      <c r="B25" s="2"/>
      <c r="C25" s="2"/>
      <c r="D25" s="2"/>
      <c r="E25" s="2"/>
      <c r="F25" s="2"/>
      <c r="G25" s="2"/>
      <c r="H25" s="2"/>
    </row>
    <row r="26" spans="1:8" x14ac:dyDescent="0.25">
      <c r="A26" s="2" t="s">
        <v>14</v>
      </c>
      <c r="B26" s="2"/>
      <c r="C26" s="2"/>
      <c r="D26" s="2"/>
      <c r="E26" s="2"/>
      <c r="F26" s="2"/>
      <c r="G26" s="2"/>
      <c r="H26" s="2"/>
    </row>
    <row r="27" spans="1:8" x14ac:dyDescent="0.25">
      <c r="A27" s="2" t="s">
        <v>15</v>
      </c>
      <c r="B27" s="2"/>
      <c r="C27" s="2"/>
      <c r="D27" s="2"/>
      <c r="E27" s="2"/>
      <c r="F27" s="2"/>
      <c r="G27" s="2"/>
      <c r="H27" s="2"/>
    </row>
    <row r="28" spans="1:8" x14ac:dyDescent="0.25">
      <c r="A28" s="2" t="s">
        <v>16</v>
      </c>
      <c r="B28" s="2"/>
      <c r="C28" s="2"/>
      <c r="D28" s="2"/>
      <c r="E28" s="2"/>
      <c r="F28" s="2"/>
      <c r="G28" s="2"/>
      <c r="H28" s="2"/>
    </row>
    <row r="29" spans="1:8" x14ac:dyDescent="0.25">
      <c r="A29" s="2" t="s">
        <v>17</v>
      </c>
      <c r="B29" s="2"/>
      <c r="C29" s="2"/>
      <c r="D29" s="2"/>
      <c r="E29" s="2"/>
      <c r="F29" s="2"/>
      <c r="G29" s="2"/>
      <c r="H29" s="2"/>
    </row>
    <row r="30" spans="1:8" x14ac:dyDescent="0.25">
      <c r="A30" s="2" t="s">
        <v>18</v>
      </c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 t="s">
        <v>19</v>
      </c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</sheetData>
  <pageMargins left="0.70866141732283472" right="0.70866141732283472" top="0.78740157480314965" bottom="0.78740157480314965" header="0.31496062992125984" footer="0.31496062992125984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6473-3EC6-4EDE-BE3F-B16BBA356019}">
  <dimension ref="A1:G37"/>
  <sheetViews>
    <sheetView tabSelected="1" workbookViewId="0">
      <selection activeCell="I17" sqref="I17"/>
    </sheetView>
  </sheetViews>
  <sheetFormatPr defaultRowHeight="12.75" x14ac:dyDescent="0.2"/>
  <cols>
    <col min="1" max="1" width="16" customWidth="1"/>
    <col min="2" max="2" width="23.7109375" customWidth="1"/>
    <col min="3" max="3" width="9.140625" style="78"/>
    <col min="4" max="4" width="8.140625" style="78" bestFit="1" customWidth="1"/>
    <col min="5" max="7" width="14.7109375" style="78" bestFit="1" customWidth="1"/>
  </cols>
  <sheetData>
    <row r="1" spans="1:7" ht="13.5" thickBot="1" x14ac:dyDescent="0.25">
      <c r="A1" s="75"/>
      <c r="B1" s="75"/>
      <c r="C1" s="80" t="s">
        <v>85</v>
      </c>
      <c r="D1" s="80" t="s">
        <v>86</v>
      </c>
      <c r="E1" s="80"/>
      <c r="F1" s="80"/>
      <c r="G1" s="80"/>
    </row>
    <row r="2" spans="1:7" x14ac:dyDescent="0.2">
      <c r="A2" s="83" t="s">
        <v>95</v>
      </c>
      <c r="B2" s="39" t="s">
        <v>87</v>
      </c>
      <c r="C2" s="77">
        <f>'Dettaglio mensile'!C4</f>
        <v>2000</v>
      </c>
      <c r="D2" s="77">
        <f>'Dettaglio mensile'!C43</f>
        <v>1950</v>
      </c>
      <c r="E2" s="77"/>
      <c r="F2" s="77"/>
      <c r="G2" s="77"/>
    </row>
    <row r="3" spans="1:7" x14ac:dyDescent="0.2">
      <c r="A3" s="84"/>
      <c r="B3" s="39" t="s">
        <v>88</v>
      </c>
      <c r="C3" s="77"/>
      <c r="D3" s="77"/>
      <c r="E3" s="77"/>
      <c r="F3" s="77"/>
      <c r="G3" s="77"/>
    </row>
    <row r="4" spans="1:7" x14ac:dyDescent="0.2">
      <c r="A4" s="84"/>
      <c r="B4" s="39" t="s">
        <v>89</v>
      </c>
      <c r="C4" s="77">
        <f>'Dettaglio mensile'!C10</f>
        <v>3.54</v>
      </c>
      <c r="D4" s="77"/>
      <c r="E4" s="77"/>
      <c r="F4" s="77"/>
      <c r="G4" s="77"/>
    </row>
    <row r="5" spans="1:7" x14ac:dyDescent="0.2">
      <c r="A5" s="84"/>
      <c r="B5" s="39" t="s">
        <v>90</v>
      </c>
      <c r="C5" s="77"/>
      <c r="D5" s="77"/>
      <c r="E5" s="77"/>
      <c r="F5" s="77"/>
      <c r="G5" s="77"/>
    </row>
    <row r="6" spans="1:7" x14ac:dyDescent="0.2">
      <c r="A6" s="84"/>
      <c r="B6" s="76" t="s">
        <v>88</v>
      </c>
      <c r="C6" s="77"/>
      <c r="D6" s="77"/>
      <c r="E6" s="77"/>
      <c r="F6" s="77"/>
      <c r="G6" s="77"/>
    </row>
    <row r="7" spans="1:7" x14ac:dyDescent="0.2">
      <c r="A7" s="84"/>
      <c r="B7" s="76" t="s">
        <v>103</v>
      </c>
      <c r="C7" s="77"/>
      <c r="D7" s="77"/>
      <c r="E7" s="77"/>
      <c r="F7" s="77"/>
      <c r="G7" s="77"/>
    </row>
    <row r="8" spans="1:7" x14ac:dyDescent="0.2">
      <c r="A8" s="84"/>
      <c r="B8" s="76" t="s">
        <v>104</v>
      </c>
      <c r="C8" s="77"/>
      <c r="D8" s="77"/>
      <c r="E8" s="77"/>
      <c r="F8" s="77"/>
      <c r="G8" s="77"/>
    </row>
    <row r="9" spans="1:7" x14ac:dyDescent="0.2">
      <c r="A9" s="84"/>
      <c r="B9" s="39" t="s">
        <v>107</v>
      </c>
      <c r="C9" s="77"/>
      <c r="D9" s="77"/>
      <c r="E9" s="77"/>
      <c r="F9" s="77"/>
      <c r="G9" s="77"/>
    </row>
    <row r="10" spans="1:7" ht="13.5" thickBot="1" x14ac:dyDescent="0.25">
      <c r="A10" s="84"/>
      <c r="B10" s="76" t="s">
        <v>91</v>
      </c>
      <c r="C10" s="77"/>
      <c r="D10" s="77"/>
      <c r="E10" s="77"/>
      <c r="F10" s="77"/>
      <c r="G10" s="77"/>
    </row>
    <row r="11" spans="1:7" ht="13.5" thickBot="1" x14ac:dyDescent="0.25">
      <c r="A11" s="84"/>
      <c r="B11" s="81" t="s">
        <v>92</v>
      </c>
      <c r="C11" s="82">
        <f>SUM(C2:C9)</f>
        <v>2003.54</v>
      </c>
      <c r="D11" s="82">
        <f>SUM(D2:D9)</f>
        <v>1950</v>
      </c>
      <c r="E11" s="82"/>
      <c r="F11" s="82"/>
      <c r="G11" s="82"/>
    </row>
    <row r="12" spans="1:7" x14ac:dyDescent="0.2">
      <c r="A12" s="84"/>
      <c r="B12" s="39"/>
      <c r="C12" s="77"/>
      <c r="D12" s="77"/>
      <c r="E12" s="77"/>
      <c r="F12" s="77"/>
      <c r="G12" s="77"/>
    </row>
    <row r="13" spans="1:7" ht="13.5" thickBot="1" x14ac:dyDescent="0.25">
      <c r="A13" s="85"/>
      <c r="B13" s="40" t="s">
        <v>99</v>
      </c>
      <c r="C13" s="79">
        <f>'Dettaglio mensile'!F3</f>
        <v>117</v>
      </c>
      <c r="D13" s="79">
        <f>('Dettaglio mensile'!F42+'Dettaglio mensile'!F39)</f>
        <v>162.5</v>
      </c>
      <c r="E13" s="79"/>
      <c r="F13" s="79"/>
      <c r="G13" s="79"/>
    </row>
    <row r="14" spans="1:7" x14ac:dyDescent="0.2">
      <c r="A14" s="74"/>
      <c r="B14" s="39"/>
      <c r="C14" s="77"/>
      <c r="D14" s="77"/>
      <c r="E14" s="77"/>
      <c r="F14" s="77"/>
      <c r="G14" s="77"/>
    </row>
    <row r="15" spans="1:7" x14ac:dyDescent="0.2">
      <c r="A15" s="74"/>
      <c r="B15" s="39"/>
      <c r="C15" s="77"/>
      <c r="D15" s="77"/>
      <c r="E15" s="77"/>
      <c r="F15" s="77"/>
      <c r="G15" s="77"/>
    </row>
    <row r="16" spans="1:7" ht="13.5" thickBot="1" x14ac:dyDescent="0.25">
      <c r="A16" s="74"/>
      <c r="B16" s="39"/>
      <c r="C16" s="77"/>
      <c r="D16" s="77"/>
      <c r="E16" s="77"/>
      <c r="F16" s="77"/>
      <c r="G16" s="77"/>
    </row>
    <row r="17" spans="1:7" x14ac:dyDescent="0.2">
      <c r="A17" s="87" t="s">
        <v>93</v>
      </c>
      <c r="B17" s="38" t="s">
        <v>96</v>
      </c>
      <c r="C17" s="86">
        <f>'Dettaglio mensile'!G39</f>
        <v>1269.8599999999999</v>
      </c>
      <c r="D17" s="86">
        <f>'Dettaglio mensile'!G72</f>
        <v>1481.9099999999999</v>
      </c>
      <c r="E17" s="86"/>
      <c r="F17" s="86"/>
      <c r="G17" s="86"/>
    </row>
    <row r="18" spans="1:7" ht="13.5" thickBot="1" x14ac:dyDescent="0.25">
      <c r="A18" s="88"/>
      <c r="B18" s="39"/>
      <c r="C18" s="77"/>
      <c r="D18" s="77"/>
      <c r="E18" s="77"/>
      <c r="F18" s="77"/>
      <c r="G18" s="77"/>
    </row>
    <row r="19" spans="1:7" ht="13.5" thickBot="1" x14ac:dyDescent="0.25">
      <c r="A19" s="88"/>
      <c r="B19" s="90" t="s">
        <v>92</v>
      </c>
      <c r="C19" s="91">
        <f>C17</f>
        <v>1269.8599999999999</v>
      </c>
      <c r="D19" s="91">
        <f>D17</f>
        <v>1481.9099999999999</v>
      </c>
      <c r="E19" s="91"/>
      <c r="F19" s="91"/>
      <c r="G19" s="91"/>
    </row>
    <row r="20" spans="1:7" x14ac:dyDescent="0.2">
      <c r="A20" s="88"/>
      <c r="B20" s="39"/>
      <c r="C20" s="77"/>
      <c r="D20" s="77"/>
      <c r="E20" s="77"/>
      <c r="F20" s="77"/>
      <c r="G20" s="77"/>
    </row>
    <row r="21" spans="1:7" ht="13.5" thickBot="1" x14ac:dyDescent="0.25">
      <c r="A21" s="89"/>
      <c r="B21" s="40" t="s">
        <v>99</v>
      </c>
      <c r="C21" s="79">
        <f>SUM('Dettaglio mensile'!F4:F38)</f>
        <v>84.5</v>
      </c>
      <c r="D21" s="79">
        <f>SUM('Dettaglio mensile'!F43:F71)</f>
        <v>91</v>
      </c>
      <c r="E21" s="79"/>
      <c r="F21" s="79"/>
      <c r="G21" s="79"/>
    </row>
    <row r="22" spans="1:7" x14ac:dyDescent="0.2">
      <c r="A22" s="74"/>
      <c r="B22" s="39"/>
      <c r="C22" s="77"/>
      <c r="D22" s="77"/>
      <c r="E22" s="77"/>
      <c r="F22" s="77"/>
      <c r="G22" s="77"/>
    </row>
    <row r="23" spans="1:7" ht="13.5" thickBot="1" x14ac:dyDescent="0.25">
      <c r="A23" s="74"/>
      <c r="B23" s="39"/>
      <c r="C23" s="77"/>
      <c r="D23" s="77"/>
      <c r="E23" s="77"/>
      <c r="F23" s="77"/>
      <c r="G23" s="77"/>
    </row>
    <row r="24" spans="1:7" x14ac:dyDescent="0.2">
      <c r="A24" s="101" t="s">
        <v>33</v>
      </c>
      <c r="B24" s="38" t="s">
        <v>97</v>
      </c>
      <c r="C24" s="86">
        <f>'Dettaglio mensile'!K39</f>
        <v>250</v>
      </c>
      <c r="D24" s="86">
        <f>'Dettaglio mensile'!K72</f>
        <v>250</v>
      </c>
      <c r="E24" s="86"/>
      <c r="F24" s="86"/>
      <c r="G24" s="86"/>
    </row>
    <row r="25" spans="1:7" ht="13.5" thickBot="1" x14ac:dyDescent="0.25">
      <c r="A25" s="102"/>
      <c r="B25" s="39"/>
      <c r="C25" s="77"/>
      <c r="D25" s="77"/>
      <c r="E25" s="77"/>
      <c r="F25" s="77"/>
      <c r="G25" s="77"/>
    </row>
    <row r="26" spans="1:7" ht="13.5" thickBot="1" x14ac:dyDescent="0.25">
      <c r="A26" s="103"/>
      <c r="B26" s="92" t="s">
        <v>92</v>
      </c>
      <c r="C26" s="93">
        <f>C24</f>
        <v>250</v>
      </c>
      <c r="D26" s="93">
        <f>D24</f>
        <v>250</v>
      </c>
      <c r="E26" s="93"/>
      <c r="F26" s="93"/>
      <c r="G26" s="93"/>
    </row>
    <row r="27" spans="1:7" x14ac:dyDescent="0.2">
      <c r="A27" s="74"/>
      <c r="B27" s="39"/>
      <c r="C27" s="77"/>
      <c r="D27" s="77"/>
      <c r="E27" s="77"/>
      <c r="F27" s="77"/>
      <c r="G27" s="77"/>
    </row>
    <row r="28" spans="1:7" ht="13.5" thickBot="1" x14ac:dyDescent="0.25">
      <c r="A28" s="74"/>
      <c r="B28" s="39"/>
      <c r="C28" s="77"/>
      <c r="D28" s="77"/>
      <c r="E28" s="77"/>
      <c r="F28" s="77"/>
      <c r="G28" s="77"/>
    </row>
    <row r="29" spans="1:7" s="104" customFormat="1" ht="51.75" thickBot="1" x14ac:dyDescent="0.25">
      <c r="A29" s="107" t="s">
        <v>108</v>
      </c>
      <c r="B29" s="105" t="s">
        <v>105</v>
      </c>
      <c r="C29" s="106">
        <f>'Dettaglio mensile'!H39</f>
        <v>375.46</v>
      </c>
      <c r="D29" s="106">
        <f>'Dettaglio mensile'!H72</f>
        <v>49</v>
      </c>
      <c r="E29" s="106"/>
      <c r="F29" s="106"/>
      <c r="G29" s="106"/>
    </row>
    <row r="30" spans="1:7" x14ac:dyDescent="0.2">
      <c r="A30" s="74"/>
      <c r="B30" s="39"/>
      <c r="C30" s="77"/>
      <c r="D30" s="77"/>
      <c r="E30" s="77"/>
      <c r="F30" s="77"/>
      <c r="G30" s="77"/>
    </row>
    <row r="31" spans="1:7" ht="13.5" thickBot="1" x14ac:dyDescent="0.25">
      <c r="A31" s="74"/>
      <c r="B31" s="39"/>
      <c r="C31" s="77"/>
      <c r="D31" s="77"/>
      <c r="E31" s="77"/>
      <c r="F31" s="77"/>
      <c r="G31" s="77"/>
    </row>
    <row r="32" spans="1:7" x14ac:dyDescent="0.2">
      <c r="A32" s="95" t="s">
        <v>106</v>
      </c>
      <c r="B32" s="38" t="s">
        <v>98</v>
      </c>
      <c r="C32" s="86">
        <f>C2*0.1</f>
        <v>200</v>
      </c>
      <c r="D32" s="86">
        <f>D2*0.1</f>
        <v>195</v>
      </c>
      <c r="E32" s="86"/>
      <c r="F32" s="86"/>
      <c r="G32" s="86"/>
    </row>
    <row r="33" spans="1:7" x14ac:dyDescent="0.2">
      <c r="A33" s="94"/>
      <c r="B33" s="39" t="s">
        <v>100</v>
      </c>
      <c r="C33" s="77">
        <f>'Dettaglio mensile'!F39</f>
        <v>32.5</v>
      </c>
      <c r="D33" s="77">
        <f>D13-D21</f>
        <v>71.5</v>
      </c>
      <c r="E33" s="77"/>
      <c r="F33" s="77"/>
      <c r="G33" s="77"/>
    </row>
    <row r="34" spans="1:7" ht="13.5" thickBot="1" x14ac:dyDescent="0.25">
      <c r="A34" s="94"/>
      <c r="B34" s="39"/>
      <c r="C34" s="77"/>
      <c r="D34" s="77"/>
      <c r="E34" s="77"/>
      <c r="F34" s="77"/>
      <c r="G34" s="77"/>
    </row>
    <row r="35" spans="1:7" ht="13.5" thickBot="1" x14ac:dyDescent="0.25">
      <c r="A35" s="94"/>
      <c r="B35" s="99" t="s">
        <v>94</v>
      </c>
      <c r="C35" s="100">
        <f>C11-C19-C26</f>
        <v>483.68000000000006</v>
      </c>
      <c r="D35" s="100">
        <f>D11-D19-D26</f>
        <v>218.09000000000015</v>
      </c>
      <c r="E35" s="100"/>
      <c r="F35" s="100"/>
      <c r="G35" s="100"/>
    </row>
    <row r="36" spans="1:7" x14ac:dyDescent="0.2">
      <c r="A36" s="94"/>
      <c r="B36" s="39"/>
      <c r="C36" s="77"/>
      <c r="D36" s="77"/>
      <c r="E36" s="77"/>
      <c r="F36" s="77"/>
      <c r="G36" s="77"/>
    </row>
    <row r="37" spans="1:7" ht="26.25" thickBot="1" x14ac:dyDescent="0.25">
      <c r="A37" s="96"/>
      <c r="B37" s="97" t="s">
        <v>101</v>
      </c>
      <c r="C37" s="98">
        <f>C35-C32</f>
        <v>283.68000000000006</v>
      </c>
      <c r="D37" s="98">
        <f>D35-D32</f>
        <v>23.090000000000146</v>
      </c>
      <c r="E37" s="98"/>
      <c r="F37" s="98"/>
      <c r="G37" s="98"/>
    </row>
  </sheetData>
  <mergeCells count="4">
    <mergeCell ref="A2:A13"/>
    <mergeCell ref="A17:A21"/>
    <mergeCell ref="A32:A37"/>
    <mergeCell ref="A24:A26"/>
  </mergeCells>
  <conditionalFormatting sqref="C35">
    <cfRule type="cellIs" dxfId="7" priority="3" operator="greaterThan">
      <formula>$C$32</formula>
    </cfRule>
    <cfRule type="cellIs" dxfId="6" priority="4" operator="greaterThan">
      <formula>$C$32</formula>
    </cfRule>
  </conditionalFormatting>
  <conditionalFormatting sqref="D35">
    <cfRule type="cellIs" dxfId="5" priority="2" operator="greaterThan">
      <formula>$D$32</formula>
    </cfRule>
  </conditionalFormatting>
  <conditionalFormatting sqref="E35:G35">
    <cfRule type="cellIs" dxfId="4" priority="1" operator="greaterThan">
      <formula>$D$32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BE79-F6A3-4B6D-9F89-E9A45FC67542}">
  <dimension ref="A1:R72"/>
  <sheetViews>
    <sheetView topLeftCell="A31" workbookViewId="0">
      <selection activeCell="D30" sqref="D30"/>
    </sheetView>
  </sheetViews>
  <sheetFormatPr defaultRowHeight="12.75" x14ac:dyDescent="0.2"/>
  <cols>
    <col min="1" max="1" width="10.140625" bestFit="1" customWidth="1"/>
    <col min="2" max="2" width="28.140625" customWidth="1"/>
    <col min="4" max="4" width="10.85546875" bestFit="1" customWidth="1"/>
    <col min="5" max="5" width="10.85546875" customWidth="1"/>
    <col min="6" max="6" width="16.5703125" bestFit="1" customWidth="1"/>
    <col min="7" max="7" width="13.7109375" customWidth="1"/>
    <col min="8" max="8" width="13.85546875" customWidth="1"/>
    <col min="9" max="9" width="10.85546875" bestFit="1" customWidth="1"/>
    <col min="10" max="10" width="14.28515625" bestFit="1" customWidth="1"/>
    <col min="11" max="11" width="12" bestFit="1" customWidth="1"/>
    <col min="12" max="12" width="6" customWidth="1"/>
    <col min="13" max="13" width="27.85546875" customWidth="1"/>
  </cols>
  <sheetData>
    <row r="1" spans="1:18" ht="13.5" thickBot="1" x14ac:dyDescent="0.25">
      <c r="A1" s="28" t="s">
        <v>72</v>
      </c>
      <c r="B1" s="30" t="s">
        <v>71</v>
      </c>
      <c r="C1" s="53" t="s">
        <v>45</v>
      </c>
      <c r="D1" s="28" t="s">
        <v>52</v>
      </c>
      <c r="E1" s="29"/>
      <c r="F1" s="31"/>
      <c r="G1" s="10" t="s">
        <v>46</v>
      </c>
      <c r="H1" s="11"/>
      <c r="I1" s="11"/>
      <c r="J1" s="19"/>
      <c r="K1" s="32" t="s">
        <v>60</v>
      </c>
      <c r="M1" s="69" t="s">
        <v>78</v>
      </c>
      <c r="N1" s="70"/>
      <c r="O1" s="70"/>
      <c r="P1" s="70"/>
      <c r="Q1" s="70"/>
      <c r="R1" s="71"/>
    </row>
    <row r="2" spans="1:18" ht="13.5" thickBot="1" x14ac:dyDescent="0.25">
      <c r="A2" s="20"/>
      <c r="B2" s="22"/>
      <c r="C2" s="54"/>
      <c r="D2" s="20" t="s">
        <v>53</v>
      </c>
      <c r="E2" s="21" t="s">
        <v>54</v>
      </c>
      <c r="F2" s="23" t="s">
        <v>55</v>
      </c>
      <c r="G2" s="35" t="s">
        <v>47</v>
      </c>
      <c r="H2" s="36" t="s">
        <v>48</v>
      </c>
      <c r="I2" s="36" t="s">
        <v>52</v>
      </c>
      <c r="J2" s="37" t="s">
        <v>73</v>
      </c>
      <c r="K2" s="24"/>
      <c r="M2" s="20" t="s">
        <v>57</v>
      </c>
      <c r="N2" s="21"/>
      <c r="O2" s="73">
        <f>D39</f>
        <v>5</v>
      </c>
      <c r="P2" s="21"/>
      <c r="Q2" s="63">
        <f>F3-SUM(F4:F38)</f>
        <v>32.5</v>
      </c>
      <c r="R2" s="41"/>
    </row>
    <row r="3" spans="1:18" ht="13.5" thickBot="1" x14ac:dyDescent="0.25">
      <c r="A3" s="25"/>
      <c r="B3" s="13"/>
      <c r="C3" s="55"/>
      <c r="D3" s="16">
        <v>18</v>
      </c>
      <c r="E3" s="17">
        <v>6.5</v>
      </c>
      <c r="F3" s="18">
        <f>D3*E3</f>
        <v>117</v>
      </c>
      <c r="G3" s="14"/>
      <c r="H3" s="7"/>
      <c r="I3" s="7"/>
      <c r="J3" s="15"/>
      <c r="K3" s="26"/>
      <c r="M3" s="14" t="s">
        <v>76</v>
      </c>
      <c r="N3" s="7"/>
      <c r="O3" s="7"/>
      <c r="P3" s="7"/>
      <c r="Q3" s="12"/>
      <c r="R3" s="42">
        <f>C39*0.1</f>
        <v>200.35400000000001</v>
      </c>
    </row>
    <row r="4" spans="1:18" x14ac:dyDescent="0.2">
      <c r="A4" s="27">
        <v>44953</v>
      </c>
      <c r="B4" s="13" t="s">
        <v>49</v>
      </c>
      <c r="C4" s="64">
        <v>2000</v>
      </c>
      <c r="D4" s="67"/>
      <c r="E4" s="45"/>
      <c r="F4" s="57"/>
      <c r="G4" s="56"/>
      <c r="H4" s="44"/>
      <c r="I4" s="44"/>
      <c r="J4" s="46"/>
      <c r="K4" s="60"/>
      <c r="M4" s="25" t="s">
        <v>58</v>
      </c>
      <c r="N4" s="6"/>
      <c r="O4" s="6"/>
      <c r="P4" s="6"/>
      <c r="Q4" s="13"/>
      <c r="R4" s="43">
        <f>G39</f>
        <v>1269.8599999999999</v>
      </c>
    </row>
    <row r="5" spans="1:18" x14ac:dyDescent="0.2">
      <c r="A5" s="27"/>
      <c r="B5" s="13" t="s">
        <v>79</v>
      </c>
      <c r="C5" s="64"/>
      <c r="D5" s="56"/>
      <c r="E5" s="44"/>
      <c r="F5" s="46"/>
      <c r="G5" s="56">
        <v>39.9</v>
      </c>
      <c r="H5" s="44"/>
      <c r="I5" s="44"/>
      <c r="J5" s="46"/>
      <c r="K5" s="60"/>
      <c r="M5" s="68" t="s">
        <v>80</v>
      </c>
      <c r="N5" s="6"/>
      <c r="O5" s="6"/>
      <c r="P5" s="6"/>
      <c r="Q5" s="13"/>
      <c r="R5" s="43">
        <f>H39</f>
        <v>375.46</v>
      </c>
    </row>
    <row r="6" spans="1:18" ht="13.5" thickBot="1" x14ac:dyDescent="0.25">
      <c r="A6" s="27">
        <v>44954</v>
      </c>
      <c r="B6" s="13" t="s">
        <v>67</v>
      </c>
      <c r="C6" s="64"/>
      <c r="D6" s="56"/>
      <c r="E6" s="44"/>
      <c r="F6" s="46"/>
      <c r="G6" s="56">
        <v>27</v>
      </c>
      <c r="H6" s="44"/>
      <c r="I6" s="44"/>
      <c r="J6" s="46"/>
      <c r="K6" s="60"/>
      <c r="M6" s="25" t="s">
        <v>66</v>
      </c>
      <c r="N6" s="6"/>
      <c r="O6" s="6"/>
      <c r="P6" s="6"/>
      <c r="Q6" s="13"/>
      <c r="R6" s="43">
        <f>K39</f>
        <v>250</v>
      </c>
    </row>
    <row r="7" spans="1:18" ht="13.5" thickBot="1" x14ac:dyDescent="0.25">
      <c r="A7" s="27">
        <v>44955</v>
      </c>
      <c r="B7" s="13" t="s">
        <v>74</v>
      </c>
      <c r="C7" s="64"/>
      <c r="D7" s="56"/>
      <c r="E7" s="44"/>
      <c r="F7" s="46"/>
      <c r="G7" s="56"/>
      <c r="H7" s="44"/>
      <c r="I7" s="44"/>
      <c r="J7" s="46">
        <v>95</v>
      </c>
      <c r="K7" s="60"/>
      <c r="M7" s="8" t="s">
        <v>65</v>
      </c>
      <c r="N7" s="9"/>
      <c r="O7" s="9"/>
      <c r="P7" s="9"/>
      <c r="Q7" s="52"/>
      <c r="R7" s="72">
        <f>C39-G39-K39</f>
        <v>483.68000000000006</v>
      </c>
    </row>
    <row r="8" spans="1:18" x14ac:dyDescent="0.2">
      <c r="A8" s="27">
        <v>44956</v>
      </c>
      <c r="B8" s="13"/>
      <c r="C8" s="64"/>
      <c r="D8" s="56"/>
      <c r="E8" s="44"/>
      <c r="F8" s="46"/>
      <c r="G8" s="56"/>
      <c r="H8" s="44"/>
      <c r="I8" s="44"/>
      <c r="J8" s="46"/>
      <c r="K8" s="60"/>
    </row>
    <row r="9" spans="1:18" x14ac:dyDescent="0.2">
      <c r="A9" s="27">
        <v>44957</v>
      </c>
      <c r="B9" s="13" t="s">
        <v>50</v>
      </c>
      <c r="C9" s="64"/>
      <c r="D9" s="56"/>
      <c r="E9" s="44"/>
      <c r="F9" s="46"/>
      <c r="G9" s="56">
        <v>500</v>
      </c>
      <c r="H9" s="44"/>
      <c r="I9" s="44"/>
      <c r="J9" s="46"/>
      <c r="K9" s="60"/>
      <c r="M9" t="s">
        <v>81</v>
      </c>
    </row>
    <row r="10" spans="1:18" x14ac:dyDescent="0.2">
      <c r="A10" s="27"/>
      <c r="B10" s="13" t="s">
        <v>75</v>
      </c>
      <c r="C10" s="64">
        <v>3.54</v>
      </c>
      <c r="D10" s="56"/>
      <c r="E10" s="44"/>
      <c r="F10" s="46"/>
      <c r="G10" s="56"/>
      <c r="H10" s="44"/>
      <c r="I10" s="44"/>
      <c r="J10" s="46"/>
      <c r="K10" s="60"/>
    </row>
    <row r="11" spans="1:18" x14ac:dyDescent="0.2">
      <c r="A11" s="27">
        <v>44958</v>
      </c>
      <c r="B11" s="13" t="s">
        <v>68</v>
      </c>
      <c r="C11" s="64"/>
      <c r="D11" s="56"/>
      <c r="E11" s="44"/>
      <c r="F11" s="46"/>
      <c r="G11" s="56">
        <v>70</v>
      </c>
      <c r="H11" s="44"/>
      <c r="I11" s="44"/>
      <c r="J11" s="46"/>
      <c r="K11" s="60"/>
    </row>
    <row r="12" spans="1:18" x14ac:dyDescent="0.2">
      <c r="A12" s="27">
        <v>44959</v>
      </c>
      <c r="B12" s="13" t="s">
        <v>51</v>
      </c>
      <c r="C12" s="64"/>
      <c r="D12" s="56"/>
      <c r="E12" s="44"/>
      <c r="F12" s="46"/>
      <c r="G12" s="56">
        <v>25</v>
      </c>
      <c r="H12" s="44"/>
      <c r="I12" s="44"/>
      <c r="J12" s="46"/>
      <c r="K12" s="60"/>
    </row>
    <row r="13" spans="1:18" x14ac:dyDescent="0.2">
      <c r="A13" s="27">
        <v>44960</v>
      </c>
      <c r="B13" s="13"/>
      <c r="C13" s="64"/>
      <c r="D13" s="56"/>
      <c r="E13" s="44"/>
      <c r="F13" s="46"/>
      <c r="G13" s="56"/>
      <c r="H13" s="44"/>
      <c r="I13" s="44"/>
      <c r="J13" s="46"/>
      <c r="K13" s="60"/>
    </row>
    <row r="14" spans="1:18" x14ac:dyDescent="0.2">
      <c r="A14" s="27">
        <v>44961</v>
      </c>
      <c r="B14" s="13" t="s">
        <v>64</v>
      </c>
      <c r="C14" s="64"/>
      <c r="D14" s="56"/>
      <c r="E14" s="44"/>
      <c r="F14" s="46"/>
      <c r="G14" s="56">
        <v>11.92</v>
      </c>
      <c r="H14" s="44"/>
      <c r="I14" s="44"/>
      <c r="J14" s="46"/>
      <c r="K14" s="60"/>
    </row>
    <row r="15" spans="1:18" x14ac:dyDescent="0.2">
      <c r="A15" s="27">
        <v>44962</v>
      </c>
      <c r="B15" s="13" t="s">
        <v>56</v>
      </c>
      <c r="C15" s="64"/>
      <c r="D15" s="56">
        <v>8</v>
      </c>
      <c r="E15" s="44">
        <v>6.5</v>
      </c>
      <c r="F15" s="46">
        <f>D15*E15</f>
        <v>52</v>
      </c>
      <c r="G15" s="56">
        <v>10.56</v>
      </c>
      <c r="H15" s="44"/>
      <c r="I15" s="44"/>
      <c r="J15" s="46"/>
      <c r="K15" s="60"/>
    </row>
    <row r="16" spans="1:18" x14ac:dyDescent="0.2">
      <c r="A16" s="27"/>
      <c r="B16" s="13" t="s">
        <v>59</v>
      </c>
      <c r="C16" s="64"/>
      <c r="D16" s="56"/>
      <c r="E16" s="44"/>
      <c r="F16" s="46"/>
      <c r="G16" s="56"/>
      <c r="H16" s="44"/>
      <c r="I16" s="44"/>
      <c r="J16" s="46"/>
      <c r="K16" s="60">
        <v>200</v>
      </c>
    </row>
    <row r="17" spans="1:11" x14ac:dyDescent="0.2">
      <c r="A17" s="27">
        <v>44963</v>
      </c>
      <c r="B17" s="13"/>
      <c r="C17" s="64"/>
      <c r="D17" s="56"/>
      <c r="E17" s="44"/>
      <c r="F17" s="46"/>
      <c r="G17" s="56"/>
      <c r="H17" s="44"/>
      <c r="I17" s="44"/>
      <c r="J17" s="46"/>
      <c r="K17" s="60"/>
    </row>
    <row r="18" spans="1:11" x14ac:dyDescent="0.2">
      <c r="A18" s="27">
        <v>44964</v>
      </c>
      <c r="B18" s="13" t="s">
        <v>77</v>
      </c>
      <c r="C18" s="64"/>
      <c r="D18" s="56"/>
      <c r="E18" s="44"/>
      <c r="F18" s="46"/>
      <c r="G18" s="56">
        <v>47</v>
      </c>
      <c r="H18" s="44"/>
      <c r="I18" s="44"/>
      <c r="J18" s="46"/>
      <c r="K18" s="60"/>
    </row>
    <row r="19" spans="1:11" x14ac:dyDescent="0.2">
      <c r="A19" s="27">
        <v>44965</v>
      </c>
      <c r="B19" s="13"/>
      <c r="C19" s="64"/>
      <c r="D19" s="56"/>
      <c r="E19" s="44"/>
      <c r="F19" s="46"/>
      <c r="G19" s="56"/>
      <c r="H19" s="44"/>
      <c r="I19" s="44"/>
      <c r="J19" s="46"/>
      <c r="K19" s="60"/>
    </row>
    <row r="20" spans="1:11" x14ac:dyDescent="0.2">
      <c r="A20" s="27">
        <v>44966</v>
      </c>
      <c r="B20" s="13" t="s">
        <v>51</v>
      </c>
      <c r="C20" s="64"/>
      <c r="D20" s="56"/>
      <c r="E20" s="44"/>
      <c r="F20" s="46"/>
      <c r="G20" s="56">
        <v>26</v>
      </c>
      <c r="H20" s="44"/>
      <c r="I20" s="44"/>
      <c r="J20" s="46"/>
      <c r="K20" s="60"/>
    </row>
    <row r="21" spans="1:11" x14ac:dyDescent="0.2">
      <c r="A21" s="27">
        <v>44967</v>
      </c>
      <c r="B21" s="13" t="s">
        <v>70</v>
      </c>
      <c r="C21" s="64"/>
      <c r="D21" s="56"/>
      <c r="E21" s="44"/>
      <c r="F21" s="46"/>
      <c r="G21" s="56">
        <v>217</v>
      </c>
      <c r="H21" s="44"/>
      <c r="I21" s="44"/>
      <c r="J21" s="46"/>
      <c r="K21" s="60"/>
    </row>
    <row r="22" spans="1:11" x14ac:dyDescent="0.2">
      <c r="A22" s="27">
        <v>44968</v>
      </c>
      <c r="B22" s="13" t="s">
        <v>61</v>
      </c>
      <c r="C22" s="64"/>
      <c r="D22" s="56"/>
      <c r="E22" s="44"/>
      <c r="F22" s="46"/>
      <c r="G22" s="56"/>
      <c r="H22" s="44">
        <v>375.46</v>
      </c>
      <c r="I22" s="44"/>
      <c r="J22" s="46"/>
      <c r="K22" s="60"/>
    </row>
    <row r="23" spans="1:11" x14ac:dyDescent="0.2">
      <c r="A23" s="27">
        <v>44969</v>
      </c>
      <c r="B23" s="13"/>
      <c r="C23" s="64"/>
      <c r="D23" s="56"/>
      <c r="E23" s="44"/>
      <c r="F23" s="46"/>
      <c r="G23" s="56"/>
      <c r="H23" s="44"/>
      <c r="I23" s="44"/>
      <c r="J23" s="46"/>
      <c r="K23" s="60"/>
    </row>
    <row r="24" spans="1:11" x14ac:dyDescent="0.2">
      <c r="A24" s="27">
        <v>44970</v>
      </c>
      <c r="B24" s="13"/>
      <c r="C24" s="64"/>
      <c r="D24" s="56"/>
      <c r="E24" s="44"/>
      <c r="F24" s="46"/>
      <c r="G24" s="56"/>
      <c r="H24" s="44"/>
      <c r="I24" s="44"/>
      <c r="J24" s="46"/>
      <c r="K24" s="60"/>
    </row>
    <row r="25" spans="1:11" x14ac:dyDescent="0.2">
      <c r="A25" s="27">
        <v>44971</v>
      </c>
      <c r="B25" s="13" t="s">
        <v>67</v>
      </c>
      <c r="C25" s="64"/>
      <c r="D25" s="56"/>
      <c r="E25" s="44"/>
      <c r="F25" s="46"/>
      <c r="G25" s="56">
        <v>32</v>
      </c>
      <c r="H25" s="44"/>
      <c r="I25" s="44"/>
      <c r="J25" s="46"/>
      <c r="K25" s="60"/>
    </row>
    <row r="26" spans="1:11" x14ac:dyDescent="0.2">
      <c r="A26" s="27">
        <v>44972</v>
      </c>
      <c r="B26" s="13" t="s">
        <v>77</v>
      </c>
      <c r="C26" s="64"/>
      <c r="D26" s="56"/>
      <c r="E26" s="44"/>
      <c r="F26" s="46"/>
      <c r="G26" s="56">
        <v>13</v>
      </c>
      <c r="H26" s="44"/>
      <c r="I26" s="44"/>
      <c r="J26" s="46"/>
      <c r="K26" s="60"/>
    </row>
    <row r="27" spans="1:11" x14ac:dyDescent="0.2">
      <c r="A27" s="27">
        <v>44973</v>
      </c>
      <c r="B27" s="13" t="s">
        <v>51</v>
      </c>
      <c r="C27" s="64"/>
      <c r="D27" s="56"/>
      <c r="E27" s="44"/>
      <c r="F27" s="46"/>
      <c r="G27" s="56">
        <v>18</v>
      </c>
      <c r="H27" s="44"/>
      <c r="I27" s="44"/>
      <c r="J27" s="46"/>
      <c r="K27" s="60"/>
    </row>
    <row r="28" spans="1:11" x14ac:dyDescent="0.2">
      <c r="A28" s="27">
        <v>44974</v>
      </c>
      <c r="B28" s="13"/>
      <c r="C28" s="64"/>
      <c r="D28" s="56"/>
      <c r="E28" s="44"/>
      <c r="F28" s="46"/>
      <c r="G28" s="56"/>
      <c r="H28" s="44"/>
      <c r="I28" s="44"/>
      <c r="J28" s="46"/>
      <c r="K28" s="60"/>
    </row>
    <row r="29" spans="1:11" x14ac:dyDescent="0.2">
      <c r="A29" s="27">
        <v>44975</v>
      </c>
      <c r="B29" s="13" t="s">
        <v>56</v>
      </c>
      <c r="C29" s="64"/>
      <c r="D29" s="56">
        <v>5</v>
      </c>
      <c r="E29" s="44">
        <v>6.5</v>
      </c>
      <c r="F29" s="46">
        <f>D29*E29</f>
        <v>32.5</v>
      </c>
      <c r="G29" s="56"/>
      <c r="H29" s="44"/>
      <c r="I29" s="44"/>
      <c r="J29" s="46"/>
      <c r="K29" s="60"/>
    </row>
    <row r="30" spans="1:11" x14ac:dyDescent="0.2">
      <c r="A30" s="27">
        <v>44976</v>
      </c>
      <c r="B30" s="13"/>
      <c r="C30" s="64"/>
      <c r="D30" s="56"/>
      <c r="E30" s="44"/>
      <c r="F30" s="46"/>
      <c r="G30" s="56"/>
      <c r="H30" s="44"/>
      <c r="I30" s="44"/>
      <c r="J30" s="46"/>
      <c r="K30" s="60"/>
    </row>
    <row r="31" spans="1:11" x14ac:dyDescent="0.2">
      <c r="A31" s="27">
        <v>44977</v>
      </c>
      <c r="B31" s="13" t="s">
        <v>59</v>
      </c>
      <c r="C31" s="64"/>
      <c r="D31" s="56"/>
      <c r="E31" s="44"/>
      <c r="F31" s="46"/>
      <c r="G31" s="56"/>
      <c r="H31" s="44"/>
      <c r="I31" s="44"/>
      <c r="J31" s="46"/>
      <c r="K31" s="60">
        <v>50</v>
      </c>
    </row>
    <row r="32" spans="1:11" x14ac:dyDescent="0.2">
      <c r="A32" s="27">
        <v>44978</v>
      </c>
      <c r="B32" s="13"/>
      <c r="C32" s="64"/>
      <c r="D32" s="56"/>
      <c r="E32" s="44"/>
      <c r="F32" s="46"/>
      <c r="G32" s="56"/>
      <c r="H32" s="44"/>
      <c r="I32" s="44"/>
      <c r="J32" s="46"/>
      <c r="K32" s="60"/>
    </row>
    <row r="33" spans="1:18" x14ac:dyDescent="0.2">
      <c r="A33" s="27">
        <v>44979</v>
      </c>
      <c r="B33" s="13" t="s">
        <v>77</v>
      </c>
      <c r="C33" s="64"/>
      <c r="D33" s="56"/>
      <c r="E33" s="44"/>
      <c r="F33" s="46"/>
      <c r="G33" s="56">
        <v>25</v>
      </c>
      <c r="H33" s="44"/>
      <c r="I33" s="44"/>
      <c r="J33" s="46"/>
      <c r="K33" s="60"/>
    </row>
    <row r="34" spans="1:18" x14ac:dyDescent="0.2">
      <c r="A34" s="27">
        <v>44980</v>
      </c>
      <c r="B34" s="13" t="s">
        <v>51</v>
      </c>
      <c r="C34" s="64"/>
      <c r="D34" s="56"/>
      <c r="E34" s="44"/>
      <c r="F34" s="46"/>
      <c r="G34" s="56">
        <v>30</v>
      </c>
      <c r="H34" s="44"/>
      <c r="I34" s="44"/>
      <c r="J34" s="46"/>
      <c r="K34" s="60"/>
    </row>
    <row r="35" spans="1:18" x14ac:dyDescent="0.2">
      <c r="A35" s="27">
        <v>44981</v>
      </c>
      <c r="B35" s="13" t="s">
        <v>69</v>
      </c>
      <c r="C35" s="64"/>
      <c r="D35" s="56"/>
      <c r="E35" s="44"/>
      <c r="F35" s="46"/>
      <c r="G35" s="56">
        <v>16</v>
      </c>
      <c r="H35" s="44"/>
      <c r="I35" s="44"/>
      <c r="J35" s="46"/>
      <c r="K35" s="60"/>
    </row>
    <row r="36" spans="1:18" x14ac:dyDescent="0.2">
      <c r="A36" s="27">
        <v>44982</v>
      </c>
      <c r="B36" s="13" t="s">
        <v>62</v>
      </c>
      <c r="C36" s="64"/>
      <c r="D36" s="56"/>
      <c r="E36" s="44"/>
      <c r="F36" s="46"/>
      <c r="G36" s="56">
        <v>96.08</v>
      </c>
      <c r="H36" s="44"/>
      <c r="I36" s="44"/>
      <c r="J36" s="46"/>
      <c r="K36" s="60"/>
    </row>
    <row r="37" spans="1:18" x14ac:dyDescent="0.2">
      <c r="A37" s="27"/>
      <c r="B37" s="13" t="s">
        <v>63</v>
      </c>
      <c r="C37" s="64"/>
      <c r="D37" s="56"/>
      <c r="E37" s="44"/>
      <c r="F37" s="46"/>
      <c r="G37" s="56">
        <v>65.400000000000006</v>
      </c>
      <c r="H37" s="44"/>
      <c r="I37" s="44"/>
      <c r="J37" s="46"/>
      <c r="K37" s="60"/>
    </row>
    <row r="38" spans="1:18" ht="13.5" thickBot="1" x14ac:dyDescent="0.25">
      <c r="A38" s="33">
        <v>44983</v>
      </c>
      <c r="B38" s="34"/>
      <c r="C38" s="65"/>
      <c r="D38" s="58"/>
      <c r="E38" s="47"/>
      <c r="F38" s="48"/>
      <c r="G38" s="58"/>
      <c r="H38" s="47"/>
      <c r="I38" s="47"/>
      <c r="J38" s="48"/>
      <c r="K38" s="61"/>
    </row>
    <row r="39" spans="1:18" s="51" customFormat="1" ht="13.5" thickBot="1" x14ac:dyDescent="0.25">
      <c r="A39" s="8"/>
      <c r="B39" s="52"/>
      <c r="C39" s="66">
        <f>SUM(C4:C38)</f>
        <v>2003.54</v>
      </c>
      <c r="D39" s="59">
        <f>D3-SUM(D4:D38)</f>
        <v>5</v>
      </c>
      <c r="E39" s="49"/>
      <c r="F39" s="50">
        <f>F3-SUM(F4:F38)</f>
        <v>32.5</v>
      </c>
      <c r="G39" s="59">
        <f>SUM(G4:G38)</f>
        <v>1269.8599999999999</v>
      </c>
      <c r="H39" s="49">
        <f>SUM(H4:H38)</f>
        <v>375.46</v>
      </c>
      <c r="I39" s="49"/>
      <c r="J39" s="50">
        <f>SUM(J7:J38)</f>
        <v>95</v>
      </c>
      <c r="K39" s="62">
        <f>SUM(K4:K38)</f>
        <v>250</v>
      </c>
    </row>
    <row r="40" spans="1:18" ht="13.5" thickBot="1" x14ac:dyDescent="0.25">
      <c r="A40" s="28" t="s">
        <v>72</v>
      </c>
      <c r="B40" s="30" t="s">
        <v>71</v>
      </c>
      <c r="C40" s="53" t="s">
        <v>45</v>
      </c>
      <c r="D40" s="28" t="s">
        <v>52</v>
      </c>
      <c r="E40" s="29"/>
      <c r="F40" s="31"/>
      <c r="G40" s="10" t="s">
        <v>46</v>
      </c>
      <c r="H40" s="11"/>
      <c r="I40" s="11"/>
      <c r="J40" s="19"/>
      <c r="K40" s="32" t="s">
        <v>60</v>
      </c>
      <c r="M40" s="69" t="s">
        <v>78</v>
      </c>
      <c r="N40" s="70"/>
      <c r="O40" s="70"/>
      <c r="P40" s="70"/>
      <c r="Q40" s="70"/>
      <c r="R40" s="71"/>
    </row>
    <row r="41" spans="1:18" ht="13.5" thickBot="1" x14ac:dyDescent="0.25">
      <c r="A41" s="20"/>
      <c r="B41" s="22"/>
      <c r="C41" s="54"/>
      <c r="D41" s="20" t="s">
        <v>53</v>
      </c>
      <c r="E41" s="21" t="s">
        <v>54</v>
      </c>
      <c r="F41" s="23" t="s">
        <v>55</v>
      </c>
      <c r="G41" s="35" t="s">
        <v>47</v>
      </c>
      <c r="H41" s="36" t="s">
        <v>48</v>
      </c>
      <c r="I41" s="36" t="s">
        <v>52</v>
      </c>
      <c r="J41" s="37" t="s">
        <v>73</v>
      </c>
      <c r="K41" s="24"/>
      <c r="M41" s="20" t="s">
        <v>57</v>
      </c>
      <c r="N41" s="21"/>
      <c r="O41" s="73">
        <f>D39+D42-(SUM(D43:D71))</f>
        <v>11</v>
      </c>
      <c r="P41" s="21"/>
      <c r="Q41" s="63">
        <f>F39+F42-(SUM(F43:F71))</f>
        <v>71.5</v>
      </c>
      <c r="R41" s="41"/>
    </row>
    <row r="42" spans="1:18" ht="13.5" thickBot="1" x14ac:dyDescent="0.25">
      <c r="A42" s="25"/>
      <c r="B42" s="13"/>
      <c r="C42" s="55"/>
      <c r="D42" s="16">
        <v>20</v>
      </c>
      <c r="E42" s="17">
        <v>6.5</v>
      </c>
      <c r="F42" s="18">
        <f>D42*E42</f>
        <v>130</v>
      </c>
      <c r="G42" s="14"/>
      <c r="H42" s="7"/>
      <c r="I42" s="7"/>
      <c r="J42" s="15"/>
      <c r="K42" s="26"/>
      <c r="M42" s="14" t="s">
        <v>76</v>
      </c>
      <c r="N42" s="7"/>
      <c r="O42" s="7"/>
      <c r="P42" s="7"/>
      <c r="Q42" s="12"/>
      <c r="R42" s="42">
        <f>C72*0.1</f>
        <v>195</v>
      </c>
    </row>
    <row r="43" spans="1:18" x14ac:dyDescent="0.2">
      <c r="A43" s="27">
        <v>44984</v>
      </c>
      <c r="B43" s="13" t="s">
        <v>49</v>
      </c>
      <c r="C43" s="64">
        <v>1950</v>
      </c>
      <c r="D43" s="67"/>
      <c r="E43" s="45"/>
      <c r="F43" s="57"/>
      <c r="G43" s="56"/>
      <c r="H43" s="44"/>
      <c r="I43" s="44"/>
      <c r="J43" s="46"/>
      <c r="K43" s="60"/>
      <c r="M43" s="25" t="s">
        <v>58</v>
      </c>
      <c r="N43" s="6"/>
      <c r="O43" s="6"/>
      <c r="P43" s="6"/>
      <c r="Q43" s="13"/>
      <c r="R43" s="43">
        <f>G72</f>
        <v>1481.9099999999999</v>
      </c>
    </row>
    <row r="44" spans="1:18" x14ac:dyDescent="0.2">
      <c r="A44" s="27"/>
      <c r="B44" s="13" t="s">
        <v>79</v>
      </c>
      <c r="C44" s="64"/>
      <c r="D44" s="56"/>
      <c r="E44" s="44"/>
      <c r="F44" s="46"/>
      <c r="G44" s="56">
        <v>39.9</v>
      </c>
      <c r="H44" s="44"/>
      <c r="I44" s="44"/>
      <c r="J44" s="46"/>
      <c r="K44" s="60"/>
      <c r="M44" s="68" t="s">
        <v>80</v>
      </c>
      <c r="N44" s="6"/>
      <c r="O44" s="6"/>
      <c r="P44" s="6"/>
      <c r="Q44" s="13"/>
      <c r="R44" s="43">
        <f>H72</f>
        <v>49</v>
      </c>
    </row>
    <row r="45" spans="1:18" ht="13.5" thickBot="1" x14ac:dyDescent="0.25">
      <c r="A45" s="27">
        <v>44985</v>
      </c>
      <c r="B45" s="13" t="s">
        <v>50</v>
      </c>
      <c r="C45" s="64"/>
      <c r="D45" s="56"/>
      <c r="E45" s="44"/>
      <c r="F45" s="46"/>
      <c r="G45" s="56">
        <v>500</v>
      </c>
      <c r="H45" s="44"/>
      <c r="I45" s="44"/>
      <c r="J45" s="46"/>
      <c r="K45" s="60"/>
      <c r="M45" s="25" t="s">
        <v>66</v>
      </c>
      <c r="N45" s="6"/>
      <c r="O45" s="6"/>
      <c r="P45" s="6"/>
      <c r="Q45" s="13"/>
      <c r="R45" s="43">
        <f>K72</f>
        <v>250</v>
      </c>
    </row>
    <row r="46" spans="1:18" ht="13.5" thickBot="1" x14ac:dyDescent="0.25">
      <c r="A46" s="27">
        <v>44986</v>
      </c>
      <c r="B46" s="13"/>
      <c r="C46" s="64"/>
      <c r="D46" s="56"/>
      <c r="E46" s="44"/>
      <c r="F46" s="46"/>
      <c r="G46" s="56"/>
      <c r="H46" s="44"/>
      <c r="I46" s="44"/>
      <c r="J46" s="46"/>
      <c r="K46" s="60"/>
      <c r="M46" s="8" t="s">
        <v>65</v>
      </c>
      <c r="N46" s="9"/>
      <c r="O46" s="9"/>
      <c r="P46" s="9"/>
      <c r="Q46" s="52"/>
      <c r="R46" s="72">
        <f>C72-G72-K72</f>
        <v>218.09000000000015</v>
      </c>
    </row>
    <row r="47" spans="1:18" x14ac:dyDescent="0.2">
      <c r="A47" s="27">
        <v>44987</v>
      </c>
      <c r="B47" s="13" t="s">
        <v>56</v>
      </c>
      <c r="C47" s="64"/>
      <c r="D47" s="56"/>
      <c r="E47" s="44"/>
      <c r="F47" s="46"/>
      <c r="G47" s="56">
        <v>48.14</v>
      </c>
      <c r="H47" s="44"/>
      <c r="I47" s="44"/>
      <c r="J47" s="46"/>
      <c r="K47" s="60"/>
    </row>
    <row r="48" spans="1:18" x14ac:dyDescent="0.2">
      <c r="A48" s="27">
        <v>44988</v>
      </c>
      <c r="B48" s="13" t="s">
        <v>51</v>
      </c>
      <c r="C48" s="64"/>
      <c r="D48" s="56"/>
      <c r="E48" s="44"/>
      <c r="F48" s="46"/>
      <c r="G48" s="56">
        <v>40</v>
      </c>
      <c r="H48" s="44"/>
      <c r="I48" s="44"/>
      <c r="J48" s="46"/>
      <c r="K48" s="60"/>
    </row>
    <row r="49" spans="1:11" x14ac:dyDescent="0.2">
      <c r="A49" s="27">
        <v>44989</v>
      </c>
      <c r="B49" s="13" t="s">
        <v>64</v>
      </c>
      <c r="C49" s="64"/>
      <c r="D49" s="56"/>
      <c r="E49" s="44"/>
      <c r="F49" s="46"/>
      <c r="G49" s="56">
        <v>11.92</v>
      </c>
      <c r="H49" s="44"/>
      <c r="I49" s="44"/>
      <c r="J49" s="46"/>
      <c r="K49" s="60"/>
    </row>
    <row r="50" spans="1:11" x14ac:dyDescent="0.2">
      <c r="A50" s="27">
        <v>44990</v>
      </c>
      <c r="B50" s="13" t="s">
        <v>59</v>
      </c>
      <c r="C50" s="64"/>
      <c r="D50" s="56"/>
      <c r="E50" s="44"/>
      <c r="F50" s="46"/>
      <c r="G50" s="56"/>
      <c r="H50" s="44"/>
      <c r="I50" s="44"/>
      <c r="J50" s="46"/>
      <c r="K50" s="60">
        <v>200</v>
      </c>
    </row>
    <row r="51" spans="1:11" x14ac:dyDescent="0.2">
      <c r="A51" s="27">
        <v>44991</v>
      </c>
      <c r="B51" s="13" t="s">
        <v>77</v>
      </c>
      <c r="C51" s="64"/>
      <c r="D51" s="56"/>
      <c r="E51" s="44"/>
      <c r="F51" s="46"/>
      <c r="G51" s="56">
        <v>47</v>
      </c>
      <c r="H51" s="44"/>
      <c r="I51" s="44"/>
      <c r="J51" s="46"/>
      <c r="K51" s="60"/>
    </row>
    <row r="52" spans="1:11" x14ac:dyDescent="0.2">
      <c r="A52" s="27">
        <v>44992</v>
      </c>
      <c r="B52" s="13" t="s">
        <v>51</v>
      </c>
      <c r="C52" s="64"/>
      <c r="D52" s="56"/>
      <c r="E52" s="44"/>
      <c r="F52" s="46"/>
      <c r="G52" s="56">
        <v>25</v>
      </c>
      <c r="H52" s="44"/>
      <c r="I52" s="44"/>
      <c r="J52" s="46"/>
      <c r="K52" s="60"/>
    </row>
    <row r="53" spans="1:11" x14ac:dyDescent="0.2">
      <c r="A53" s="27">
        <v>44993</v>
      </c>
      <c r="B53" s="13" t="s">
        <v>82</v>
      </c>
      <c r="C53" s="64"/>
      <c r="D53" s="56"/>
      <c r="E53" s="44"/>
      <c r="F53" s="46"/>
      <c r="G53" s="56">
        <v>80</v>
      </c>
      <c r="H53" s="44"/>
      <c r="I53" s="44"/>
      <c r="J53" s="46"/>
      <c r="K53" s="60"/>
    </row>
    <row r="54" spans="1:11" x14ac:dyDescent="0.2">
      <c r="A54" s="27">
        <v>44994</v>
      </c>
      <c r="B54" s="13"/>
      <c r="C54" s="64"/>
      <c r="D54" s="56"/>
      <c r="E54" s="44"/>
      <c r="F54" s="46"/>
      <c r="G54" s="56"/>
      <c r="H54" s="44"/>
      <c r="I54" s="44"/>
      <c r="J54" s="46"/>
      <c r="K54" s="60"/>
    </row>
    <row r="55" spans="1:11" x14ac:dyDescent="0.2">
      <c r="A55" s="27">
        <v>44995</v>
      </c>
      <c r="B55" s="13" t="s">
        <v>83</v>
      </c>
      <c r="C55" s="64"/>
      <c r="D55" s="56"/>
      <c r="E55" s="44"/>
      <c r="F55" s="46"/>
      <c r="G55" s="56">
        <f>R5</f>
        <v>375.46</v>
      </c>
      <c r="H55" s="44"/>
      <c r="I55" s="44"/>
      <c r="J55" s="46"/>
      <c r="K55" s="60"/>
    </row>
    <row r="56" spans="1:11" x14ac:dyDescent="0.2">
      <c r="A56" s="27">
        <v>44996</v>
      </c>
      <c r="B56" s="13" t="s">
        <v>56</v>
      </c>
      <c r="C56" s="64"/>
      <c r="D56" s="56">
        <v>8</v>
      </c>
      <c r="E56" s="44">
        <v>6.5</v>
      </c>
      <c r="F56" s="46">
        <f>D56*E56</f>
        <v>52</v>
      </c>
      <c r="G56" s="56">
        <v>1.65</v>
      </c>
      <c r="H56" s="44"/>
      <c r="I56" s="44"/>
      <c r="J56" s="46"/>
      <c r="K56" s="60"/>
    </row>
    <row r="57" spans="1:11" x14ac:dyDescent="0.2">
      <c r="A57" s="27">
        <v>44997</v>
      </c>
      <c r="B57" s="13"/>
      <c r="C57" s="64"/>
      <c r="D57" s="56"/>
      <c r="E57" s="44"/>
      <c r="F57" s="46"/>
      <c r="G57" s="56"/>
      <c r="H57" s="44"/>
      <c r="I57" s="44"/>
      <c r="J57" s="46"/>
      <c r="K57" s="60"/>
    </row>
    <row r="58" spans="1:11" x14ac:dyDescent="0.2">
      <c r="A58" s="27">
        <v>44998</v>
      </c>
      <c r="B58" s="13" t="s">
        <v>77</v>
      </c>
      <c r="C58" s="64"/>
      <c r="D58" s="56"/>
      <c r="E58" s="44"/>
      <c r="F58" s="46"/>
      <c r="G58" s="56">
        <v>5</v>
      </c>
      <c r="H58" s="44"/>
      <c r="I58" s="44"/>
      <c r="J58" s="46"/>
      <c r="K58" s="60"/>
    </row>
    <row r="59" spans="1:11" x14ac:dyDescent="0.2">
      <c r="A59" s="27">
        <v>44999</v>
      </c>
      <c r="B59" s="13"/>
      <c r="C59" s="64"/>
      <c r="D59" s="56"/>
      <c r="E59" s="44"/>
      <c r="F59" s="46"/>
      <c r="G59" s="56"/>
      <c r="H59" s="44"/>
      <c r="I59" s="44"/>
      <c r="J59" s="46"/>
      <c r="K59" s="60"/>
    </row>
    <row r="60" spans="1:11" x14ac:dyDescent="0.2">
      <c r="A60" s="27">
        <v>45000</v>
      </c>
      <c r="B60" s="13" t="s">
        <v>51</v>
      </c>
      <c r="C60" s="64"/>
      <c r="D60" s="56"/>
      <c r="E60" s="44"/>
      <c r="F60" s="46"/>
      <c r="G60" s="56">
        <v>26</v>
      </c>
      <c r="H60" s="44"/>
      <c r="I60" s="44"/>
      <c r="J60" s="46"/>
      <c r="K60" s="60"/>
    </row>
    <row r="61" spans="1:11" x14ac:dyDescent="0.2">
      <c r="A61" s="27">
        <v>45001</v>
      </c>
      <c r="B61" s="13" t="s">
        <v>70</v>
      </c>
      <c r="C61" s="64"/>
      <c r="D61" s="56"/>
      <c r="E61" s="44"/>
      <c r="F61" s="46"/>
      <c r="G61" s="56">
        <v>217</v>
      </c>
      <c r="H61" s="44"/>
      <c r="I61" s="44"/>
      <c r="J61" s="46"/>
      <c r="K61" s="60"/>
    </row>
    <row r="62" spans="1:11" x14ac:dyDescent="0.2">
      <c r="A62" s="27">
        <v>45002</v>
      </c>
      <c r="B62" s="13"/>
      <c r="C62" s="64"/>
      <c r="D62" s="56"/>
      <c r="E62" s="44"/>
      <c r="F62" s="46"/>
      <c r="G62" s="56"/>
      <c r="H62" s="44"/>
      <c r="I62" s="44"/>
      <c r="J62" s="46"/>
      <c r="K62" s="60"/>
    </row>
    <row r="63" spans="1:11" x14ac:dyDescent="0.2">
      <c r="A63" s="27">
        <v>45003</v>
      </c>
      <c r="B63" s="13" t="s">
        <v>84</v>
      </c>
      <c r="C63" s="64"/>
      <c r="D63" s="56"/>
      <c r="E63" s="44"/>
      <c r="F63" s="46"/>
      <c r="G63" s="56"/>
      <c r="H63" s="44">
        <v>49</v>
      </c>
      <c r="I63" s="44"/>
      <c r="J63" s="46"/>
      <c r="K63" s="60"/>
    </row>
    <row r="64" spans="1:11" x14ac:dyDescent="0.2">
      <c r="A64" s="27">
        <v>45004</v>
      </c>
      <c r="B64" s="13"/>
      <c r="C64" s="64"/>
      <c r="D64" s="56"/>
      <c r="E64" s="44"/>
      <c r="F64" s="46"/>
      <c r="G64" s="56"/>
      <c r="H64" s="44"/>
      <c r="I64" s="44"/>
      <c r="J64" s="46"/>
      <c r="K64" s="60"/>
    </row>
    <row r="65" spans="1:11" x14ac:dyDescent="0.2">
      <c r="A65" s="27">
        <v>45005</v>
      </c>
      <c r="B65" s="13" t="s">
        <v>59</v>
      </c>
      <c r="C65" s="64"/>
      <c r="D65" s="56"/>
      <c r="E65" s="44"/>
      <c r="F65" s="46"/>
      <c r="G65" s="56"/>
      <c r="H65" s="44"/>
      <c r="I65" s="44"/>
      <c r="J65" s="46"/>
      <c r="K65" s="60">
        <v>50</v>
      </c>
    </row>
    <row r="66" spans="1:11" x14ac:dyDescent="0.2">
      <c r="A66" s="27">
        <v>45006</v>
      </c>
      <c r="B66" s="13" t="s">
        <v>77</v>
      </c>
      <c r="C66" s="64"/>
      <c r="D66" s="56"/>
      <c r="E66" s="44"/>
      <c r="F66" s="46"/>
      <c r="G66" s="56">
        <v>40</v>
      </c>
      <c r="H66" s="44"/>
      <c r="I66" s="44"/>
      <c r="J66" s="46"/>
      <c r="K66" s="60"/>
    </row>
    <row r="67" spans="1:11" x14ac:dyDescent="0.2">
      <c r="A67" s="27">
        <v>45007</v>
      </c>
      <c r="B67" s="13" t="s">
        <v>51</v>
      </c>
      <c r="C67" s="64"/>
      <c r="D67" s="56"/>
      <c r="E67" s="44"/>
      <c r="F67" s="46"/>
      <c r="G67" s="56">
        <v>18</v>
      </c>
      <c r="H67" s="44"/>
      <c r="I67" s="44"/>
      <c r="J67" s="46"/>
      <c r="K67" s="60"/>
    </row>
    <row r="68" spans="1:11" x14ac:dyDescent="0.2">
      <c r="A68" s="27">
        <v>45008</v>
      </c>
      <c r="B68" s="13"/>
      <c r="C68" s="64"/>
      <c r="D68" s="56"/>
      <c r="E68" s="44"/>
      <c r="F68" s="46"/>
      <c r="G68" s="56"/>
      <c r="H68" s="44"/>
      <c r="I68" s="44"/>
      <c r="J68" s="46"/>
      <c r="K68" s="60"/>
    </row>
    <row r="69" spans="1:11" x14ac:dyDescent="0.2">
      <c r="A69" s="27">
        <v>45009</v>
      </c>
      <c r="B69" s="13" t="s">
        <v>56</v>
      </c>
      <c r="C69" s="64"/>
      <c r="D69" s="56">
        <v>6</v>
      </c>
      <c r="E69" s="44">
        <v>6.5</v>
      </c>
      <c r="F69" s="46">
        <f>D69*E69</f>
        <v>39</v>
      </c>
      <c r="G69" s="56">
        <v>6.84</v>
      </c>
      <c r="H69" s="44"/>
      <c r="I69" s="44"/>
      <c r="J69" s="46"/>
      <c r="K69" s="60"/>
    </row>
    <row r="70" spans="1:11" x14ac:dyDescent="0.2">
      <c r="A70" s="27">
        <v>45010</v>
      </c>
      <c r="B70" s="13" t="s">
        <v>102</v>
      </c>
      <c r="C70" s="64"/>
      <c r="D70" s="56"/>
      <c r="E70" s="44"/>
      <c r="F70" s="46"/>
      <c r="G70" s="56"/>
      <c r="H70" s="44"/>
      <c r="I70" s="44"/>
      <c r="J70" s="46">
        <v>95</v>
      </c>
      <c r="K70" s="60"/>
    </row>
    <row r="71" spans="1:11" ht="13.5" thickBot="1" x14ac:dyDescent="0.25">
      <c r="A71" s="27">
        <v>45011</v>
      </c>
      <c r="B71" s="13"/>
      <c r="C71" s="64"/>
      <c r="D71" s="56"/>
      <c r="E71" s="44"/>
      <c r="F71" s="46"/>
      <c r="G71" s="56"/>
      <c r="H71" s="44"/>
      <c r="I71" s="44"/>
      <c r="J71" s="46"/>
      <c r="K71" s="60"/>
    </row>
    <row r="72" spans="1:11" ht="13.5" thickBot="1" x14ac:dyDescent="0.25">
      <c r="A72" s="8"/>
      <c r="B72" s="52"/>
      <c r="C72" s="66">
        <f>SUM(C43:C71)</f>
        <v>1950</v>
      </c>
      <c r="D72" s="59">
        <f>D42-SUM(D43:D71)</f>
        <v>6</v>
      </c>
      <c r="E72" s="49"/>
      <c r="F72" s="50">
        <f>F42-SUM(F43:F71)</f>
        <v>39</v>
      </c>
      <c r="G72" s="59">
        <f>SUM(G43:G71)</f>
        <v>1481.9099999999999</v>
      </c>
      <c r="H72" s="49">
        <f>SUM(H43:H71)</f>
        <v>49</v>
      </c>
      <c r="I72" s="49"/>
      <c r="J72" s="50">
        <f>SUM(J47:J71)</f>
        <v>95</v>
      </c>
      <c r="K72" s="62">
        <f>SUM(K43:K71)</f>
        <v>250</v>
      </c>
    </row>
  </sheetData>
  <mergeCells count="2">
    <mergeCell ref="M1:R1"/>
    <mergeCell ref="M40:R40"/>
  </mergeCells>
  <conditionalFormatting sqref="R7">
    <cfRule type="cellIs" dxfId="3" priority="3" operator="greaterThan">
      <formula>$R$3</formula>
    </cfRule>
    <cfRule type="cellIs" dxfId="2" priority="4" operator="greaterThan">
      <formula>$R$3</formula>
    </cfRule>
  </conditionalFormatting>
  <conditionalFormatting sqref="R46">
    <cfRule type="cellIs" dxfId="1" priority="1" operator="greaterThan">
      <formula>$R$3</formula>
    </cfRule>
    <cfRule type="cellIs" dxfId="0" priority="2" operator="greaterThan">
      <formula>$R$3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Intro</vt:lpstr>
      <vt:lpstr>Riepilogo anno</vt:lpstr>
      <vt:lpstr>Dettaglio mensile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PAOLA LUCCI</dc:creator>
  <cp:lastModifiedBy>GIOVANNA PAOLA LUCCI</cp:lastModifiedBy>
  <dcterms:created xsi:type="dcterms:W3CDTF">2022-04-06T16:10:10Z</dcterms:created>
  <dcterms:modified xsi:type="dcterms:W3CDTF">2023-04-26T14:39:42Z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b9e61-aac5-4f6e-805d-ceb8cb9983a1_Enabled">
    <vt:lpwstr>true</vt:lpwstr>
  </property>
  <property fmtid="{D5CDD505-2E9C-101B-9397-08002B2CF9AE}" pid="3" name="MSIP_Label_29db9e61-aac5-4f6e-805d-ceb8cb9983a1_SetDate">
    <vt:lpwstr>2023-04-20T09:36:54Z</vt:lpwstr>
  </property>
  <property fmtid="{D5CDD505-2E9C-101B-9397-08002B2CF9AE}" pid="4" name="MSIP_Label_29db9e61-aac5-4f6e-805d-ceb8cb9983a1_Method">
    <vt:lpwstr>Standard</vt:lpwstr>
  </property>
  <property fmtid="{D5CDD505-2E9C-101B-9397-08002B2CF9AE}" pid="5" name="MSIP_Label_29db9e61-aac5-4f6e-805d-ceb8cb9983a1_Name">
    <vt:lpwstr>UniCredit - Internal Use Only - no visual markings</vt:lpwstr>
  </property>
  <property fmtid="{D5CDD505-2E9C-101B-9397-08002B2CF9AE}" pid="6" name="MSIP_Label_29db9e61-aac5-4f6e-805d-ceb8cb9983a1_SiteId">
    <vt:lpwstr>2cc49ce9-66a1-41ac-a96b-bdc54247696a</vt:lpwstr>
  </property>
  <property fmtid="{D5CDD505-2E9C-101B-9397-08002B2CF9AE}" pid="7" name="MSIP_Label_29db9e61-aac5-4f6e-805d-ceb8cb9983a1_ActionId">
    <vt:lpwstr>ab4b2a74-0b55-4f79-ab45-091a482fc5bc</vt:lpwstr>
  </property>
  <property fmtid="{D5CDD505-2E9C-101B-9397-08002B2CF9AE}" pid="8" name="MSIP_Label_29db9e61-aac5-4f6e-805d-ceb8cb9983a1_ContentBits">
    <vt:lpwstr>0</vt:lpwstr>
  </property>
</Properties>
</file>