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1"/>
  </bookViews>
  <sheets>
    <sheet name="Intro" sheetId="1" r:id="rId1"/>
    <sheet name="Riepilogo anno" sheetId="3" r:id="rId2"/>
    <sheet name="Mese 1" sheetId="2" r:id="rId3"/>
    <sheet name="Mese 2" sheetId="4" r:id="rId4"/>
    <sheet name="Mese 3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4" i="3"/>
  <c r="E32" i="3"/>
  <c r="O2" i="2"/>
  <c r="O2" i="4"/>
  <c r="O2" i="5"/>
  <c r="E31" i="3"/>
  <c r="E28" i="3"/>
  <c r="E25" i="3"/>
  <c r="E23" i="3"/>
  <c r="E20" i="3"/>
  <c r="D20" i="3"/>
  <c r="D18" i="3"/>
  <c r="E18" i="3"/>
  <c r="E16" i="3"/>
  <c r="E13" i="3"/>
  <c r="E11" i="3"/>
  <c r="E2" i="3"/>
  <c r="F8" i="5" l="1"/>
  <c r="M2" i="5"/>
  <c r="M2" i="4"/>
  <c r="E36" i="5"/>
  <c r="F36" i="5"/>
  <c r="G36" i="5"/>
  <c r="H36" i="5"/>
  <c r="O5" i="5" s="1"/>
  <c r="I36" i="5"/>
  <c r="J36" i="5"/>
  <c r="O6" i="5" s="1"/>
  <c r="D36" i="5"/>
  <c r="C36" i="5"/>
  <c r="O3" i="5" s="1"/>
  <c r="G19" i="5"/>
  <c r="F3" i="5"/>
  <c r="J33" i="4"/>
  <c r="O6" i="4" s="1"/>
  <c r="I33" i="4"/>
  <c r="H33" i="4"/>
  <c r="O5" i="4" s="1"/>
  <c r="D33" i="4"/>
  <c r="C33" i="4"/>
  <c r="O3" i="4" s="1"/>
  <c r="F30" i="4"/>
  <c r="F17" i="4"/>
  <c r="F33" i="4" s="1"/>
  <c r="F3" i="4"/>
  <c r="O4" i="5" l="1"/>
  <c r="O7" i="5"/>
  <c r="D39" i="2"/>
  <c r="D28" i="3"/>
  <c r="D23" i="3"/>
  <c r="D25" i="3" s="1"/>
  <c r="D2" i="3"/>
  <c r="D11" i="3" s="1"/>
  <c r="C2" i="3"/>
  <c r="C4" i="3"/>
  <c r="F15" i="2"/>
  <c r="F29" i="2"/>
  <c r="J39" i="2"/>
  <c r="O6" i="2" s="1"/>
  <c r="I39" i="2"/>
  <c r="F3" i="2"/>
  <c r="C13" i="3" s="1"/>
  <c r="H39" i="2"/>
  <c r="O5" i="2" s="1"/>
  <c r="G16" i="4" s="1"/>
  <c r="G33" i="4" s="1"/>
  <c r="C39" i="2"/>
  <c r="O3" i="2" s="1"/>
  <c r="G39" i="2"/>
  <c r="O4" i="2" s="1"/>
  <c r="C16" i="3" l="1"/>
  <c r="C18" i="3" s="1"/>
  <c r="O7" i="2"/>
  <c r="C23" i="3"/>
  <c r="C25" i="3" s="1"/>
  <c r="O7" i="4"/>
  <c r="O4" i="4"/>
  <c r="C20" i="3"/>
  <c r="D16" i="3"/>
  <c r="D34" i="3" s="1"/>
  <c r="C28" i="3"/>
  <c r="M2" i="2"/>
  <c r="C11" i="3"/>
  <c r="D31" i="3"/>
  <c r="C31" i="3"/>
  <c r="F39" i="2"/>
  <c r="C34" i="3" l="1"/>
  <c r="C36" i="3" s="1"/>
  <c r="D13" i="3"/>
  <c r="D32" i="3" s="1"/>
  <c r="C32" i="3"/>
  <c r="D36" i="3"/>
</calcChain>
</file>

<file path=xl/sharedStrings.xml><?xml version="1.0" encoding="utf-8"?>
<sst xmlns="http://schemas.openxmlformats.org/spreadsheetml/2006/main" count="207" uniqueCount="119">
  <si>
    <t>CATEGORIE DI PERSONE</t>
  </si>
  <si>
    <t>- Single</t>
  </si>
  <si>
    <t>- Coppie giovani</t>
  </si>
  <si>
    <t>- Famiglia con bambini</t>
  </si>
  <si>
    <t>- Pensionati</t>
  </si>
  <si>
    <t>ANIMALI</t>
  </si>
  <si>
    <t>- Si</t>
  </si>
  <si>
    <t>- No</t>
  </si>
  <si>
    <t>IMPIEGO</t>
  </si>
  <si>
    <t>- Lavoratore dipendente</t>
  </si>
  <si>
    <t>- Autonomo/libero professionista</t>
  </si>
  <si>
    <t>- Pensionato</t>
  </si>
  <si>
    <t>- Non lavoratore/Disoccupato</t>
  </si>
  <si>
    <t>PAGAMENTI ELETTRONICI</t>
  </si>
  <si>
    <t>- Buoni pasto</t>
  </si>
  <si>
    <t>- Satispay</t>
  </si>
  <si>
    <t>- Conto Welfare</t>
  </si>
  <si>
    <t>- Buono celiachia</t>
  </si>
  <si>
    <t>- Polizza sanitaria</t>
  </si>
  <si>
    <t>- Carta di credito</t>
  </si>
  <si>
    <t>ENTRATE VARIE</t>
  </si>
  <si>
    <t>- Affitti</t>
  </si>
  <si>
    <t>- Assegno unico</t>
  </si>
  <si>
    <t>- Pensione invalidità</t>
  </si>
  <si>
    <t>- Cedole/vendita titoli</t>
  </si>
  <si>
    <t>- Alimenti</t>
  </si>
  <si>
    <t>- Genitore unico con figli a carico</t>
  </si>
  <si>
    <t>SPESE VARIABILI</t>
  </si>
  <si>
    <t>- Mutuo/finanziamenti</t>
  </si>
  <si>
    <t>(rata fissa o variabile?)</t>
  </si>
  <si>
    <t>- Bollette</t>
  </si>
  <si>
    <t>- Assicurazioni</t>
  </si>
  <si>
    <t>SPESE FISSE/COSTANTI</t>
  </si>
  <si>
    <t>INVESTIMENTI</t>
  </si>
  <si>
    <t>- Piani di accumulo</t>
  </si>
  <si>
    <t>- Versamenti ricorrenti</t>
  </si>
  <si>
    <t>- Alimentari</t>
  </si>
  <si>
    <t>- Auto</t>
  </si>
  <si>
    <t>- Viaggi</t>
  </si>
  <si>
    <t>- Cene fuori</t>
  </si>
  <si>
    <t>- Shopping</t>
  </si>
  <si>
    <t>- Estetista/parrucchiere</t>
  </si>
  <si>
    <t>- Palestra</t>
  </si>
  <si>
    <t>- Eventi/concerti/cinema</t>
  </si>
  <si>
    <t>- Regali</t>
  </si>
  <si>
    <t>Entrate</t>
  </si>
  <si>
    <t>Uscite</t>
  </si>
  <si>
    <t>Conto Corrente</t>
  </si>
  <si>
    <t>Carta di Credito</t>
  </si>
  <si>
    <t>Emolumenti</t>
  </si>
  <si>
    <t>Mutuo</t>
  </si>
  <si>
    <t>Rifornimento carburante</t>
  </si>
  <si>
    <t>Buoni pasto</t>
  </si>
  <si>
    <t>Unità</t>
  </si>
  <si>
    <t>Valore</t>
  </si>
  <si>
    <t>Importo disponibile</t>
  </si>
  <si>
    <t>Spesa Alimentare</t>
  </si>
  <si>
    <t>Residuo buoni pasto</t>
  </si>
  <si>
    <t>Totale Spese Conto Corrente</t>
  </si>
  <si>
    <t>Fondi</t>
  </si>
  <si>
    <t>Investimenti</t>
  </si>
  <si>
    <t>Booking</t>
  </si>
  <si>
    <t>SDD Fattura Elettricità</t>
  </si>
  <si>
    <t>SDD Fattura Gas</t>
  </si>
  <si>
    <t xml:space="preserve">Assicurazione </t>
  </si>
  <si>
    <t>Totale</t>
  </si>
  <si>
    <t>Totale Investimenti</t>
  </si>
  <si>
    <t>Cena fuori</t>
  </si>
  <si>
    <t>Bonifico capodanno</t>
  </si>
  <si>
    <t>Drink</t>
  </si>
  <si>
    <t>Pagamento carta di credito</t>
  </si>
  <si>
    <t>Movimenti</t>
  </si>
  <si>
    <t>Data</t>
  </si>
  <si>
    <t>Buono celiachia</t>
  </si>
  <si>
    <t>Spesa senza glutine</t>
  </si>
  <si>
    <t>Competenze</t>
  </si>
  <si>
    <t>Obiettivo risparmio</t>
  </si>
  <si>
    <t>SDD Addebito satispay</t>
  </si>
  <si>
    <t>RIEPILOGO</t>
  </si>
  <si>
    <t>SDD Palestra</t>
  </si>
  <si>
    <t>Totale Spese Carta di Credito *</t>
  </si>
  <si>
    <t>*  (in addebito al mese seguente)</t>
  </si>
  <si>
    <t>Parrucchiere</t>
  </si>
  <si>
    <t>Addebito carta di credito</t>
  </si>
  <si>
    <t>Vinted</t>
  </si>
  <si>
    <t>MESE 1</t>
  </si>
  <si>
    <t>MESE 2</t>
  </si>
  <si>
    <t>EMOLUMENTI</t>
  </si>
  <si>
    <t>ASSEGNO UNICO</t>
  </si>
  <si>
    <t>COMPETENZE</t>
  </si>
  <si>
    <t>AFFITTI</t>
  </si>
  <si>
    <t>ALTRO</t>
  </si>
  <si>
    <t>TOTALE</t>
  </si>
  <si>
    <t>USCITE</t>
  </si>
  <si>
    <t>SALDO</t>
  </si>
  <si>
    <t>ENTRATE</t>
  </si>
  <si>
    <t>USCITE C/C</t>
  </si>
  <si>
    <t>FONDI</t>
  </si>
  <si>
    <t>OBIETTIVO RISPARMIO</t>
  </si>
  <si>
    <t>BUONI PASTO (CTV)</t>
  </si>
  <si>
    <t>RESIDUO BUONI PASTO</t>
  </si>
  <si>
    <t>SALDO ECCEDENZA OBIETTIVO RISPARMIO</t>
  </si>
  <si>
    <t>Spesa Celiachia</t>
  </si>
  <si>
    <t>ALIMENTI</t>
  </si>
  <si>
    <t>CEDOLE/VENDITA TITOLI</t>
  </si>
  <si>
    <t>CARTA DI CREDITO (**)</t>
  </si>
  <si>
    <t>RISPARMIO</t>
  </si>
  <si>
    <t>PENSIONE INVALIDITA'</t>
  </si>
  <si>
    <t>SPESE IN ADDEBITO MESE SUCCESSIVO</t>
  </si>
  <si>
    <t>(**) Nel prospetto dividere le varie categorie di spesa</t>
  </si>
  <si>
    <t>VOCI DI SPESA (**)</t>
  </si>
  <si>
    <t>MESE 3</t>
  </si>
  <si>
    <t>Spesa</t>
  </si>
  <si>
    <t xml:space="preserve">Spesa </t>
  </si>
  <si>
    <t>Estetista</t>
  </si>
  <si>
    <t>Cinema</t>
  </si>
  <si>
    <t>Assicurazione</t>
  </si>
  <si>
    <t>Prenotazione voli</t>
  </si>
  <si>
    <t>SDD addebito satispay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</si>
</sst>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B050"/>
      <name val="Calibri"/>
      <family val="2"/>
    </font>
    <font>
      <b/>
      <sz val="10"/>
      <color theme="4"/>
      <name val="Calibri"/>
      <family val="2"/>
    </font>
    <font>
      <b/>
      <sz val="10"/>
      <color rgb="FF7030A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AE2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49" fontId="1" fillId="2" borderId="0" xfId="0" applyNumberFormat="1" applyFont="1" applyFill="1"/>
    <xf numFmtId="49" fontId="1" fillId="0" borderId="0" xfId="0" applyNumberFormat="1" applyFont="1"/>
    <xf numFmtId="49" fontId="2" fillId="2" borderId="0" xfId="0" applyNumberFormat="1" applyFont="1" applyFill="1"/>
    <xf numFmtId="49" fontId="3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4" borderId="47" xfId="0" applyFont="1" applyFill="1" applyBorder="1"/>
    <xf numFmtId="4" fontId="5" fillId="4" borderId="47" xfId="0" applyNumberFormat="1" applyFont="1" applyFill="1" applyBorder="1"/>
    <xf numFmtId="0" fontId="6" fillId="0" borderId="0" xfId="0" applyFont="1" applyBorder="1"/>
    <xf numFmtId="4" fontId="6" fillId="0" borderId="0" xfId="0" applyNumberFormat="1" applyFont="1" applyBorder="1"/>
    <xf numFmtId="0" fontId="6" fillId="0" borderId="0" xfId="0" applyFont="1" applyFill="1" applyBorder="1"/>
    <xf numFmtId="0" fontId="7" fillId="0" borderId="47" xfId="0" applyFont="1" applyFill="1" applyBorder="1"/>
    <xf numFmtId="4" fontId="7" fillId="0" borderId="47" xfId="0" applyNumberFormat="1" applyFont="1" applyBorder="1"/>
    <xf numFmtId="0" fontId="6" fillId="0" borderId="40" xfId="0" applyFont="1" applyBorder="1"/>
    <xf numFmtId="4" fontId="6" fillId="0" borderId="40" xfId="0" applyNumberFormat="1" applyFont="1" applyBorder="1"/>
    <xf numFmtId="0" fontId="5" fillId="0" borderId="0" xfId="0" applyFont="1" applyBorder="1"/>
    <xf numFmtId="0" fontId="6" fillId="0" borderId="39" xfId="0" applyFont="1" applyBorder="1"/>
    <xf numFmtId="4" fontId="6" fillId="0" borderId="39" xfId="0" applyNumberFormat="1" applyFont="1" applyBorder="1"/>
    <xf numFmtId="0" fontId="8" fillId="0" borderId="47" xfId="0" applyFont="1" applyBorder="1"/>
    <xf numFmtId="4" fontId="8" fillId="0" borderId="47" xfId="0" applyNumberFormat="1" applyFont="1" applyBorder="1"/>
    <xf numFmtId="0" fontId="9" fillId="0" borderId="47" xfId="0" applyFont="1" applyBorder="1"/>
    <xf numFmtId="4" fontId="9" fillId="0" borderId="47" xfId="0" applyNumberFormat="1" applyFont="1" applyBorder="1"/>
    <xf numFmtId="0" fontId="5" fillId="9" borderId="47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4" fontId="6" fillId="0" borderId="47" xfId="0" applyNumberFormat="1" applyFont="1" applyBorder="1" applyAlignment="1">
      <alignment horizontal="center" vertical="center"/>
    </xf>
    <xf numFmtId="0" fontId="5" fillId="0" borderId="47" xfId="0" applyFont="1" applyBorder="1"/>
    <xf numFmtId="4" fontId="5" fillId="0" borderId="47" xfId="0" applyNumberFormat="1" applyFont="1" applyBorder="1"/>
    <xf numFmtId="0" fontId="6" fillId="0" borderId="0" xfId="0" applyFont="1"/>
    <xf numFmtId="4" fontId="6" fillId="0" borderId="0" xfId="0" applyNumberFormat="1" applyFont="1"/>
    <xf numFmtId="0" fontId="5" fillId="3" borderId="24" xfId="0" applyFont="1" applyFill="1" applyBorder="1"/>
    <xf numFmtId="0" fontId="5" fillId="3" borderId="26" xfId="0" applyFont="1" applyFill="1" applyBorder="1"/>
    <xf numFmtId="0" fontId="5" fillId="3" borderId="38" xfId="0" applyFont="1" applyFill="1" applyBorder="1"/>
    <xf numFmtId="0" fontId="5" fillId="3" borderId="25" xfId="0" applyFont="1" applyFill="1" applyBorder="1"/>
    <xf numFmtId="0" fontId="5" fillId="3" borderId="27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15" xfId="0" applyFont="1" applyFill="1" applyBorder="1"/>
    <xf numFmtId="0" fontId="5" fillId="3" borderId="28" xfId="0" applyFont="1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42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35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20" xfId="0" applyFont="1" applyBorder="1"/>
    <xf numFmtId="2" fontId="6" fillId="0" borderId="18" xfId="0" applyNumberFormat="1" applyFont="1" applyBorder="1"/>
    <xf numFmtId="2" fontId="6" fillId="0" borderId="33" xfId="0" applyNumberFormat="1" applyFont="1" applyBorder="1"/>
    <xf numFmtId="0" fontId="6" fillId="0" borderId="21" xfId="0" applyFont="1" applyBorder="1"/>
    <xf numFmtId="0" fontId="6" fillId="0" borderId="9" xfId="0" applyFont="1" applyBorder="1"/>
    <xf numFmtId="0" fontId="6" fillId="0" borderId="43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0" xfId="0" applyFont="1" applyBorder="1"/>
    <xf numFmtId="0" fontId="6" fillId="0" borderId="3" xfId="0" applyFont="1" applyBorder="1"/>
    <xf numFmtId="0" fontId="6" fillId="0" borderId="11" xfId="0" applyFont="1" applyBorder="1"/>
    <xf numFmtId="0" fontId="6" fillId="0" borderId="22" xfId="0" applyFont="1" applyBorder="1"/>
    <xf numFmtId="0" fontId="6" fillId="0" borderId="8" xfId="0" applyFont="1" applyBorder="1"/>
    <xf numFmtId="2" fontId="6" fillId="0" borderId="41" xfId="0" applyNumberFormat="1" applyFont="1" applyBorder="1"/>
    <xf numFmtId="14" fontId="6" fillId="0" borderId="21" xfId="0" applyNumberFormat="1" applyFont="1" applyBorder="1"/>
    <xf numFmtId="2" fontId="6" fillId="0" borderId="43" xfId="0" applyNumberFormat="1" applyFont="1" applyBorder="1"/>
    <xf numFmtId="2" fontId="6" fillId="0" borderId="10" xfId="0" applyNumberFormat="1" applyFont="1" applyBorder="1"/>
    <xf numFmtId="2" fontId="6" fillId="0" borderId="3" xfId="0" applyNumberFormat="1" applyFont="1" applyBorder="1"/>
    <xf numFmtId="2" fontId="6" fillId="0" borderId="11" xfId="0" applyNumberFormat="1" applyFont="1" applyBorder="1"/>
    <xf numFmtId="2" fontId="6" fillId="0" borderId="21" xfId="0" applyNumberFormat="1" applyFont="1" applyBorder="1"/>
    <xf numFmtId="2" fontId="6" fillId="0" borderId="1" xfId="0" applyNumberFormat="1" applyFont="1" applyBorder="1"/>
    <xf numFmtId="2" fontId="6" fillId="0" borderId="23" xfId="0" applyNumberFormat="1" applyFont="1" applyBorder="1"/>
    <xf numFmtId="2" fontId="6" fillId="0" borderId="22" xfId="0" applyNumberFormat="1" applyFont="1" applyBorder="1"/>
    <xf numFmtId="0" fontId="6" fillId="0" borderId="1" xfId="0" applyFont="1" applyBorder="1"/>
    <xf numFmtId="2" fontId="6" fillId="0" borderId="34" xfId="0" applyNumberFormat="1" applyFont="1" applyBorder="1"/>
    <xf numFmtId="0" fontId="6" fillId="0" borderId="21" xfId="0" applyFont="1" applyBorder="1" applyAlignment="1">
      <alignment vertical="top" wrapText="1"/>
    </xf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2" fontId="5" fillId="0" borderId="2" xfId="0" applyNumberFormat="1" applyFont="1" applyBorder="1"/>
    <xf numFmtId="14" fontId="6" fillId="0" borderId="29" xfId="0" applyNumberFormat="1" applyFont="1" applyBorder="1"/>
    <xf numFmtId="0" fontId="6" fillId="0" borderId="32" xfId="0" applyFont="1" applyBorder="1"/>
    <xf numFmtId="2" fontId="6" fillId="0" borderId="45" xfId="0" applyNumberFormat="1" applyFont="1" applyBorder="1"/>
    <xf numFmtId="2" fontId="6" fillId="0" borderId="29" xfId="0" applyNumberFormat="1" applyFont="1" applyBorder="1"/>
    <xf numFmtId="2" fontId="6" fillId="0" borderId="30" xfId="0" applyNumberFormat="1" applyFont="1" applyBorder="1"/>
    <xf numFmtId="2" fontId="6" fillId="0" borderId="31" xfId="0" applyNumberFormat="1" applyFont="1" applyBorder="1"/>
    <xf numFmtId="2" fontId="6" fillId="0" borderId="44" xfId="0" applyNumberFormat="1" applyFont="1" applyBorder="1"/>
    <xf numFmtId="0" fontId="5" fillId="8" borderId="4" xfId="0" applyFont="1" applyFill="1" applyBorder="1"/>
    <xf numFmtId="0" fontId="5" fillId="8" borderId="7" xfId="0" applyFont="1" applyFill="1" applyBorder="1"/>
    <xf numFmtId="2" fontId="5" fillId="8" borderId="46" xfId="0" applyNumberFormat="1" applyFont="1" applyFill="1" applyBorder="1"/>
    <xf numFmtId="2" fontId="5" fillId="8" borderId="4" xfId="0" applyNumberFormat="1" applyFont="1" applyFill="1" applyBorder="1"/>
    <xf numFmtId="2" fontId="5" fillId="8" borderId="5" xfId="0" applyNumberFormat="1" applyFont="1" applyFill="1" applyBorder="1"/>
    <xf numFmtId="2" fontId="5" fillId="8" borderId="6" xfId="0" applyNumberFormat="1" applyFont="1" applyFill="1" applyBorder="1"/>
    <xf numFmtId="2" fontId="5" fillId="8" borderId="15" xfId="0" applyNumberFormat="1" applyFont="1" applyFill="1" applyBorder="1"/>
    <xf numFmtId="0" fontId="5" fillId="0" borderId="0" xfId="0" applyFont="1"/>
    <xf numFmtId="1" fontId="6" fillId="0" borderId="10" xfId="0" applyNumberFormat="1" applyFont="1" applyBorder="1"/>
    <xf numFmtId="1" fontId="6" fillId="0" borderId="21" xfId="0" applyNumberFormat="1" applyFont="1" applyBorder="1"/>
    <xf numFmtId="1" fontId="6" fillId="0" borderId="29" xfId="0" applyNumberFormat="1" applyFont="1" applyBorder="1"/>
    <xf numFmtId="1" fontId="5" fillId="8" borderId="4" xfId="0" applyNumberFormat="1" applyFont="1" applyFill="1" applyBorder="1"/>
    <xf numFmtId="1" fontId="6" fillId="0" borderId="17" xfId="0" applyNumberFormat="1" applyFont="1" applyBorder="1"/>
    <xf numFmtId="0" fontId="5" fillId="5" borderId="3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8" borderId="40" xfId="0" applyFont="1" applyFill="1" applyBorder="1" applyAlignment="1">
      <alignment vertical="center" wrapText="1"/>
    </xf>
    <xf numFmtId="4" fontId="5" fillId="8" borderId="40" xfId="0" applyNumberFormat="1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e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BE1FF"/>
      <color rgb="FFC198E0"/>
      <color rgb="FF8AE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UCGArial">
  <a:themeElements>
    <a:clrScheme name="UCGColors">
      <a:dk1>
        <a:srgbClr val="000000"/>
      </a:dk1>
      <a:lt1>
        <a:srgbClr val="FFFFFF"/>
      </a:lt1>
      <a:dk2>
        <a:srgbClr val="666666"/>
      </a:dk2>
      <a:lt2>
        <a:srgbClr val="E5E5E5"/>
      </a:lt2>
      <a:accent1>
        <a:srgbClr val="E2001A"/>
      </a:accent1>
      <a:accent2>
        <a:srgbClr val="666666"/>
      </a:accent2>
      <a:accent3>
        <a:srgbClr val="4C4C4C"/>
      </a:accent3>
      <a:accent4>
        <a:srgbClr val="B8860B"/>
      </a:accent4>
      <a:accent5>
        <a:srgbClr val="EC6608"/>
      </a:accent5>
      <a:accent6>
        <a:srgbClr val="899E00"/>
      </a:accent6>
      <a:hlink>
        <a:srgbClr val="007A91"/>
      </a:hlink>
      <a:folHlink>
        <a:srgbClr val="007A9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UCGUniCredit" id="{FEC4543A-5506-46B6-BB43-9DC5518B395B}" vid="{8BD5B8CA-27DC-4788-BE41-A870883ABED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D12" sqref="D12"/>
    </sheetView>
  </sheetViews>
  <sheetFormatPr defaultRowHeight="15" x14ac:dyDescent="0.25"/>
  <cols>
    <col min="1" max="1" width="33.5703125" style="3" customWidth="1"/>
    <col min="2" max="2" width="9.140625" style="3"/>
    <col min="3" max="4" width="41.85546875" style="3" customWidth="1"/>
    <col min="5" max="8" width="9.140625" style="3"/>
    <col min="9" max="14" width="9.140625" style="2"/>
    <col min="15" max="19" width="9.140625" style="3"/>
    <col min="20" max="21" width="9.140625" style="1"/>
  </cols>
  <sheetData>
    <row r="1" spans="1:8" x14ac:dyDescent="0.25">
      <c r="A1" s="4" t="s">
        <v>0</v>
      </c>
      <c r="B1" s="2"/>
      <c r="C1" s="4" t="s">
        <v>110</v>
      </c>
      <c r="D1" s="4"/>
      <c r="E1" s="2"/>
      <c r="F1" s="2"/>
      <c r="G1" s="2"/>
      <c r="H1" s="2"/>
    </row>
    <row r="2" spans="1:8" x14ac:dyDescent="0.25">
      <c r="A2" s="2" t="s">
        <v>1</v>
      </c>
      <c r="B2" s="2"/>
      <c r="C2" s="5" t="s">
        <v>32</v>
      </c>
      <c r="D2" s="5" t="s">
        <v>27</v>
      </c>
      <c r="E2" s="2" t="s">
        <v>109</v>
      </c>
      <c r="F2" s="2"/>
      <c r="G2" s="2"/>
      <c r="H2" s="2"/>
    </row>
    <row r="3" spans="1:8" x14ac:dyDescent="0.25">
      <c r="A3" s="2" t="s">
        <v>2</v>
      </c>
      <c r="B3" s="2"/>
      <c r="C3" s="2" t="s">
        <v>28</v>
      </c>
      <c r="D3" s="2" t="s">
        <v>38</v>
      </c>
      <c r="E3" s="2"/>
      <c r="F3" s="2"/>
      <c r="G3" s="2"/>
      <c r="H3" s="2"/>
    </row>
    <row r="4" spans="1:8" x14ac:dyDescent="0.25">
      <c r="A4" s="2" t="s">
        <v>26</v>
      </c>
      <c r="B4" s="2"/>
      <c r="C4" s="2" t="s">
        <v>29</v>
      </c>
      <c r="D4" s="2" t="s">
        <v>39</v>
      </c>
      <c r="E4" s="2"/>
      <c r="F4" s="2"/>
      <c r="G4" s="2"/>
      <c r="H4" s="2"/>
    </row>
    <row r="5" spans="1:8" x14ac:dyDescent="0.25">
      <c r="A5" s="2" t="s">
        <v>3</v>
      </c>
      <c r="B5" s="2"/>
      <c r="C5" s="2" t="s">
        <v>30</v>
      </c>
      <c r="D5" s="2" t="s">
        <v>40</v>
      </c>
      <c r="E5" s="2"/>
      <c r="F5" s="2"/>
      <c r="G5" s="2"/>
      <c r="H5" s="2"/>
    </row>
    <row r="6" spans="1:8" x14ac:dyDescent="0.25">
      <c r="A6" s="2" t="s">
        <v>4</v>
      </c>
      <c r="B6" s="2"/>
      <c r="C6" s="2" t="s">
        <v>31</v>
      </c>
      <c r="D6" s="2" t="s">
        <v>41</v>
      </c>
      <c r="E6" s="2"/>
      <c r="F6" s="2"/>
      <c r="G6" s="2"/>
      <c r="H6" s="2"/>
    </row>
    <row r="7" spans="1:8" x14ac:dyDescent="0.25">
      <c r="A7" s="2"/>
      <c r="B7" s="2"/>
      <c r="C7" s="2" t="s">
        <v>36</v>
      </c>
      <c r="D7" s="2" t="s">
        <v>43</v>
      </c>
      <c r="E7" s="2"/>
      <c r="F7" s="2"/>
      <c r="G7" s="2"/>
      <c r="H7" s="2"/>
    </row>
    <row r="8" spans="1:8" x14ac:dyDescent="0.25">
      <c r="A8" s="4" t="s">
        <v>5</v>
      </c>
      <c r="B8" s="2"/>
      <c r="C8" s="2" t="s">
        <v>37</v>
      </c>
      <c r="D8" s="2" t="s">
        <v>44</v>
      </c>
      <c r="E8" s="2"/>
      <c r="F8" s="2"/>
      <c r="G8" s="2"/>
      <c r="H8" s="2"/>
    </row>
    <row r="9" spans="1:8" x14ac:dyDescent="0.25">
      <c r="A9" s="2" t="s">
        <v>6</v>
      </c>
      <c r="B9" s="2"/>
      <c r="C9" s="2" t="s">
        <v>42</v>
      </c>
      <c r="D9" s="2"/>
      <c r="E9" s="2"/>
      <c r="F9" s="2"/>
      <c r="G9" s="2"/>
      <c r="H9" s="2"/>
    </row>
    <row r="10" spans="1:8" x14ac:dyDescent="0.25">
      <c r="A10" s="2" t="s">
        <v>7</v>
      </c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4" t="s">
        <v>8</v>
      </c>
      <c r="B12" s="2"/>
      <c r="C12" s="2"/>
      <c r="D12" s="2"/>
      <c r="E12" s="2"/>
      <c r="F12" s="2"/>
      <c r="G12" s="2"/>
      <c r="H12" s="2"/>
    </row>
    <row r="13" spans="1:8" x14ac:dyDescent="0.25">
      <c r="A13" s="2" t="s">
        <v>9</v>
      </c>
      <c r="B13" s="2"/>
      <c r="C13" s="2"/>
      <c r="D13" s="2"/>
      <c r="E13" s="2"/>
      <c r="F13" s="2"/>
      <c r="G13" s="2"/>
      <c r="H13" s="2"/>
    </row>
    <row r="14" spans="1:8" x14ac:dyDescent="0.25">
      <c r="A14" s="2" t="s">
        <v>10</v>
      </c>
      <c r="B14" s="2"/>
      <c r="C14" s="2"/>
      <c r="D14" s="2"/>
      <c r="E14" s="2"/>
      <c r="F14" s="2"/>
      <c r="G14" s="2"/>
      <c r="H14" s="2"/>
    </row>
    <row r="15" spans="1:8" x14ac:dyDescent="0.25">
      <c r="A15" s="2" t="s">
        <v>11</v>
      </c>
      <c r="B15" s="2"/>
      <c r="C15" s="2"/>
      <c r="D15" s="2"/>
      <c r="E15" s="2"/>
      <c r="F15" s="2"/>
      <c r="G15" s="2"/>
      <c r="H15" s="2"/>
    </row>
    <row r="16" spans="1:8" x14ac:dyDescent="0.25">
      <c r="A16" s="2" t="s">
        <v>12</v>
      </c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4" t="s">
        <v>20</v>
      </c>
      <c r="B18" s="2"/>
      <c r="C18" s="4" t="s">
        <v>33</v>
      </c>
      <c r="D18" s="2"/>
      <c r="E18" s="2"/>
      <c r="F18" s="2"/>
      <c r="G18" s="2"/>
      <c r="H18" s="2"/>
    </row>
    <row r="19" spans="1:8" x14ac:dyDescent="0.25">
      <c r="A19" s="2" t="s">
        <v>21</v>
      </c>
      <c r="B19" s="2"/>
      <c r="C19" s="2" t="s">
        <v>34</v>
      </c>
      <c r="D19" s="2"/>
      <c r="E19" s="2"/>
      <c r="F19" s="2"/>
      <c r="G19" s="2"/>
      <c r="H19" s="2"/>
    </row>
    <row r="20" spans="1:8" x14ac:dyDescent="0.25">
      <c r="A20" s="2" t="s">
        <v>22</v>
      </c>
      <c r="B20" s="2"/>
      <c r="C20" s="2" t="s">
        <v>35</v>
      </c>
      <c r="D20" s="2"/>
      <c r="E20" s="2"/>
      <c r="F20" s="2"/>
      <c r="G20" s="2"/>
      <c r="H20" s="2"/>
    </row>
    <row r="21" spans="1:8" x14ac:dyDescent="0.25">
      <c r="A21" s="2" t="s">
        <v>23</v>
      </c>
      <c r="B21" s="2"/>
      <c r="C21" s="2"/>
      <c r="D21" s="2"/>
      <c r="E21" s="2"/>
      <c r="F21" s="2"/>
      <c r="G21" s="2"/>
      <c r="H21" s="2"/>
    </row>
    <row r="22" spans="1:8" x14ac:dyDescent="0.25">
      <c r="A22" s="2" t="s">
        <v>24</v>
      </c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25</v>
      </c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4" t="s">
        <v>13</v>
      </c>
      <c r="B25" s="2"/>
      <c r="C25" s="2"/>
      <c r="D25" s="2"/>
      <c r="E25" s="2"/>
      <c r="F25" s="2"/>
      <c r="G25" s="2"/>
      <c r="H25" s="2"/>
    </row>
    <row r="26" spans="1:8" x14ac:dyDescent="0.25">
      <c r="A26" s="2" t="s">
        <v>14</v>
      </c>
      <c r="B26" s="2"/>
      <c r="C26" s="2"/>
      <c r="D26" s="2"/>
      <c r="E26" s="2"/>
      <c r="F26" s="2"/>
      <c r="G26" s="2"/>
      <c r="H26" s="2"/>
    </row>
    <row r="27" spans="1:8" x14ac:dyDescent="0.25">
      <c r="A27" s="2" t="s">
        <v>15</v>
      </c>
      <c r="B27" s="2"/>
      <c r="C27" s="2"/>
      <c r="D27" s="2"/>
      <c r="E27" s="2"/>
      <c r="F27" s="2"/>
      <c r="G27" s="2"/>
      <c r="H27" s="2"/>
    </row>
    <row r="28" spans="1:8" x14ac:dyDescent="0.25">
      <c r="A28" s="2" t="s">
        <v>16</v>
      </c>
      <c r="B28" s="2"/>
      <c r="C28" s="2"/>
      <c r="D28" s="2"/>
      <c r="E28" s="2"/>
      <c r="F28" s="2"/>
      <c r="G28" s="2"/>
      <c r="H28" s="2"/>
    </row>
    <row r="29" spans="1:8" x14ac:dyDescent="0.25">
      <c r="A29" s="2" t="s">
        <v>17</v>
      </c>
      <c r="B29" s="2"/>
      <c r="C29" s="2"/>
      <c r="D29" s="2"/>
      <c r="E29" s="2"/>
      <c r="F29" s="2"/>
      <c r="G29" s="2"/>
      <c r="H29" s="2"/>
    </row>
    <row r="30" spans="1:8" x14ac:dyDescent="0.25">
      <c r="A30" s="2" t="s">
        <v>18</v>
      </c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 t="s">
        <v>19</v>
      </c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</sheetData>
  <pageMargins left="0.70866141732283472" right="0.70866141732283472" top="0.78740157480314965" bottom="0.78740157480314965" header="0.31496062992125984" footer="0.31496062992125984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7" workbookViewId="0">
      <selection activeCell="B36" sqref="A36:XFD36"/>
    </sheetView>
  </sheetViews>
  <sheetFormatPr defaultRowHeight="12.75" x14ac:dyDescent="0.2"/>
  <cols>
    <col min="1" max="1" width="16" style="29" customWidth="1"/>
    <col min="2" max="2" width="23.7109375" style="29" customWidth="1"/>
    <col min="3" max="3" width="9.140625" style="30"/>
    <col min="4" max="5" width="8.140625" style="30" bestFit="1" customWidth="1"/>
    <col min="6" max="7" width="14.7109375" style="30" bestFit="1" customWidth="1"/>
  </cols>
  <sheetData>
    <row r="1" spans="1:7" ht="13.5" thickBot="1" x14ac:dyDescent="0.25">
      <c r="A1" s="8"/>
      <c r="B1" s="8"/>
      <c r="C1" s="9" t="s">
        <v>85</v>
      </c>
      <c r="D1" s="9" t="s">
        <v>86</v>
      </c>
      <c r="E1" s="9" t="s">
        <v>111</v>
      </c>
      <c r="F1" s="9"/>
      <c r="G1" s="9"/>
    </row>
    <row r="2" spans="1:7" x14ac:dyDescent="0.2">
      <c r="A2" s="99" t="s">
        <v>95</v>
      </c>
      <c r="B2" s="10" t="s">
        <v>87</v>
      </c>
      <c r="C2" s="11">
        <f>'Mese 1'!C4</f>
        <v>2000</v>
      </c>
      <c r="D2" s="11">
        <f>'Mese 2'!C4</f>
        <v>1950</v>
      </c>
      <c r="E2" s="11">
        <f>'Mese 3'!C4</f>
        <v>1850</v>
      </c>
      <c r="F2" s="11"/>
      <c r="G2" s="11"/>
    </row>
    <row r="3" spans="1:7" x14ac:dyDescent="0.2">
      <c r="A3" s="100"/>
      <c r="B3" s="10" t="s">
        <v>88</v>
      </c>
      <c r="C3" s="11"/>
      <c r="D3" s="11"/>
      <c r="E3" s="11"/>
      <c r="F3" s="11"/>
      <c r="G3" s="11"/>
    </row>
    <row r="4" spans="1:7" x14ac:dyDescent="0.2">
      <c r="A4" s="100"/>
      <c r="B4" s="10" t="s">
        <v>89</v>
      </c>
      <c r="C4" s="11">
        <f>'Mese 1'!C10</f>
        <v>3.54</v>
      </c>
      <c r="D4" s="11"/>
      <c r="E4" s="11"/>
      <c r="F4" s="11"/>
      <c r="G4" s="11"/>
    </row>
    <row r="5" spans="1:7" x14ac:dyDescent="0.2">
      <c r="A5" s="100"/>
      <c r="B5" s="10" t="s">
        <v>90</v>
      </c>
      <c r="C5" s="11"/>
      <c r="D5" s="11"/>
      <c r="E5" s="11"/>
      <c r="F5" s="11"/>
      <c r="G5" s="11"/>
    </row>
    <row r="6" spans="1:7" x14ac:dyDescent="0.2">
      <c r="A6" s="100"/>
      <c r="B6" s="12" t="s">
        <v>88</v>
      </c>
      <c r="C6" s="11"/>
      <c r="D6" s="11"/>
      <c r="E6" s="11"/>
      <c r="F6" s="11"/>
      <c r="G6" s="11"/>
    </row>
    <row r="7" spans="1:7" x14ac:dyDescent="0.2">
      <c r="A7" s="100"/>
      <c r="B7" s="12" t="s">
        <v>103</v>
      </c>
      <c r="C7" s="11"/>
      <c r="D7" s="11"/>
      <c r="E7" s="11"/>
      <c r="F7" s="11"/>
      <c r="G7" s="11"/>
    </row>
    <row r="8" spans="1:7" x14ac:dyDescent="0.2">
      <c r="A8" s="100"/>
      <c r="B8" s="12" t="s">
        <v>104</v>
      </c>
      <c r="C8" s="11"/>
      <c r="D8" s="11"/>
      <c r="E8" s="11"/>
      <c r="F8" s="11"/>
      <c r="G8" s="11"/>
    </row>
    <row r="9" spans="1:7" x14ac:dyDescent="0.2">
      <c r="A9" s="100"/>
      <c r="B9" s="10" t="s">
        <v>107</v>
      </c>
      <c r="C9" s="11"/>
      <c r="D9" s="11"/>
      <c r="E9" s="11"/>
      <c r="F9" s="11"/>
      <c r="G9" s="11"/>
    </row>
    <row r="10" spans="1:7" ht="13.5" thickBot="1" x14ac:dyDescent="0.25">
      <c r="A10" s="100"/>
      <c r="B10" s="12" t="s">
        <v>91</v>
      </c>
      <c r="C10" s="11"/>
      <c r="D10" s="11"/>
      <c r="E10" s="11"/>
      <c r="F10" s="11"/>
      <c r="G10" s="11"/>
    </row>
    <row r="11" spans="1:7" ht="13.5" thickBot="1" x14ac:dyDescent="0.25">
      <c r="A11" s="100"/>
      <c r="B11" s="13" t="s">
        <v>92</v>
      </c>
      <c r="C11" s="14">
        <f>SUM(C2:C9)</f>
        <v>2003.54</v>
      </c>
      <c r="D11" s="14">
        <f>SUM(D2:D9)</f>
        <v>1950</v>
      </c>
      <c r="E11" s="14">
        <f>SUM(E2:E10)</f>
        <v>1850</v>
      </c>
      <c r="F11" s="14"/>
      <c r="G11" s="14"/>
    </row>
    <row r="12" spans="1:7" x14ac:dyDescent="0.2">
      <c r="A12" s="100"/>
      <c r="B12" s="10"/>
      <c r="C12" s="11"/>
      <c r="D12" s="11"/>
      <c r="E12" s="11"/>
      <c r="F12" s="11"/>
      <c r="G12" s="11"/>
    </row>
    <row r="13" spans="1:7" ht="13.5" thickBot="1" x14ac:dyDescent="0.25">
      <c r="A13" s="101"/>
      <c r="B13" s="15" t="s">
        <v>99</v>
      </c>
      <c r="C13" s="16">
        <f>'Mese 1'!F3</f>
        <v>117</v>
      </c>
      <c r="D13" s="16">
        <f>('Mese 2'!F3+'Mese 1'!F39)</f>
        <v>162.5</v>
      </c>
      <c r="E13" s="16">
        <f>'Mese 3'!F3</f>
        <v>104</v>
      </c>
      <c r="F13" s="16"/>
      <c r="G13" s="16"/>
    </row>
    <row r="14" spans="1:7" x14ac:dyDescent="0.2">
      <c r="A14" s="17"/>
      <c r="B14" s="10"/>
      <c r="C14" s="11"/>
      <c r="D14" s="11"/>
      <c r="E14" s="11"/>
      <c r="F14" s="11"/>
      <c r="G14" s="11"/>
    </row>
    <row r="15" spans="1:7" ht="13.5" thickBot="1" x14ac:dyDescent="0.25">
      <c r="A15" s="17"/>
      <c r="B15" s="10"/>
      <c r="C15" s="11"/>
      <c r="D15" s="11"/>
      <c r="E15" s="11"/>
      <c r="F15" s="11"/>
      <c r="G15" s="11"/>
    </row>
    <row r="16" spans="1:7" x14ac:dyDescent="0.2">
      <c r="A16" s="102" t="s">
        <v>93</v>
      </c>
      <c r="B16" s="18" t="s">
        <v>96</v>
      </c>
      <c r="C16" s="19">
        <f>'Mese 1'!G39</f>
        <v>1269.8599999999999</v>
      </c>
      <c r="D16" s="19">
        <f>'Mese 2'!G33</f>
        <v>1481.9099999999999</v>
      </c>
      <c r="E16" s="19">
        <f>'Mese 3'!G36</f>
        <v>1425.81</v>
      </c>
      <c r="F16" s="19"/>
      <c r="G16" s="19"/>
    </row>
    <row r="17" spans="1:7" ht="13.5" thickBot="1" x14ac:dyDescent="0.25">
      <c r="A17" s="103"/>
      <c r="B17" s="10"/>
      <c r="C17" s="11"/>
      <c r="D17" s="11"/>
      <c r="E17" s="11"/>
      <c r="F17" s="11"/>
      <c r="G17" s="11"/>
    </row>
    <row r="18" spans="1:7" ht="13.5" thickBot="1" x14ac:dyDescent="0.25">
      <c r="A18" s="103"/>
      <c r="B18" s="20" t="s">
        <v>92</v>
      </c>
      <c r="C18" s="21">
        <f>C16</f>
        <v>1269.8599999999999</v>
      </c>
      <c r="D18" s="21">
        <f t="shared" ref="D18:E18" si="0">D16</f>
        <v>1481.9099999999999</v>
      </c>
      <c r="E18" s="21">
        <f t="shared" si="0"/>
        <v>1425.81</v>
      </c>
      <c r="F18" s="21"/>
      <c r="G18" s="21"/>
    </row>
    <row r="19" spans="1:7" x14ac:dyDescent="0.2">
      <c r="A19" s="103"/>
      <c r="B19" s="10"/>
      <c r="C19" s="11"/>
      <c r="D19" s="11"/>
      <c r="E19" s="11"/>
      <c r="F19" s="11"/>
      <c r="G19" s="11"/>
    </row>
    <row r="20" spans="1:7" ht="13.5" thickBot="1" x14ac:dyDescent="0.25">
      <c r="A20" s="104"/>
      <c r="B20" s="15" t="s">
        <v>99</v>
      </c>
      <c r="C20" s="16">
        <f>SUM('Mese 1'!F4:F38)</f>
        <v>84.5</v>
      </c>
      <c r="D20" s="16">
        <f>SUM('Mese 2'!F4:F32)</f>
        <v>91</v>
      </c>
      <c r="E20" s="16">
        <f>SUM('Mese 3'!F4:F32)</f>
        <v>45.5</v>
      </c>
      <c r="F20" s="16"/>
      <c r="G20" s="16"/>
    </row>
    <row r="21" spans="1:7" x14ac:dyDescent="0.2">
      <c r="A21" s="17"/>
      <c r="B21" s="10"/>
      <c r="C21" s="11"/>
      <c r="D21" s="11"/>
      <c r="E21" s="11"/>
      <c r="F21" s="11"/>
      <c r="G21" s="11"/>
    </row>
    <row r="22" spans="1:7" ht="13.5" thickBot="1" x14ac:dyDescent="0.25">
      <c r="A22" s="17"/>
      <c r="B22" s="10"/>
      <c r="C22" s="11"/>
      <c r="D22" s="11"/>
      <c r="E22" s="11"/>
      <c r="F22" s="11"/>
      <c r="G22" s="11"/>
    </row>
    <row r="23" spans="1:7" x14ac:dyDescent="0.2">
      <c r="A23" s="108" t="s">
        <v>33</v>
      </c>
      <c r="B23" s="18" t="s">
        <v>97</v>
      </c>
      <c r="C23" s="19">
        <f>'Mese 1'!J39</f>
        <v>250</v>
      </c>
      <c r="D23" s="19">
        <f>'Mese 2'!J33</f>
        <v>250</v>
      </c>
      <c r="E23" s="19">
        <f>'Mese 3'!J36</f>
        <v>250</v>
      </c>
      <c r="F23" s="19"/>
      <c r="G23" s="19"/>
    </row>
    <row r="24" spans="1:7" ht="13.5" thickBot="1" x14ac:dyDescent="0.25">
      <c r="A24" s="109"/>
      <c r="B24" s="10"/>
      <c r="C24" s="11"/>
      <c r="D24" s="11"/>
      <c r="E24" s="11"/>
      <c r="F24" s="11"/>
      <c r="G24" s="11"/>
    </row>
    <row r="25" spans="1:7" ht="13.5" thickBot="1" x14ac:dyDescent="0.25">
      <c r="A25" s="110"/>
      <c r="B25" s="22" t="s">
        <v>92</v>
      </c>
      <c r="C25" s="23">
        <f>C23</f>
        <v>250</v>
      </c>
      <c r="D25" s="23">
        <f>D23</f>
        <v>250</v>
      </c>
      <c r="E25" s="23">
        <f>E23</f>
        <v>250</v>
      </c>
      <c r="F25" s="23"/>
      <c r="G25" s="23"/>
    </row>
    <row r="26" spans="1:7" x14ac:dyDescent="0.2">
      <c r="A26" s="17"/>
      <c r="B26" s="10"/>
      <c r="C26" s="11"/>
      <c r="D26" s="11"/>
      <c r="E26" s="11"/>
      <c r="F26" s="11"/>
      <c r="G26" s="11"/>
    </row>
    <row r="27" spans="1:7" ht="13.5" thickBot="1" x14ac:dyDescent="0.25">
      <c r="A27" s="17"/>
      <c r="B27" s="10"/>
      <c r="C27" s="11"/>
      <c r="D27" s="11"/>
      <c r="E27" s="11"/>
      <c r="F27" s="11"/>
      <c r="G27" s="11"/>
    </row>
    <row r="28" spans="1:7" s="7" customFormat="1" ht="26.25" thickBot="1" x14ac:dyDescent="0.25">
      <c r="A28" s="24" t="s">
        <v>108</v>
      </c>
      <c r="B28" s="25" t="s">
        <v>105</v>
      </c>
      <c r="C28" s="26">
        <f>'Mese 1'!H39</f>
        <v>375.46</v>
      </c>
      <c r="D28" s="26">
        <f>'Mese 2'!H33</f>
        <v>49</v>
      </c>
      <c r="E28" s="26">
        <f>'Mese 3'!H36</f>
        <v>474</v>
      </c>
      <c r="F28" s="26"/>
      <c r="G28" s="26"/>
    </row>
    <row r="29" spans="1:7" x14ac:dyDescent="0.2">
      <c r="A29" s="17"/>
      <c r="B29" s="10"/>
      <c r="C29" s="11"/>
      <c r="D29" s="11"/>
      <c r="E29" s="11"/>
      <c r="F29" s="11"/>
      <c r="G29" s="11"/>
    </row>
    <row r="30" spans="1:7" ht="13.5" thickBot="1" x14ac:dyDescent="0.25">
      <c r="A30" s="17"/>
      <c r="B30" s="10"/>
      <c r="C30" s="11"/>
      <c r="D30" s="11"/>
      <c r="E30" s="11"/>
      <c r="F30" s="11"/>
      <c r="G30" s="11"/>
    </row>
    <row r="31" spans="1:7" x14ac:dyDescent="0.2">
      <c r="A31" s="105" t="s">
        <v>106</v>
      </c>
      <c r="B31" s="18" t="s">
        <v>98</v>
      </c>
      <c r="C31" s="19">
        <f>C2*0.1</f>
        <v>200</v>
      </c>
      <c r="D31" s="19">
        <f>D2*0.1</f>
        <v>195</v>
      </c>
      <c r="E31" s="19">
        <f>E2*0.1</f>
        <v>185</v>
      </c>
      <c r="F31" s="19"/>
      <c r="G31" s="19"/>
    </row>
    <row r="32" spans="1:7" x14ac:dyDescent="0.2">
      <c r="A32" s="106"/>
      <c r="B32" s="10" t="s">
        <v>100</v>
      </c>
      <c r="C32" s="11">
        <f>'Mese 1'!F39</f>
        <v>32.5</v>
      </c>
      <c r="D32" s="11">
        <f>D13-D20</f>
        <v>71.5</v>
      </c>
      <c r="E32" s="11">
        <f>'Mese 3'!O2</f>
        <v>91</v>
      </c>
      <c r="F32" s="11"/>
      <c r="G32" s="11"/>
    </row>
    <row r="33" spans="1:7" ht="13.5" thickBot="1" x14ac:dyDescent="0.25">
      <c r="A33" s="106"/>
      <c r="B33" s="10"/>
      <c r="C33" s="11"/>
      <c r="D33" s="11"/>
      <c r="E33" s="11"/>
      <c r="F33" s="11"/>
      <c r="G33" s="11"/>
    </row>
    <row r="34" spans="1:7" ht="13.5" thickBot="1" x14ac:dyDescent="0.25">
      <c r="A34" s="106"/>
      <c r="B34" s="27" t="s">
        <v>94</v>
      </c>
      <c r="C34" s="28">
        <f>C11-C18-C25</f>
        <v>483.68000000000006</v>
      </c>
      <c r="D34" s="28">
        <f>D11-D18-D25</f>
        <v>218.09000000000015</v>
      </c>
      <c r="E34" s="28">
        <f>E11-E18-E25</f>
        <v>174.19000000000005</v>
      </c>
      <c r="F34" s="28"/>
      <c r="G34" s="28"/>
    </row>
    <row r="35" spans="1:7" x14ac:dyDescent="0.2">
      <c r="A35" s="106"/>
      <c r="B35" s="10"/>
      <c r="C35" s="11"/>
      <c r="D35" s="11"/>
      <c r="E35" s="11"/>
      <c r="F35" s="11"/>
      <c r="G35" s="11"/>
    </row>
    <row r="36" spans="1:7" s="116" customFormat="1" ht="26.25" thickBot="1" x14ac:dyDescent="0.25">
      <c r="A36" s="107"/>
      <c r="B36" s="114" t="s">
        <v>101</v>
      </c>
      <c r="C36" s="115">
        <f>C34-C31</f>
        <v>283.68000000000006</v>
      </c>
      <c r="D36" s="115">
        <f>D34-D31</f>
        <v>23.090000000000146</v>
      </c>
      <c r="E36" s="115">
        <f>E34-E31</f>
        <v>-10.809999999999945</v>
      </c>
      <c r="F36" s="115"/>
      <c r="G36" s="115"/>
    </row>
  </sheetData>
  <mergeCells count="4">
    <mergeCell ref="A2:A13"/>
    <mergeCell ref="A16:A20"/>
    <mergeCell ref="A31:A36"/>
    <mergeCell ref="A23:A25"/>
  </mergeCells>
  <conditionalFormatting sqref="C34 E34">
    <cfRule type="cellIs" dxfId="11" priority="5" operator="greaterThan">
      <formula>$C$31</formula>
    </cfRule>
    <cfRule type="cellIs" dxfId="10" priority="6" operator="greaterThan">
      <formula>$C$31</formula>
    </cfRule>
  </conditionalFormatting>
  <conditionalFormatting sqref="D34">
    <cfRule type="cellIs" dxfId="9" priority="4" operator="greaterThan">
      <formula>$D$31</formula>
    </cfRule>
  </conditionalFormatting>
  <conditionalFormatting sqref="F34:G34">
    <cfRule type="cellIs" dxfId="8" priority="3" operator="greaterThan">
      <formula>$D$31</formula>
    </cfRule>
  </conditionalFormatting>
  <conditionalFormatting sqref="E34">
    <cfRule type="cellIs" dxfId="7" priority="1" operator="lessThan">
      <formula>$E$31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C1" workbookViewId="0">
      <selection activeCell="N2" sqref="N2"/>
    </sheetView>
  </sheetViews>
  <sheetFormatPr defaultRowHeight="12.75" x14ac:dyDescent="0.2"/>
  <cols>
    <col min="1" max="1" width="10.42578125" style="29" bestFit="1" customWidth="1"/>
    <col min="2" max="2" width="28.140625" style="29" customWidth="1"/>
    <col min="3" max="3" width="9.28515625" style="29" bestFit="1" customWidth="1"/>
    <col min="4" max="4" width="11" style="29" bestFit="1" customWidth="1"/>
    <col min="5" max="5" width="10.85546875" style="29" customWidth="1"/>
    <col min="6" max="6" width="16.7109375" style="29" bestFit="1" customWidth="1"/>
    <col min="7" max="7" width="13.7109375" style="29" customWidth="1"/>
    <col min="8" max="8" width="13.85546875" style="29" customWidth="1"/>
    <col min="9" max="9" width="14.42578125" style="29" bestFit="1" customWidth="1"/>
    <col min="10" max="10" width="12.140625" style="29" bestFit="1" customWidth="1"/>
    <col min="11" max="11" width="6" style="29" customWidth="1"/>
    <col min="12" max="12" width="27.85546875" style="29" customWidth="1"/>
    <col min="13" max="15" width="9.28515625" style="29" bestFit="1" customWidth="1"/>
  </cols>
  <sheetData>
    <row r="1" spans="1:15" ht="13.5" thickBot="1" x14ac:dyDescent="0.25">
      <c r="A1" s="31" t="s">
        <v>72</v>
      </c>
      <c r="B1" s="32" t="s">
        <v>71</v>
      </c>
      <c r="C1" s="33" t="s">
        <v>45</v>
      </c>
      <c r="D1" s="31" t="s">
        <v>52</v>
      </c>
      <c r="E1" s="34"/>
      <c r="F1" s="35"/>
      <c r="G1" s="36" t="s">
        <v>46</v>
      </c>
      <c r="H1" s="37"/>
      <c r="I1" s="38"/>
      <c r="J1" s="39" t="s">
        <v>60</v>
      </c>
      <c r="L1" s="111" t="s">
        <v>78</v>
      </c>
      <c r="M1" s="112"/>
      <c r="N1" s="112"/>
      <c r="O1" s="113"/>
    </row>
    <row r="2" spans="1:15" ht="13.5" thickBot="1" x14ac:dyDescent="0.25">
      <c r="A2" s="40"/>
      <c r="B2" s="41"/>
      <c r="C2" s="42"/>
      <c r="D2" s="40" t="s">
        <v>53</v>
      </c>
      <c r="E2" s="43" t="s">
        <v>54</v>
      </c>
      <c r="F2" s="44" t="s">
        <v>55</v>
      </c>
      <c r="G2" s="45" t="s">
        <v>47</v>
      </c>
      <c r="H2" s="46" t="s">
        <v>48</v>
      </c>
      <c r="I2" s="47" t="s">
        <v>73</v>
      </c>
      <c r="J2" s="48"/>
      <c r="L2" s="40" t="s">
        <v>57</v>
      </c>
      <c r="M2" s="98">
        <f>D39</f>
        <v>5</v>
      </c>
      <c r="N2" s="49"/>
      <c r="O2" s="50">
        <f>F3-SUM(F4:F38)</f>
        <v>32.5</v>
      </c>
    </row>
    <row r="3" spans="1:15" ht="13.5" thickBot="1" x14ac:dyDescent="0.25">
      <c r="A3" s="51"/>
      <c r="B3" s="52"/>
      <c r="C3" s="53"/>
      <c r="D3" s="54">
        <v>18</v>
      </c>
      <c r="E3" s="55">
        <v>6.5</v>
      </c>
      <c r="F3" s="56">
        <f>D3*E3</f>
        <v>117</v>
      </c>
      <c r="G3" s="57"/>
      <c r="H3" s="58"/>
      <c r="I3" s="59"/>
      <c r="J3" s="60"/>
      <c r="L3" s="57" t="s">
        <v>76</v>
      </c>
      <c r="M3" s="58"/>
      <c r="N3" s="61"/>
      <c r="O3" s="62">
        <f>C39*0.1</f>
        <v>200.35400000000001</v>
      </c>
    </row>
    <row r="4" spans="1:15" x14ac:dyDescent="0.2">
      <c r="A4" s="63">
        <v>44953</v>
      </c>
      <c r="B4" s="52" t="s">
        <v>49</v>
      </c>
      <c r="C4" s="64">
        <v>2000</v>
      </c>
      <c r="D4" s="94"/>
      <c r="E4" s="66"/>
      <c r="F4" s="67"/>
      <c r="G4" s="68"/>
      <c r="H4" s="69"/>
      <c r="I4" s="70"/>
      <c r="J4" s="71"/>
      <c r="L4" s="51" t="s">
        <v>58</v>
      </c>
      <c r="M4" s="72"/>
      <c r="N4" s="52"/>
      <c r="O4" s="73">
        <f>G39</f>
        <v>1269.8599999999999</v>
      </c>
    </row>
    <row r="5" spans="1:15" x14ac:dyDescent="0.2">
      <c r="A5" s="63"/>
      <c r="B5" s="52" t="s">
        <v>79</v>
      </c>
      <c r="C5" s="64"/>
      <c r="D5" s="95"/>
      <c r="E5" s="69"/>
      <c r="F5" s="70"/>
      <c r="G5" s="68">
        <v>39.9</v>
      </c>
      <c r="H5" s="69"/>
      <c r="I5" s="70"/>
      <c r="J5" s="71"/>
      <c r="L5" s="74" t="s">
        <v>80</v>
      </c>
      <c r="M5" s="72"/>
      <c r="N5" s="52"/>
      <c r="O5" s="73">
        <f>H39</f>
        <v>375.46</v>
      </c>
    </row>
    <row r="6" spans="1:15" ht="13.5" thickBot="1" x14ac:dyDescent="0.25">
      <c r="A6" s="63">
        <v>44954</v>
      </c>
      <c r="B6" s="52" t="s">
        <v>67</v>
      </c>
      <c r="C6" s="64"/>
      <c r="D6" s="95"/>
      <c r="E6" s="69"/>
      <c r="F6" s="70"/>
      <c r="G6" s="68">
        <v>27</v>
      </c>
      <c r="H6" s="69"/>
      <c r="I6" s="70"/>
      <c r="J6" s="71"/>
      <c r="L6" s="51" t="s">
        <v>66</v>
      </c>
      <c r="M6" s="72"/>
      <c r="N6" s="52"/>
      <c r="O6" s="73">
        <f>J39</f>
        <v>250</v>
      </c>
    </row>
    <row r="7" spans="1:15" ht="13.5" thickBot="1" x14ac:dyDescent="0.25">
      <c r="A7" s="63">
        <v>44955</v>
      </c>
      <c r="B7" s="52" t="s">
        <v>74</v>
      </c>
      <c r="C7" s="64"/>
      <c r="D7" s="95"/>
      <c r="E7" s="69"/>
      <c r="F7" s="70"/>
      <c r="G7" s="68"/>
      <c r="H7" s="69"/>
      <c r="I7" s="70">
        <v>95</v>
      </c>
      <c r="J7" s="71"/>
      <c r="L7" s="75" t="s">
        <v>65</v>
      </c>
      <c r="M7" s="76"/>
      <c r="N7" s="77"/>
      <c r="O7" s="78">
        <f>C39-G39-J39</f>
        <v>483.68000000000006</v>
      </c>
    </row>
    <row r="8" spans="1:15" x14ac:dyDescent="0.2">
      <c r="A8" s="63">
        <v>44956</v>
      </c>
      <c r="B8" s="52"/>
      <c r="C8" s="64"/>
      <c r="D8" s="95"/>
      <c r="E8" s="69"/>
      <c r="F8" s="70"/>
      <c r="G8" s="68"/>
      <c r="H8" s="69"/>
      <c r="I8" s="70"/>
      <c r="J8" s="71"/>
    </row>
    <row r="9" spans="1:15" x14ac:dyDescent="0.2">
      <c r="A9" s="63">
        <v>44957</v>
      </c>
      <c r="B9" s="52" t="s">
        <v>50</v>
      </c>
      <c r="C9" s="64"/>
      <c r="D9" s="95"/>
      <c r="E9" s="69"/>
      <c r="F9" s="70"/>
      <c r="G9" s="68">
        <v>500</v>
      </c>
      <c r="H9" s="69"/>
      <c r="I9" s="70"/>
      <c r="J9" s="71"/>
      <c r="L9" s="29" t="s">
        <v>81</v>
      </c>
    </row>
    <row r="10" spans="1:15" x14ac:dyDescent="0.2">
      <c r="A10" s="63"/>
      <c r="B10" s="52" t="s">
        <v>75</v>
      </c>
      <c r="C10" s="64">
        <v>3.54</v>
      </c>
      <c r="D10" s="95"/>
      <c r="E10" s="69"/>
      <c r="F10" s="70"/>
      <c r="G10" s="68"/>
      <c r="H10" s="69"/>
      <c r="I10" s="70"/>
      <c r="J10" s="71"/>
    </row>
    <row r="11" spans="1:15" x14ac:dyDescent="0.2">
      <c r="A11" s="63">
        <v>44958</v>
      </c>
      <c r="B11" s="52" t="s">
        <v>68</v>
      </c>
      <c r="C11" s="64"/>
      <c r="D11" s="95"/>
      <c r="E11" s="69"/>
      <c r="F11" s="70"/>
      <c r="G11" s="68">
        <v>70</v>
      </c>
      <c r="H11" s="69"/>
      <c r="I11" s="70"/>
      <c r="J11" s="71"/>
    </row>
    <row r="12" spans="1:15" x14ac:dyDescent="0.2">
      <c r="A12" s="63">
        <v>44959</v>
      </c>
      <c r="B12" s="52" t="s">
        <v>51</v>
      </c>
      <c r="C12" s="64"/>
      <c r="D12" s="95"/>
      <c r="E12" s="69"/>
      <c r="F12" s="70"/>
      <c r="G12" s="68">
        <v>25</v>
      </c>
      <c r="H12" s="69"/>
      <c r="I12" s="70"/>
      <c r="J12" s="71"/>
    </row>
    <row r="13" spans="1:15" x14ac:dyDescent="0.2">
      <c r="A13" s="63">
        <v>44960</v>
      </c>
      <c r="B13" s="52"/>
      <c r="C13" s="64"/>
      <c r="D13" s="95"/>
      <c r="E13" s="69"/>
      <c r="F13" s="70"/>
      <c r="G13" s="68"/>
      <c r="H13" s="69"/>
      <c r="I13" s="70"/>
      <c r="J13" s="71"/>
    </row>
    <row r="14" spans="1:15" x14ac:dyDescent="0.2">
      <c r="A14" s="63">
        <v>44961</v>
      </c>
      <c r="B14" s="52" t="s">
        <v>64</v>
      </c>
      <c r="C14" s="64"/>
      <c r="D14" s="95"/>
      <c r="E14" s="69"/>
      <c r="F14" s="70"/>
      <c r="G14" s="68">
        <v>11.92</v>
      </c>
      <c r="H14" s="69"/>
      <c r="I14" s="70"/>
      <c r="J14" s="71"/>
    </row>
    <row r="15" spans="1:15" x14ac:dyDescent="0.2">
      <c r="A15" s="63">
        <v>44962</v>
      </c>
      <c r="B15" s="52" t="s">
        <v>56</v>
      </c>
      <c r="C15" s="64"/>
      <c r="D15" s="95">
        <v>8</v>
      </c>
      <c r="E15" s="69">
        <v>6.5</v>
      </c>
      <c r="F15" s="70">
        <f>D15*E15</f>
        <v>52</v>
      </c>
      <c r="G15" s="68">
        <v>10.56</v>
      </c>
      <c r="H15" s="69"/>
      <c r="I15" s="70"/>
      <c r="J15" s="71"/>
    </row>
    <row r="16" spans="1:15" x14ac:dyDescent="0.2">
      <c r="A16" s="63"/>
      <c r="B16" s="52" t="s">
        <v>59</v>
      </c>
      <c r="C16" s="64"/>
      <c r="D16" s="95"/>
      <c r="E16" s="69"/>
      <c r="F16" s="70"/>
      <c r="G16" s="68"/>
      <c r="H16" s="69"/>
      <c r="I16" s="70"/>
      <c r="J16" s="71">
        <v>200</v>
      </c>
    </row>
    <row r="17" spans="1:10" x14ac:dyDescent="0.2">
      <c r="A17" s="63">
        <v>44963</v>
      </c>
      <c r="B17" s="52"/>
      <c r="C17" s="64"/>
      <c r="D17" s="95"/>
      <c r="E17" s="69"/>
      <c r="F17" s="70"/>
      <c r="G17" s="68"/>
      <c r="H17" s="69"/>
      <c r="I17" s="70"/>
      <c r="J17" s="71"/>
    </row>
    <row r="18" spans="1:10" x14ac:dyDescent="0.2">
      <c r="A18" s="63">
        <v>44964</v>
      </c>
      <c r="B18" s="52" t="s">
        <v>77</v>
      </c>
      <c r="C18" s="64"/>
      <c r="D18" s="95"/>
      <c r="E18" s="69"/>
      <c r="F18" s="70"/>
      <c r="G18" s="68">
        <v>47</v>
      </c>
      <c r="H18" s="69"/>
      <c r="I18" s="70"/>
      <c r="J18" s="71"/>
    </row>
    <row r="19" spans="1:10" x14ac:dyDescent="0.2">
      <c r="A19" s="63">
        <v>44965</v>
      </c>
      <c r="B19" s="52"/>
      <c r="C19" s="64"/>
      <c r="D19" s="95"/>
      <c r="E19" s="69"/>
      <c r="F19" s="70"/>
      <c r="G19" s="68"/>
      <c r="H19" s="69"/>
      <c r="I19" s="70"/>
      <c r="J19" s="71"/>
    </row>
    <row r="20" spans="1:10" x14ac:dyDescent="0.2">
      <c r="A20" s="63">
        <v>44966</v>
      </c>
      <c r="B20" s="52" t="s">
        <v>51</v>
      </c>
      <c r="C20" s="64"/>
      <c r="D20" s="95"/>
      <c r="E20" s="69"/>
      <c r="F20" s="70"/>
      <c r="G20" s="68">
        <v>26</v>
      </c>
      <c r="H20" s="69"/>
      <c r="I20" s="70"/>
      <c r="J20" s="71"/>
    </row>
    <row r="21" spans="1:10" x14ac:dyDescent="0.2">
      <c r="A21" s="63">
        <v>44967</v>
      </c>
      <c r="B21" s="52" t="s">
        <v>70</v>
      </c>
      <c r="C21" s="64"/>
      <c r="D21" s="95"/>
      <c r="E21" s="69"/>
      <c r="F21" s="70"/>
      <c r="G21" s="68">
        <v>217</v>
      </c>
      <c r="H21" s="69"/>
      <c r="I21" s="70"/>
      <c r="J21" s="71"/>
    </row>
    <row r="22" spans="1:10" x14ac:dyDescent="0.2">
      <c r="A22" s="63">
        <v>44968</v>
      </c>
      <c r="B22" s="52" t="s">
        <v>61</v>
      </c>
      <c r="C22" s="64"/>
      <c r="D22" s="95"/>
      <c r="E22" s="69"/>
      <c r="F22" s="70"/>
      <c r="G22" s="68"/>
      <c r="H22" s="69">
        <v>375.46</v>
      </c>
      <c r="I22" s="70"/>
      <c r="J22" s="71"/>
    </row>
    <row r="23" spans="1:10" x14ac:dyDescent="0.2">
      <c r="A23" s="63">
        <v>44969</v>
      </c>
      <c r="B23" s="52"/>
      <c r="C23" s="64"/>
      <c r="D23" s="95"/>
      <c r="E23" s="69"/>
      <c r="F23" s="70"/>
      <c r="G23" s="68"/>
      <c r="H23" s="69"/>
      <c r="I23" s="70"/>
      <c r="J23" s="71"/>
    </row>
    <row r="24" spans="1:10" x14ac:dyDescent="0.2">
      <c r="A24" s="63">
        <v>44970</v>
      </c>
      <c r="B24" s="52"/>
      <c r="C24" s="64"/>
      <c r="D24" s="95"/>
      <c r="E24" s="69"/>
      <c r="F24" s="70"/>
      <c r="G24" s="68"/>
      <c r="H24" s="69"/>
      <c r="I24" s="70"/>
      <c r="J24" s="71"/>
    </row>
    <row r="25" spans="1:10" x14ac:dyDescent="0.2">
      <c r="A25" s="63">
        <v>44971</v>
      </c>
      <c r="B25" s="52" t="s">
        <v>67</v>
      </c>
      <c r="C25" s="64"/>
      <c r="D25" s="95"/>
      <c r="E25" s="69"/>
      <c r="F25" s="70"/>
      <c r="G25" s="68">
        <v>32</v>
      </c>
      <c r="H25" s="69"/>
      <c r="I25" s="70"/>
      <c r="J25" s="71"/>
    </row>
    <row r="26" spans="1:10" x14ac:dyDescent="0.2">
      <c r="A26" s="63">
        <v>44972</v>
      </c>
      <c r="B26" s="52" t="s">
        <v>77</v>
      </c>
      <c r="C26" s="64"/>
      <c r="D26" s="95"/>
      <c r="E26" s="69"/>
      <c r="F26" s="70"/>
      <c r="G26" s="68">
        <v>13</v>
      </c>
      <c r="H26" s="69"/>
      <c r="I26" s="70"/>
      <c r="J26" s="71"/>
    </row>
    <row r="27" spans="1:10" x14ac:dyDescent="0.2">
      <c r="A27" s="63">
        <v>44973</v>
      </c>
      <c r="B27" s="52" t="s">
        <v>51</v>
      </c>
      <c r="C27" s="64"/>
      <c r="D27" s="95"/>
      <c r="E27" s="69"/>
      <c r="F27" s="70"/>
      <c r="G27" s="68">
        <v>18</v>
      </c>
      <c r="H27" s="69"/>
      <c r="I27" s="70"/>
      <c r="J27" s="71"/>
    </row>
    <row r="28" spans="1:10" x14ac:dyDescent="0.2">
      <c r="A28" s="63">
        <v>44974</v>
      </c>
      <c r="B28" s="52"/>
      <c r="C28" s="64"/>
      <c r="D28" s="95"/>
      <c r="E28" s="69"/>
      <c r="F28" s="70"/>
      <c r="G28" s="68"/>
      <c r="H28" s="69"/>
      <c r="I28" s="70"/>
      <c r="J28" s="71"/>
    </row>
    <row r="29" spans="1:10" x14ac:dyDescent="0.2">
      <c r="A29" s="63">
        <v>44975</v>
      </c>
      <c r="B29" s="52" t="s">
        <v>56</v>
      </c>
      <c r="C29" s="64"/>
      <c r="D29" s="95">
        <v>5</v>
      </c>
      <c r="E29" s="69">
        <v>6.5</v>
      </c>
      <c r="F29" s="70">
        <f>D29*E29</f>
        <v>32.5</v>
      </c>
      <c r="G29" s="68"/>
      <c r="H29" s="69"/>
      <c r="I29" s="70"/>
      <c r="J29" s="71"/>
    </row>
    <row r="30" spans="1:10" x14ac:dyDescent="0.2">
      <c r="A30" s="63">
        <v>44976</v>
      </c>
      <c r="B30" s="52"/>
      <c r="C30" s="64"/>
      <c r="D30" s="95"/>
      <c r="E30" s="69"/>
      <c r="F30" s="70"/>
      <c r="G30" s="68"/>
      <c r="H30" s="69"/>
      <c r="I30" s="70"/>
      <c r="J30" s="71"/>
    </row>
    <row r="31" spans="1:10" x14ac:dyDescent="0.2">
      <c r="A31" s="63">
        <v>44977</v>
      </c>
      <c r="B31" s="52" t="s">
        <v>59</v>
      </c>
      <c r="C31" s="64"/>
      <c r="D31" s="95"/>
      <c r="E31" s="69"/>
      <c r="F31" s="70"/>
      <c r="G31" s="68"/>
      <c r="H31" s="69"/>
      <c r="I31" s="70"/>
      <c r="J31" s="71">
        <v>50</v>
      </c>
    </row>
    <row r="32" spans="1:10" x14ac:dyDescent="0.2">
      <c r="A32" s="63">
        <v>44978</v>
      </c>
      <c r="B32" s="52"/>
      <c r="C32" s="64"/>
      <c r="D32" s="95"/>
      <c r="E32" s="69"/>
      <c r="F32" s="70"/>
      <c r="G32" s="68"/>
      <c r="H32" s="69"/>
      <c r="I32" s="70"/>
      <c r="J32" s="71"/>
    </row>
    <row r="33" spans="1:15" x14ac:dyDescent="0.2">
      <c r="A33" s="63">
        <v>44979</v>
      </c>
      <c r="B33" s="52" t="s">
        <v>77</v>
      </c>
      <c r="C33" s="64"/>
      <c r="D33" s="95"/>
      <c r="E33" s="69"/>
      <c r="F33" s="70"/>
      <c r="G33" s="68">
        <v>25</v>
      </c>
      <c r="H33" s="69"/>
      <c r="I33" s="70"/>
      <c r="J33" s="71"/>
    </row>
    <row r="34" spans="1:15" x14ac:dyDescent="0.2">
      <c r="A34" s="63">
        <v>44980</v>
      </c>
      <c r="B34" s="52" t="s">
        <v>51</v>
      </c>
      <c r="C34" s="64"/>
      <c r="D34" s="95"/>
      <c r="E34" s="69"/>
      <c r="F34" s="70"/>
      <c r="G34" s="68">
        <v>30</v>
      </c>
      <c r="H34" s="69"/>
      <c r="I34" s="70"/>
      <c r="J34" s="71"/>
    </row>
    <row r="35" spans="1:15" x14ac:dyDescent="0.2">
      <c r="A35" s="63">
        <v>44981</v>
      </c>
      <c r="B35" s="52" t="s">
        <v>69</v>
      </c>
      <c r="C35" s="64"/>
      <c r="D35" s="95"/>
      <c r="E35" s="69"/>
      <c r="F35" s="70"/>
      <c r="G35" s="68">
        <v>16</v>
      </c>
      <c r="H35" s="69"/>
      <c r="I35" s="70"/>
      <c r="J35" s="71"/>
    </row>
    <row r="36" spans="1:15" x14ac:dyDescent="0.2">
      <c r="A36" s="63">
        <v>44982</v>
      </c>
      <c r="B36" s="52" t="s">
        <v>62</v>
      </c>
      <c r="C36" s="64"/>
      <c r="D36" s="95"/>
      <c r="E36" s="69"/>
      <c r="F36" s="70"/>
      <c r="G36" s="68">
        <v>96.08</v>
      </c>
      <c r="H36" s="69"/>
      <c r="I36" s="70"/>
      <c r="J36" s="71"/>
    </row>
    <row r="37" spans="1:15" x14ac:dyDescent="0.2">
      <c r="A37" s="63"/>
      <c r="B37" s="52" t="s">
        <v>63</v>
      </c>
      <c r="C37" s="64"/>
      <c r="D37" s="95"/>
      <c r="E37" s="69"/>
      <c r="F37" s="70"/>
      <c r="G37" s="68">
        <v>65.400000000000006</v>
      </c>
      <c r="H37" s="69"/>
      <c r="I37" s="70"/>
      <c r="J37" s="71"/>
    </row>
    <row r="38" spans="1:15" ht="13.5" thickBot="1" x14ac:dyDescent="0.25">
      <c r="A38" s="79">
        <v>44983</v>
      </c>
      <c r="B38" s="80"/>
      <c r="C38" s="81"/>
      <c r="D38" s="96"/>
      <c r="E38" s="83"/>
      <c r="F38" s="84"/>
      <c r="G38" s="82"/>
      <c r="H38" s="83"/>
      <c r="I38" s="84"/>
      <c r="J38" s="85"/>
    </row>
    <row r="39" spans="1:15" s="6" customFormat="1" ht="13.5" thickBot="1" x14ac:dyDescent="0.25">
      <c r="A39" s="86"/>
      <c r="B39" s="87"/>
      <c r="C39" s="88">
        <f>SUM(C4:C38)</f>
        <v>2003.54</v>
      </c>
      <c r="D39" s="97">
        <f>D3-SUM(D4:D38)</f>
        <v>5</v>
      </c>
      <c r="E39" s="90"/>
      <c r="F39" s="91">
        <f>F3-SUM(F4:F38)</f>
        <v>32.5</v>
      </c>
      <c r="G39" s="89">
        <f>SUM(G4:G38)</f>
        <v>1269.8599999999999</v>
      </c>
      <c r="H39" s="90">
        <f>SUM(H4:H38)</f>
        <v>375.46</v>
      </c>
      <c r="I39" s="91">
        <f>SUM(I7:I38)</f>
        <v>95</v>
      </c>
      <c r="J39" s="92">
        <f>SUM(J4:J38)</f>
        <v>250</v>
      </c>
      <c r="K39" s="93"/>
      <c r="L39" s="93"/>
      <c r="M39" s="93"/>
      <c r="N39" s="93"/>
      <c r="O39" s="93"/>
    </row>
  </sheetData>
  <mergeCells count="1">
    <mergeCell ref="L1:O1"/>
  </mergeCells>
  <conditionalFormatting sqref="O7">
    <cfRule type="cellIs" dxfId="6" priority="3" operator="greaterThan">
      <formula>$O$3</formula>
    </cfRule>
    <cfRule type="cellIs" dxfId="5" priority="4" operator="greaterThan">
      <formula>$O$3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1" workbookViewId="0">
      <selection activeCell="N2" sqref="N2"/>
    </sheetView>
  </sheetViews>
  <sheetFormatPr defaultRowHeight="12.75" x14ac:dyDescent="0.2"/>
  <cols>
    <col min="1" max="1" width="10.42578125" style="29" bestFit="1" customWidth="1"/>
    <col min="2" max="2" width="23.7109375" style="29" bestFit="1" customWidth="1"/>
    <col min="3" max="5" width="9.28515625" style="29" bestFit="1" customWidth="1"/>
    <col min="6" max="6" width="16.7109375" style="29" bestFit="1" customWidth="1"/>
    <col min="7" max="7" width="13.7109375" style="29" bestFit="1" customWidth="1"/>
    <col min="8" max="8" width="14.140625" style="29" bestFit="1" customWidth="1"/>
    <col min="9" max="9" width="14.42578125" style="29" bestFit="1" customWidth="1"/>
    <col min="10" max="10" width="12.140625" style="29" bestFit="1" customWidth="1"/>
    <col min="11" max="11" width="9.140625" style="29"/>
    <col min="12" max="12" width="26.85546875" style="29" customWidth="1"/>
    <col min="13" max="15" width="9.28515625" style="29" bestFit="1" customWidth="1"/>
  </cols>
  <sheetData>
    <row r="1" spans="1:15" ht="13.5" thickBot="1" x14ac:dyDescent="0.25">
      <c r="A1" s="31" t="s">
        <v>72</v>
      </c>
      <c r="B1" s="32" t="s">
        <v>71</v>
      </c>
      <c r="C1" s="33" t="s">
        <v>45</v>
      </c>
      <c r="D1" s="31" t="s">
        <v>52</v>
      </c>
      <c r="E1" s="34"/>
      <c r="F1" s="35"/>
      <c r="G1" s="36" t="s">
        <v>46</v>
      </c>
      <c r="H1" s="37"/>
      <c r="I1" s="38"/>
      <c r="J1" s="39" t="s">
        <v>60</v>
      </c>
      <c r="L1" s="111" t="s">
        <v>78</v>
      </c>
      <c r="M1" s="112"/>
      <c r="N1" s="112"/>
      <c r="O1" s="113"/>
    </row>
    <row r="2" spans="1:15" ht="13.5" thickBot="1" x14ac:dyDescent="0.25">
      <c r="A2" s="40"/>
      <c r="B2" s="41"/>
      <c r="C2" s="42"/>
      <c r="D2" s="40" t="s">
        <v>53</v>
      </c>
      <c r="E2" s="43" t="s">
        <v>54</v>
      </c>
      <c r="F2" s="44" t="s">
        <v>55</v>
      </c>
      <c r="G2" s="45" t="s">
        <v>47</v>
      </c>
      <c r="H2" s="46" t="s">
        <v>48</v>
      </c>
      <c r="I2" s="47" t="s">
        <v>73</v>
      </c>
      <c r="J2" s="48"/>
      <c r="L2" s="40" t="s">
        <v>57</v>
      </c>
      <c r="M2" s="98">
        <f>D3-(SUM(D4:D32))+'Mese 1'!M2</f>
        <v>11</v>
      </c>
      <c r="N2" s="49"/>
      <c r="O2" s="50">
        <f>'Mese 1'!F39+F3-(SUM(F4:F32))</f>
        <v>71.5</v>
      </c>
    </row>
    <row r="3" spans="1:15" ht="13.5" thickBot="1" x14ac:dyDescent="0.25">
      <c r="A3" s="51"/>
      <c r="B3" s="52"/>
      <c r="C3" s="53"/>
      <c r="D3" s="54">
        <v>20</v>
      </c>
      <c r="E3" s="55">
        <v>6.5</v>
      </c>
      <c r="F3" s="56">
        <f>D3*E3</f>
        <v>130</v>
      </c>
      <c r="G3" s="57"/>
      <c r="H3" s="58"/>
      <c r="I3" s="59"/>
      <c r="J3" s="60"/>
      <c r="L3" s="57" t="s">
        <v>76</v>
      </c>
      <c r="M3" s="58"/>
      <c r="N3" s="61"/>
      <c r="O3" s="62">
        <f>C33*0.1</f>
        <v>195</v>
      </c>
    </row>
    <row r="4" spans="1:15" x14ac:dyDescent="0.2">
      <c r="A4" s="63">
        <v>44984</v>
      </c>
      <c r="B4" s="52" t="s">
        <v>49</v>
      </c>
      <c r="C4" s="64">
        <v>1950</v>
      </c>
      <c r="D4" s="65"/>
      <c r="E4" s="66"/>
      <c r="F4" s="67"/>
      <c r="G4" s="68"/>
      <c r="H4" s="69"/>
      <c r="I4" s="70"/>
      <c r="J4" s="71"/>
      <c r="L4" s="51" t="s">
        <v>58</v>
      </c>
      <c r="M4" s="72"/>
      <c r="N4" s="52"/>
      <c r="O4" s="73">
        <f>G33</f>
        <v>1481.9099999999999</v>
      </c>
    </row>
    <row r="5" spans="1:15" x14ac:dyDescent="0.2">
      <c r="A5" s="63"/>
      <c r="B5" s="52" t="s">
        <v>79</v>
      </c>
      <c r="C5" s="64"/>
      <c r="D5" s="68"/>
      <c r="E5" s="69"/>
      <c r="F5" s="70"/>
      <c r="G5" s="68">
        <v>39.9</v>
      </c>
      <c r="H5" s="69"/>
      <c r="I5" s="70"/>
      <c r="J5" s="71"/>
      <c r="L5" s="51" t="s">
        <v>80</v>
      </c>
      <c r="M5" s="72"/>
      <c r="N5" s="52"/>
      <c r="O5" s="73">
        <f>H33</f>
        <v>49</v>
      </c>
    </row>
    <row r="6" spans="1:15" ht="13.5" thickBot="1" x14ac:dyDescent="0.25">
      <c r="A6" s="63">
        <v>44985</v>
      </c>
      <c r="B6" s="52" t="s">
        <v>50</v>
      </c>
      <c r="C6" s="64"/>
      <c r="D6" s="68"/>
      <c r="E6" s="69"/>
      <c r="F6" s="70"/>
      <c r="G6" s="68">
        <v>500</v>
      </c>
      <c r="H6" s="69"/>
      <c r="I6" s="70"/>
      <c r="J6" s="71"/>
      <c r="L6" s="51" t="s">
        <v>66</v>
      </c>
      <c r="M6" s="72"/>
      <c r="N6" s="52"/>
      <c r="O6" s="73">
        <f>J33</f>
        <v>250</v>
      </c>
    </row>
    <row r="7" spans="1:15" ht="13.5" thickBot="1" x14ac:dyDescent="0.25">
      <c r="A7" s="63">
        <v>44986</v>
      </c>
      <c r="B7" s="52"/>
      <c r="C7" s="64"/>
      <c r="D7" s="68"/>
      <c r="E7" s="69"/>
      <c r="F7" s="70"/>
      <c r="G7" s="68"/>
      <c r="H7" s="69"/>
      <c r="I7" s="70"/>
      <c r="J7" s="71"/>
      <c r="L7" s="75" t="s">
        <v>65</v>
      </c>
      <c r="M7" s="76"/>
      <c r="N7" s="77"/>
      <c r="O7" s="78">
        <f>C33-G33-J33</f>
        <v>218.09000000000015</v>
      </c>
    </row>
    <row r="8" spans="1:15" x14ac:dyDescent="0.2">
      <c r="A8" s="63">
        <v>44987</v>
      </c>
      <c r="B8" s="52" t="s">
        <v>56</v>
      </c>
      <c r="C8" s="64"/>
      <c r="D8" s="68"/>
      <c r="E8" s="69"/>
      <c r="F8" s="70"/>
      <c r="G8" s="68">
        <v>48.14</v>
      </c>
      <c r="H8" s="69"/>
      <c r="I8" s="70"/>
      <c r="J8" s="71"/>
    </row>
    <row r="9" spans="1:15" x14ac:dyDescent="0.2">
      <c r="A9" s="63">
        <v>44988</v>
      </c>
      <c r="B9" s="52" t="s">
        <v>51</v>
      </c>
      <c r="C9" s="64"/>
      <c r="D9" s="68"/>
      <c r="E9" s="69"/>
      <c r="F9" s="70"/>
      <c r="G9" s="68">
        <v>40</v>
      </c>
      <c r="H9" s="69"/>
      <c r="I9" s="70"/>
      <c r="J9" s="71"/>
      <c r="L9" s="29" t="s">
        <v>81</v>
      </c>
    </row>
    <row r="10" spans="1:15" x14ac:dyDescent="0.2">
      <c r="A10" s="63">
        <v>44989</v>
      </c>
      <c r="B10" s="52" t="s">
        <v>64</v>
      </c>
      <c r="C10" s="64"/>
      <c r="D10" s="68"/>
      <c r="E10" s="69"/>
      <c r="F10" s="70"/>
      <c r="G10" s="68">
        <v>11.92</v>
      </c>
      <c r="H10" s="69"/>
      <c r="I10" s="70"/>
      <c r="J10" s="71"/>
    </row>
    <row r="11" spans="1:15" x14ac:dyDescent="0.2">
      <c r="A11" s="63">
        <v>44990</v>
      </c>
      <c r="B11" s="52" t="s">
        <v>59</v>
      </c>
      <c r="C11" s="64"/>
      <c r="D11" s="68"/>
      <c r="E11" s="69"/>
      <c r="F11" s="70"/>
      <c r="G11" s="68"/>
      <c r="H11" s="69"/>
      <c r="I11" s="70"/>
      <c r="J11" s="71">
        <v>200</v>
      </c>
    </row>
    <row r="12" spans="1:15" x14ac:dyDescent="0.2">
      <c r="A12" s="63">
        <v>44991</v>
      </c>
      <c r="B12" s="52" t="s">
        <v>77</v>
      </c>
      <c r="C12" s="64"/>
      <c r="D12" s="68"/>
      <c r="E12" s="69"/>
      <c r="F12" s="70"/>
      <c r="G12" s="68">
        <v>47</v>
      </c>
      <c r="H12" s="69"/>
      <c r="I12" s="70"/>
      <c r="J12" s="71"/>
    </row>
    <row r="13" spans="1:15" x14ac:dyDescent="0.2">
      <c r="A13" s="63">
        <v>44992</v>
      </c>
      <c r="B13" s="52" t="s">
        <v>51</v>
      </c>
      <c r="C13" s="64"/>
      <c r="D13" s="68"/>
      <c r="E13" s="69"/>
      <c r="F13" s="70"/>
      <c r="G13" s="68">
        <v>25</v>
      </c>
      <c r="H13" s="69"/>
      <c r="I13" s="70"/>
      <c r="J13" s="71"/>
    </row>
    <row r="14" spans="1:15" x14ac:dyDescent="0.2">
      <c r="A14" s="63">
        <v>44993</v>
      </c>
      <c r="B14" s="52" t="s">
        <v>82</v>
      </c>
      <c r="C14" s="64"/>
      <c r="D14" s="68"/>
      <c r="E14" s="69"/>
      <c r="F14" s="70"/>
      <c r="G14" s="68">
        <v>80</v>
      </c>
      <c r="H14" s="69"/>
      <c r="I14" s="70"/>
      <c r="J14" s="71"/>
    </row>
    <row r="15" spans="1:15" x14ac:dyDescent="0.2">
      <c r="A15" s="63">
        <v>44994</v>
      </c>
      <c r="B15" s="52"/>
      <c r="C15" s="64"/>
      <c r="D15" s="68"/>
      <c r="E15" s="69"/>
      <c r="F15" s="70"/>
      <c r="G15" s="68"/>
      <c r="H15" s="69"/>
      <c r="I15" s="70"/>
      <c r="J15" s="71"/>
    </row>
    <row r="16" spans="1:15" x14ac:dyDescent="0.2">
      <c r="A16" s="63">
        <v>44995</v>
      </c>
      <c r="B16" s="52" t="s">
        <v>83</v>
      </c>
      <c r="C16" s="64"/>
      <c r="D16" s="68"/>
      <c r="E16" s="69"/>
      <c r="F16" s="70"/>
      <c r="G16" s="68">
        <f>'Mese 1'!O5</f>
        <v>375.46</v>
      </c>
      <c r="H16" s="69"/>
      <c r="I16" s="70"/>
      <c r="J16" s="71"/>
    </row>
    <row r="17" spans="1:10" x14ac:dyDescent="0.2">
      <c r="A17" s="63">
        <v>44996</v>
      </c>
      <c r="B17" s="52" t="s">
        <v>56</v>
      </c>
      <c r="C17" s="64"/>
      <c r="D17" s="68">
        <v>8</v>
      </c>
      <c r="E17" s="69">
        <v>6.5</v>
      </c>
      <c r="F17" s="70">
        <f>D17*E17</f>
        <v>52</v>
      </c>
      <c r="G17" s="68">
        <v>1.65</v>
      </c>
      <c r="H17" s="69"/>
      <c r="I17" s="70"/>
      <c r="J17" s="71"/>
    </row>
    <row r="18" spans="1:10" x14ac:dyDescent="0.2">
      <c r="A18" s="63">
        <v>44997</v>
      </c>
      <c r="B18" s="52"/>
      <c r="C18" s="64"/>
      <c r="D18" s="68"/>
      <c r="E18" s="69"/>
      <c r="F18" s="70"/>
      <c r="G18" s="68"/>
      <c r="H18" s="69"/>
      <c r="I18" s="70"/>
      <c r="J18" s="71"/>
    </row>
    <row r="19" spans="1:10" x14ac:dyDescent="0.2">
      <c r="A19" s="63">
        <v>44998</v>
      </c>
      <c r="B19" s="52" t="s">
        <v>77</v>
      </c>
      <c r="C19" s="64"/>
      <c r="D19" s="68"/>
      <c r="E19" s="69"/>
      <c r="F19" s="70"/>
      <c r="G19" s="68">
        <v>5</v>
      </c>
      <c r="H19" s="69"/>
      <c r="I19" s="70"/>
      <c r="J19" s="71"/>
    </row>
    <row r="20" spans="1:10" x14ac:dyDescent="0.2">
      <c r="A20" s="63">
        <v>44999</v>
      </c>
      <c r="B20" s="52"/>
      <c r="C20" s="64"/>
      <c r="D20" s="68"/>
      <c r="E20" s="69"/>
      <c r="F20" s="70"/>
      <c r="G20" s="68"/>
      <c r="H20" s="69"/>
      <c r="I20" s="70"/>
      <c r="J20" s="71"/>
    </row>
    <row r="21" spans="1:10" x14ac:dyDescent="0.2">
      <c r="A21" s="63">
        <v>45000</v>
      </c>
      <c r="B21" s="52" t="s">
        <v>51</v>
      </c>
      <c r="C21" s="64"/>
      <c r="D21" s="68"/>
      <c r="E21" s="69"/>
      <c r="F21" s="70"/>
      <c r="G21" s="68">
        <v>26</v>
      </c>
      <c r="H21" s="69"/>
      <c r="I21" s="70"/>
      <c r="J21" s="71"/>
    </row>
    <row r="22" spans="1:10" x14ac:dyDescent="0.2">
      <c r="A22" s="63">
        <v>45001</v>
      </c>
      <c r="B22" s="52" t="s">
        <v>70</v>
      </c>
      <c r="C22" s="64"/>
      <c r="D22" s="68"/>
      <c r="E22" s="69"/>
      <c r="F22" s="70"/>
      <c r="G22" s="68">
        <v>217</v>
      </c>
      <c r="H22" s="69"/>
      <c r="I22" s="70"/>
      <c r="J22" s="71"/>
    </row>
    <row r="23" spans="1:10" x14ac:dyDescent="0.2">
      <c r="A23" s="63">
        <v>45002</v>
      </c>
      <c r="B23" s="52"/>
      <c r="C23" s="64"/>
      <c r="D23" s="68"/>
      <c r="E23" s="69"/>
      <c r="F23" s="70"/>
      <c r="G23" s="68"/>
      <c r="H23" s="69"/>
      <c r="I23" s="70"/>
      <c r="J23" s="71"/>
    </row>
    <row r="24" spans="1:10" x14ac:dyDescent="0.2">
      <c r="A24" s="63">
        <v>45003</v>
      </c>
      <c r="B24" s="52" t="s">
        <v>84</v>
      </c>
      <c r="C24" s="64"/>
      <c r="D24" s="68"/>
      <c r="E24" s="69"/>
      <c r="F24" s="70"/>
      <c r="G24" s="68"/>
      <c r="H24" s="69">
        <v>49</v>
      </c>
      <c r="I24" s="70"/>
      <c r="J24" s="71"/>
    </row>
    <row r="25" spans="1:10" x14ac:dyDescent="0.2">
      <c r="A25" s="63">
        <v>45004</v>
      </c>
      <c r="B25" s="52"/>
      <c r="C25" s="64"/>
      <c r="D25" s="68"/>
      <c r="E25" s="69"/>
      <c r="F25" s="70"/>
      <c r="G25" s="68"/>
      <c r="H25" s="69"/>
      <c r="I25" s="70"/>
      <c r="J25" s="71"/>
    </row>
    <row r="26" spans="1:10" x14ac:dyDescent="0.2">
      <c r="A26" s="63">
        <v>45005</v>
      </c>
      <c r="B26" s="52" t="s">
        <v>59</v>
      </c>
      <c r="C26" s="64"/>
      <c r="D26" s="68"/>
      <c r="E26" s="69"/>
      <c r="F26" s="70"/>
      <c r="G26" s="68"/>
      <c r="H26" s="69"/>
      <c r="I26" s="70"/>
      <c r="J26" s="71">
        <v>50</v>
      </c>
    </row>
    <row r="27" spans="1:10" x14ac:dyDescent="0.2">
      <c r="A27" s="63">
        <v>45006</v>
      </c>
      <c r="B27" s="52" t="s">
        <v>77</v>
      </c>
      <c r="C27" s="64"/>
      <c r="D27" s="68"/>
      <c r="E27" s="69"/>
      <c r="F27" s="70"/>
      <c r="G27" s="68">
        <v>40</v>
      </c>
      <c r="H27" s="69"/>
      <c r="I27" s="70"/>
      <c r="J27" s="71"/>
    </row>
    <row r="28" spans="1:10" x14ac:dyDescent="0.2">
      <c r="A28" s="63">
        <v>45007</v>
      </c>
      <c r="B28" s="52" t="s">
        <v>51</v>
      </c>
      <c r="C28" s="64"/>
      <c r="D28" s="68"/>
      <c r="E28" s="69"/>
      <c r="F28" s="70"/>
      <c r="G28" s="68">
        <v>18</v>
      </c>
      <c r="H28" s="69"/>
      <c r="I28" s="70"/>
      <c r="J28" s="71"/>
    </row>
    <row r="29" spans="1:10" x14ac:dyDescent="0.2">
      <c r="A29" s="63">
        <v>45008</v>
      </c>
      <c r="B29" s="52"/>
      <c r="C29" s="64"/>
      <c r="D29" s="68"/>
      <c r="E29" s="69"/>
      <c r="F29" s="70"/>
      <c r="G29" s="68"/>
      <c r="H29" s="69"/>
      <c r="I29" s="70"/>
      <c r="J29" s="71"/>
    </row>
    <row r="30" spans="1:10" x14ac:dyDescent="0.2">
      <c r="A30" s="63">
        <v>45009</v>
      </c>
      <c r="B30" s="52" t="s">
        <v>56</v>
      </c>
      <c r="C30" s="64"/>
      <c r="D30" s="68">
        <v>6</v>
      </c>
      <c r="E30" s="69">
        <v>6.5</v>
      </c>
      <c r="F30" s="70">
        <f>D30*E30</f>
        <v>39</v>
      </c>
      <c r="G30" s="68">
        <v>6.84</v>
      </c>
      <c r="H30" s="69"/>
      <c r="I30" s="70"/>
      <c r="J30" s="71"/>
    </row>
    <row r="31" spans="1:10" x14ac:dyDescent="0.2">
      <c r="A31" s="63">
        <v>45010</v>
      </c>
      <c r="B31" s="52" t="s">
        <v>102</v>
      </c>
      <c r="C31" s="64"/>
      <c r="D31" s="68"/>
      <c r="E31" s="69"/>
      <c r="F31" s="70"/>
      <c r="G31" s="68"/>
      <c r="H31" s="69"/>
      <c r="I31" s="70">
        <v>95</v>
      </c>
      <c r="J31" s="71"/>
    </row>
    <row r="32" spans="1:10" ht="13.5" thickBot="1" x14ac:dyDescent="0.25">
      <c r="A32" s="63">
        <v>45011</v>
      </c>
      <c r="B32" s="52"/>
      <c r="C32" s="64"/>
      <c r="D32" s="68"/>
      <c r="E32" s="69"/>
      <c r="F32" s="70"/>
      <c r="G32" s="68"/>
      <c r="H32" s="69"/>
      <c r="I32" s="70"/>
      <c r="J32" s="71"/>
    </row>
    <row r="33" spans="1:10" ht="13.5" thickBot="1" x14ac:dyDescent="0.25">
      <c r="A33" s="86"/>
      <c r="B33" s="87"/>
      <c r="C33" s="88">
        <f>SUM(C4:C32)</f>
        <v>1950</v>
      </c>
      <c r="D33" s="89">
        <f>D3-SUM(D4:D32)</f>
        <v>6</v>
      </c>
      <c r="E33" s="90"/>
      <c r="F33" s="91">
        <f>F3-SUM(F4:F32)</f>
        <v>39</v>
      </c>
      <c r="G33" s="89">
        <f>SUM(G4:G32)</f>
        <v>1481.9099999999999</v>
      </c>
      <c r="H33" s="90">
        <f>SUM(H4:H32)</f>
        <v>49</v>
      </c>
      <c r="I33" s="91">
        <f>SUM(I8:I32)</f>
        <v>95</v>
      </c>
      <c r="J33" s="92">
        <f>SUM(J4:J32)</f>
        <v>250</v>
      </c>
    </row>
  </sheetData>
  <mergeCells count="1">
    <mergeCell ref="L1:O1"/>
  </mergeCells>
  <conditionalFormatting sqref="O7">
    <cfRule type="cellIs" dxfId="4" priority="1" operator="greaterThan">
      <formula>$O$3</formula>
    </cfRule>
    <cfRule type="cellIs" dxfId="3" priority="2" operator="greaterThan">
      <formula>$O$3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B1" workbookViewId="0">
      <selection activeCell="O2" sqref="O2"/>
    </sheetView>
  </sheetViews>
  <sheetFormatPr defaultRowHeight="12.75" x14ac:dyDescent="0.2"/>
  <cols>
    <col min="1" max="1" width="10.42578125" bestFit="1" customWidth="1"/>
    <col min="2" max="2" width="23.7109375" bestFit="1" customWidth="1"/>
    <col min="3" max="5" width="9.28515625" bestFit="1" customWidth="1"/>
    <col min="6" max="6" width="16.7109375" bestFit="1" customWidth="1"/>
    <col min="7" max="7" width="13.7109375" bestFit="1" customWidth="1"/>
    <col min="8" max="8" width="14.140625" bestFit="1" customWidth="1"/>
    <col min="9" max="9" width="14.42578125" bestFit="1" customWidth="1"/>
    <col min="10" max="10" width="12.140625" bestFit="1" customWidth="1"/>
    <col min="12" max="12" width="26.85546875" customWidth="1"/>
    <col min="13" max="15" width="9.28515625" bestFit="1" customWidth="1"/>
  </cols>
  <sheetData>
    <row r="1" spans="1:15" ht="13.5" thickBot="1" x14ac:dyDescent="0.25">
      <c r="A1" s="31" t="s">
        <v>72</v>
      </c>
      <c r="B1" s="32" t="s">
        <v>71</v>
      </c>
      <c r="C1" s="33" t="s">
        <v>45</v>
      </c>
      <c r="D1" s="31" t="s">
        <v>52</v>
      </c>
      <c r="E1" s="34"/>
      <c r="F1" s="35"/>
      <c r="G1" s="36" t="s">
        <v>46</v>
      </c>
      <c r="H1" s="37"/>
      <c r="I1" s="38"/>
      <c r="J1" s="39" t="s">
        <v>60</v>
      </c>
      <c r="K1" s="29"/>
      <c r="L1" s="111" t="s">
        <v>78</v>
      </c>
      <c r="M1" s="112"/>
      <c r="N1" s="112"/>
      <c r="O1" s="113"/>
    </row>
    <row r="2" spans="1:15" ht="13.5" thickBot="1" x14ac:dyDescent="0.25">
      <c r="A2" s="40"/>
      <c r="B2" s="41"/>
      <c r="C2" s="42"/>
      <c r="D2" s="40" t="s">
        <v>53</v>
      </c>
      <c r="E2" s="43" t="s">
        <v>54</v>
      </c>
      <c r="F2" s="44" t="s">
        <v>55</v>
      </c>
      <c r="G2" s="45" t="s">
        <v>47</v>
      </c>
      <c r="H2" s="46" t="s">
        <v>48</v>
      </c>
      <c r="I2" s="47" t="s">
        <v>73</v>
      </c>
      <c r="J2" s="48"/>
      <c r="K2" s="29"/>
      <c r="L2" s="40" t="s">
        <v>57</v>
      </c>
      <c r="M2" s="98">
        <f>D3-(SUM(D4:D35))+'Mese 2'!M2</f>
        <v>20</v>
      </c>
      <c r="N2" s="49"/>
      <c r="O2" s="50">
        <f>'Mese 1'!F39+F3-(SUM(F4:F35))</f>
        <v>91</v>
      </c>
    </row>
    <row r="3" spans="1:15" ht="13.5" thickBot="1" x14ac:dyDescent="0.25">
      <c r="A3" s="51"/>
      <c r="B3" s="52"/>
      <c r="C3" s="53"/>
      <c r="D3" s="54">
        <v>16</v>
      </c>
      <c r="E3" s="55">
        <v>6.5</v>
      </c>
      <c r="F3" s="56">
        <f>D3*E3</f>
        <v>104</v>
      </c>
      <c r="G3" s="57"/>
      <c r="H3" s="58"/>
      <c r="I3" s="59"/>
      <c r="J3" s="60"/>
      <c r="K3" s="29"/>
      <c r="L3" s="57" t="s">
        <v>76</v>
      </c>
      <c r="M3" s="58"/>
      <c r="N3" s="61"/>
      <c r="O3" s="62">
        <f>C36*0.1</f>
        <v>185</v>
      </c>
    </row>
    <row r="4" spans="1:15" x14ac:dyDescent="0.2">
      <c r="A4" s="63">
        <v>45012</v>
      </c>
      <c r="B4" s="52" t="s">
        <v>49</v>
      </c>
      <c r="C4" s="64">
        <v>1850</v>
      </c>
      <c r="D4" s="94"/>
      <c r="E4" s="66"/>
      <c r="F4" s="67"/>
      <c r="G4" s="68"/>
      <c r="H4" s="69"/>
      <c r="I4" s="70"/>
      <c r="J4" s="71"/>
      <c r="K4" s="29"/>
      <c r="L4" s="51" t="s">
        <v>58</v>
      </c>
      <c r="M4" s="72"/>
      <c r="N4" s="52"/>
      <c r="O4" s="73">
        <f>G36</f>
        <v>1425.81</v>
      </c>
    </row>
    <row r="5" spans="1:15" x14ac:dyDescent="0.2">
      <c r="A5" s="63">
        <v>45013</v>
      </c>
      <c r="B5" s="52" t="s">
        <v>79</v>
      </c>
      <c r="C5" s="64"/>
      <c r="D5" s="95"/>
      <c r="E5" s="69"/>
      <c r="F5" s="70"/>
      <c r="G5" s="68">
        <v>39.9</v>
      </c>
      <c r="H5" s="69"/>
      <c r="I5" s="70"/>
      <c r="J5" s="71"/>
      <c r="K5" s="29"/>
      <c r="L5" s="51" t="s">
        <v>80</v>
      </c>
      <c r="M5" s="72"/>
      <c r="N5" s="52"/>
      <c r="O5" s="73">
        <f>H36</f>
        <v>474</v>
      </c>
    </row>
    <row r="6" spans="1:15" ht="13.5" thickBot="1" x14ac:dyDescent="0.25">
      <c r="A6" s="63">
        <v>45014</v>
      </c>
      <c r="B6" s="52"/>
      <c r="C6" s="64"/>
      <c r="D6" s="95"/>
      <c r="E6" s="69"/>
      <c r="F6" s="70"/>
      <c r="G6" s="68"/>
      <c r="H6" s="69"/>
      <c r="I6" s="70"/>
      <c r="J6" s="71"/>
      <c r="K6" s="29"/>
      <c r="L6" s="51" t="s">
        <v>66</v>
      </c>
      <c r="M6" s="72"/>
      <c r="N6" s="52"/>
      <c r="O6" s="73">
        <f>J36</f>
        <v>250</v>
      </c>
    </row>
    <row r="7" spans="1:15" ht="13.5" thickBot="1" x14ac:dyDescent="0.25">
      <c r="A7" s="63">
        <v>45015</v>
      </c>
      <c r="B7" s="52" t="s">
        <v>51</v>
      </c>
      <c r="C7" s="64"/>
      <c r="D7" s="95"/>
      <c r="E7" s="69"/>
      <c r="F7" s="70"/>
      <c r="G7" s="68">
        <v>25</v>
      </c>
      <c r="H7" s="69"/>
      <c r="I7" s="70"/>
      <c r="J7" s="71"/>
      <c r="K7" s="29"/>
      <c r="L7" s="75" t="s">
        <v>65</v>
      </c>
      <c r="M7" s="76"/>
      <c r="N7" s="77"/>
      <c r="O7" s="78">
        <f>C36-G36-J36</f>
        <v>174.19000000000005</v>
      </c>
    </row>
    <row r="8" spans="1:15" x14ac:dyDescent="0.2">
      <c r="A8" s="63">
        <v>45016</v>
      </c>
      <c r="B8" s="52" t="s">
        <v>112</v>
      </c>
      <c r="C8" s="64"/>
      <c r="D8" s="95">
        <v>7</v>
      </c>
      <c r="E8" s="69"/>
      <c r="F8" s="70">
        <f>D8*E3</f>
        <v>45.5</v>
      </c>
      <c r="G8" s="68">
        <v>24.68</v>
      </c>
      <c r="H8" s="69"/>
      <c r="I8" s="70"/>
      <c r="J8" s="71"/>
      <c r="K8" s="29"/>
      <c r="L8" s="29"/>
      <c r="M8" s="29"/>
      <c r="N8" s="29"/>
      <c r="O8" s="29"/>
    </row>
    <row r="9" spans="1:15" x14ac:dyDescent="0.2">
      <c r="A9" s="63"/>
      <c r="B9" s="52" t="s">
        <v>50</v>
      </c>
      <c r="C9" s="64"/>
      <c r="D9" s="95"/>
      <c r="E9" s="69"/>
      <c r="F9" s="70"/>
      <c r="G9" s="68">
        <v>500</v>
      </c>
      <c r="H9" s="69"/>
      <c r="I9" s="70"/>
      <c r="J9" s="71"/>
      <c r="K9" s="29"/>
      <c r="L9" s="29"/>
      <c r="M9" s="29"/>
      <c r="N9" s="29"/>
      <c r="O9" s="29"/>
    </row>
    <row r="10" spans="1:15" x14ac:dyDescent="0.2">
      <c r="A10" s="63">
        <v>45017</v>
      </c>
      <c r="B10" s="52"/>
      <c r="C10" s="64"/>
      <c r="D10" s="95"/>
      <c r="E10" s="69"/>
      <c r="F10" s="70"/>
      <c r="G10" s="68"/>
      <c r="H10" s="69"/>
      <c r="I10" s="70"/>
      <c r="J10" s="71"/>
      <c r="K10" s="29"/>
      <c r="L10" s="29" t="s">
        <v>81</v>
      </c>
      <c r="M10" s="29"/>
      <c r="N10" s="29"/>
      <c r="O10" s="29"/>
    </row>
    <row r="11" spans="1:15" x14ac:dyDescent="0.2">
      <c r="A11" s="63">
        <v>45018</v>
      </c>
      <c r="B11" s="52" t="s">
        <v>67</v>
      </c>
      <c r="C11" s="64"/>
      <c r="D11" s="95"/>
      <c r="E11" s="69"/>
      <c r="F11" s="70"/>
      <c r="G11" s="68">
        <v>45</v>
      </c>
      <c r="H11" s="69"/>
      <c r="I11" s="70"/>
      <c r="J11" s="71"/>
      <c r="K11" s="29"/>
      <c r="L11" s="29"/>
      <c r="M11" s="29"/>
      <c r="N11" s="29"/>
      <c r="O11" s="29"/>
    </row>
    <row r="12" spans="1:15" x14ac:dyDescent="0.2">
      <c r="A12" s="63">
        <v>45019</v>
      </c>
      <c r="B12" s="52"/>
      <c r="C12" s="64"/>
      <c r="D12" s="95"/>
      <c r="E12" s="69"/>
      <c r="F12" s="70"/>
      <c r="G12" s="68"/>
      <c r="H12" s="69"/>
      <c r="I12" s="70"/>
      <c r="J12" s="71"/>
      <c r="K12" s="29"/>
      <c r="L12" s="29"/>
      <c r="M12" s="29"/>
      <c r="N12" s="29"/>
      <c r="O12" s="29"/>
    </row>
    <row r="13" spans="1:15" x14ac:dyDescent="0.2">
      <c r="A13" s="63">
        <v>45020</v>
      </c>
      <c r="B13" s="52" t="s">
        <v>116</v>
      </c>
      <c r="C13" s="64"/>
      <c r="D13" s="95"/>
      <c r="E13" s="69"/>
      <c r="F13" s="70"/>
      <c r="G13" s="68">
        <v>11.92</v>
      </c>
      <c r="H13" s="69"/>
      <c r="I13" s="70"/>
      <c r="J13" s="71"/>
      <c r="K13" s="29"/>
      <c r="L13" s="29"/>
      <c r="M13" s="29"/>
      <c r="N13" s="29"/>
      <c r="O13" s="29"/>
    </row>
    <row r="14" spans="1:15" x14ac:dyDescent="0.2">
      <c r="A14" s="63">
        <v>45021</v>
      </c>
      <c r="B14" s="52" t="s">
        <v>59</v>
      </c>
      <c r="C14" s="64"/>
      <c r="D14" s="95"/>
      <c r="E14" s="69"/>
      <c r="F14" s="70"/>
      <c r="G14" s="68"/>
      <c r="H14" s="69"/>
      <c r="I14" s="70"/>
      <c r="J14" s="71">
        <v>200</v>
      </c>
      <c r="K14" s="29"/>
      <c r="L14" s="29"/>
      <c r="M14" s="29"/>
      <c r="N14" s="29"/>
      <c r="O14" s="29"/>
    </row>
    <row r="15" spans="1:15" x14ac:dyDescent="0.2">
      <c r="A15" s="63">
        <v>45022</v>
      </c>
      <c r="B15" s="52"/>
      <c r="C15" s="64"/>
      <c r="D15" s="95"/>
      <c r="E15" s="69"/>
      <c r="F15" s="70"/>
      <c r="G15" s="68"/>
      <c r="H15" s="69"/>
      <c r="I15" s="70"/>
      <c r="J15" s="71"/>
      <c r="K15" s="29"/>
      <c r="L15" s="29"/>
      <c r="M15" s="29"/>
      <c r="N15" s="29"/>
      <c r="O15" s="29"/>
    </row>
    <row r="16" spans="1:15" x14ac:dyDescent="0.2">
      <c r="A16" s="63">
        <v>45023</v>
      </c>
      <c r="B16" s="52"/>
      <c r="C16" s="64"/>
      <c r="D16" s="95"/>
      <c r="E16" s="69"/>
      <c r="F16" s="70"/>
      <c r="G16" s="68"/>
      <c r="H16" s="69"/>
      <c r="I16" s="70"/>
      <c r="J16" s="71"/>
      <c r="K16" s="29"/>
      <c r="L16" s="29"/>
      <c r="M16" s="29"/>
      <c r="N16" s="29"/>
      <c r="O16" s="29"/>
    </row>
    <row r="17" spans="1:15" x14ac:dyDescent="0.2">
      <c r="A17" s="63">
        <v>45024</v>
      </c>
      <c r="B17" s="52" t="s">
        <v>102</v>
      </c>
      <c r="C17" s="64"/>
      <c r="D17" s="95"/>
      <c r="E17" s="69"/>
      <c r="F17" s="70"/>
      <c r="G17" s="68"/>
      <c r="H17" s="69"/>
      <c r="I17" s="70">
        <v>95</v>
      </c>
      <c r="J17" s="71"/>
      <c r="K17" s="29"/>
      <c r="L17" s="29"/>
      <c r="M17" s="29"/>
      <c r="N17" s="29"/>
      <c r="O17" s="29"/>
    </row>
    <row r="18" spans="1:15" x14ac:dyDescent="0.2">
      <c r="A18" s="63">
        <v>45025</v>
      </c>
      <c r="B18" s="52" t="s">
        <v>51</v>
      </c>
      <c r="C18" s="64"/>
      <c r="D18" s="95"/>
      <c r="E18" s="69"/>
      <c r="F18" s="70"/>
      <c r="G18" s="68">
        <v>30</v>
      </c>
      <c r="H18" s="69"/>
      <c r="I18" s="70"/>
      <c r="J18" s="71"/>
      <c r="K18" s="29"/>
      <c r="L18" s="29"/>
      <c r="M18" s="29"/>
      <c r="N18" s="29"/>
      <c r="O18" s="29"/>
    </row>
    <row r="19" spans="1:15" x14ac:dyDescent="0.2">
      <c r="A19" s="63">
        <v>45026</v>
      </c>
      <c r="B19" s="52" t="s">
        <v>83</v>
      </c>
      <c r="C19" s="64"/>
      <c r="D19" s="95"/>
      <c r="E19" s="69"/>
      <c r="F19" s="70"/>
      <c r="G19" s="68">
        <f>'Mese 2'!H33</f>
        <v>49</v>
      </c>
      <c r="H19" s="69"/>
      <c r="I19" s="70"/>
      <c r="J19" s="71"/>
      <c r="K19" s="29"/>
      <c r="L19" s="29"/>
      <c r="M19" s="29"/>
      <c r="N19" s="29"/>
      <c r="O19" s="29"/>
    </row>
    <row r="20" spans="1:15" x14ac:dyDescent="0.2">
      <c r="A20" s="63">
        <v>45027</v>
      </c>
      <c r="B20" s="52" t="s">
        <v>118</v>
      </c>
      <c r="C20" s="64"/>
      <c r="D20" s="95"/>
      <c r="E20" s="69"/>
      <c r="F20" s="70"/>
      <c r="G20" s="68">
        <v>25</v>
      </c>
      <c r="H20" s="69"/>
      <c r="I20" s="70"/>
      <c r="J20" s="71"/>
      <c r="K20" s="29"/>
      <c r="L20" s="29"/>
      <c r="M20" s="29"/>
      <c r="N20" s="29"/>
      <c r="O20" s="29"/>
    </row>
    <row r="21" spans="1:15" x14ac:dyDescent="0.2">
      <c r="A21" s="63">
        <v>45028</v>
      </c>
      <c r="B21" s="52" t="s">
        <v>117</v>
      </c>
      <c r="C21" s="64"/>
      <c r="D21" s="95"/>
      <c r="E21" s="69"/>
      <c r="F21" s="70"/>
      <c r="G21" s="68">
        <v>250</v>
      </c>
      <c r="H21" s="69"/>
      <c r="I21" s="70"/>
      <c r="J21" s="71"/>
      <c r="K21" s="29"/>
      <c r="L21" s="29"/>
      <c r="M21" s="29"/>
      <c r="N21" s="29"/>
      <c r="O21" s="29"/>
    </row>
    <row r="22" spans="1:15" x14ac:dyDescent="0.2">
      <c r="A22" s="63">
        <v>45029</v>
      </c>
      <c r="B22" s="52" t="s">
        <v>61</v>
      </c>
      <c r="C22" s="64"/>
      <c r="D22" s="95"/>
      <c r="E22" s="69"/>
      <c r="F22" s="70"/>
      <c r="G22" s="68"/>
      <c r="H22" s="69">
        <v>450</v>
      </c>
      <c r="I22" s="70"/>
      <c r="J22" s="71"/>
      <c r="K22" s="29"/>
      <c r="L22" s="29"/>
      <c r="M22" s="29"/>
      <c r="N22" s="29"/>
      <c r="O22" s="29"/>
    </row>
    <row r="23" spans="1:15" x14ac:dyDescent="0.2">
      <c r="A23" s="63">
        <v>45030</v>
      </c>
      <c r="B23" s="52" t="s">
        <v>113</v>
      </c>
      <c r="C23" s="64"/>
      <c r="D23" s="95"/>
      <c r="E23" s="69"/>
      <c r="F23" s="70"/>
      <c r="G23" s="68">
        <v>18.96</v>
      </c>
      <c r="H23" s="69"/>
      <c r="I23" s="70"/>
      <c r="J23" s="71"/>
      <c r="K23" s="29"/>
      <c r="L23" s="29"/>
      <c r="M23" s="29"/>
      <c r="N23" s="29"/>
      <c r="O23" s="29"/>
    </row>
    <row r="24" spans="1:15" x14ac:dyDescent="0.2">
      <c r="A24" s="63">
        <v>45031</v>
      </c>
      <c r="B24" s="52" t="s">
        <v>51</v>
      </c>
      <c r="C24" s="64"/>
      <c r="D24" s="95"/>
      <c r="E24" s="69"/>
      <c r="F24" s="70"/>
      <c r="G24" s="68">
        <v>18</v>
      </c>
      <c r="H24" s="69"/>
      <c r="I24" s="70"/>
      <c r="J24" s="71"/>
      <c r="K24" s="29"/>
      <c r="L24" s="29"/>
      <c r="M24" s="29"/>
      <c r="N24" s="29"/>
      <c r="O24" s="29"/>
    </row>
    <row r="25" spans="1:15" x14ac:dyDescent="0.2">
      <c r="A25" s="63">
        <v>45032</v>
      </c>
      <c r="B25" s="52" t="s">
        <v>67</v>
      </c>
      <c r="C25" s="64"/>
      <c r="D25" s="95"/>
      <c r="E25" s="69"/>
      <c r="F25" s="70"/>
      <c r="G25" s="68">
        <v>60</v>
      </c>
      <c r="H25" s="69"/>
      <c r="I25" s="70"/>
      <c r="J25" s="71"/>
      <c r="K25" s="29"/>
      <c r="L25" s="29"/>
      <c r="M25" s="29"/>
      <c r="N25" s="29"/>
      <c r="O25" s="29"/>
    </row>
    <row r="26" spans="1:15" x14ac:dyDescent="0.2">
      <c r="A26" s="63">
        <v>45033</v>
      </c>
      <c r="B26" s="52"/>
      <c r="C26" s="64"/>
      <c r="D26" s="95"/>
      <c r="E26" s="69"/>
      <c r="F26" s="70"/>
      <c r="G26" s="68"/>
      <c r="H26" s="69"/>
      <c r="I26" s="70"/>
      <c r="J26" s="71"/>
      <c r="K26" s="29"/>
      <c r="L26" s="29"/>
      <c r="M26" s="29"/>
      <c r="N26" s="29"/>
      <c r="O26" s="29"/>
    </row>
    <row r="27" spans="1:15" x14ac:dyDescent="0.2">
      <c r="A27" s="63">
        <v>45034</v>
      </c>
      <c r="B27" s="52" t="s">
        <v>118</v>
      </c>
      <c r="C27" s="64"/>
      <c r="D27" s="95"/>
      <c r="E27" s="69"/>
      <c r="F27" s="70"/>
      <c r="G27" s="68">
        <v>45</v>
      </c>
      <c r="H27" s="69"/>
      <c r="I27" s="70"/>
      <c r="J27" s="71"/>
      <c r="K27" s="29"/>
      <c r="L27" s="29"/>
      <c r="M27" s="29"/>
      <c r="N27" s="29"/>
      <c r="O27" s="29"/>
    </row>
    <row r="28" spans="1:15" x14ac:dyDescent="0.2">
      <c r="A28" s="63">
        <v>45035</v>
      </c>
      <c r="B28" s="52" t="s">
        <v>114</v>
      </c>
      <c r="C28" s="64"/>
      <c r="D28" s="95"/>
      <c r="E28" s="69"/>
      <c r="F28" s="70"/>
      <c r="G28" s="68">
        <v>30</v>
      </c>
      <c r="H28" s="69"/>
      <c r="I28" s="70"/>
      <c r="J28" s="71"/>
      <c r="K28" s="29"/>
      <c r="L28" s="29"/>
      <c r="M28" s="29"/>
      <c r="N28" s="29"/>
      <c r="O28" s="29"/>
    </row>
    <row r="29" spans="1:15" x14ac:dyDescent="0.2">
      <c r="A29" s="63">
        <v>45036</v>
      </c>
      <c r="B29" s="52" t="s">
        <v>59</v>
      </c>
      <c r="C29" s="64"/>
      <c r="D29" s="95"/>
      <c r="E29" s="69"/>
      <c r="F29" s="70"/>
      <c r="G29" s="68"/>
      <c r="H29" s="69"/>
      <c r="I29" s="70"/>
      <c r="J29" s="71">
        <v>50</v>
      </c>
      <c r="K29" s="29"/>
      <c r="L29" s="29"/>
      <c r="M29" s="29"/>
      <c r="N29" s="29"/>
      <c r="O29" s="29"/>
    </row>
    <row r="30" spans="1:15" x14ac:dyDescent="0.2">
      <c r="A30" s="63">
        <v>45037</v>
      </c>
      <c r="B30" s="52" t="s">
        <v>115</v>
      </c>
      <c r="C30" s="64"/>
      <c r="D30" s="95"/>
      <c r="E30" s="69"/>
      <c r="F30" s="70"/>
      <c r="G30" s="68"/>
      <c r="H30" s="69">
        <v>24</v>
      </c>
      <c r="I30" s="70"/>
      <c r="J30" s="71"/>
      <c r="K30" s="29"/>
      <c r="L30" s="29"/>
      <c r="M30" s="29"/>
      <c r="N30" s="29"/>
      <c r="O30" s="29"/>
    </row>
    <row r="31" spans="1:15" x14ac:dyDescent="0.2">
      <c r="A31" s="63">
        <v>45038</v>
      </c>
      <c r="B31" s="52"/>
      <c r="C31" s="64"/>
      <c r="D31" s="95"/>
      <c r="E31" s="69"/>
      <c r="F31" s="70"/>
      <c r="G31" s="68"/>
      <c r="H31" s="69"/>
      <c r="I31" s="70"/>
      <c r="J31" s="71"/>
      <c r="K31" s="29"/>
      <c r="L31" s="29"/>
      <c r="M31" s="29"/>
      <c r="N31" s="29"/>
      <c r="O31" s="29"/>
    </row>
    <row r="32" spans="1:15" x14ac:dyDescent="0.2">
      <c r="A32" s="63">
        <v>45039</v>
      </c>
      <c r="B32" s="52" t="s">
        <v>51</v>
      </c>
      <c r="C32" s="64"/>
      <c r="D32" s="95"/>
      <c r="E32" s="69"/>
      <c r="F32" s="70"/>
      <c r="G32" s="68">
        <v>30</v>
      </c>
      <c r="H32" s="69"/>
      <c r="I32" s="70"/>
      <c r="J32" s="71"/>
      <c r="K32" s="29"/>
      <c r="L32" s="29"/>
      <c r="M32" s="29"/>
      <c r="N32" s="29"/>
      <c r="O32" s="29"/>
    </row>
    <row r="33" spans="1:15" x14ac:dyDescent="0.2">
      <c r="A33" s="63">
        <v>45040</v>
      </c>
      <c r="B33" s="52" t="s">
        <v>62</v>
      </c>
      <c r="C33" s="64"/>
      <c r="D33" s="95"/>
      <c r="E33" s="69"/>
      <c r="F33" s="70"/>
      <c r="G33" s="68">
        <v>108</v>
      </c>
      <c r="H33" s="69"/>
      <c r="I33" s="70"/>
      <c r="J33" s="71"/>
      <c r="K33" s="29"/>
      <c r="L33" s="29"/>
      <c r="M33" s="29"/>
      <c r="N33" s="29"/>
      <c r="O33" s="29"/>
    </row>
    <row r="34" spans="1:15" x14ac:dyDescent="0.2">
      <c r="A34" s="63">
        <v>45041</v>
      </c>
      <c r="B34" s="52" t="s">
        <v>63</v>
      </c>
      <c r="C34" s="64"/>
      <c r="D34" s="95"/>
      <c r="E34" s="69"/>
      <c r="F34" s="70"/>
      <c r="G34" s="68">
        <v>47.35</v>
      </c>
      <c r="H34" s="69"/>
      <c r="I34" s="70"/>
      <c r="J34" s="71"/>
      <c r="K34" s="29"/>
      <c r="L34" s="29"/>
      <c r="M34" s="29"/>
      <c r="N34" s="29"/>
      <c r="O34" s="29"/>
    </row>
    <row r="35" spans="1:15" ht="13.5" thickBot="1" x14ac:dyDescent="0.25">
      <c r="A35" s="63">
        <v>45042</v>
      </c>
      <c r="B35" s="52" t="s">
        <v>118</v>
      </c>
      <c r="C35" s="64"/>
      <c r="D35" s="95"/>
      <c r="E35" s="69"/>
      <c r="F35" s="70"/>
      <c r="G35" s="68">
        <v>68</v>
      </c>
      <c r="H35" s="69"/>
      <c r="I35" s="70"/>
      <c r="J35" s="71"/>
      <c r="K35" s="29"/>
      <c r="L35" s="29"/>
      <c r="M35" s="29"/>
      <c r="N35" s="29"/>
      <c r="O35" s="29"/>
    </row>
    <row r="36" spans="1:15" ht="13.5" thickBot="1" x14ac:dyDescent="0.25">
      <c r="A36" s="86"/>
      <c r="B36" s="87"/>
      <c r="C36" s="88">
        <f>SUM(C4:C35)</f>
        <v>1850</v>
      </c>
      <c r="D36" s="97">
        <f>SUM(D4:D35)</f>
        <v>7</v>
      </c>
      <c r="E36" s="88">
        <f t="shared" ref="E36:J36" si="0">SUM(E4:E35)</f>
        <v>0</v>
      </c>
      <c r="F36" s="89">
        <f t="shared" si="0"/>
        <v>45.5</v>
      </c>
      <c r="G36" s="88">
        <f t="shared" si="0"/>
        <v>1425.81</v>
      </c>
      <c r="H36" s="89">
        <f t="shared" si="0"/>
        <v>474</v>
      </c>
      <c r="I36" s="88">
        <f t="shared" si="0"/>
        <v>95</v>
      </c>
      <c r="J36" s="89">
        <f t="shared" si="0"/>
        <v>250</v>
      </c>
      <c r="K36" s="29"/>
      <c r="L36" s="29"/>
      <c r="M36" s="29"/>
      <c r="N36" s="29"/>
      <c r="O36" s="29"/>
    </row>
  </sheetData>
  <mergeCells count="1">
    <mergeCell ref="L1:O1"/>
  </mergeCells>
  <conditionalFormatting sqref="O7">
    <cfRule type="cellIs" dxfId="2" priority="1" operator="lessThan">
      <formula>$O$3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D4E2B61-63EA-46DD-9BFD-6A6DD3E9CB3A}">
            <xm:f>'Mese 2'!$O$3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greaterThan" id="{2A6575C1-B07B-4992-A783-6B89D864AAFC}">
            <xm:f>'Mese 2'!$O$3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Intro</vt:lpstr>
      <vt:lpstr>Riepilogo anno</vt:lpstr>
      <vt:lpstr>Mese 1</vt:lpstr>
      <vt:lpstr>Mese 2</vt:lpstr>
      <vt:lpstr>Mese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PAOLA LUCCI</dc:creator>
  <cp:lastModifiedBy>Utente</cp:lastModifiedBy>
  <dcterms:created xsi:type="dcterms:W3CDTF">2022-04-06T16:10:10Z</dcterms:created>
  <dcterms:modified xsi:type="dcterms:W3CDTF">2023-05-08T18:04:38Z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b9e61-aac5-4f6e-805d-ceb8cb9983a1_Enabled">
    <vt:lpwstr>true</vt:lpwstr>
  </property>
  <property fmtid="{D5CDD505-2E9C-101B-9397-08002B2CF9AE}" pid="3" name="MSIP_Label_29db9e61-aac5-4f6e-805d-ceb8cb9983a1_SetDate">
    <vt:lpwstr>2023-04-20T09:36:54Z</vt:lpwstr>
  </property>
  <property fmtid="{D5CDD505-2E9C-101B-9397-08002B2CF9AE}" pid="4" name="MSIP_Label_29db9e61-aac5-4f6e-805d-ceb8cb9983a1_Method">
    <vt:lpwstr>Standard</vt:lpwstr>
  </property>
  <property fmtid="{D5CDD505-2E9C-101B-9397-08002B2CF9AE}" pid="5" name="MSIP_Label_29db9e61-aac5-4f6e-805d-ceb8cb9983a1_Name">
    <vt:lpwstr>UniCredit - Internal Use Only - no visual markings</vt:lpwstr>
  </property>
  <property fmtid="{D5CDD505-2E9C-101B-9397-08002B2CF9AE}" pid="6" name="MSIP_Label_29db9e61-aac5-4f6e-805d-ceb8cb9983a1_SiteId">
    <vt:lpwstr>2cc49ce9-66a1-41ac-a96b-bdc54247696a</vt:lpwstr>
  </property>
  <property fmtid="{D5CDD505-2E9C-101B-9397-08002B2CF9AE}" pid="7" name="MSIP_Label_29db9e61-aac5-4f6e-805d-ceb8cb9983a1_ActionId">
    <vt:lpwstr>ab4b2a74-0b55-4f79-ab45-091a482fc5bc</vt:lpwstr>
  </property>
  <property fmtid="{D5CDD505-2E9C-101B-9397-08002B2CF9AE}" pid="8" name="MSIP_Label_29db9e61-aac5-4f6e-805d-ceb8cb9983a1_ContentBits">
    <vt:lpwstr>0</vt:lpwstr>
  </property>
</Properties>
</file>