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sa\Desktop\My Tutorial\Linear Regression\"/>
    </mc:Choice>
  </mc:AlternateContent>
  <bookViews>
    <workbookView xWindow="0" yWindow="0" windowWidth="10335" windowHeight="8100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D7" i="1"/>
  <c r="E3" i="1"/>
  <c r="E7" i="1"/>
  <c r="E4" i="1"/>
  <c r="E5" i="1"/>
  <c r="E6" i="1"/>
  <c r="E2" i="1"/>
  <c r="D3" i="1"/>
  <c r="D4" i="1"/>
  <c r="D5" i="1"/>
  <c r="D6" i="1"/>
  <c r="D2" i="1"/>
  <c r="F12" i="1" l="1"/>
  <c r="G12" i="1" s="1"/>
  <c r="G18" i="1" s="1"/>
  <c r="G19" i="1" s="1"/>
  <c r="F16" i="1"/>
  <c r="F15" i="1"/>
  <c r="F14" i="1"/>
  <c r="F13" i="1"/>
  <c r="F17" i="1"/>
  <c r="F6" i="1"/>
  <c r="G6" i="1" s="1"/>
  <c r="H6" i="1" s="1"/>
  <c r="F5" i="1"/>
  <c r="G5" i="1" s="1"/>
  <c r="H5" i="1" s="1"/>
  <c r="F4" i="1"/>
  <c r="G4" i="1" s="1"/>
  <c r="H4" i="1" s="1"/>
  <c r="F3" i="1"/>
  <c r="G3" i="1" s="1"/>
  <c r="H3" i="1" s="1"/>
  <c r="F7" i="1"/>
  <c r="G7" i="1" s="1"/>
  <c r="H7" i="1" s="1"/>
  <c r="F2" i="1"/>
  <c r="G2" i="1" s="1"/>
  <c r="H2" i="1" s="1"/>
  <c r="B15" i="1" l="1"/>
  <c r="B13" i="1"/>
  <c r="H8" i="1"/>
  <c r="H9" i="1" s="1"/>
  <c r="F20" i="1" s="1"/>
  <c r="B12" i="1"/>
  <c r="B11" i="1"/>
  <c r="B14" i="1"/>
  <c r="A13" i="1"/>
  <c r="A12" i="1"/>
  <c r="A11" i="1"/>
  <c r="A14" i="1"/>
  <c r="A15" i="1"/>
  <c r="B10" i="1"/>
  <c r="B16" i="1" s="1"/>
  <c r="D21" i="1" s="1"/>
  <c r="A10" i="1"/>
  <c r="A16" i="1" l="1"/>
  <c r="D20" i="1" s="1"/>
</calcChain>
</file>

<file path=xl/sharedStrings.xml><?xml version="1.0" encoding="utf-8"?>
<sst xmlns="http://schemas.openxmlformats.org/spreadsheetml/2006/main" count="34" uniqueCount="33">
  <si>
    <t>x=Hours</t>
  </si>
  <si>
    <t>Y=Grade</t>
  </si>
  <si>
    <t>Average of x=Hours</t>
  </si>
  <si>
    <t>Average of Y=Grade</t>
  </si>
  <si>
    <t>Standardize(x)</t>
  </si>
  <si>
    <t>Standardize(y)</t>
  </si>
  <si>
    <t>StdDev of x=Hours</t>
  </si>
  <si>
    <t>StdDev of Y=Grade</t>
  </si>
  <si>
    <r>
      <t>Standardize=X-</t>
    </r>
    <r>
      <rPr>
        <sz val="11"/>
        <color theme="1"/>
        <rFont val="Calibri"/>
        <family val="2"/>
      </rPr>
      <t>µ/SD(X)</t>
    </r>
  </si>
  <si>
    <r>
      <t>StdDev=</t>
    </r>
    <r>
      <rPr>
        <sz val="11"/>
        <color theme="1"/>
        <rFont val="Calibri"/>
        <family val="2"/>
      </rPr>
      <t>√∑(X-µ)^2/n-1</t>
    </r>
  </si>
  <si>
    <r>
      <t>Y</t>
    </r>
    <r>
      <rPr>
        <sz val="10"/>
        <color theme="1"/>
        <rFont val="Calibri"/>
        <family val="2"/>
        <scheme val="minor"/>
      </rPr>
      <t>p=ax+b</t>
    </r>
  </si>
  <si>
    <t>Ө=[a,b]</t>
  </si>
  <si>
    <r>
      <t>Cost Func=(1/2m)(∑(Y-Y</t>
    </r>
    <r>
      <rPr>
        <sz val="10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)^2)</t>
    </r>
  </si>
  <si>
    <t>Ө=[0.7,0.3]</t>
  </si>
  <si>
    <t>(Y-Yp)^2</t>
  </si>
  <si>
    <t>∂SSE/∂a = -(Y-Yp)X</t>
  </si>
  <si>
    <t xml:space="preserve"> ∂SSE/∂b = -(Y-Yp)</t>
  </si>
  <si>
    <r>
      <t>b</t>
    </r>
    <r>
      <rPr>
        <sz val="10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= b</t>
    </r>
    <r>
      <rPr>
        <sz val="10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 xml:space="preserve"> - r*∑ ∂SSE/∂b</t>
    </r>
  </si>
  <si>
    <t>r , learning rate = 0.01</t>
  </si>
  <si>
    <r>
      <rPr>
        <sz val="10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new =</t>
    </r>
    <r>
      <rPr>
        <sz val="10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</t>
    </r>
    <r>
      <rPr>
        <sz val="10"/>
        <color theme="1"/>
        <rFont val="Calibri"/>
        <family val="2"/>
        <scheme val="minor"/>
      </rPr>
      <t xml:space="preserve">old </t>
    </r>
    <r>
      <rPr>
        <sz val="11"/>
        <color theme="1"/>
        <rFont val="Calibri"/>
        <family val="2"/>
        <scheme val="minor"/>
      </rPr>
      <t>- r*∑ ∂SSE/∂a</t>
    </r>
  </si>
  <si>
    <r>
      <t>b</t>
    </r>
    <r>
      <rPr>
        <sz val="10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=</t>
    </r>
  </si>
  <si>
    <r>
      <t>a</t>
    </r>
    <r>
      <rPr>
        <sz val="10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=</t>
    </r>
  </si>
  <si>
    <t>SSE old</t>
  </si>
  <si>
    <t>SSE new</t>
  </si>
  <si>
    <r>
      <t>a</t>
    </r>
    <r>
      <rPr>
        <sz val="10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 xml:space="preserve"> = 0.7</t>
    </r>
  </si>
  <si>
    <t>bold = 0.3</t>
  </si>
  <si>
    <t>sum:</t>
  </si>
  <si>
    <t>Cost Func=(1/2m)(∑(Y-Yp)^2)</t>
  </si>
  <si>
    <t>Ө=[0.6943,0.282]</t>
  </si>
  <si>
    <r>
      <t>Y</t>
    </r>
    <r>
      <rPr>
        <b/>
        <i/>
        <u/>
        <sz val="10"/>
        <color theme="1"/>
        <rFont val="Calibri"/>
        <family val="2"/>
        <scheme val="minor"/>
      </rPr>
      <t>p old=ax+b=0.7x+0.3</t>
    </r>
  </si>
  <si>
    <r>
      <t>Y-Y</t>
    </r>
    <r>
      <rPr>
        <b/>
        <i/>
        <u/>
        <sz val="10"/>
        <color theme="1"/>
        <rFont val="Calibri"/>
        <family val="2"/>
        <scheme val="minor"/>
      </rPr>
      <t>p</t>
    </r>
  </si>
  <si>
    <r>
      <t>Yp n</t>
    </r>
    <r>
      <rPr>
        <b/>
        <i/>
        <u/>
        <sz val="10"/>
        <color theme="1"/>
        <rFont val="Calibri"/>
        <family val="2"/>
        <scheme val="minor"/>
      </rPr>
      <t>ew</t>
    </r>
    <r>
      <rPr>
        <b/>
        <i/>
        <u/>
        <sz val="11"/>
        <color theme="1"/>
        <rFont val="Calibri"/>
        <family val="2"/>
        <scheme val="minor"/>
      </rPr>
      <t>=ax+b=0.694x+0.282</t>
    </r>
  </si>
  <si>
    <t>Gradient Descent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</si>
</sst>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5" fillId="2" borderId="0" xfId="0" applyFont="1" applyFill="1"/>
    <xf numFmtId="0" fontId="7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828234585430927E-2"/>
          <c:y val="4.2854772687092868E-2"/>
          <c:w val="0.9234737876563580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Y=Grade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50</c:v>
                </c:pt>
                <c:pt idx="1">
                  <c:v>65</c:v>
                </c:pt>
                <c:pt idx="2">
                  <c:v>60</c:v>
                </c:pt>
                <c:pt idx="3">
                  <c:v>64</c:v>
                </c:pt>
                <c:pt idx="4">
                  <c:v>70</c:v>
                </c:pt>
                <c:pt idx="5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C-48A7-B7EA-7674BE861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69263"/>
        <c:axId val="144071759"/>
      </c:scatterChart>
      <c:valAx>
        <c:axId val="1440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1759"/>
        <c:crosses val="autoZero"/>
        <c:crossBetween val="midCat"/>
      </c:valAx>
      <c:valAx>
        <c:axId val="1440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771405932748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</c:f>
              <c:numCache>
                <c:formatCode>General</c:formatCode>
                <c:ptCount val="6"/>
                <c:pt idx="0">
                  <c:v>-1.3363062095621219</c:v>
                </c:pt>
                <c:pt idx="1">
                  <c:v>-0.80178372573727319</c:v>
                </c:pt>
                <c:pt idx="2">
                  <c:v>-0.2672612419124244</c:v>
                </c:pt>
                <c:pt idx="3">
                  <c:v>0.2672612419124244</c:v>
                </c:pt>
                <c:pt idx="4">
                  <c:v>0.80178372573727319</c:v>
                </c:pt>
                <c:pt idx="5">
                  <c:v>1.3363062095621219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-1.7906008354560734</c:v>
                </c:pt>
                <c:pt idx="1">
                  <c:v>0.30230923196011594</c:v>
                </c:pt>
                <c:pt idx="2">
                  <c:v>-0.39532745717861389</c:v>
                </c:pt>
                <c:pt idx="3">
                  <c:v>0.16278189413236996</c:v>
                </c:pt>
                <c:pt idx="4">
                  <c:v>0.99994592109884572</c:v>
                </c:pt>
                <c:pt idx="5">
                  <c:v>0.72089124544335381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0-4D6D-B1F5-449905483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78239"/>
        <c:axId val="149673247"/>
      </c:scatterChart>
      <c:valAx>
        <c:axId val="14967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3247"/>
        <c:crosses val="autoZero"/>
        <c:crossBetween val="midCat"/>
      </c:valAx>
      <c:valAx>
        <c:axId val="1496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3</xdr:row>
      <xdr:rowOff>133350</xdr:rowOff>
    </xdr:from>
    <xdr:to>
      <xdr:col>13</xdr:col>
      <xdr:colOff>685800</xdr:colOff>
      <xdr:row>16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1085850</xdr:colOff>
      <xdr:row>17</xdr:row>
      <xdr:rowOff>47625</xdr:rowOff>
    </xdr:from>
    <xdr:to>
      <xdr:col>13</xdr:col>
      <xdr:colOff>419100</xdr:colOff>
      <xdr:row>27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hsa" refreshedDate="42926.665499884257" createdVersion="6" refreshedVersion="6" minRefreshableVersion="3" recordCount="6">
  <cacheSource type="worksheet">
    <worksheetSource ref="A1:B7" sheet="Sheet1"/>
  </cacheSource>
  <cacheFields count="2">
    <cacheField name="x=Hours" numFmtId="0">
      <sharedItems containsSemiMixedTypes="0" containsString="0" containsNumber="1" containsInteger="1" minValue="2" maxValue="7" count="6">
        <n v="2"/>
        <n v="3"/>
        <n v="4"/>
        <n v="5"/>
        <n v="6"/>
        <n v="7"/>
      </sharedItems>
    </cacheField>
    <cacheField name="Y=Grade" numFmtId="0">
      <sharedItems containsSemiMixedTypes="0" containsString="0" containsNumber="1" containsInteger="1" minValue="50" maxValue="70" count="6">
        <n v="50"/>
        <n v="65"/>
        <n v="60"/>
        <n v="64"/>
        <n v="70"/>
        <n v="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</r>
  <r>
    <x v="1"/>
    <x v="1"/>
  </r>
  <r>
    <x v="2"/>
    <x v="2"/>
  </r>
  <r>
    <x v="3"/>
    <x v="3"/>
  </r>
  <r>
    <x v="4"/>
    <x v="4"/>
  </r>
  <r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2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tdDev of x=Hours" fld="0" subtotal="stdDev" baseField="0" baseItem="1"/>
    <dataField name="StdDev of Y=Grade" fld="1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:N2" firstHeaderRow="0" firstDataRow="1" firstDataCol="0"/>
  <pivotFields count="2">
    <pivotField dataField="1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7">
        <item x="0"/>
        <item x="2"/>
        <item x="3"/>
        <item x="1"/>
        <item x="5"/>
        <item x="4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x=Hours" fld="0" subtotal="average" baseField="0" baseItem="0"/>
    <dataField name="Average of Y=Grade" fld="1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B9" sqref="B9"/>
    </sheetView>
  </sheetViews>
  <sheetFormatPr defaultRowHeight="15" x14ac:dyDescent="0.25"/>
  <cols>
    <col min="1" max="1" width="19.85546875" customWidth="1"/>
    <col min="2" max="2" width="17.140625" customWidth="1"/>
    <col min="4" max="4" width="25.42578125" customWidth="1"/>
    <col min="5" max="5" width="18.42578125" customWidth="1"/>
    <col min="6" max="6" width="26.140625" customWidth="1"/>
    <col min="9" max="9" width="17.42578125" bestFit="1" customWidth="1"/>
    <col min="10" max="10" width="17.85546875" bestFit="1" customWidth="1"/>
    <col min="13" max="13" width="18.42578125" customWidth="1"/>
    <col min="14" max="14" width="18.85546875" customWidth="1"/>
  </cols>
  <sheetData>
    <row r="1" spans="1:14" x14ac:dyDescent="0.25">
      <c r="A1" s="4" t="s">
        <v>0</v>
      </c>
      <c r="B1" s="4" t="s">
        <v>1</v>
      </c>
      <c r="C1" s="4"/>
      <c r="D1" s="4" t="s">
        <v>4</v>
      </c>
      <c r="E1" s="4" t="s">
        <v>5</v>
      </c>
      <c r="F1" s="15" t="s">
        <v>29</v>
      </c>
      <c r="G1" s="15" t="s">
        <v>30</v>
      </c>
      <c r="H1" s="16" t="s">
        <v>14</v>
      </c>
      <c r="I1" t="s">
        <v>6</v>
      </c>
      <c r="J1" t="s">
        <v>7</v>
      </c>
      <c r="M1" t="s">
        <v>2</v>
      </c>
      <c r="N1" t="s">
        <v>3</v>
      </c>
    </row>
    <row r="2" spans="1:14" x14ac:dyDescent="0.25">
      <c r="A2" s="4">
        <v>2</v>
      </c>
      <c r="B2" s="4">
        <v>50</v>
      </c>
      <c r="C2" s="4"/>
      <c r="D2" s="4">
        <f>STANDARDIZE(A2,GETPIVOTDATA("Average of x=Hours",$M$1),GETPIVOTDATA("StdDev of x=Hours",$I$1))</f>
        <v>-1.3363062095621219</v>
      </c>
      <c r="E2" s="4">
        <f>STANDARDIZE(B2,GETPIVOTDATA("Average of Y=Grade",$M$1),GETPIVOTDATA("StdDev of Y=Grade",$I$1))</f>
        <v>-1.7906008354560734</v>
      </c>
      <c r="F2" s="9">
        <f>(0.7*D2)+0.3</f>
        <v>-0.63541434669348518</v>
      </c>
      <c r="G2" s="9">
        <f>E2-F2</f>
        <v>-1.1551864887625882</v>
      </c>
      <c r="H2" s="10">
        <f>G2^2</f>
        <v>1.3344558238196373</v>
      </c>
      <c r="I2" s="1">
        <v>1.8708286933869707</v>
      </c>
      <c r="J2" s="1">
        <v>7.1670542530851842</v>
      </c>
      <c r="M2" s="1">
        <v>4.5</v>
      </c>
      <c r="N2" s="1">
        <v>62.833333333333336</v>
      </c>
    </row>
    <row r="3" spans="1:14" x14ac:dyDescent="0.25">
      <c r="A3" s="4">
        <v>3</v>
      </c>
      <c r="B3" s="4">
        <v>65</v>
      </c>
      <c r="C3" s="4"/>
      <c r="D3" s="4">
        <f t="shared" ref="D3:D6" si="0">STANDARDIZE(A3,GETPIVOTDATA("Average of x=Hours",$M$1),GETPIVOTDATA("StdDev of x=Hours",$I$1))</f>
        <v>-0.80178372573727319</v>
      </c>
      <c r="E3" s="4">
        <f t="shared" ref="E3:E7" si="1">STANDARDIZE(B3,GETPIVOTDATA("Average of Y=Grade",$M$1),GETPIVOTDATA("StdDev of Y=Grade",$I$1))</f>
        <v>0.30230923196011594</v>
      </c>
      <c r="F3" s="9">
        <f>(0.7*D3)+0.3</f>
        <v>-0.26124860801609123</v>
      </c>
      <c r="G3" s="9">
        <f>E3-F3</f>
        <v>0.56355783997620712</v>
      </c>
      <c r="H3" s="10">
        <f>G3^2</f>
        <v>0.31759743899864828</v>
      </c>
    </row>
    <row r="4" spans="1:14" x14ac:dyDescent="0.25">
      <c r="A4" s="4">
        <v>4</v>
      </c>
      <c r="B4" s="4">
        <v>60</v>
      </c>
      <c r="C4" s="4"/>
      <c r="D4" s="4">
        <f t="shared" si="0"/>
        <v>-0.2672612419124244</v>
      </c>
      <c r="E4" s="4">
        <f t="shared" si="1"/>
        <v>-0.39532745717861389</v>
      </c>
      <c r="F4" s="9">
        <f>(0.7*D4)+0.3</f>
        <v>0.11291713066130293</v>
      </c>
      <c r="G4" s="9">
        <f>E4-F4</f>
        <v>-0.50824458783991688</v>
      </c>
      <c r="H4" s="10">
        <f>G4^2</f>
        <v>0.25831256106856698</v>
      </c>
    </row>
    <row r="5" spans="1:14" x14ac:dyDescent="0.25">
      <c r="A5" s="4">
        <v>5</v>
      </c>
      <c r="B5" s="4">
        <v>64</v>
      </c>
      <c r="C5" s="4"/>
      <c r="D5" s="4">
        <f t="shared" si="0"/>
        <v>0.2672612419124244</v>
      </c>
      <c r="E5" s="4">
        <f t="shared" si="1"/>
        <v>0.16278189413236996</v>
      </c>
      <c r="F5" s="9">
        <f>(0.7*D5)+0.3</f>
        <v>0.48708286933869704</v>
      </c>
      <c r="G5" s="9">
        <f>E5-F5</f>
        <v>-0.32430097520632706</v>
      </c>
      <c r="H5" s="10">
        <f>G5^2</f>
        <v>0.10517112251977476</v>
      </c>
    </row>
    <row r="6" spans="1:14" x14ac:dyDescent="0.25">
      <c r="A6" s="4">
        <v>6</v>
      </c>
      <c r="B6" s="4">
        <v>70</v>
      </c>
      <c r="C6" s="4"/>
      <c r="D6" s="4">
        <f t="shared" si="0"/>
        <v>0.80178372573727319</v>
      </c>
      <c r="E6" s="4">
        <f t="shared" si="1"/>
        <v>0.99994592109884572</v>
      </c>
      <c r="F6" s="9">
        <f>(0.7*D6)+0.3</f>
        <v>0.86124860801609127</v>
      </c>
      <c r="G6" s="9">
        <f>E6-F6</f>
        <v>0.13869731308275446</v>
      </c>
      <c r="H6" s="10">
        <f>G6^2</f>
        <v>1.9236944656375612E-2</v>
      </c>
    </row>
    <row r="7" spans="1:14" x14ac:dyDescent="0.25">
      <c r="A7" s="4">
        <v>7</v>
      </c>
      <c r="B7" s="4">
        <v>68</v>
      </c>
      <c r="C7" s="4"/>
      <c r="D7" s="4">
        <f>STANDARDIZE(A7,GETPIVOTDATA("Average of x=Hours",$M$1),GETPIVOTDATA("StdDev of x=Hours",$I$1))</f>
        <v>1.3363062095621219</v>
      </c>
      <c r="E7" s="4">
        <f t="shared" si="1"/>
        <v>0.72089124544335381</v>
      </c>
      <c r="F7" s="9">
        <f>(0.7*D7)+0.3</f>
        <v>1.2354143466934853</v>
      </c>
      <c r="G7" s="9">
        <f>E7-F7</f>
        <v>-0.51452310125013145</v>
      </c>
      <c r="H7" s="10">
        <f>G7^2</f>
        <v>0.264734021720053</v>
      </c>
    </row>
    <row r="8" spans="1:14" x14ac:dyDescent="0.25">
      <c r="F8" s="9" t="s">
        <v>13</v>
      </c>
      <c r="G8" s="9" t="s">
        <v>26</v>
      </c>
      <c r="H8" s="11">
        <f>SUM(H2:H7)</f>
        <v>2.299507912783056</v>
      </c>
    </row>
    <row r="9" spans="1:14" x14ac:dyDescent="0.25">
      <c r="A9" s="8" t="s">
        <v>15</v>
      </c>
      <c r="B9" s="8" t="s">
        <v>16</v>
      </c>
      <c r="D9" t="s">
        <v>8</v>
      </c>
      <c r="F9" s="16" t="s">
        <v>27</v>
      </c>
      <c r="G9" s="12" t="s">
        <v>22</v>
      </c>
      <c r="H9" s="13">
        <f>H8/12</f>
        <v>0.191625659398588</v>
      </c>
    </row>
    <row r="10" spans="1:14" x14ac:dyDescent="0.25">
      <c r="A10">
        <f>-(E2-F2)*D2</f>
        <v>-1.543682878135711</v>
      </c>
      <c r="B10">
        <f>-(E2-F2)</f>
        <v>1.1551864887625882</v>
      </c>
      <c r="D10" t="s">
        <v>9</v>
      </c>
    </row>
    <row r="11" spans="1:14" x14ac:dyDescent="0.25">
      <c r="A11">
        <f>-(E3-F3)*D3</f>
        <v>0.45185150460457335</v>
      </c>
      <c r="B11">
        <f>-(E3-F3)</f>
        <v>-0.56355783997620712</v>
      </c>
      <c r="F11" s="15" t="s">
        <v>31</v>
      </c>
      <c r="G11" s="15" t="s">
        <v>14</v>
      </c>
    </row>
    <row r="12" spans="1:14" x14ac:dyDescent="0.25">
      <c r="A12">
        <f>-(E4-F4)*D4</f>
        <v>-0.13583407974136447</v>
      </c>
      <c r="B12">
        <f>-(E4-F4)</f>
        <v>0.50824458783991688</v>
      </c>
      <c r="D12" t="s">
        <v>12</v>
      </c>
      <c r="F12" s="9">
        <f>(0.694353628)*D2+0.282</f>
        <v>-0.64586906472838757</v>
      </c>
      <c r="G12" s="9">
        <f>(E2-F12)^2</f>
        <v>1.310410826913343</v>
      </c>
    </row>
    <row r="13" spans="1:14" x14ac:dyDescent="0.25">
      <c r="A13">
        <f>-(E5-F5)*D5</f>
        <v>8.6673081387053319E-2</v>
      </c>
      <c r="B13">
        <f>-(E5-F5)</f>
        <v>0.32430097520632706</v>
      </c>
      <c r="D13" t="s">
        <v>10</v>
      </c>
      <c r="F13" s="9">
        <f>(0.694353628)*D3+0.282</f>
        <v>-0.27472143883703265</v>
      </c>
      <c r="G13" s="9">
        <f>(E3-F13)^2</f>
        <v>0.33296439504060732</v>
      </c>
    </row>
    <row r="14" spans="1:14" x14ac:dyDescent="0.25">
      <c r="A14">
        <f>-(E6-F6)*D6</f>
        <v>-0.11120524843323991</v>
      </c>
      <c r="B14">
        <f>-(E6-F6)</f>
        <v>-0.13869731308275446</v>
      </c>
      <c r="D14" s="2" t="s">
        <v>11</v>
      </c>
      <c r="F14" s="9">
        <f>(0.694353628)*D4+0.282</f>
        <v>9.6426187054322432E-2</v>
      </c>
      <c r="G14" s="9">
        <f>(E4-F14)^2</f>
        <v>0.24182164661637331</v>
      </c>
    </row>
    <row r="15" spans="1:14" x14ac:dyDescent="0.25">
      <c r="A15">
        <f>-(E7-F7)*D7</f>
        <v>0.68756041516371103</v>
      </c>
      <c r="B15">
        <f>-(E7-F7)</f>
        <v>0.51452310125013145</v>
      </c>
      <c r="D15" s="2"/>
      <c r="F15" s="9">
        <f>(0.694353628)*D5+0.282</f>
        <v>0.46757381294567751</v>
      </c>
      <c r="G15" s="9">
        <f>(E5-F15)^2</f>
        <v>9.2898113773897881E-2</v>
      </c>
    </row>
    <row r="16" spans="1:14" x14ac:dyDescent="0.25">
      <c r="A16" s="3">
        <f>SUM(A10:A15)</f>
        <v>-0.56463720515497762</v>
      </c>
      <c r="B16" s="3">
        <f>SUM(B10:B15)</f>
        <v>1.800000000000002</v>
      </c>
      <c r="F16" s="9">
        <f>(0.694353628)*D6+0.282</f>
        <v>0.83872143883703254</v>
      </c>
      <c r="G16" s="9">
        <f>(E6-F16)^2</f>
        <v>2.5993333680589713E-2</v>
      </c>
    </row>
    <row r="17" spans="1:7" x14ac:dyDescent="0.25">
      <c r="A17" t="s">
        <v>18</v>
      </c>
      <c r="B17" s="5"/>
      <c r="C17" s="5"/>
      <c r="D17" s="7" t="s">
        <v>32</v>
      </c>
      <c r="F17" s="9">
        <f>(0.694353628)*D7+0.282</f>
        <v>1.2098690647283876</v>
      </c>
      <c r="G17" s="9">
        <f>(E7-F17)^2</f>
        <v>0.23909930775274718</v>
      </c>
    </row>
    <row r="18" spans="1:7" x14ac:dyDescent="0.25">
      <c r="B18" s="5"/>
      <c r="C18" s="5"/>
      <c r="D18" s="5" t="s">
        <v>19</v>
      </c>
      <c r="F18" s="9" t="s">
        <v>28</v>
      </c>
      <c r="G18" s="14">
        <f>SUM(G12:G17)</f>
        <v>2.2431876237775583</v>
      </c>
    </row>
    <row r="19" spans="1:7" x14ac:dyDescent="0.25">
      <c r="B19" s="5"/>
      <c r="C19" s="5"/>
      <c r="D19" s="5" t="s">
        <v>17</v>
      </c>
      <c r="F19" s="14" t="s">
        <v>23</v>
      </c>
      <c r="G19" s="13">
        <f>G18/12</f>
        <v>0.18693230198146318</v>
      </c>
    </row>
    <row r="20" spans="1:7" x14ac:dyDescent="0.25">
      <c r="B20" s="5" t="s">
        <v>24</v>
      </c>
      <c r="C20" s="5" t="s">
        <v>21</v>
      </c>
      <c r="D20" s="6">
        <f xml:space="preserve"> 0.7 - (0.01*(-A16))</f>
        <v>0.69435362794845013</v>
      </c>
      <c r="F20" s="9" t="str">
        <f>IF(G19&lt;H9,"Youhoo","OOPss")</f>
        <v>Youhoo</v>
      </c>
      <c r="G20" s="9"/>
    </row>
    <row r="21" spans="1:7" x14ac:dyDescent="0.25">
      <c r="B21" s="5" t="s">
        <v>25</v>
      </c>
      <c r="C21" s="5" t="s">
        <v>20</v>
      </c>
      <c r="D21" s="6">
        <f>0.3-(0.01)*B16</f>
        <v>0.28199999999999997</v>
      </c>
      <c r="G21" s="4"/>
    </row>
    <row r="22" spans="1:7" x14ac:dyDescent="0.25">
      <c r="G22" s="4"/>
    </row>
    <row r="24" spans="1:7" x14ac:dyDescent="0.25">
      <c r="E24" s="4"/>
    </row>
    <row r="25" spans="1:7" x14ac:dyDescent="0.25">
      <c r="G25" s="4"/>
    </row>
    <row r="26" spans="1:7" x14ac:dyDescent="0.25">
      <c r="G26" s="4"/>
    </row>
  </sheetData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Mahsa</dc:creator>
  <cp:lastModifiedBy>Mahsa</cp:lastModifiedBy>
  <dcterms:created xsi:type="dcterms:W3CDTF">2017-07-10T11:14:46Z</dcterms:created>
  <dcterms:modified xsi:type="dcterms:W3CDTF">2017-07-11T21:24:46Z</dcterms:modified>
</cp:coreProperties>
</file>