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ortu\Desktop\epicode excercises\"/>
    </mc:Choice>
  </mc:AlternateContent>
  <xr:revisionPtr revIDLastSave="0" documentId="8_{1946A8CE-EBA4-4E72-89EC-4C58B18258E7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Vendite" sheetId="1" r:id="rId1"/>
    <sheet name="PIVOT VENDITE" sheetId="4" r:id="rId2"/>
    <sheet name="Performances" sheetId="2" r:id="rId3"/>
    <sheet name="PIVOT PERFORMANCES" sheetId="7" r:id="rId4"/>
    <sheet name="SOCIAL MEDIA" sheetId="18" r:id="rId5"/>
    <sheet name="SM - ES.5" sheetId="21" r:id="rId6"/>
    <sheet name="PIVOT SM" sheetId="19" r:id="rId7"/>
    <sheet name="PIVOT ES.5" sheetId="22" r:id="rId8"/>
  </sheets>
  <externalReferences>
    <externalReference r:id="rId9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4" r:id="rId10"/>
    <pivotCache cacheId="5" r:id="rId11"/>
    <pivotCache cacheId="6" r:id="rId12"/>
    <pivotCache cacheId="7" r:id="rId1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21" l="1"/>
  <c r="I54" i="21"/>
  <c r="E54" i="21"/>
  <c r="J53" i="21"/>
  <c r="I53" i="21"/>
  <c r="E53" i="21"/>
  <c r="J52" i="21"/>
  <c r="I52" i="21"/>
  <c r="E52" i="21"/>
  <c r="J51" i="21"/>
  <c r="I51" i="21"/>
  <c r="E51" i="21"/>
  <c r="J50" i="21"/>
  <c r="I50" i="21"/>
  <c r="E50" i="21"/>
  <c r="J49" i="21"/>
  <c r="I49" i="21"/>
  <c r="E49" i="21"/>
  <c r="J48" i="21"/>
  <c r="I48" i="21"/>
  <c r="E48" i="21"/>
  <c r="J47" i="21"/>
  <c r="I47" i="21"/>
  <c r="E47" i="21"/>
  <c r="J46" i="21"/>
  <c r="I46" i="21"/>
  <c r="E46" i="21"/>
  <c r="J45" i="21"/>
  <c r="I45" i="21"/>
  <c r="E45" i="21"/>
  <c r="J44" i="21"/>
  <c r="I44" i="21"/>
  <c r="E44" i="21"/>
  <c r="J43" i="21"/>
  <c r="I43" i="21"/>
  <c r="E43" i="21"/>
  <c r="J42" i="21"/>
  <c r="I42" i="21"/>
  <c r="E42" i="21"/>
  <c r="J41" i="21"/>
  <c r="I41" i="21"/>
  <c r="E41" i="21"/>
  <c r="J40" i="21"/>
  <c r="I40" i="21"/>
  <c r="E40" i="21"/>
  <c r="J39" i="21"/>
  <c r="I39" i="21"/>
  <c r="E39" i="21"/>
  <c r="J38" i="21"/>
  <c r="I38" i="21"/>
  <c r="E38" i="21"/>
  <c r="J37" i="21"/>
  <c r="I37" i="21"/>
  <c r="E37" i="21"/>
  <c r="J36" i="21"/>
  <c r="I36" i="21"/>
  <c r="E36" i="21"/>
  <c r="J35" i="21"/>
  <c r="I35" i="21"/>
  <c r="E35" i="21"/>
  <c r="J34" i="21"/>
  <c r="I34" i="21"/>
  <c r="E34" i="21"/>
  <c r="J33" i="21"/>
  <c r="I33" i="21"/>
  <c r="E33" i="21"/>
  <c r="J32" i="21"/>
  <c r="I32" i="21"/>
  <c r="E32" i="21"/>
  <c r="J31" i="21"/>
  <c r="I31" i="21"/>
  <c r="E31" i="21"/>
  <c r="J30" i="21"/>
  <c r="I30" i="21"/>
  <c r="E30" i="21"/>
  <c r="J29" i="21"/>
  <c r="I29" i="21"/>
  <c r="E29" i="21"/>
  <c r="J28" i="21"/>
  <c r="I28" i="21"/>
  <c r="E28" i="21"/>
  <c r="J27" i="21"/>
  <c r="I27" i="21"/>
  <c r="E27" i="21"/>
  <c r="J26" i="21"/>
  <c r="I26" i="21"/>
  <c r="E26" i="21"/>
  <c r="J25" i="21"/>
  <c r="I25" i="21"/>
  <c r="E25" i="21"/>
  <c r="J24" i="21"/>
  <c r="I24" i="21"/>
  <c r="E24" i="21"/>
  <c r="J23" i="21"/>
  <c r="I23" i="21"/>
  <c r="E23" i="21"/>
  <c r="J22" i="21"/>
  <c r="I22" i="21"/>
  <c r="E22" i="21"/>
  <c r="J21" i="21"/>
  <c r="I21" i="21"/>
  <c r="E21" i="21"/>
  <c r="J20" i="21"/>
  <c r="I20" i="21"/>
  <c r="E20" i="21"/>
  <c r="J19" i="21"/>
  <c r="I19" i="21"/>
  <c r="E19" i="21"/>
  <c r="J18" i="21"/>
  <c r="I18" i="21"/>
  <c r="E18" i="21"/>
  <c r="J17" i="21"/>
  <c r="I17" i="21"/>
  <c r="E17" i="21"/>
  <c r="J16" i="21"/>
  <c r="I16" i="21"/>
  <c r="E16" i="21"/>
  <c r="J15" i="21"/>
  <c r="I15" i="21"/>
  <c r="E15" i="21"/>
  <c r="J14" i="21"/>
  <c r="I14" i="21"/>
  <c r="E14" i="21"/>
  <c r="J13" i="21"/>
  <c r="I13" i="21"/>
  <c r="E13" i="21"/>
  <c r="J12" i="21"/>
  <c r="I12" i="21"/>
  <c r="E12" i="21"/>
  <c r="J11" i="21"/>
  <c r="I11" i="21"/>
  <c r="E11" i="21"/>
  <c r="J10" i="21"/>
  <c r="I10" i="21"/>
  <c r="E10" i="21"/>
  <c r="J9" i="21"/>
  <c r="I9" i="21"/>
  <c r="E9" i="21"/>
  <c r="J8" i="21"/>
  <c r="I8" i="21"/>
  <c r="E8" i="21"/>
  <c r="J7" i="21"/>
  <c r="I7" i="21"/>
  <c r="E7" i="21"/>
  <c r="J6" i="21"/>
  <c r="I6" i="21"/>
  <c r="E6" i="21"/>
  <c r="J5" i="21"/>
  <c r="I5" i="21"/>
  <c r="E5" i="21"/>
  <c r="J4" i="21"/>
  <c r="I4" i="21"/>
  <c r="E4" i="21"/>
  <c r="J3" i="21"/>
  <c r="I3" i="21"/>
  <c r="E3" i="21"/>
  <c r="J2" i="21"/>
  <c r="I2" i="21"/>
  <c r="E2" i="21"/>
  <c r="L54" i="18"/>
  <c r="K54" i="18"/>
  <c r="J54" i="18"/>
  <c r="I54" i="18"/>
  <c r="E54" i="18"/>
  <c r="L53" i="18"/>
  <c r="K53" i="18"/>
  <c r="J53" i="18"/>
  <c r="I53" i="18"/>
  <c r="E53" i="18"/>
  <c r="L52" i="18"/>
  <c r="K52" i="18"/>
  <c r="J52" i="18"/>
  <c r="I52" i="18"/>
  <c r="E52" i="18"/>
  <c r="L51" i="18"/>
  <c r="K51" i="18"/>
  <c r="J51" i="18"/>
  <c r="I51" i="18"/>
  <c r="E51" i="18"/>
  <c r="L50" i="18"/>
  <c r="K50" i="18"/>
  <c r="J50" i="18"/>
  <c r="I50" i="18"/>
  <c r="E50" i="18"/>
  <c r="L49" i="18"/>
  <c r="K49" i="18"/>
  <c r="J49" i="18"/>
  <c r="I49" i="18"/>
  <c r="E49" i="18"/>
  <c r="L48" i="18"/>
  <c r="K48" i="18"/>
  <c r="J48" i="18"/>
  <c r="I48" i="18"/>
  <c r="E48" i="18"/>
  <c r="L47" i="18"/>
  <c r="K47" i="18"/>
  <c r="J47" i="18"/>
  <c r="I47" i="18"/>
  <c r="E47" i="18"/>
  <c r="L46" i="18"/>
  <c r="K46" i="18"/>
  <c r="J46" i="18"/>
  <c r="I46" i="18"/>
  <c r="E46" i="18"/>
  <c r="L45" i="18"/>
  <c r="K45" i="18"/>
  <c r="J45" i="18"/>
  <c r="I45" i="18"/>
  <c r="E45" i="18"/>
  <c r="L44" i="18"/>
  <c r="K44" i="18"/>
  <c r="J44" i="18"/>
  <c r="I44" i="18"/>
  <c r="E44" i="18"/>
  <c r="L43" i="18"/>
  <c r="K43" i="18"/>
  <c r="J43" i="18"/>
  <c r="I43" i="18"/>
  <c r="E43" i="18"/>
  <c r="L42" i="18"/>
  <c r="K42" i="18"/>
  <c r="J42" i="18"/>
  <c r="I42" i="18"/>
  <c r="E42" i="18"/>
  <c r="L41" i="18"/>
  <c r="K41" i="18"/>
  <c r="J41" i="18"/>
  <c r="I41" i="18"/>
  <c r="E41" i="18"/>
  <c r="L40" i="18"/>
  <c r="K40" i="18"/>
  <c r="J40" i="18"/>
  <c r="I40" i="18"/>
  <c r="E40" i="18"/>
  <c r="L39" i="18"/>
  <c r="K39" i="18"/>
  <c r="J39" i="18"/>
  <c r="I39" i="18"/>
  <c r="E39" i="18"/>
  <c r="L38" i="18"/>
  <c r="K38" i="18"/>
  <c r="J38" i="18"/>
  <c r="I38" i="18"/>
  <c r="E38" i="18"/>
  <c r="L37" i="18"/>
  <c r="K37" i="18"/>
  <c r="J37" i="18"/>
  <c r="I37" i="18"/>
  <c r="E37" i="18"/>
  <c r="L36" i="18"/>
  <c r="K36" i="18"/>
  <c r="J36" i="18"/>
  <c r="I36" i="18"/>
  <c r="E36" i="18"/>
  <c r="L35" i="18"/>
  <c r="K35" i="18"/>
  <c r="J35" i="18"/>
  <c r="I35" i="18"/>
  <c r="E35" i="18"/>
  <c r="L34" i="18"/>
  <c r="K34" i="18"/>
  <c r="J34" i="18"/>
  <c r="I34" i="18"/>
  <c r="E34" i="18"/>
  <c r="L33" i="18"/>
  <c r="K33" i="18"/>
  <c r="J33" i="18"/>
  <c r="I33" i="18"/>
  <c r="E33" i="18"/>
  <c r="L32" i="18"/>
  <c r="K32" i="18"/>
  <c r="J32" i="18"/>
  <c r="I32" i="18"/>
  <c r="E32" i="18"/>
  <c r="L31" i="18"/>
  <c r="K31" i="18"/>
  <c r="J31" i="18"/>
  <c r="I31" i="18"/>
  <c r="E31" i="18"/>
  <c r="L30" i="18"/>
  <c r="K30" i="18"/>
  <c r="J30" i="18"/>
  <c r="I30" i="18"/>
  <c r="E30" i="18"/>
  <c r="L29" i="18"/>
  <c r="K29" i="18"/>
  <c r="J29" i="18"/>
  <c r="I29" i="18"/>
  <c r="E29" i="18"/>
  <c r="L28" i="18"/>
  <c r="K28" i="18"/>
  <c r="J28" i="18"/>
  <c r="I28" i="18"/>
  <c r="E28" i="18"/>
  <c r="L27" i="18"/>
  <c r="K27" i="18"/>
  <c r="J27" i="18"/>
  <c r="I27" i="18"/>
  <c r="E27" i="18"/>
  <c r="L26" i="18"/>
  <c r="K26" i="18"/>
  <c r="J26" i="18"/>
  <c r="I26" i="18"/>
  <c r="E26" i="18"/>
  <c r="L25" i="18"/>
  <c r="K25" i="18"/>
  <c r="J25" i="18"/>
  <c r="I25" i="18"/>
  <c r="E25" i="18"/>
  <c r="L24" i="18"/>
  <c r="K24" i="18"/>
  <c r="J24" i="18"/>
  <c r="I24" i="18"/>
  <c r="E24" i="18"/>
  <c r="L23" i="18"/>
  <c r="K23" i="18"/>
  <c r="J23" i="18"/>
  <c r="I23" i="18"/>
  <c r="E23" i="18"/>
  <c r="L22" i="18"/>
  <c r="K22" i="18"/>
  <c r="J22" i="18"/>
  <c r="I22" i="18"/>
  <c r="E22" i="18"/>
  <c r="L21" i="18"/>
  <c r="K21" i="18"/>
  <c r="J21" i="18"/>
  <c r="I21" i="18"/>
  <c r="E21" i="18"/>
  <c r="L20" i="18"/>
  <c r="K20" i="18"/>
  <c r="J20" i="18"/>
  <c r="I20" i="18"/>
  <c r="E20" i="18"/>
  <c r="L19" i="18"/>
  <c r="K19" i="18"/>
  <c r="J19" i="18"/>
  <c r="I19" i="18"/>
  <c r="E19" i="18"/>
  <c r="L18" i="18"/>
  <c r="K18" i="18"/>
  <c r="J18" i="18"/>
  <c r="I18" i="18"/>
  <c r="E18" i="18"/>
  <c r="L17" i="18"/>
  <c r="K17" i="18"/>
  <c r="J17" i="18"/>
  <c r="I17" i="18"/>
  <c r="E17" i="18"/>
  <c r="L16" i="18"/>
  <c r="K16" i="18"/>
  <c r="J16" i="18"/>
  <c r="I16" i="18"/>
  <c r="E16" i="18"/>
  <c r="L15" i="18"/>
  <c r="K15" i="18"/>
  <c r="J15" i="18"/>
  <c r="I15" i="18"/>
  <c r="E15" i="18"/>
  <c r="L14" i="18"/>
  <c r="K14" i="18"/>
  <c r="J14" i="18"/>
  <c r="I14" i="18"/>
  <c r="E14" i="18"/>
  <c r="L13" i="18"/>
  <c r="K13" i="18"/>
  <c r="J13" i="18"/>
  <c r="I13" i="18"/>
  <c r="E13" i="18"/>
  <c r="L12" i="18"/>
  <c r="K12" i="18"/>
  <c r="J12" i="18"/>
  <c r="I12" i="18"/>
  <c r="E12" i="18"/>
  <c r="L11" i="18"/>
  <c r="K11" i="18"/>
  <c r="J11" i="18"/>
  <c r="I11" i="18"/>
  <c r="E11" i="18"/>
  <c r="L10" i="18"/>
  <c r="K10" i="18"/>
  <c r="J10" i="18"/>
  <c r="I10" i="18"/>
  <c r="E10" i="18"/>
  <c r="L9" i="18"/>
  <c r="K9" i="18"/>
  <c r="J9" i="18"/>
  <c r="I9" i="18"/>
  <c r="E9" i="18"/>
  <c r="L8" i="18"/>
  <c r="K8" i="18"/>
  <c r="J8" i="18"/>
  <c r="I8" i="18"/>
  <c r="E8" i="18"/>
  <c r="L7" i="18"/>
  <c r="K7" i="18"/>
  <c r="J7" i="18"/>
  <c r="I7" i="18"/>
  <c r="E7" i="18"/>
  <c r="L6" i="18"/>
  <c r="K6" i="18"/>
  <c r="J6" i="18"/>
  <c r="I6" i="18"/>
  <c r="E6" i="18"/>
  <c r="L5" i="18"/>
  <c r="K5" i="18"/>
  <c r="J5" i="18"/>
  <c r="I5" i="18"/>
  <c r="E5" i="18"/>
  <c r="L4" i="18"/>
  <c r="K4" i="18"/>
  <c r="J4" i="18"/>
  <c r="I4" i="18"/>
  <c r="E4" i="18"/>
  <c r="L3" i="18"/>
  <c r="K3" i="18"/>
  <c r="J3" i="18"/>
  <c r="I3" i="18"/>
  <c r="E3" i="18"/>
  <c r="L2" i="18"/>
  <c r="K2" i="18"/>
  <c r="J2" i="18"/>
  <c r="I2" i="18"/>
  <c r="E2" i="18"/>
  <c r="G6" i="2"/>
  <c r="E6" i="2"/>
  <c r="G5" i="2"/>
  <c r="E5" i="2"/>
  <c r="G4" i="2"/>
  <c r="E4" i="2"/>
  <c r="G3" i="2"/>
  <c r="E3" i="2"/>
  <c r="G2" i="2"/>
  <c r="E2" i="2"/>
</calcChain>
</file>

<file path=xl/sharedStrings.xml><?xml version="1.0" encoding="utf-8"?>
<sst xmlns="http://schemas.openxmlformats.org/spreadsheetml/2006/main" count="673" uniqueCount="175">
  <si>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</si>
  <si>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</si>
  <si>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</si>
  <si>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</si>
  <si>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</si>
  <si>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</si>
  <si>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</si>
  <si>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</si>
  <si>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</si>
  <si>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</si>
  <si>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</si>
  <si>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</si>
  <si>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</si>
  <si>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</si>
  <si>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</si>
  <si>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</si>
  <si>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</si>
  <si>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</si>
  <si>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</si>
  <si>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</si>
  <si>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</si>
  <si>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</si>
  <si>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</si>
  <si>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</si>
  <si>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</si>
  <si>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</si>
  <si>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</si>
  <si>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</si>
  <si>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</si>
  <si>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</si>
  <si>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</si>
  <si>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</si>
  <si>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</si>
  <si>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</si>
  <si>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</si>
  <si>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</si>
  <si>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</si>
  <si>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</si>
  <si>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</si>
  <si>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</si>
  <si>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</si>
  <si>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</si>
  <si>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</si>
  <si>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</si>
  <si>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</si>
  <si>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</si>
  <si>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</si>
  <si>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</si>
  <si>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</si>
  <si>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</si>
  <si>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</si>
  <si>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</si>
  <si>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</si>
  <si>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</si>
  <si>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</si>
  <si>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</si>
  <si>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</si>
  <si>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</si>
  <si>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</si>
  <si>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</si>
  <si>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</si>
  <si>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</si>
  <si>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</si>
  <si>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</si>
  <si>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</si>
  <si>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</si>
  <si>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</si>
  <si>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</si>
  <si>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</si>
  <si>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</si>
  <si>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</si>
  <si>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</si>
  <si>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</si>
  <si>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</si>
  <si>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</si>
  <si>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</si>
  <si>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</si>
  <si>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</si>
  <si>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</si>
  <si>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</si>
  <si>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</si>
  <si>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</si>
  <si>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</si>
  <si>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</si>
  <si>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</si>
  <si>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</si>
  <si>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</si>
  <si>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</si>
  <si>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</si>
  <si>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</si>
  <si>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</si>
  <si>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</si>
  <si>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</si>
  <si>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</si>
  <si>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</si>
  <si>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</si>
  <si>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</si>
  <si>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</si>
  <si>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</si>
  <si>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</si>
  <si>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</si>
  <si>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</si>
  <si>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</si>
  <si>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</si>
  <si>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</si>
  <si>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</si>
  <si>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</si>
  <si>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</si>
  <si>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</si>
  <si>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</si>
  <si>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</si>
  <si>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</si>
  <si>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</si>
  <si>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</si>
  <si>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</si>
  <si>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</si>
  <si>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</si>
  <si>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</si>
  <si>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</si>
  <si>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</si>
  <si>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</si>
  <si>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</si>
  <si>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</si>
  <si>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</si>
  <si>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</si>
  <si>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</si>
  <si>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</si>
  <si>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</si>
  <si>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</si>
  <si>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</si>
  <si>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</si>
  <si>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</si>
  <si>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</si>
  <si>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 Totali (per Prodotto)</t>
  </si>
  <si>
    <t>Per Punto Vendita</t>
  </si>
  <si>
    <t>Dip</t>
  </si>
  <si>
    <t>Risorse umane</t>
  </si>
  <si>
    <t>Totale Performance</t>
  </si>
  <si>
    <t>MEDIA PER DIPARTIMENTO</t>
  </si>
  <si>
    <t>Media di Valutazione delle Prestazioni</t>
  </si>
  <si>
    <t>Media di Valutazione Annno Precedente</t>
  </si>
  <si>
    <t>Percentuale delle differenze medie di performance.</t>
  </si>
  <si>
    <t>TASSO</t>
  </si>
  <si>
    <t>L+C</t>
  </si>
  <si>
    <t>Crescita follower</t>
  </si>
  <si>
    <t>Crescita</t>
  </si>
  <si>
    <t>like + commenti</t>
  </si>
  <si>
    <t xml:space="preserve"> tasso di interazione</t>
  </si>
  <si>
    <t>media follower</t>
  </si>
  <si>
    <t>Tasso di interazione medio</t>
  </si>
  <si>
    <t>follower medi</t>
  </si>
  <si>
    <t>% tasso medio follower</t>
  </si>
  <si>
    <t>Nomi</t>
  </si>
  <si>
    <t>Categoria</t>
  </si>
  <si>
    <t>Beauty Queen</t>
  </si>
  <si>
    <t xml:space="preserve">funzione usata per assegnare le categorie </t>
  </si>
  <si>
    <t xml:space="preserve">    SE(VAL.ERRORE(TROVA("fashion";A2));</t>
  </si>
  <si>
    <t xml:space="preserve">        SE(VAL.ERRORE(TROVA("tech";A2));</t>
  </si>
  <si>
    <t xml:space="preserve">            SE(VAL.ERRORE(TROVA("art";A2));</t>
  </si>
  <si>
    <t xml:space="preserve">                "altro";"arte");</t>
  </si>
  <si>
    <t xml:space="preserve">            "tech");</t>
  </si>
  <si>
    <t xml:space="preserve">        "fashion");</t>
  </si>
  <si>
    <t xml:space="preserve">    "benessere")</t>
  </si>
  <si>
    <t>SE(VAL.ERRORE(TROVA("wellness";A2));</t>
  </si>
  <si>
    <t>Altro</t>
  </si>
  <si>
    <t>Arte</t>
  </si>
  <si>
    <t>Benessere</t>
  </si>
  <si>
    <t>Fashion</t>
  </si>
  <si>
    <t>Tech</t>
  </si>
  <si>
    <t>Somma di L+C</t>
  </si>
  <si>
    <t>COMMENTI TOT</t>
  </si>
  <si>
    <t>TOT LIKE</t>
  </si>
  <si>
    <t>DATI RELATIVI</t>
  </si>
  <si>
    <t>ALL'ESERCIZIO</t>
  </si>
  <si>
    <t>N.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</si>
</sst>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11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0" fillId="0" borderId="5" applyNumberFormat="0" applyFill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left" indent="1"/>
    </xf>
    <xf numFmtId="10" fontId="0" fillId="0" borderId="0" xfId="0" applyNumberFormat="1"/>
    <xf numFmtId="49" fontId="7" fillId="0" borderId="0" xfId="0" applyNumberFormat="1" applyFont="1" applyAlignment="1">
      <alignment horizontal="center"/>
    </xf>
    <xf numFmtId="0" fontId="8" fillId="0" borderId="2" xfId="0" applyFont="1" applyBorder="1"/>
    <xf numFmtId="0" fontId="8" fillId="0" borderId="4" xfId="0" applyFont="1" applyBorder="1"/>
    <xf numFmtId="3" fontId="0" fillId="0" borderId="0" xfId="0" applyNumberFormat="1"/>
    <xf numFmtId="49" fontId="8" fillId="0" borderId="0" xfId="0" applyNumberFormat="1" applyFont="1"/>
    <xf numFmtId="3" fontId="8" fillId="0" borderId="0" xfId="0" applyNumberFormat="1" applyFont="1"/>
    <xf numFmtId="10" fontId="8" fillId="0" borderId="0" xfId="0" applyNumberFormat="1" applyFont="1"/>
    <xf numFmtId="49" fontId="9" fillId="2" borderId="1" xfId="0" applyNumberFormat="1" applyFont="1" applyFill="1" applyBorder="1" applyAlignment="1">
      <alignment horizontal="center"/>
    </xf>
    <xf numFmtId="49" fontId="9" fillId="2" borderId="2" xfId="0" applyNumberFormat="1" applyFont="1" applyFill="1" applyBorder="1" applyAlignment="1">
      <alignment horizontal="center"/>
    </xf>
    <xf numFmtId="49" fontId="8" fillId="0" borderId="1" xfId="0" applyNumberFormat="1" applyFont="1" applyBorder="1"/>
    <xf numFmtId="49" fontId="8" fillId="0" borderId="2" xfId="0" applyNumberFormat="1" applyFont="1" applyBorder="1"/>
    <xf numFmtId="3" fontId="8" fillId="0" borderId="2" xfId="0" applyNumberFormat="1" applyFont="1" applyBorder="1"/>
    <xf numFmtId="49" fontId="8" fillId="0" borderId="3" xfId="0" applyNumberFormat="1" applyFont="1" applyBorder="1"/>
    <xf numFmtId="49" fontId="8" fillId="0" borderId="4" xfId="0" applyNumberFormat="1" applyFont="1" applyBorder="1"/>
    <xf numFmtId="3" fontId="8" fillId="0" borderId="4" xfId="0" applyNumberFormat="1" applyFont="1" applyBorder="1"/>
    <xf numFmtId="49" fontId="9" fillId="2" borderId="0" xfId="0" applyNumberFormat="1" applyFont="1" applyFill="1" applyAlignment="1">
      <alignment horizontal="center"/>
    </xf>
    <xf numFmtId="0" fontId="0" fillId="0" borderId="0" xfId="0" applyAlignment="1">
      <alignment horizontal="left" indent="1"/>
    </xf>
    <xf numFmtId="0" fontId="0" fillId="3" borderId="0" xfId="0" applyFill="1"/>
    <xf numFmtId="49" fontId="8" fillId="3" borderId="1" xfId="0" applyNumberFormat="1" applyFont="1" applyFill="1" applyBorder="1"/>
    <xf numFmtId="0" fontId="8" fillId="3" borderId="0" xfId="0" applyFont="1" applyFill="1"/>
    <xf numFmtId="0" fontId="0" fillId="4" borderId="0" xfId="0" applyFill="1"/>
    <xf numFmtId="0" fontId="10" fillId="0" borderId="5" xfId="1"/>
  </cellXfs>
  <cellStyles count="2">
    <cellStyle name="Normale" xfId="0" builtinId="0"/>
    <cellStyle name="Titolo 1" xfId="1" builtinId="16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color rgb="FF9C0006"/>
      </font>
      <numFmt numFmtId="30" formatCode="@"/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Tasso di interazione medio per influencer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MEDIA'!$L$1</c:f>
              <c:strCache>
                <c:ptCount val="1"/>
                <c:pt idx="0">
                  <c:v>Tasso di interazione 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EBBF9E-97B5-400D-8463-F748EF4FBA9F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C3C4095-0D0D-4DB8-8BA9-25E485309B9F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70-49FA-98DC-4339DF6FAF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84B584-4D44-4529-8193-AF5CA9324C3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3438C6D-BB55-463A-99D7-2F345771FE4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70-49FA-98DC-4339DF6FAF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E7849D-2862-4F66-BA9C-1A7AA0527AFC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DF8FDB0-66C5-4BF1-B662-5B744972E393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B70-49FA-98DC-4339DF6FAF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E0C521-F9C4-4A59-A97C-578825E7CEC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CDF115A0-0EC1-45D4-89B0-1E2655DB375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B70-49FA-98DC-4339DF6FAF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54F65F-1CC9-4B03-83DF-A6925570CFA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DD57AA32-9355-4F92-9E99-4BC77D4DA71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B70-49FA-98DC-4339DF6FAF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563845-11DA-4235-B262-41524E5914B3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5518703-E6E2-4A33-91FE-36441C48315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B70-49FA-98DC-4339DF6FAF5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7C7E41E-9E7E-4CC0-84AE-3BF9426B91E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E09B702-A4B3-4731-AB60-AECB758CF1A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B70-49FA-98DC-4339DF6FAF5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801979-570B-4914-BA6B-4E7935AAE12F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5AB74752-CDCE-491B-841E-9AF71D573965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B70-49FA-98DC-4339DF6FAF5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78B714-B89E-454B-8949-16E553642DFD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CB45F6FE-2EA1-4B6E-9767-5FA776DE9E0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B70-49FA-98DC-4339DF6FAF5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669CF4A-8805-481A-906B-96E49EE671E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8ED57E6-1156-4F97-A661-C40DDAFD3EF5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B70-49FA-98DC-4339DF6FAF5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F22F20-EB56-436E-9511-9A597B599873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3879289C-EBFE-4C3A-98DC-5178F40B5803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B70-49FA-98DC-4339DF6FAF5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3F6983-0C64-488C-BED5-93FCBEE5C82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33848301-CE98-46AF-AD7D-65ACFCA4E613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B70-49FA-98DC-4339DF6FAF5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FBB0AD-68E7-4D7D-BBD2-85B661E6E07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09B3A47-5B85-4E10-946A-4C8F9C333DC5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B70-49FA-98DC-4339DF6FAF5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6898A8B-DB3C-4281-B770-8E0C56E8459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303D45C-E466-49C5-98BE-FB51FB4CCFF9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B70-49FA-98DC-4339DF6FAF5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025A182-0D8C-4CB2-B4A2-DFDCA08BB89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052C9976-4F82-42B1-80A4-E7B70D51FD3D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B70-49FA-98DC-4339DF6FAF5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79B2513-8E1F-4A6D-88E8-05B9E90BCAE1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8882026C-48BD-451A-89A8-D6D9E94DBEFE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B70-49FA-98DC-4339DF6FAF5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DC36B89-4F9E-48EF-B12A-81BB0CF25C5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C414BE1-7ABD-4C20-AD00-04856BFA7174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B70-49FA-98DC-4339DF6FAF5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F0666F0-E370-48C7-9163-30F135ACCDD6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A548B904-2CD7-4887-925E-65205F89B22D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B70-49FA-98DC-4339DF6FAF5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E539E9-A4E3-4ED7-9115-97A8B70D7D6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7C779986-F0EC-4227-9F4A-C4782B732F1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B70-49FA-98DC-4339DF6FAF5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9DB4A43-6D63-421B-9A44-33EC37769CC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56A88ADB-A036-4E09-B3EB-ECE42CBB525D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B70-49FA-98DC-4339DF6FAF5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60355BF-B292-4A6C-931B-3303F6FFB82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EBEBC4A8-7253-4092-BF1F-C7CCF171153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B70-49FA-98DC-4339DF6FAF5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B454573-F01A-4BED-B437-2BA0291B581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57405EF-73CD-4B33-957C-95E7DD43032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B70-49FA-98DC-4339DF6FAF5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5C257A8-136B-4A43-9A71-CD381E372E2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5398DAF3-808C-4670-B70C-A0B992106F23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B70-49FA-98DC-4339DF6FAF5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425508A-CB9D-4266-82A0-9EFFB766811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BCC4D971-E6D0-405F-92D3-17F06A0770AF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B70-49FA-98DC-4339DF6FAF5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53B455C-A88E-45B2-8F08-CAB476D4F7A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FB420FD-D648-4B79-8938-117C3F072C6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B70-49FA-98DC-4339DF6FAF5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43B3693-11AA-4856-A466-337F94304E61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73C79F4A-BD9C-4F6F-9AE6-0593C1C60330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B70-49FA-98DC-4339DF6FAF5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22D51A7-D43C-41EA-A6B7-06C32635342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7E1434B7-1C79-4AC4-93B3-BF44B08E247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B70-49FA-98DC-4339DF6FAF5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B60920D-E551-4707-8D86-3C4FD53F470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E962A5EC-9F64-41E1-B890-CC0876664C75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B70-49FA-98DC-4339DF6FAF5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9301E2F-173B-4109-AD69-ECFC0E0022D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B8C34A87-A536-45AE-8100-FCB03D8D34D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B70-49FA-98DC-4339DF6FAF5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293CD72-A624-42AA-9591-F8FE4F57E8C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D6C68B72-B274-4B46-B5D8-B65680498DCE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B70-49FA-98DC-4339DF6FAF5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3BC8A3F-E601-4E25-8AFD-098159F6044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B70-49FA-98DC-4339DF6FAF5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A4E411A-04D8-489E-B551-5721A34FA56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BE77C0C4-24A0-4835-BE92-18316E46479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B70-49FA-98DC-4339DF6FAF5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4CCE184-4F97-4A35-B9ED-F6F65E9DE3C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C6FBAF09-C66F-449F-BC86-604AF0C9678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B70-49FA-98DC-4339DF6FAF5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821574C-4DF0-48DB-AFEE-89FB226B6CD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035D2CC9-536F-4533-A1D9-7437A2AEDDF9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B70-49FA-98DC-4339DF6FAF5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CC142EA-B152-4256-BA18-8A25A41F154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EEA5D11-1D30-43FE-B25E-CC710B76DC94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B70-49FA-98DC-4339DF6FAF5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BE61B83-438B-4E51-8934-F8BAF3F28D1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49C03EA-2DDC-403F-8E39-874E64E3D98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B70-49FA-98DC-4339DF6FAF5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EF18CA7-4E5A-4276-98F0-BB2E1D17ACF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08BF5439-8BD8-4E0A-BB71-21D4D1946015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B70-49FA-98DC-4339DF6FAF5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EE9590A-045C-4BB8-A758-C688E5167A0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E9CD4AD7-EEA8-45BF-A53C-717E45AF5AF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B70-49FA-98DC-4339DF6FAF5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37C8CBE-005E-491F-B6E8-ABE0D4629E1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FE5D684C-AE8B-439F-ACA3-7358CA7C451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B70-49FA-98DC-4339DF6FAF5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395A9C0-DFC5-408B-9499-CD6A7E15718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E96B290C-0579-46E7-90B0-2DD3D62B6B3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B70-49FA-98DC-4339DF6FAF5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2A3EC66-ECAF-4ADD-9782-E00E2E4BFF26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7B5395A-D4DD-4DE9-9D95-1B7D2938C61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B70-49FA-98DC-4339DF6FAF5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9914412-5350-4267-9B8D-AC7EF0B9955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8FFE65FB-0D23-46F3-A18F-5D2BC42090E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B70-49FA-98DC-4339DF6FAF5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B96435D-54FE-4CA9-B5C7-BD747DD5C53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874D4E3-DC92-438F-BBF8-766ABA7608BF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B70-49FA-98DC-4339DF6FAF5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D27F97C-E11E-4C09-9577-B6377E296E31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7097E123-ADBE-4880-9533-9225E95D326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B70-49FA-98DC-4339DF6FAF5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AA17488-4504-4D79-BB3A-61B5ABC57A0A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5926E104-8839-47F7-9F68-BD05D22444F1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B70-49FA-98DC-4339DF6FAF5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A24F5C2-A2B0-4AB2-B6F4-5E067BA7C37A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A851DCE9-88B6-4DF4-A100-731D494B36F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B70-49FA-98DC-4339DF6FAF5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5A6A550-4A68-4999-B7FB-F340B7E48AE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8B85BD52-6827-4216-8713-B3990EC86D99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B70-49FA-98DC-4339DF6FAF5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08080BE-883A-40B3-AC4E-AD8DD9AF69E3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D88E02BF-38EC-470A-969F-7303E3C8AD3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B70-49FA-98DC-4339DF6FAF5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D28B46F-34E8-4C16-9BB5-6192B1789B3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8354855A-76AE-46FB-8B9C-DD245B75367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B70-49FA-98DC-4339DF6FAF5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DEDB11C-7D6B-4ACA-9D1B-DAB3ED25F3C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11499C6-063D-4B00-BBD1-104D3EE1970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B70-49FA-98DC-4339DF6FAF5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A916E83-4C7A-4AA9-8740-215A510D75D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B79CD80-49A6-43E8-9403-D6BFADBCF94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B70-49FA-98DC-4339DF6FAF5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93F8858-377A-4BF8-AE9B-9C1D13F168A6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C7B52830-3153-4B4F-935E-6573052363C1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B70-49FA-98DC-4339DF6FAF5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3D9FCD8-C9A3-4177-A214-1AE788C3004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5CB688A-6DBE-4363-B39B-FC864455CF0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B70-49FA-98DC-4339DF6FA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'SOCIAL MEDIA'!$K$2:$K$54</c:f>
              <c:numCache>
                <c:formatCode>General</c:formatCode>
                <c:ptCount val="53"/>
                <c:pt idx="0">
                  <c:v>26250</c:v>
                </c:pt>
                <c:pt idx="1">
                  <c:v>23250</c:v>
                </c:pt>
                <c:pt idx="2">
                  <c:v>29250</c:v>
                </c:pt>
                <c:pt idx="3">
                  <c:v>25900</c:v>
                </c:pt>
                <c:pt idx="4">
                  <c:v>24250</c:v>
                </c:pt>
                <c:pt idx="5">
                  <c:v>12250</c:v>
                </c:pt>
                <c:pt idx="6">
                  <c:v>19250</c:v>
                </c:pt>
                <c:pt idx="7">
                  <c:v>25900</c:v>
                </c:pt>
                <c:pt idx="8">
                  <c:v>14750</c:v>
                </c:pt>
                <c:pt idx="9">
                  <c:v>20250</c:v>
                </c:pt>
                <c:pt idx="10">
                  <c:v>25250</c:v>
                </c:pt>
                <c:pt idx="11">
                  <c:v>26250</c:v>
                </c:pt>
                <c:pt idx="12">
                  <c:v>23400</c:v>
                </c:pt>
                <c:pt idx="13">
                  <c:v>19100</c:v>
                </c:pt>
                <c:pt idx="14">
                  <c:v>11250</c:v>
                </c:pt>
                <c:pt idx="15">
                  <c:v>15600</c:v>
                </c:pt>
                <c:pt idx="16">
                  <c:v>25400</c:v>
                </c:pt>
                <c:pt idx="17">
                  <c:v>18900</c:v>
                </c:pt>
                <c:pt idx="18">
                  <c:v>9750</c:v>
                </c:pt>
                <c:pt idx="19">
                  <c:v>21400</c:v>
                </c:pt>
                <c:pt idx="20">
                  <c:v>30750</c:v>
                </c:pt>
                <c:pt idx="21">
                  <c:v>30750</c:v>
                </c:pt>
                <c:pt idx="22">
                  <c:v>13250</c:v>
                </c:pt>
                <c:pt idx="23">
                  <c:v>17100</c:v>
                </c:pt>
                <c:pt idx="24">
                  <c:v>20100</c:v>
                </c:pt>
                <c:pt idx="25">
                  <c:v>8750</c:v>
                </c:pt>
                <c:pt idx="26">
                  <c:v>27750</c:v>
                </c:pt>
                <c:pt idx="27">
                  <c:v>11900</c:v>
                </c:pt>
                <c:pt idx="28">
                  <c:v>16250</c:v>
                </c:pt>
                <c:pt idx="29">
                  <c:v>12600</c:v>
                </c:pt>
                <c:pt idx="30">
                  <c:v>15250</c:v>
                </c:pt>
                <c:pt idx="31">
                  <c:v>20750</c:v>
                </c:pt>
                <c:pt idx="32">
                  <c:v>31250</c:v>
                </c:pt>
                <c:pt idx="33">
                  <c:v>13250</c:v>
                </c:pt>
                <c:pt idx="34">
                  <c:v>17750</c:v>
                </c:pt>
                <c:pt idx="35">
                  <c:v>22100</c:v>
                </c:pt>
                <c:pt idx="36">
                  <c:v>32500</c:v>
                </c:pt>
                <c:pt idx="37">
                  <c:v>20750</c:v>
                </c:pt>
                <c:pt idx="38">
                  <c:v>18100</c:v>
                </c:pt>
                <c:pt idx="39">
                  <c:v>16600</c:v>
                </c:pt>
                <c:pt idx="40">
                  <c:v>15900</c:v>
                </c:pt>
                <c:pt idx="41">
                  <c:v>10600</c:v>
                </c:pt>
                <c:pt idx="42">
                  <c:v>21400</c:v>
                </c:pt>
                <c:pt idx="43">
                  <c:v>14250</c:v>
                </c:pt>
                <c:pt idx="44">
                  <c:v>30750</c:v>
                </c:pt>
                <c:pt idx="45">
                  <c:v>15100</c:v>
                </c:pt>
                <c:pt idx="46">
                  <c:v>10900</c:v>
                </c:pt>
                <c:pt idx="47">
                  <c:v>29400</c:v>
                </c:pt>
                <c:pt idx="48">
                  <c:v>32750</c:v>
                </c:pt>
                <c:pt idx="49">
                  <c:v>27400</c:v>
                </c:pt>
                <c:pt idx="50">
                  <c:v>27100</c:v>
                </c:pt>
                <c:pt idx="51">
                  <c:v>17250</c:v>
                </c:pt>
                <c:pt idx="52">
                  <c:v>22900</c:v>
                </c:pt>
              </c:numCache>
            </c:numRef>
          </c:xVal>
          <c:yVal>
            <c:numRef>
              <c:f>'SOCIAL MEDIA'!$L$2:$L$54</c:f>
              <c:numCache>
                <c:formatCode>0.00%</c:formatCode>
                <c:ptCount val="53"/>
                <c:pt idx="0">
                  <c:v>4.9523809523809526E-2</c:v>
                </c:pt>
                <c:pt idx="1">
                  <c:v>2.3440860215053764E-2</c:v>
                </c:pt>
                <c:pt idx="2">
                  <c:v>4.4786324786324785E-2</c:v>
                </c:pt>
                <c:pt idx="3">
                  <c:v>3.1660231660231658E-2</c:v>
                </c:pt>
                <c:pt idx="4">
                  <c:v>3.608247422680412E-2</c:v>
                </c:pt>
                <c:pt idx="5">
                  <c:v>3.6326530612244896E-2</c:v>
                </c:pt>
                <c:pt idx="6">
                  <c:v>4.5194805194805197E-2</c:v>
                </c:pt>
                <c:pt idx="7">
                  <c:v>3.5907335907335906E-2</c:v>
                </c:pt>
                <c:pt idx="8">
                  <c:v>2.9491525423728814E-2</c:v>
                </c:pt>
                <c:pt idx="9">
                  <c:v>4.5679012345679011E-2</c:v>
                </c:pt>
                <c:pt idx="10">
                  <c:v>3.8811881188118812E-2</c:v>
                </c:pt>
                <c:pt idx="11">
                  <c:v>4.2285714285714288E-2</c:v>
                </c:pt>
                <c:pt idx="12">
                  <c:v>4.6581196581196582E-2</c:v>
                </c:pt>
                <c:pt idx="13">
                  <c:v>4.0052356020942412E-2</c:v>
                </c:pt>
                <c:pt idx="14">
                  <c:v>4.8888888888888891E-2</c:v>
                </c:pt>
                <c:pt idx="15">
                  <c:v>5.2564102564102565E-2</c:v>
                </c:pt>
                <c:pt idx="16">
                  <c:v>2.9921259842519685E-2</c:v>
                </c:pt>
                <c:pt idx="17">
                  <c:v>2.5925925925925925E-2</c:v>
                </c:pt>
                <c:pt idx="18">
                  <c:v>3.3333333333333333E-2</c:v>
                </c:pt>
                <c:pt idx="19">
                  <c:v>4.5794392523364487E-2</c:v>
                </c:pt>
                <c:pt idx="20">
                  <c:v>3.2032520325203255E-2</c:v>
                </c:pt>
                <c:pt idx="21">
                  <c:v>2.1300813008130082E-2</c:v>
                </c:pt>
                <c:pt idx="22">
                  <c:v>4.9433962264150942E-2</c:v>
                </c:pt>
                <c:pt idx="23">
                  <c:v>4.4444444444444446E-2</c:v>
                </c:pt>
                <c:pt idx="24">
                  <c:v>3.2587064676616914E-2</c:v>
                </c:pt>
                <c:pt idx="25">
                  <c:v>4.3428571428571427E-2</c:v>
                </c:pt>
                <c:pt idx="26">
                  <c:v>2.5585585585585584E-2</c:v>
                </c:pt>
                <c:pt idx="27">
                  <c:v>0.05</c:v>
                </c:pt>
                <c:pt idx="28">
                  <c:v>3.6923076923076927E-2</c:v>
                </c:pt>
                <c:pt idx="29">
                  <c:v>4.3253968253968253E-2</c:v>
                </c:pt>
                <c:pt idx="30">
                  <c:v>3.2131147540983604E-2</c:v>
                </c:pt>
                <c:pt idx="31">
                  <c:v>4.2168674698795178E-2</c:v>
                </c:pt>
                <c:pt idx="32">
                  <c:v>2.768E-2</c:v>
                </c:pt>
                <c:pt idx="33">
                  <c:v>3.6981132075471698E-2</c:v>
                </c:pt>
                <c:pt idx="34">
                  <c:v>3.3802816901408447E-2</c:v>
                </c:pt>
                <c:pt idx="35">
                  <c:v>3.9366515837104071E-2</c:v>
                </c:pt>
                <c:pt idx="36">
                  <c:v>4.9846153846153846E-2</c:v>
                </c:pt>
                <c:pt idx="37">
                  <c:v>3.6867469879518069E-2</c:v>
                </c:pt>
                <c:pt idx="38">
                  <c:v>4.5027624309392264E-2</c:v>
                </c:pt>
                <c:pt idx="39">
                  <c:v>4.608433734939759E-2</c:v>
                </c:pt>
                <c:pt idx="40">
                  <c:v>4.4654088050314462E-2</c:v>
                </c:pt>
                <c:pt idx="41">
                  <c:v>4.1509433962264149E-2</c:v>
                </c:pt>
                <c:pt idx="42">
                  <c:v>4.6028037383177567E-2</c:v>
                </c:pt>
                <c:pt idx="43">
                  <c:v>3.8596491228070177E-2</c:v>
                </c:pt>
                <c:pt idx="44">
                  <c:v>2.8455284552845527E-2</c:v>
                </c:pt>
                <c:pt idx="45">
                  <c:v>4.3708609271523181E-2</c:v>
                </c:pt>
                <c:pt idx="46">
                  <c:v>3.4862385321100919E-2</c:v>
                </c:pt>
                <c:pt idx="47">
                  <c:v>3.7074829931972787E-2</c:v>
                </c:pt>
                <c:pt idx="48">
                  <c:v>2.3358778625954198E-2</c:v>
                </c:pt>
                <c:pt idx="49">
                  <c:v>3.9963503649635038E-2</c:v>
                </c:pt>
                <c:pt idx="50">
                  <c:v>2.2140221402214021E-2</c:v>
                </c:pt>
                <c:pt idx="51">
                  <c:v>4.4637681159420288E-2</c:v>
                </c:pt>
                <c:pt idx="52">
                  <c:v>2.8602620087336245E-2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BookLover</c:v>
                  </c:pt>
                  <c:pt idx="9">
                    <c:v>BookWorm</c:v>
                  </c:pt>
                  <c:pt idx="10">
                    <c:v>CarEnthusiast</c:v>
                  </c:pt>
                  <c:pt idx="11">
                    <c:v>ChefExtraordinaire</c:v>
                  </c:pt>
                  <c:pt idx="12">
                    <c:v>DIYMaster</c:v>
                  </c:pt>
                  <c:pt idx="13">
                    <c:v>FashionForward</c:v>
                  </c:pt>
                  <c:pt idx="14">
                    <c:v>Fashionista</c:v>
                  </c:pt>
                  <c:pt idx="15">
                    <c:v>FitnessFanatic</c:v>
                  </c:pt>
                  <c:pt idx="16">
                    <c:v>FitnessFanatic</c:v>
                  </c:pt>
                  <c:pt idx="17">
                    <c:v>FitnessFiesta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FoodieDelight</c:v>
                  </c:pt>
                  <c:pt idx="22">
                    <c:v>FoodieLover</c:v>
                  </c:pt>
                  <c:pt idx="23">
                    <c:v>GamerLegend</c:v>
                  </c:pt>
                  <c:pt idx="24">
                    <c:v>HealthyLiving</c:v>
                  </c:pt>
                  <c:pt idx="25">
                    <c:v>HomeDecorPro</c:v>
                  </c:pt>
                  <c:pt idx="26">
                    <c:v>MovieBuff</c:v>
                  </c:pt>
                  <c:pt idx="27">
                    <c:v>MovieBuff</c:v>
                  </c:pt>
                  <c:pt idx="28">
                    <c:v>MovieCritic</c:v>
                  </c:pt>
                  <c:pt idx="29">
                    <c:v>MusicHarmony</c:v>
                  </c:pt>
                  <c:pt idx="30">
                    <c:v>MusicMaestro</c:v>
                  </c:pt>
                  <c:pt idx="31">
                    <c:v>MusicSensation</c:v>
                  </c:pt>
                  <c:pt idx="32">
                    <c:v>MusicSensation</c:v>
                  </c:pt>
                  <c:pt idx="33">
                    <c:v>NatureExplorer</c:v>
                  </c:pt>
                  <c:pt idx="34">
                    <c:v>NatureLover</c:v>
                  </c:pt>
                  <c:pt idx="35">
                    <c:v>OutdoorExplorer</c:v>
                  </c:pt>
                  <c:pt idx="36">
                    <c:v>PetWhisperer</c:v>
                  </c:pt>
                  <c:pt idx="37">
                    <c:v>StyleIcon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TechJunkie</c:v>
                  </c:pt>
                  <c:pt idx="42">
                    <c:v>TechSavvy</c:v>
                  </c:pt>
                  <c:pt idx="43">
                    <c:v>TravelNomad</c:v>
                  </c:pt>
                  <c:pt idx="44">
                    <c:v>TrendSetter</c:v>
                  </c:pt>
                  <c:pt idx="45">
                    <c:v>TrendSetter</c:v>
                  </c:pt>
                  <c:pt idx="46">
                    <c:v>TrendyTechie</c:v>
                  </c:pt>
                  <c:pt idx="47">
                    <c:v>TrendyTraveler</c:v>
                  </c:pt>
                  <c:pt idx="48">
                    <c:v>TrendyTraveler</c:v>
                  </c:pt>
                  <c:pt idx="49">
                    <c:v>WellnessGuru</c:v>
                  </c:pt>
                  <c:pt idx="50">
                    <c:v>WellnessGuru</c:v>
                  </c:pt>
                  <c:pt idx="51">
                    <c:v>WellnessPro</c:v>
                  </c:pt>
                  <c:pt idx="52">
                    <c:v>WellnessPro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B70-49FA-98DC-4339DF6F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140176"/>
        <c:axId val="1030140656"/>
      </c:scatterChart>
      <c:valAx>
        <c:axId val="10301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140656"/>
        <c:crosses val="autoZero"/>
        <c:crossBetween val="midCat"/>
      </c:valAx>
      <c:valAx>
        <c:axId val="10301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14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Tasso di interazione medio per influencer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MEDIA'!$L$1</c:f>
              <c:strCache>
                <c:ptCount val="1"/>
                <c:pt idx="0">
                  <c:v>Tasso di interazione 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E0B04F2-5AE5-42A4-B155-028DDA062A5C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6DB5E2A-1360-45C4-93EC-17E2C56C55A9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D56-4A67-AB12-CFA9062420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6E2364-CE8B-4926-848B-A8D324AE1FE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7F7460C-17CA-48F5-B742-2AA180CCA6D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D56-4A67-AB12-CFA9062420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063890-DBB6-4731-B24B-1F519E8C247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F8BC6300-8C5C-4EB7-893F-21C06AD7656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D56-4A67-AB12-CFA9062420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62CA93-17EE-4C84-9E5F-8CCE44A1E31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25F671B-0740-45D9-A28E-C44C896EF48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D56-4A67-AB12-CFA9062420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B556CD-4A72-43D6-B4C6-7AC6301B336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E8F5F055-638E-4CD6-98AE-DBD74A9C69D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D56-4A67-AB12-CFA9062420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9C7242-0479-40DD-A2CB-2E451A63C3C3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D150215C-132E-4975-93DE-962F3376074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D56-4A67-AB12-CFA9062420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3EFBD9D-FA23-4BAD-A6E6-DC17DDDA2CBC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8827964-53C1-446A-82F9-53112C71CCC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D56-4A67-AB12-CFA9062420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4151B73-2C6D-46C2-89C5-7A1FCA9D26C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A5B3DD8B-6DCF-47D3-B834-F746BD7A507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D56-4A67-AB12-CFA9062420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823DB5F-582C-4BC9-A15C-17A7554BA7C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ADF6F9A-B0D0-4F7D-81F6-358B482FBB10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D56-4A67-AB12-CFA9062420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BDE681E-2977-4860-BAE8-1224141D63AD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C33A7A0-AA02-4D49-B4A6-7D7CBD78138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D56-4A67-AB12-CFA9062420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01B1B8B-50DC-4101-9D98-3042A3F83C9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995FB87-8906-4D6A-B8FC-4FD94B9B457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D56-4A67-AB12-CFA9062420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F710D55-C714-4C25-86CE-C049C236625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A8D10A25-0905-4C98-BC5D-AF5704FC0100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D56-4A67-AB12-CFA9062420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490D101-B696-4797-85E1-786A0CB396DD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52A7A662-77EE-4453-83B7-107F74B569D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D56-4A67-AB12-CFA9062420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AAEECD6-D32A-4B5B-AA56-6A66C004B106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C797DF4-2F01-44BC-9A85-C3BCE14760F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D56-4A67-AB12-CFA9062420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C3519C0-2BC0-4D95-AF9B-AFF5B4C0455A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8A0FBD65-08F0-4FAB-93E3-029FDB3EC01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D56-4A67-AB12-CFA9062420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BA53651-021D-47E7-B078-466D931E923F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ED8DD431-D278-472B-BA25-A4B35057A96F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D56-4A67-AB12-CFA9062420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27AA989-BB24-47AF-A7DE-F69304E26956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8ADA8F05-093D-44E3-8119-E3AFC99BBEC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D56-4A67-AB12-CFA9062420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231362F-5D28-46EE-B7AD-F6D9A7D6FF4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FA0373A2-2407-4CB3-B09E-D0EB2298940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D56-4A67-AB12-CFA9062420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09E5EC1-BFB2-4216-B06B-42563930D66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3613A54-03C3-4F36-9C4C-20FA82C82985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D56-4A67-AB12-CFA9062420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501DCC2-B9B0-4221-A85B-42FCD2D30F4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714F16E5-553D-4451-AC1B-CF9830A7EF3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D56-4A67-AB12-CFA9062420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9D039D-1D5D-4185-9B93-DBD2E27F7213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CBCFA902-1836-4394-B8B2-CE8E8B35CA69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D56-4A67-AB12-CFA9062420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9C020E9-9F28-497A-B492-2430C44B44B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C07D2446-A585-4AE1-B3E5-D57DC4CDA86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D56-4A67-AB12-CFA9062420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2F1871F-6C95-4648-9AF6-76C12B2EE54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DF99976-929B-4B44-B260-232B2FB9A66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D56-4A67-AB12-CFA9062420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2D55605-F7B3-425A-9946-ADF63DC47B9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4A55688-401D-4CFF-9667-C35518CB9DF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D56-4A67-AB12-CFA90624208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DC3405C-D73C-458A-98AC-16206156025D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75EE6F0-52BC-4F54-895D-D1BF882B819D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D56-4A67-AB12-CFA90624208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05E3B4E-9C8B-46DD-8F2E-FB139BF3EE1A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851F48B-EED7-48AD-ADD1-80F3EE4B0B9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D56-4A67-AB12-CFA90624208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DC3C5BA-4BD3-4876-B52B-78A962823EA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8AAF26E2-D41E-4E85-A8FE-5FB47B9305A1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D56-4A67-AB12-CFA90624208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8F49028-ADBA-49A5-9A52-2F6930A7495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53E4A777-85E9-48CF-9131-8BE71241679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D56-4A67-AB12-CFA90624208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32F5042-0BF6-4113-9014-9060019CA52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A737762-91F9-4982-A2DD-054FA45EF6A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D56-4A67-AB12-CFA9062420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FB122C0-399E-40DB-8E1E-118118A531A1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0EDF3BB4-CEB2-4BBA-A55E-227FC790D3A3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D56-4A67-AB12-CFA90624208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E69EA41-5DFB-44B0-A6A3-452DF1B257A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D56-4A67-AB12-CFA90624208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2CDB4C1-E322-4AF6-82CE-CEDE1073DC0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31D7317A-F6F0-412D-ABBF-86C02F5CCFD1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D56-4A67-AB12-CFA90624208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A22046C-C8DB-479D-B3B6-26E728FD6FC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CD84BA30-A7D6-4A7F-ADDD-1B158A750D1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D56-4A67-AB12-CFA90624208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0086444-92B6-4F17-AD65-29915C0D45FA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9093457-5A6D-436A-A6CD-E1E26C25275E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D56-4A67-AB12-CFA90624208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9FD8B80-BB84-44FE-A042-671F6A644E7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BAB6ECFF-EC3B-4362-B287-AF677F376D69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D56-4A67-AB12-CFA90624208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71AFFCD-8757-45CE-964A-FD9298048291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441A9D9-8BD5-4E0C-989B-BB9601CAB16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D56-4A67-AB12-CFA90624208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E31312A-1D3A-43EF-93EB-7151F2DD44DF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99B070B-E6B3-4719-B41B-C3615CA08F2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D56-4A67-AB12-CFA90624208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C47373E-CEA2-4FC1-949B-44B147BD3B2F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E40D76FC-A738-41E5-8442-3797DC0FD04F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D56-4A67-AB12-CFA90624208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31FA4BA-C561-449C-B063-94337CF72C2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A2D5E292-B6D4-4C30-86E1-64633A44598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D56-4A67-AB12-CFA90624208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6206BEC-9078-43FF-A5D0-8663C41CEEE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F4B959BE-5A4F-4CCE-ADD3-CF9F3592DE6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D56-4A67-AB12-CFA90624208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B2426A8-1DE6-4E4D-B53D-6D87660E537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D630CEE-705D-4AF5-8660-3036D6698731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D56-4A67-AB12-CFA90624208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CC323DE-BEB1-4194-AA2A-27B3723235C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744C53A-DF95-4E72-B0D8-56D4DFC2707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D56-4A67-AB12-CFA90624208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9C1D2B0-B97E-4C13-B390-81608D3480CD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588461A-3A1F-42C2-8CDF-F06A673C2CD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D56-4A67-AB12-CFA90624208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D65C093-322A-463B-8E35-FCD9005D430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787ADD8-4F55-46A3-8064-81BC9AEF022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D56-4A67-AB12-CFA90624208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4DB60DD-C134-482E-9BCD-FB1629BC005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A6652CB6-0F73-42B9-A189-1C0E8B18825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D56-4A67-AB12-CFA90624208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FFD73D3-532B-4D28-A760-3C9CD8520611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12833E1-F9FD-4938-A008-B25CB727E40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D56-4A67-AB12-CFA90624208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3592D45-06EE-407D-949D-C3F0ACEDA1FA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035C4FA9-2BB5-475B-A789-94D47006C870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D56-4A67-AB12-CFA90624208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0E0EB13-9C03-4DF6-A55C-994FE121937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894CE414-BEBF-4987-8655-ABA188BBD72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D56-4A67-AB12-CFA90624208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8EC07A4-B1FC-4414-920D-77063E78CE1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A42CCB23-1993-41EC-828D-7084ADEEAF9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D56-4A67-AB12-CFA90624208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AA43218-70CF-43AE-9110-09930182C8F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A124C2FB-FE79-4C0C-AC79-73D8251B9C09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D56-4A67-AB12-CFA90624208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6FE3DD2-DBD8-4CB7-8723-CE0266A3906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CF4E7BF5-0A66-47AB-81F6-0E9B798DBF80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D56-4A67-AB12-CFA90624208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DD66716-FAAE-4D9C-BFA5-A2FF7D29875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B9AC8338-002E-496D-B836-90C62D43A2F4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D56-4A67-AB12-CFA90624208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BB0EA44-D65F-4FE0-9F63-084FC64A7EE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540EBDA0-080A-4CD6-956A-D3094276F14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D56-4A67-AB12-CFA906242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'SOCIAL MEDIA'!$K$2:$K$54</c:f>
              <c:numCache>
                <c:formatCode>General</c:formatCode>
                <c:ptCount val="53"/>
                <c:pt idx="0">
                  <c:v>26250</c:v>
                </c:pt>
                <c:pt idx="1">
                  <c:v>23250</c:v>
                </c:pt>
                <c:pt idx="2">
                  <c:v>29250</c:v>
                </c:pt>
                <c:pt idx="3">
                  <c:v>25900</c:v>
                </c:pt>
                <c:pt idx="4">
                  <c:v>24250</c:v>
                </c:pt>
                <c:pt idx="5">
                  <c:v>12250</c:v>
                </c:pt>
                <c:pt idx="6">
                  <c:v>19250</c:v>
                </c:pt>
                <c:pt idx="7">
                  <c:v>25900</c:v>
                </c:pt>
                <c:pt idx="8">
                  <c:v>14750</c:v>
                </c:pt>
                <c:pt idx="9">
                  <c:v>20250</c:v>
                </c:pt>
                <c:pt idx="10">
                  <c:v>25250</c:v>
                </c:pt>
                <c:pt idx="11">
                  <c:v>26250</c:v>
                </c:pt>
                <c:pt idx="12">
                  <c:v>23400</c:v>
                </c:pt>
                <c:pt idx="13">
                  <c:v>19100</c:v>
                </c:pt>
                <c:pt idx="14">
                  <c:v>11250</c:v>
                </c:pt>
                <c:pt idx="15">
                  <c:v>15600</c:v>
                </c:pt>
                <c:pt idx="16">
                  <c:v>25400</c:v>
                </c:pt>
                <c:pt idx="17">
                  <c:v>18900</c:v>
                </c:pt>
                <c:pt idx="18">
                  <c:v>9750</c:v>
                </c:pt>
                <c:pt idx="19">
                  <c:v>21400</c:v>
                </c:pt>
                <c:pt idx="20">
                  <c:v>30750</c:v>
                </c:pt>
                <c:pt idx="21">
                  <c:v>30750</c:v>
                </c:pt>
                <c:pt idx="22">
                  <c:v>13250</c:v>
                </c:pt>
                <c:pt idx="23">
                  <c:v>17100</c:v>
                </c:pt>
                <c:pt idx="24">
                  <c:v>20100</c:v>
                </c:pt>
                <c:pt idx="25">
                  <c:v>8750</c:v>
                </c:pt>
                <c:pt idx="26">
                  <c:v>27750</c:v>
                </c:pt>
                <c:pt idx="27">
                  <c:v>11900</c:v>
                </c:pt>
                <c:pt idx="28">
                  <c:v>16250</c:v>
                </c:pt>
                <c:pt idx="29">
                  <c:v>12600</c:v>
                </c:pt>
                <c:pt idx="30">
                  <c:v>15250</c:v>
                </c:pt>
                <c:pt idx="31">
                  <c:v>20750</c:v>
                </c:pt>
                <c:pt idx="32">
                  <c:v>31250</c:v>
                </c:pt>
                <c:pt idx="33">
                  <c:v>13250</c:v>
                </c:pt>
                <c:pt idx="34">
                  <c:v>17750</c:v>
                </c:pt>
                <c:pt idx="35">
                  <c:v>22100</c:v>
                </c:pt>
                <c:pt idx="36">
                  <c:v>32500</c:v>
                </c:pt>
                <c:pt idx="37">
                  <c:v>20750</c:v>
                </c:pt>
                <c:pt idx="38">
                  <c:v>18100</c:v>
                </c:pt>
                <c:pt idx="39">
                  <c:v>16600</c:v>
                </c:pt>
                <c:pt idx="40">
                  <c:v>15900</c:v>
                </c:pt>
                <c:pt idx="41">
                  <c:v>10600</c:v>
                </c:pt>
                <c:pt idx="42">
                  <c:v>21400</c:v>
                </c:pt>
                <c:pt idx="43">
                  <c:v>14250</c:v>
                </c:pt>
                <c:pt idx="44">
                  <c:v>30750</c:v>
                </c:pt>
                <c:pt idx="45">
                  <c:v>15100</c:v>
                </c:pt>
                <c:pt idx="46">
                  <c:v>10900</c:v>
                </c:pt>
                <c:pt idx="47">
                  <c:v>29400</c:v>
                </c:pt>
                <c:pt idx="48">
                  <c:v>32750</c:v>
                </c:pt>
                <c:pt idx="49">
                  <c:v>27400</c:v>
                </c:pt>
                <c:pt idx="50">
                  <c:v>27100</c:v>
                </c:pt>
                <c:pt idx="51">
                  <c:v>17250</c:v>
                </c:pt>
                <c:pt idx="52">
                  <c:v>22900</c:v>
                </c:pt>
              </c:numCache>
            </c:numRef>
          </c:xVal>
          <c:yVal>
            <c:numRef>
              <c:f>'SOCIAL MEDIA'!$L$2:$L$54</c:f>
              <c:numCache>
                <c:formatCode>0.00%</c:formatCode>
                <c:ptCount val="53"/>
                <c:pt idx="0">
                  <c:v>4.9523809523809526E-2</c:v>
                </c:pt>
                <c:pt idx="1">
                  <c:v>2.3440860215053764E-2</c:v>
                </c:pt>
                <c:pt idx="2">
                  <c:v>4.4786324786324785E-2</c:v>
                </c:pt>
                <c:pt idx="3">
                  <c:v>3.1660231660231658E-2</c:v>
                </c:pt>
                <c:pt idx="4">
                  <c:v>3.608247422680412E-2</c:v>
                </c:pt>
                <c:pt idx="5">
                  <c:v>3.6326530612244896E-2</c:v>
                </c:pt>
                <c:pt idx="6">
                  <c:v>4.5194805194805197E-2</c:v>
                </c:pt>
                <c:pt idx="7">
                  <c:v>3.5907335907335906E-2</c:v>
                </c:pt>
                <c:pt idx="8">
                  <c:v>2.9491525423728814E-2</c:v>
                </c:pt>
                <c:pt idx="9">
                  <c:v>4.5679012345679011E-2</c:v>
                </c:pt>
                <c:pt idx="10">
                  <c:v>3.8811881188118812E-2</c:v>
                </c:pt>
                <c:pt idx="11">
                  <c:v>4.2285714285714288E-2</c:v>
                </c:pt>
                <c:pt idx="12">
                  <c:v>4.6581196581196582E-2</c:v>
                </c:pt>
                <c:pt idx="13">
                  <c:v>4.0052356020942412E-2</c:v>
                </c:pt>
                <c:pt idx="14">
                  <c:v>4.8888888888888891E-2</c:v>
                </c:pt>
                <c:pt idx="15">
                  <c:v>5.2564102564102565E-2</c:v>
                </c:pt>
                <c:pt idx="16">
                  <c:v>2.9921259842519685E-2</c:v>
                </c:pt>
                <c:pt idx="17">
                  <c:v>2.5925925925925925E-2</c:v>
                </c:pt>
                <c:pt idx="18">
                  <c:v>3.3333333333333333E-2</c:v>
                </c:pt>
                <c:pt idx="19">
                  <c:v>4.5794392523364487E-2</c:v>
                </c:pt>
                <c:pt idx="20">
                  <c:v>3.2032520325203255E-2</c:v>
                </c:pt>
                <c:pt idx="21">
                  <c:v>2.1300813008130082E-2</c:v>
                </c:pt>
                <c:pt idx="22">
                  <c:v>4.9433962264150942E-2</c:v>
                </c:pt>
                <c:pt idx="23">
                  <c:v>4.4444444444444446E-2</c:v>
                </c:pt>
                <c:pt idx="24">
                  <c:v>3.2587064676616914E-2</c:v>
                </c:pt>
                <c:pt idx="25">
                  <c:v>4.3428571428571427E-2</c:v>
                </c:pt>
                <c:pt idx="26">
                  <c:v>2.5585585585585584E-2</c:v>
                </c:pt>
                <c:pt idx="27">
                  <c:v>0.05</c:v>
                </c:pt>
                <c:pt idx="28">
                  <c:v>3.6923076923076927E-2</c:v>
                </c:pt>
                <c:pt idx="29">
                  <c:v>4.3253968253968253E-2</c:v>
                </c:pt>
                <c:pt idx="30">
                  <c:v>3.2131147540983604E-2</c:v>
                </c:pt>
                <c:pt idx="31">
                  <c:v>4.2168674698795178E-2</c:v>
                </c:pt>
                <c:pt idx="32">
                  <c:v>2.768E-2</c:v>
                </c:pt>
                <c:pt idx="33">
                  <c:v>3.6981132075471698E-2</c:v>
                </c:pt>
                <c:pt idx="34">
                  <c:v>3.3802816901408447E-2</c:v>
                </c:pt>
                <c:pt idx="35">
                  <c:v>3.9366515837104071E-2</c:v>
                </c:pt>
                <c:pt idx="36">
                  <c:v>4.9846153846153846E-2</c:v>
                </c:pt>
                <c:pt idx="37">
                  <c:v>3.6867469879518069E-2</c:v>
                </c:pt>
                <c:pt idx="38">
                  <c:v>4.5027624309392264E-2</c:v>
                </c:pt>
                <c:pt idx="39">
                  <c:v>4.608433734939759E-2</c:v>
                </c:pt>
                <c:pt idx="40">
                  <c:v>4.4654088050314462E-2</c:v>
                </c:pt>
                <c:pt idx="41">
                  <c:v>4.1509433962264149E-2</c:v>
                </c:pt>
                <c:pt idx="42">
                  <c:v>4.6028037383177567E-2</c:v>
                </c:pt>
                <c:pt idx="43">
                  <c:v>3.8596491228070177E-2</c:v>
                </c:pt>
                <c:pt idx="44">
                  <c:v>2.8455284552845527E-2</c:v>
                </c:pt>
                <c:pt idx="45">
                  <c:v>4.3708609271523181E-2</c:v>
                </c:pt>
                <c:pt idx="46">
                  <c:v>3.4862385321100919E-2</c:v>
                </c:pt>
                <c:pt idx="47">
                  <c:v>3.7074829931972787E-2</c:v>
                </c:pt>
                <c:pt idx="48">
                  <c:v>2.3358778625954198E-2</c:v>
                </c:pt>
                <c:pt idx="49">
                  <c:v>3.9963503649635038E-2</c:v>
                </c:pt>
                <c:pt idx="50">
                  <c:v>2.2140221402214021E-2</c:v>
                </c:pt>
                <c:pt idx="51">
                  <c:v>4.4637681159420288E-2</c:v>
                </c:pt>
                <c:pt idx="52">
                  <c:v>2.8602620087336245E-2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BookLover</c:v>
                  </c:pt>
                  <c:pt idx="9">
                    <c:v>BookWorm</c:v>
                  </c:pt>
                  <c:pt idx="10">
                    <c:v>CarEnthusiast</c:v>
                  </c:pt>
                  <c:pt idx="11">
                    <c:v>ChefExtraordinaire</c:v>
                  </c:pt>
                  <c:pt idx="12">
                    <c:v>DIYMaster</c:v>
                  </c:pt>
                  <c:pt idx="13">
                    <c:v>FashionForward</c:v>
                  </c:pt>
                  <c:pt idx="14">
                    <c:v>Fashionista</c:v>
                  </c:pt>
                  <c:pt idx="15">
                    <c:v>FitnessFanatic</c:v>
                  </c:pt>
                  <c:pt idx="16">
                    <c:v>FitnessFanatic</c:v>
                  </c:pt>
                  <c:pt idx="17">
                    <c:v>FitnessFiesta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FoodieDelight</c:v>
                  </c:pt>
                  <c:pt idx="22">
                    <c:v>FoodieLover</c:v>
                  </c:pt>
                  <c:pt idx="23">
                    <c:v>GamerLegend</c:v>
                  </c:pt>
                  <c:pt idx="24">
                    <c:v>HealthyLiving</c:v>
                  </c:pt>
                  <c:pt idx="25">
                    <c:v>HomeDecorPro</c:v>
                  </c:pt>
                  <c:pt idx="26">
                    <c:v>MovieBuff</c:v>
                  </c:pt>
                  <c:pt idx="27">
                    <c:v>MovieBuff</c:v>
                  </c:pt>
                  <c:pt idx="28">
                    <c:v>MovieCritic</c:v>
                  </c:pt>
                  <c:pt idx="29">
                    <c:v>MusicHarmony</c:v>
                  </c:pt>
                  <c:pt idx="30">
                    <c:v>MusicMaestro</c:v>
                  </c:pt>
                  <c:pt idx="31">
                    <c:v>MusicSensation</c:v>
                  </c:pt>
                  <c:pt idx="32">
                    <c:v>MusicSensation</c:v>
                  </c:pt>
                  <c:pt idx="33">
                    <c:v>NatureExplorer</c:v>
                  </c:pt>
                  <c:pt idx="34">
                    <c:v>NatureLover</c:v>
                  </c:pt>
                  <c:pt idx="35">
                    <c:v>OutdoorExplorer</c:v>
                  </c:pt>
                  <c:pt idx="36">
                    <c:v>PetWhisperer</c:v>
                  </c:pt>
                  <c:pt idx="37">
                    <c:v>StyleIcon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TechJunkie</c:v>
                  </c:pt>
                  <c:pt idx="42">
                    <c:v>TechSavvy</c:v>
                  </c:pt>
                  <c:pt idx="43">
                    <c:v>TravelNomad</c:v>
                  </c:pt>
                  <c:pt idx="44">
                    <c:v>TrendSetter</c:v>
                  </c:pt>
                  <c:pt idx="45">
                    <c:v>TrendSetter</c:v>
                  </c:pt>
                  <c:pt idx="46">
                    <c:v>TrendyTechie</c:v>
                  </c:pt>
                  <c:pt idx="47">
                    <c:v>TrendyTraveler</c:v>
                  </c:pt>
                  <c:pt idx="48">
                    <c:v>TrendyTraveler</c:v>
                  </c:pt>
                  <c:pt idx="49">
                    <c:v>WellnessGuru</c:v>
                  </c:pt>
                  <c:pt idx="50">
                    <c:v>WellnessGuru</c:v>
                  </c:pt>
                  <c:pt idx="51">
                    <c:v>WellnessPro</c:v>
                  </c:pt>
                  <c:pt idx="52">
                    <c:v>WellnessPro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3D56-4A67-AB12-CFA90624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140176"/>
        <c:axId val="1030140656"/>
      </c:scatterChart>
      <c:valAx>
        <c:axId val="10301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140656"/>
        <c:crosses val="autoZero"/>
        <c:crossBetween val="midCat"/>
      </c:valAx>
      <c:valAx>
        <c:axId val="10301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14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[W2D4 - EPICODE.xlsx]PIVOT SM!Tabella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SM'!$B$3</c:f>
              <c:strCache>
                <c:ptCount val="1"/>
                <c:pt idx="0">
                  <c:v>follower medi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SM'!$B$4:$B$46</c:f>
              <c:numCache>
                <c:formatCode>General</c:formatCode>
                <c:ptCount val="42"/>
                <c:pt idx="0">
                  <c:v>26250</c:v>
                </c:pt>
                <c:pt idx="1">
                  <c:v>23250</c:v>
                </c:pt>
                <c:pt idx="2">
                  <c:v>29250</c:v>
                </c:pt>
                <c:pt idx="3">
                  <c:v>25900</c:v>
                </c:pt>
                <c:pt idx="4">
                  <c:v>24250</c:v>
                </c:pt>
                <c:pt idx="5">
                  <c:v>12250</c:v>
                </c:pt>
                <c:pt idx="6">
                  <c:v>19250</c:v>
                </c:pt>
                <c:pt idx="7">
                  <c:v>40650</c:v>
                </c:pt>
                <c:pt idx="8">
                  <c:v>20250</c:v>
                </c:pt>
                <c:pt idx="9">
                  <c:v>25250</c:v>
                </c:pt>
                <c:pt idx="10">
                  <c:v>26250</c:v>
                </c:pt>
                <c:pt idx="11">
                  <c:v>23400</c:v>
                </c:pt>
                <c:pt idx="12">
                  <c:v>19100</c:v>
                </c:pt>
                <c:pt idx="13">
                  <c:v>11250</c:v>
                </c:pt>
                <c:pt idx="14">
                  <c:v>41000</c:v>
                </c:pt>
                <c:pt idx="15">
                  <c:v>28650</c:v>
                </c:pt>
                <c:pt idx="16">
                  <c:v>21400</c:v>
                </c:pt>
                <c:pt idx="17">
                  <c:v>61500</c:v>
                </c:pt>
                <c:pt idx="18">
                  <c:v>13250</c:v>
                </c:pt>
                <c:pt idx="19">
                  <c:v>17100</c:v>
                </c:pt>
                <c:pt idx="20">
                  <c:v>20100</c:v>
                </c:pt>
                <c:pt idx="21">
                  <c:v>8750</c:v>
                </c:pt>
                <c:pt idx="22">
                  <c:v>39650</c:v>
                </c:pt>
                <c:pt idx="23">
                  <c:v>16250</c:v>
                </c:pt>
                <c:pt idx="24">
                  <c:v>12600</c:v>
                </c:pt>
                <c:pt idx="25">
                  <c:v>15250</c:v>
                </c:pt>
                <c:pt idx="26">
                  <c:v>52000</c:v>
                </c:pt>
                <c:pt idx="27">
                  <c:v>13250</c:v>
                </c:pt>
                <c:pt idx="28">
                  <c:v>17750</c:v>
                </c:pt>
                <c:pt idx="29">
                  <c:v>22100</c:v>
                </c:pt>
                <c:pt idx="30">
                  <c:v>32500</c:v>
                </c:pt>
                <c:pt idx="31">
                  <c:v>20750</c:v>
                </c:pt>
                <c:pt idx="32">
                  <c:v>18100</c:v>
                </c:pt>
                <c:pt idx="33">
                  <c:v>16600</c:v>
                </c:pt>
                <c:pt idx="34">
                  <c:v>26500</c:v>
                </c:pt>
                <c:pt idx="35">
                  <c:v>21400</c:v>
                </c:pt>
                <c:pt idx="36">
                  <c:v>14250</c:v>
                </c:pt>
                <c:pt idx="37">
                  <c:v>45850</c:v>
                </c:pt>
                <c:pt idx="38">
                  <c:v>10900</c:v>
                </c:pt>
                <c:pt idx="39">
                  <c:v>62150</c:v>
                </c:pt>
                <c:pt idx="40">
                  <c:v>54500</c:v>
                </c:pt>
                <c:pt idx="41">
                  <c:v>40150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3-41BA-83CD-DC1C201A2A0C}"/>
            </c:ext>
          </c:extLst>
        </c:ser>
        <c:ser>
          <c:idx val="1"/>
          <c:order val="1"/>
          <c:tx>
            <c:strRef>
              <c:f>'PIVOT SM'!$C$3</c:f>
              <c:strCache>
                <c:ptCount val="1"/>
                <c:pt idx="0">
                  <c:v>like +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SM'!$C$4:$C$46</c:f>
              <c:numCache>
                <c:formatCode>General</c:formatCode>
                <c:ptCount val="42"/>
                <c:pt idx="0">
                  <c:v>1300</c:v>
                </c:pt>
                <c:pt idx="1">
                  <c:v>545</c:v>
                </c:pt>
                <c:pt idx="2">
                  <c:v>1310</c:v>
                </c:pt>
                <c:pt idx="3">
                  <c:v>820</c:v>
                </c:pt>
                <c:pt idx="4">
                  <c:v>875</c:v>
                </c:pt>
                <c:pt idx="5">
                  <c:v>445</c:v>
                </c:pt>
                <c:pt idx="6">
                  <c:v>870</c:v>
                </c:pt>
                <c:pt idx="7">
                  <c:v>1365</c:v>
                </c:pt>
                <c:pt idx="8">
                  <c:v>925</c:v>
                </c:pt>
                <c:pt idx="9">
                  <c:v>980</c:v>
                </c:pt>
                <c:pt idx="10">
                  <c:v>1110</c:v>
                </c:pt>
                <c:pt idx="11">
                  <c:v>1090</c:v>
                </c:pt>
                <c:pt idx="12">
                  <c:v>765</c:v>
                </c:pt>
                <c:pt idx="13">
                  <c:v>550</c:v>
                </c:pt>
                <c:pt idx="14">
                  <c:v>1580</c:v>
                </c:pt>
                <c:pt idx="15">
                  <c:v>815</c:v>
                </c:pt>
                <c:pt idx="16">
                  <c:v>980</c:v>
                </c:pt>
                <c:pt idx="17">
                  <c:v>1640</c:v>
                </c:pt>
                <c:pt idx="18">
                  <c:v>655</c:v>
                </c:pt>
                <c:pt idx="19">
                  <c:v>760</c:v>
                </c:pt>
                <c:pt idx="20">
                  <c:v>655</c:v>
                </c:pt>
                <c:pt idx="21">
                  <c:v>380</c:v>
                </c:pt>
                <c:pt idx="22">
                  <c:v>1305</c:v>
                </c:pt>
                <c:pt idx="23">
                  <c:v>600</c:v>
                </c:pt>
                <c:pt idx="24">
                  <c:v>545</c:v>
                </c:pt>
                <c:pt idx="25">
                  <c:v>490</c:v>
                </c:pt>
                <c:pt idx="26">
                  <c:v>1740</c:v>
                </c:pt>
                <c:pt idx="27">
                  <c:v>490</c:v>
                </c:pt>
                <c:pt idx="28">
                  <c:v>600</c:v>
                </c:pt>
                <c:pt idx="29">
                  <c:v>870</c:v>
                </c:pt>
                <c:pt idx="30">
                  <c:v>1620</c:v>
                </c:pt>
                <c:pt idx="31">
                  <c:v>765</c:v>
                </c:pt>
                <c:pt idx="32">
                  <c:v>815</c:v>
                </c:pt>
                <c:pt idx="33">
                  <c:v>765</c:v>
                </c:pt>
                <c:pt idx="34">
                  <c:v>1150</c:v>
                </c:pt>
                <c:pt idx="35">
                  <c:v>985</c:v>
                </c:pt>
                <c:pt idx="36">
                  <c:v>550</c:v>
                </c:pt>
                <c:pt idx="37">
                  <c:v>1535</c:v>
                </c:pt>
                <c:pt idx="38">
                  <c:v>380</c:v>
                </c:pt>
                <c:pt idx="39">
                  <c:v>1855</c:v>
                </c:pt>
                <c:pt idx="40">
                  <c:v>1695</c:v>
                </c:pt>
                <c:pt idx="4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3-41BA-83CD-DC1C201A2A0C}"/>
            </c:ext>
          </c:extLst>
        </c:ser>
        <c:ser>
          <c:idx val="2"/>
          <c:order val="2"/>
          <c:tx>
            <c:strRef>
              <c:f>'PIVOT SM'!$D$3</c:f>
              <c:strCache>
                <c:ptCount val="1"/>
                <c:pt idx="0">
                  <c:v> tasso di interazione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SM'!$D$4:$D$46</c:f>
              <c:numCache>
                <c:formatCode>General</c:formatCode>
                <c:ptCount val="42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25.277777777777779</c:v>
                </c:pt>
                <c:pt idx="8">
                  <c:v>29.838709677419356</c:v>
                </c:pt>
                <c:pt idx="9">
                  <c:v>28</c:v>
                </c:pt>
                <c:pt idx="10">
                  <c:v>30</c:v>
                </c:pt>
                <c:pt idx="11">
                  <c:v>34.0625</c:v>
                </c:pt>
                <c:pt idx="12">
                  <c:v>28.333333333333332</c:v>
                </c:pt>
                <c:pt idx="13">
                  <c:v>27.5</c:v>
                </c:pt>
                <c:pt idx="14">
                  <c:v>27.719298245614034</c:v>
                </c:pt>
                <c:pt idx="15">
                  <c:v>18.953488372093023</c:v>
                </c:pt>
                <c:pt idx="16">
                  <c:v>32.666666666666664</c:v>
                </c:pt>
                <c:pt idx="17">
                  <c:v>21.2987012987013</c:v>
                </c:pt>
                <c:pt idx="18">
                  <c:v>36.388888888888886</c:v>
                </c:pt>
                <c:pt idx="19">
                  <c:v>28.148148148148149</c:v>
                </c:pt>
                <c:pt idx="20">
                  <c:v>22.586206896551722</c:v>
                </c:pt>
                <c:pt idx="21">
                  <c:v>25.333333333333332</c:v>
                </c:pt>
                <c:pt idx="22">
                  <c:v>23.303571428571427</c:v>
                </c:pt>
                <c:pt idx="23">
                  <c:v>24</c:v>
                </c:pt>
                <c:pt idx="24">
                  <c:v>27.25</c:v>
                </c:pt>
                <c:pt idx="25">
                  <c:v>22.272727272727273</c:v>
                </c:pt>
                <c:pt idx="26">
                  <c:v>25.970149253731343</c:v>
                </c:pt>
                <c:pt idx="27">
                  <c:v>22.272727272727273</c:v>
                </c:pt>
                <c:pt idx="28">
                  <c:v>24</c:v>
                </c:pt>
                <c:pt idx="29">
                  <c:v>26.363636363636363</c:v>
                </c:pt>
                <c:pt idx="30">
                  <c:v>40.5</c:v>
                </c:pt>
                <c:pt idx="31">
                  <c:v>25.5</c:v>
                </c:pt>
                <c:pt idx="32">
                  <c:v>28.103448275862068</c:v>
                </c:pt>
                <c:pt idx="33">
                  <c:v>30.6</c:v>
                </c:pt>
                <c:pt idx="34">
                  <c:v>26.744186046511629</c:v>
                </c:pt>
                <c:pt idx="35">
                  <c:v>30.78125</c:v>
                </c:pt>
                <c:pt idx="36">
                  <c:v>23.913043478260871</c:v>
                </c:pt>
                <c:pt idx="37">
                  <c:v>23.984375</c:v>
                </c:pt>
                <c:pt idx="38">
                  <c:v>21.111111111111111</c:v>
                </c:pt>
                <c:pt idx="39">
                  <c:v>23.481012658227847</c:v>
                </c:pt>
                <c:pt idx="40">
                  <c:v>22.905405405405407</c:v>
                </c:pt>
                <c:pt idx="41">
                  <c:v>24.568965517241381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3-41BA-83CD-DC1C201A2A0C}"/>
            </c:ext>
          </c:extLst>
        </c:ser>
        <c:ser>
          <c:idx val="3"/>
          <c:order val="3"/>
          <c:tx>
            <c:strRef>
              <c:f>'PIVOT SM'!$E$3</c:f>
              <c:strCache>
                <c:ptCount val="1"/>
                <c:pt idx="0">
                  <c:v>% tasso medio follower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SM'!$E$4:$E$46</c:f>
              <c:numCache>
                <c:formatCode>0.00%</c:formatCode>
                <c:ptCount val="42"/>
                <c:pt idx="0">
                  <c:v>4.9523809523809526E-2</c:v>
                </c:pt>
                <c:pt idx="1">
                  <c:v>2.3440860215053764E-2</c:v>
                </c:pt>
                <c:pt idx="2">
                  <c:v>4.4786324786324785E-2</c:v>
                </c:pt>
                <c:pt idx="3">
                  <c:v>3.1660231660231658E-2</c:v>
                </c:pt>
                <c:pt idx="4">
                  <c:v>3.608247422680412E-2</c:v>
                </c:pt>
                <c:pt idx="5">
                  <c:v>3.6326530612244896E-2</c:v>
                </c:pt>
                <c:pt idx="6">
                  <c:v>4.5194805194805197E-2</c:v>
                </c:pt>
                <c:pt idx="7">
                  <c:v>3.3579335793357937E-2</c:v>
                </c:pt>
                <c:pt idx="8">
                  <c:v>4.5679012345679011E-2</c:v>
                </c:pt>
                <c:pt idx="9">
                  <c:v>3.8811881188118812E-2</c:v>
                </c:pt>
                <c:pt idx="10">
                  <c:v>4.2285714285714288E-2</c:v>
                </c:pt>
                <c:pt idx="11">
                  <c:v>4.6581196581196582E-2</c:v>
                </c:pt>
                <c:pt idx="12">
                  <c:v>4.0052356020942412E-2</c:v>
                </c:pt>
                <c:pt idx="13">
                  <c:v>4.8888888888888891E-2</c:v>
                </c:pt>
                <c:pt idx="14">
                  <c:v>3.8536585365853658E-2</c:v>
                </c:pt>
                <c:pt idx="15">
                  <c:v>2.844677137870855E-2</c:v>
                </c:pt>
                <c:pt idx="16">
                  <c:v>4.5794392523364487E-2</c:v>
                </c:pt>
                <c:pt idx="17">
                  <c:v>2.6666666666666668E-2</c:v>
                </c:pt>
                <c:pt idx="18">
                  <c:v>4.9433962264150942E-2</c:v>
                </c:pt>
                <c:pt idx="19">
                  <c:v>4.4444444444444446E-2</c:v>
                </c:pt>
                <c:pt idx="20">
                  <c:v>3.2587064676616914E-2</c:v>
                </c:pt>
                <c:pt idx="21">
                  <c:v>4.3428571428571427E-2</c:v>
                </c:pt>
                <c:pt idx="22">
                  <c:v>3.2912988650693566E-2</c:v>
                </c:pt>
                <c:pt idx="23">
                  <c:v>3.6923076923076927E-2</c:v>
                </c:pt>
                <c:pt idx="24">
                  <c:v>4.3253968253968253E-2</c:v>
                </c:pt>
                <c:pt idx="25">
                  <c:v>3.2131147540983604E-2</c:v>
                </c:pt>
                <c:pt idx="26">
                  <c:v>3.3461538461538459E-2</c:v>
                </c:pt>
                <c:pt idx="27">
                  <c:v>3.6981132075471698E-2</c:v>
                </c:pt>
                <c:pt idx="28">
                  <c:v>3.3802816901408447E-2</c:v>
                </c:pt>
                <c:pt idx="29">
                  <c:v>3.9366515837104071E-2</c:v>
                </c:pt>
                <c:pt idx="30">
                  <c:v>4.9846153846153846E-2</c:v>
                </c:pt>
                <c:pt idx="31">
                  <c:v>3.6867469879518069E-2</c:v>
                </c:pt>
                <c:pt idx="32">
                  <c:v>4.5027624309392264E-2</c:v>
                </c:pt>
                <c:pt idx="33">
                  <c:v>4.608433734939759E-2</c:v>
                </c:pt>
                <c:pt idx="34">
                  <c:v>4.3396226415094337E-2</c:v>
                </c:pt>
                <c:pt idx="35">
                  <c:v>4.6028037383177567E-2</c:v>
                </c:pt>
                <c:pt idx="36">
                  <c:v>3.8596491228070177E-2</c:v>
                </c:pt>
                <c:pt idx="37">
                  <c:v>3.3478735005452565E-2</c:v>
                </c:pt>
                <c:pt idx="38">
                  <c:v>3.4862385321100919E-2</c:v>
                </c:pt>
                <c:pt idx="39">
                  <c:v>2.9847144006436042E-2</c:v>
                </c:pt>
                <c:pt idx="40">
                  <c:v>3.110091743119266E-2</c:v>
                </c:pt>
                <c:pt idx="41">
                  <c:v>3.5491905354919057E-2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3-41BA-83CD-DC1C201A2A0C}"/>
            </c:ext>
          </c:extLst>
        </c:ser>
        <c:ser>
          <c:idx val="4"/>
          <c:order val="4"/>
          <c:tx>
            <c:strRef>
              <c:f>'PIVOT SM'!$F$3</c:f>
              <c:strCache>
                <c:ptCount val="1"/>
                <c:pt idx="0">
                  <c:v>Crescita follower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SM'!$F$4:$F$46</c:f>
              <c:numCache>
                <c:formatCode>#,##0</c:formatCode>
                <c:ptCount val="4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1800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3300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2800</c:v>
                </c:pt>
                <c:pt idx="12">
                  <c:v>2200</c:v>
                </c:pt>
                <c:pt idx="13">
                  <c:v>2500</c:v>
                </c:pt>
                <c:pt idx="14">
                  <c:v>4000</c:v>
                </c:pt>
                <c:pt idx="15">
                  <c:v>3300</c:v>
                </c:pt>
                <c:pt idx="16">
                  <c:v>2800</c:v>
                </c:pt>
                <c:pt idx="17">
                  <c:v>3000</c:v>
                </c:pt>
                <c:pt idx="18">
                  <c:v>2500</c:v>
                </c:pt>
                <c:pt idx="19">
                  <c:v>2200</c:v>
                </c:pt>
                <c:pt idx="20">
                  <c:v>2200</c:v>
                </c:pt>
                <c:pt idx="21">
                  <c:v>1500</c:v>
                </c:pt>
                <c:pt idx="22">
                  <c:v>3300</c:v>
                </c:pt>
                <c:pt idx="23">
                  <c:v>2500</c:v>
                </c:pt>
                <c:pt idx="24">
                  <c:v>1200</c:v>
                </c:pt>
                <c:pt idx="25">
                  <c:v>2500</c:v>
                </c:pt>
                <c:pt idx="26">
                  <c:v>4000</c:v>
                </c:pt>
                <c:pt idx="27">
                  <c:v>2500</c:v>
                </c:pt>
                <c:pt idx="28">
                  <c:v>1500</c:v>
                </c:pt>
                <c:pt idx="29">
                  <c:v>2200</c:v>
                </c:pt>
                <c:pt idx="30">
                  <c:v>5000</c:v>
                </c:pt>
                <c:pt idx="31">
                  <c:v>1500</c:v>
                </c:pt>
                <c:pt idx="32">
                  <c:v>2200</c:v>
                </c:pt>
                <c:pt idx="33">
                  <c:v>3200</c:v>
                </c:pt>
                <c:pt idx="34">
                  <c:v>3000</c:v>
                </c:pt>
                <c:pt idx="35">
                  <c:v>2800</c:v>
                </c:pt>
                <c:pt idx="36">
                  <c:v>2500</c:v>
                </c:pt>
                <c:pt idx="37">
                  <c:v>3700</c:v>
                </c:pt>
                <c:pt idx="38">
                  <c:v>1800</c:v>
                </c:pt>
                <c:pt idx="39">
                  <c:v>4300</c:v>
                </c:pt>
                <c:pt idx="40">
                  <c:v>5000</c:v>
                </c:pt>
                <c:pt idx="41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63-41BA-83CD-DC1C201A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178671"/>
        <c:axId val="1534178191"/>
      </c:barChart>
      <c:catAx>
        <c:axId val="153417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178191"/>
        <c:crosses val="autoZero"/>
        <c:auto val="1"/>
        <c:lblAlgn val="ctr"/>
        <c:lblOffset val="100"/>
        <c:noMultiLvlLbl val="0"/>
      </c:catAx>
      <c:valAx>
        <c:axId val="153417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1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[W2D4 - EPICODE.xlsx]PIVOT ES.5!Tabella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ES.5'!$B$156</c:f>
              <c:strCache>
                <c:ptCount val="1"/>
                <c:pt idx="0">
                  <c:v>Somma di L+C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ES.5'!$A$157:$A$204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Beauty Queen</c:v>
                  </c:pt>
                  <c:pt idx="3">
                    <c:v>BeautyInBlue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CarEnthusiast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FitnessFanatic</c:v>
                  </c:pt>
                  <c:pt idx="10">
                    <c:v>FitnessFiesta</c:v>
                  </c:pt>
                  <c:pt idx="11">
                    <c:v>FitnessFreak</c:v>
                  </c:pt>
                  <c:pt idx="12">
                    <c:v>FoodieDelight</c:v>
                  </c:pt>
                  <c:pt idx="13">
                    <c:v>FoodieLover</c:v>
                  </c:pt>
                  <c:pt idx="14">
                    <c:v>GamerLegend</c:v>
                  </c:pt>
                  <c:pt idx="15">
                    <c:v>HealthyLiving</c:v>
                  </c:pt>
                  <c:pt idx="16">
                    <c:v>HomeDecorPro</c:v>
                  </c:pt>
                  <c:pt idx="17">
                    <c:v>MovieBuff</c:v>
                  </c:pt>
                  <c:pt idx="18">
                    <c:v>MovieCritic</c:v>
                  </c:pt>
                  <c:pt idx="19">
                    <c:v>MusicHarmony</c:v>
                  </c:pt>
                  <c:pt idx="20">
                    <c:v>MusicMaestro</c:v>
                  </c:pt>
                  <c:pt idx="21">
                    <c:v>MusicSensation</c:v>
                  </c:pt>
                  <c:pt idx="22">
                    <c:v>NatureExplorer</c:v>
                  </c:pt>
                  <c:pt idx="23">
                    <c:v>NatureLover</c:v>
                  </c:pt>
                  <c:pt idx="24">
                    <c:v>OutdoorExplorer</c:v>
                  </c:pt>
                  <c:pt idx="25">
                    <c:v>PetWhisperer</c:v>
                  </c:pt>
                  <c:pt idx="26">
                    <c:v>StyleIcon</c:v>
                  </c:pt>
                  <c:pt idx="27">
                    <c:v>TravelNomad</c:v>
                  </c:pt>
                  <c:pt idx="28">
                    <c:v>TrendSetter</c:v>
                  </c:pt>
                  <c:pt idx="29">
                    <c:v>TrendyTraveler</c:v>
                  </c:pt>
                  <c:pt idx="30">
                    <c:v>ArtAficionado</c:v>
                  </c:pt>
                  <c:pt idx="31">
                    <c:v>ArtInspiration</c:v>
                  </c:pt>
                  <c:pt idx="32">
                    <c:v>ArtisticSoul</c:v>
                  </c:pt>
                  <c:pt idx="33">
                    <c:v>WellnessGuru</c:v>
                  </c:pt>
                  <c:pt idx="34">
                    <c:v>WellnessPro</c:v>
                  </c:pt>
                  <c:pt idx="35">
                    <c:v>FashionForward</c:v>
                  </c:pt>
                  <c:pt idx="36">
                    <c:v>Fashionista</c:v>
                  </c:pt>
                  <c:pt idx="37">
                    <c:v>TechEnthusiast</c:v>
                  </c:pt>
                  <c:pt idx="38">
                    <c:v>TechGuru</c:v>
                  </c:pt>
                  <c:pt idx="39">
                    <c:v>TechJunkie</c:v>
                  </c:pt>
                  <c:pt idx="40">
                    <c:v>TechSavvy</c:v>
                  </c:pt>
                  <c:pt idx="41">
                    <c:v>TrendyTechie</c:v>
                  </c:pt>
                </c:lvl>
                <c:lvl>
                  <c:pt idx="0">
                    <c:v>Altro</c:v>
                  </c:pt>
                  <c:pt idx="30">
                    <c:v>Arte</c:v>
                  </c:pt>
                  <c:pt idx="33">
                    <c:v>Benessere</c:v>
                  </c:pt>
                  <c:pt idx="35">
                    <c:v>Fashion</c:v>
                  </c:pt>
                  <c:pt idx="37">
                    <c:v>Tech</c:v>
                  </c:pt>
                </c:lvl>
              </c:multiLvlStrCache>
            </c:multiLvlStrRef>
          </c:cat>
          <c:val>
            <c:numRef>
              <c:f>'PIVOT ES.5'!$B$157:$B$204</c:f>
              <c:numCache>
                <c:formatCode>General</c:formatCode>
                <c:ptCount val="42"/>
                <c:pt idx="0">
                  <c:v>1300</c:v>
                </c:pt>
                <c:pt idx="1">
                  <c:v>545</c:v>
                </c:pt>
                <c:pt idx="2">
                  <c:v>870</c:v>
                </c:pt>
                <c:pt idx="3">
                  <c:v>445</c:v>
                </c:pt>
                <c:pt idx="4">
                  <c:v>1365</c:v>
                </c:pt>
                <c:pt idx="5">
                  <c:v>925</c:v>
                </c:pt>
                <c:pt idx="6">
                  <c:v>980</c:v>
                </c:pt>
                <c:pt idx="7">
                  <c:v>1110</c:v>
                </c:pt>
                <c:pt idx="8">
                  <c:v>1090</c:v>
                </c:pt>
                <c:pt idx="9">
                  <c:v>1580</c:v>
                </c:pt>
                <c:pt idx="10">
                  <c:v>815</c:v>
                </c:pt>
                <c:pt idx="11">
                  <c:v>980</c:v>
                </c:pt>
                <c:pt idx="12">
                  <c:v>1640</c:v>
                </c:pt>
                <c:pt idx="13">
                  <c:v>655</c:v>
                </c:pt>
                <c:pt idx="14">
                  <c:v>760</c:v>
                </c:pt>
                <c:pt idx="15">
                  <c:v>655</c:v>
                </c:pt>
                <c:pt idx="16">
                  <c:v>380</c:v>
                </c:pt>
                <c:pt idx="17">
                  <c:v>1305</c:v>
                </c:pt>
                <c:pt idx="18">
                  <c:v>600</c:v>
                </c:pt>
                <c:pt idx="19">
                  <c:v>545</c:v>
                </c:pt>
                <c:pt idx="20">
                  <c:v>490</c:v>
                </c:pt>
                <c:pt idx="21">
                  <c:v>1740</c:v>
                </c:pt>
                <c:pt idx="22">
                  <c:v>490</c:v>
                </c:pt>
                <c:pt idx="23">
                  <c:v>600</c:v>
                </c:pt>
                <c:pt idx="24">
                  <c:v>870</c:v>
                </c:pt>
                <c:pt idx="25">
                  <c:v>1620</c:v>
                </c:pt>
                <c:pt idx="26">
                  <c:v>765</c:v>
                </c:pt>
                <c:pt idx="27">
                  <c:v>550</c:v>
                </c:pt>
                <c:pt idx="28">
                  <c:v>1535</c:v>
                </c:pt>
                <c:pt idx="29">
                  <c:v>1855</c:v>
                </c:pt>
                <c:pt idx="30">
                  <c:v>1310</c:v>
                </c:pt>
                <c:pt idx="31">
                  <c:v>820</c:v>
                </c:pt>
                <c:pt idx="32">
                  <c:v>875</c:v>
                </c:pt>
                <c:pt idx="33">
                  <c:v>1695</c:v>
                </c:pt>
                <c:pt idx="34">
                  <c:v>1425</c:v>
                </c:pt>
                <c:pt idx="35">
                  <c:v>765</c:v>
                </c:pt>
                <c:pt idx="36">
                  <c:v>550</c:v>
                </c:pt>
                <c:pt idx="37">
                  <c:v>815</c:v>
                </c:pt>
                <c:pt idx="38">
                  <c:v>765</c:v>
                </c:pt>
                <c:pt idx="39">
                  <c:v>1150</c:v>
                </c:pt>
                <c:pt idx="40">
                  <c:v>985</c:v>
                </c:pt>
                <c:pt idx="4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A-4546-9EBC-0D4A2B11C573}"/>
            </c:ext>
          </c:extLst>
        </c:ser>
        <c:ser>
          <c:idx val="1"/>
          <c:order val="1"/>
          <c:tx>
            <c:strRef>
              <c:f>'PIVOT ES.5'!$C$156</c:f>
              <c:strCache>
                <c:ptCount val="1"/>
                <c:pt idx="0">
                  <c:v>TOT LIKE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ES.5'!$A$157:$A$204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Beauty Queen</c:v>
                  </c:pt>
                  <c:pt idx="3">
                    <c:v>BeautyInBlue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CarEnthusiast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FitnessFanatic</c:v>
                  </c:pt>
                  <c:pt idx="10">
                    <c:v>FitnessFiesta</c:v>
                  </c:pt>
                  <c:pt idx="11">
                    <c:v>FitnessFreak</c:v>
                  </c:pt>
                  <c:pt idx="12">
                    <c:v>FoodieDelight</c:v>
                  </c:pt>
                  <c:pt idx="13">
                    <c:v>FoodieLover</c:v>
                  </c:pt>
                  <c:pt idx="14">
                    <c:v>GamerLegend</c:v>
                  </c:pt>
                  <c:pt idx="15">
                    <c:v>HealthyLiving</c:v>
                  </c:pt>
                  <c:pt idx="16">
                    <c:v>HomeDecorPro</c:v>
                  </c:pt>
                  <c:pt idx="17">
                    <c:v>MovieBuff</c:v>
                  </c:pt>
                  <c:pt idx="18">
                    <c:v>MovieCritic</c:v>
                  </c:pt>
                  <c:pt idx="19">
                    <c:v>MusicHarmony</c:v>
                  </c:pt>
                  <c:pt idx="20">
                    <c:v>MusicMaestro</c:v>
                  </c:pt>
                  <c:pt idx="21">
                    <c:v>MusicSensation</c:v>
                  </c:pt>
                  <c:pt idx="22">
                    <c:v>NatureExplorer</c:v>
                  </c:pt>
                  <c:pt idx="23">
                    <c:v>NatureLover</c:v>
                  </c:pt>
                  <c:pt idx="24">
                    <c:v>OutdoorExplorer</c:v>
                  </c:pt>
                  <c:pt idx="25">
                    <c:v>PetWhisperer</c:v>
                  </c:pt>
                  <c:pt idx="26">
                    <c:v>StyleIcon</c:v>
                  </c:pt>
                  <c:pt idx="27">
                    <c:v>TravelNomad</c:v>
                  </c:pt>
                  <c:pt idx="28">
                    <c:v>TrendSetter</c:v>
                  </c:pt>
                  <c:pt idx="29">
                    <c:v>TrendyTraveler</c:v>
                  </c:pt>
                  <c:pt idx="30">
                    <c:v>ArtAficionado</c:v>
                  </c:pt>
                  <c:pt idx="31">
                    <c:v>ArtInspiration</c:v>
                  </c:pt>
                  <c:pt idx="32">
                    <c:v>ArtisticSoul</c:v>
                  </c:pt>
                  <c:pt idx="33">
                    <c:v>WellnessGuru</c:v>
                  </c:pt>
                  <c:pt idx="34">
                    <c:v>WellnessPro</c:v>
                  </c:pt>
                  <c:pt idx="35">
                    <c:v>FashionForward</c:v>
                  </c:pt>
                  <c:pt idx="36">
                    <c:v>Fashionista</c:v>
                  </c:pt>
                  <c:pt idx="37">
                    <c:v>TechEnthusiast</c:v>
                  </c:pt>
                  <c:pt idx="38">
                    <c:v>TechGuru</c:v>
                  </c:pt>
                  <c:pt idx="39">
                    <c:v>TechJunkie</c:v>
                  </c:pt>
                  <c:pt idx="40">
                    <c:v>TechSavvy</c:v>
                  </c:pt>
                  <c:pt idx="41">
                    <c:v>TrendyTechie</c:v>
                  </c:pt>
                </c:lvl>
                <c:lvl>
                  <c:pt idx="0">
                    <c:v>Altro</c:v>
                  </c:pt>
                  <c:pt idx="30">
                    <c:v>Arte</c:v>
                  </c:pt>
                  <c:pt idx="33">
                    <c:v>Benessere</c:v>
                  </c:pt>
                  <c:pt idx="35">
                    <c:v>Fashion</c:v>
                  </c:pt>
                  <c:pt idx="37">
                    <c:v>Tech</c:v>
                  </c:pt>
                </c:lvl>
              </c:multiLvlStrCache>
            </c:multiLvlStrRef>
          </c:cat>
          <c:val>
            <c:numRef>
              <c:f>'PIVOT ES.5'!$C$157:$C$204</c:f>
              <c:numCache>
                <c:formatCode>General</c:formatCode>
                <c:ptCount val="42"/>
                <c:pt idx="0">
                  <c:v>1200</c:v>
                </c:pt>
                <c:pt idx="1">
                  <c:v>500</c:v>
                </c:pt>
                <c:pt idx="2">
                  <c:v>800</c:v>
                </c:pt>
                <c:pt idx="3">
                  <c:v>400</c:v>
                </c:pt>
                <c:pt idx="4">
                  <c:v>1250</c:v>
                </c:pt>
                <c:pt idx="5">
                  <c:v>850</c:v>
                </c:pt>
                <c:pt idx="6">
                  <c:v>900</c:v>
                </c:pt>
                <c:pt idx="7">
                  <c:v>1000</c:v>
                </c:pt>
                <c:pt idx="8">
                  <c:v>1000</c:v>
                </c:pt>
                <c:pt idx="9">
                  <c:v>1450</c:v>
                </c:pt>
                <c:pt idx="10">
                  <c:v>750</c:v>
                </c:pt>
                <c:pt idx="11">
                  <c:v>900</c:v>
                </c:pt>
                <c:pt idx="12">
                  <c:v>1500</c:v>
                </c:pt>
                <c:pt idx="13">
                  <c:v>600</c:v>
                </c:pt>
                <c:pt idx="14">
                  <c:v>700</c:v>
                </c:pt>
                <c:pt idx="15">
                  <c:v>600</c:v>
                </c:pt>
                <c:pt idx="16">
                  <c:v>350</c:v>
                </c:pt>
                <c:pt idx="17">
                  <c:v>1200</c:v>
                </c:pt>
                <c:pt idx="18">
                  <c:v>550</c:v>
                </c:pt>
                <c:pt idx="19">
                  <c:v>500</c:v>
                </c:pt>
                <c:pt idx="20">
                  <c:v>450</c:v>
                </c:pt>
                <c:pt idx="21">
                  <c:v>1600</c:v>
                </c:pt>
                <c:pt idx="22">
                  <c:v>450</c:v>
                </c:pt>
                <c:pt idx="23">
                  <c:v>550</c:v>
                </c:pt>
                <c:pt idx="24">
                  <c:v>800</c:v>
                </c:pt>
                <c:pt idx="25">
                  <c:v>1500</c:v>
                </c:pt>
                <c:pt idx="26">
                  <c:v>700</c:v>
                </c:pt>
                <c:pt idx="27">
                  <c:v>500</c:v>
                </c:pt>
                <c:pt idx="28">
                  <c:v>1400</c:v>
                </c:pt>
                <c:pt idx="29">
                  <c:v>1700</c:v>
                </c:pt>
                <c:pt idx="30">
                  <c:v>1200</c:v>
                </c:pt>
                <c:pt idx="31">
                  <c:v>750</c:v>
                </c:pt>
                <c:pt idx="32">
                  <c:v>800</c:v>
                </c:pt>
                <c:pt idx="33">
                  <c:v>1550</c:v>
                </c:pt>
                <c:pt idx="34">
                  <c:v>1300</c:v>
                </c:pt>
                <c:pt idx="35">
                  <c:v>700</c:v>
                </c:pt>
                <c:pt idx="36">
                  <c:v>500</c:v>
                </c:pt>
                <c:pt idx="37">
                  <c:v>750</c:v>
                </c:pt>
                <c:pt idx="38">
                  <c:v>700</c:v>
                </c:pt>
                <c:pt idx="39">
                  <c:v>1050</c:v>
                </c:pt>
                <c:pt idx="40">
                  <c:v>900</c:v>
                </c:pt>
                <c:pt idx="4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A-4546-9EBC-0D4A2B11C573}"/>
            </c:ext>
          </c:extLst>
        </c:ser>
        <c:ser>
          <c:idx val="2"/>
          <c:order val="2"/>
          <c:tx>
            <c:strRef>
              <c:f>'PIVOT ES.5'!$D$156</c:f>
              <c:strCache>
                <c:ptCount val="1"/>
                <c:pt idx="0">
                  <c:v>COMMENTI TOT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ES.5'!$A$157:$A$204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Beauty Queen</c:v>
                  </c:pt>
                  <c:pt idx="3">
                    <c:v>BeautyInBlue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CarEnthusiast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FitnessFanatic</c:v>
                  </c:pt>
                  <c:pt idx="10">
                    <c:v>FitnessFiesta</c:v>
                  </c:pt>
                  <c:pt idx="11">
                    <c:v>FitnessFreak</c:v>
                  </c:pt>
                  <c:pt idx="12">
                    <c:v>FoodieDelight</c:v>
                  </c:pt>
                  <c:pt idx="13">
                    <c:v>FoodieLover</c:v>
                  </c:pt>
                  <c:pt idx="14">
                    <c:v>GamerLegend</c:v>
                  </c:pt>
                  <c:pt idx="15">
                    <c:v>HealthyLiving</c:v>
                  </c:pt>
                  <c:pt idx="16">
                    <c:v>HomeDecorPro</c:v>
                  </c:pt>
                  <c:pt idx="17">
                    <c:v>MovieBuff</c:v>
                  </c:pt>
                  <c:pt idx="18">
                    <c:v>MovieCritic</c:v>
                  </c:pt>
                  <c:pt idx="19">
                    <c:v>MusicHarmony</c:v>
                  </c:pt>
                  <c:pt idx="20">
                    <c:v>MusicMaestro</c:v>
                  </c:pt>
                  <c:pt idx="21">
                    <c:v>MusicSensation</c:v>
                  </c:pt>
                  <c:pt idx="22">
                    <c:v>NatureExplorer</c:v>
                  </c:pt>
                  <c:pt idx="23">
                    <c:v>NatureLover</c:v>
                  </c:pt>
                  <c:pt idx="24">
                    <c:v>OutdoorExplorer</c:v>
                  </c:pt>
                  <c:pt idx="25">
                    <c:v>PetWhisperer</c:v>
                  </c:pt>
                  <c:pt idx="26">
                    <c:v>StyleIcon</c:v>
                  </c:pt>
                  <c:pt idx="27">
                    <c:v>TravelNomad</c:v>
                  </c:pt>
                  <c:pt idx="28">
                    <c:v>TrendSetter</c:v>
                  </c:pt>
                  <c:pt idx="29">
                    <c:v>TrendyTraveler</c:v>
                  </c:pt>
                  <c:pt idx="30">
                    <c:v>ArtAficionado</c:v>
                  </c:pt>
                  <c:pt idx="31">
                    <c:v>ArtInspiration</c:v>
                  </c:pt>
                  <c:pt idx="32">
                    <c:v>ArtisticSoul</c:v>
                  </c:pt>
                  <c:pt idx="33">
                    <c:v>WellnessGuru</c:v>
                  </c:pt>
                  <c:pt idx="34">
                    <c:v>WellnessPro</c:v>
                  </c:pt>
                  <c:pt idx="35">
                    <c:v>FashionForward</c:v>
                  </c:pt>
                  <c:pt idx="36">
                    <c:v>Fashionista</c:v>
                  </c:pt>
                  <c:pt idx="37">
                    <c:v>TechEnthusiast</c:v>
                  </c:pt>
                  <c:pt idx="38">
                    <c:v>TechGuru</c:v>
                  </c:pt>
                  <c:pt idx="39">
                    <c:v>TechJunkie</c:v>
                  </c:pt>
                  <c:pt idx="40">
                    <c:v>TechSavvy</c:v>
                  </c:pt>
                  <c:pt idx="41">
                    <c:v>TrendyTechie</c:v>
                  </c:pt>
                </c:lvl>
                <c:lvl>
                  <c:pt idx="0">
                    <c:v>Altro</c:v>
                  </c:pt>
                  <c:pt idx="30">
                    <c:v>Arte</c:v>
                  </c:pt>
                  <c:pt idx="33">
                    <c:v>Benessere</c:v>
                  </c:pt>
                  <c:pt idx="35">
                    <c:v>Fashion</c:v>
                  </c:pt>
                  <c:pt idx="37">
                    <c:v>Tech</c:v>
                  </c:pt>
                </c:lvl>
              </c:multiLvlStrCache>
            </c:multiLvlStrRef>
          </c:cat>
          <c:val>
            <c:numRef>
              <c:f>'PIVOT ES.5'!$D$157:$D$204</c:f>
              <c:numCache>
                <c:formatCode>General</c:formatCode>
                <c:ptCount val="42"/>
                <c:pt idx="0">
                  <c:v>100</c:v>
                </c:pt>
                <c:pt idx="1">
                  <c:v>45</c:v>
                </c:pt>
                <c:pt idx="2">
                  <c:v>70</c:v>
                </c:pt>
                <c:pt idx="3">
                  <c:v>45</c:v>
                </c:pt>
                <c:pt idx="4">
                  <c:v>115</c:v>
                </c:pt>
                <c:pt idx="5">
                  <c:v>75</c:v>
                </c:pt>
                <c:pt idx="6">
                  <c:v>80</c:v>
                </c:pt>
                <c:pt idx="7">
                  <c:v>110</c:v>
                </c:pt>
                <c:pt idx="8">
                  <c:v>90</c:v>
                </c:pt>
                <c:pt idx="9">
                  <c:v>130</c:v>
                </c:pt>
                <c:pt idx="10">
                  <c:v>65</c:v>
                </c:pt>
                <c:pt idx="11">
                  <c:v>80</c:v>
                </c:pt>
                <c:pt idx="12">
                  <c:v>140</c:v>
                </c:pt>
                <c:pt idx="13">
                  <c:v>55</c:v>
                </c:pt>
                <c:pt idx="14">
                  <c:v>60</c:v>
                </c:pt>
                <c:pt idx="15">
                  <c:v>55</c:v>
                </c:pt>
                <c:pt idx="16">
                  <c:v>30</c:v>
                </c:pt>
                <c:pt idx="17">
                  <c:v>105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140</c:v>
                </c:pt>
                <c:pt idx="22">
                  <c:v>40</c:v>
                </c:pt>
                <c:pt idx="23">
                  <c:v>50</c:v>
                </c:pt>
                <c:pt idx="24">
                  <c:v>70</c:v>
                </c:pt>
                <c:pt idx="25">
                  <c:v>120</c:v>
                </c:pt>
                <c:pt idx="26">
                  <c:v>65</c:v>
                </c:pt>
                <c:pt idx="27">
                  <c:v>50</c:v>
                </c:pt>
                <c:pt idx="28">
                  <c:v>135</c:v>
                </c:pt>
                <c:pt idx="29">
                  <c:v>155</c:v>
                </c:pt>
                <c:pt idx="30">
                  <c:v>110</c:v>
                </c:pt>
                <c:pt idx="31">
                  <c:v>70</c:v>
                </c:pt>
                <c:pt idx="32">
                  <c:v>75</c:v>
                </c:pt>
                <c:pt idx="33">
                  <c:v>145</c:v>
                </c:pt>
                <c:pt idx="34">
                  <c:v>125</c:v>
                </c:pt>
                <c:pt idx="35">
                  <c:v>65</c:v>
                </c:pt>
                <c:pt idx="36">
                  <c:v>50</c:v>
                </c:pt>
                <c:pt idx="37">
                  <c:v>65</c:v>
                </c:pt>
                <c:pt idx="38">
                  <c:v>65</c:v>
                </c:pt>
                <c:pt idx="39">
                  <c:v>100</c:v>
                </c:pt>
                <c:pt idx="40">
                  <c:v>85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A-4546-9EBC-0D4A2B11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4171471"/>
        <c:axId val="1534162351"/>
      </c:barChart>
      <c:catAx>
        <c:axId val="153417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162351"/>
        <c:crosses val="autoZero"/>
        <c:auto val="1"/>
        <c:lblAlgn val="ctr"/>
        <c:lblOffset val="100"/>
        <c:noMultiLvlLbl val="0"/>
      </c:catAx>
      <c:valAx>
        <c:axId val="15341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17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&amp;C&amp;"-,Grassetto"
REPORT SOCIAL MEDIA&amp;"-,Normale"
</c:oddHeader>
      <c:oddFooter>&amp;C&amp;P&amp;R&amp;D</c:oddFooter>
    </c:headerFooter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[W2D4 - EPICODE.xlsx]PIVOT SM!Tabella pivot2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SM'!$B$3</c:f>
              <c:strCache>
                <c:ptCount val="1"/>
                <c:pt idx="0">
                  <c:v>follower medi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SM'!$B$4:$B$46</c:f>
              <c:numCache>
                <c:formatCode>General</c:formatCode>
                <c:ptCount val="42"/>
                <c:pt idx="0">
                  <c:v>26250</c:v>
                </c:pt>
                <c:pt idx="1">
                  <c:v>23250</c:v>
                </c:pt>
                <c:pt idx="2">
                  <c:v>29250</c:v>
                </c:pt>
                <c:pt idx="3">
                  <c:v>25900</c:v>
                </c:pt>
                <c:pt idx="4">
                  <c:v>24250</c:v>
                </c:pt>
                <c:pt idx="5">
                  <c:v>12250</c:v>
                </c:pt>
                <c:pt idx="6">
                  <c:v>19250</c:v>
                </c:pt>
                <c:pt idx="7">
                  <c:v>40650</c:v>
                </c:pt>
                <c:pt idx="8">
                  <c:v>20250</c:v>
                </c:pt>
                <c:pt idx="9">
                  <c:v>25250</c:v>
                </c:pt>
                <c:pt idx="10">
                  <c:v>26250</c:v>
                </c:pt>
                <c:pt idx="11">
                  <c:v>23400</c:v>
                </c:pt>
                <c:pt idx="12">
                  <c:v>19100</c:v>
                </c:pt>
                <c:pt idx="13">
                  <c:v>11250</c:v>
                </c:pt>
                <c:pt idx="14">
                  <c:v>41000</c:v>
                </c:pt>
                <c:pt idx="15">
                  <c:v>28650</c:v>
                </c:pt>
                <c:pt idx="16">
                  <c:v>21400</c:v>
                </c:pt>
                <c:pt idx="17">
                  <c:v>61500</c:v>
                </c:pt>
                <c:pt idx="18">
                  <c:v>13250</c:v>
                </c:pt>
                <c:pt idx="19">
                  <c:v>17100</c:v>
                </c:pt>
                <c:pt idx="20">
                  <c:v>20100</c:v>
                </c:pt>
                <c:pt idx="21">
                  <c:v>8750</c:v>
                </c:pt>
                <c:pt idx="22">
                  <c:v>39650</c:v>
                </c:pt>
                <c:pt idx="23">
                  <c:v>16250</c:v>
                </c:pt>
                <c:pt idx="24">
                  <c:v>12600</c:v>
                </c:pt>
                <c:pt idx="25">
                  <c:v>15250</c:v>
                </c:pt>
                <c:pt idx="26">
                  <c:v>52000</c:v>
                </c:pt>
                <c:pt idx="27">
                  <c:v>13250</c:v>
                </c:pt>
                <c:pt idx="28">
                  <c:v>17750</c:v>
                </c:pt>
                <c:pt idx="29">
                  <c:v>22100</c:v>
                </c:pt>
                <c:pt idx="30">
                  <c:v>32500</c:v>
                </c:pt>
                <c:pt idx="31">
                  <c:v>20750</c:v>
                </c:pt>
                <c:pt idx="32">
                  <c:v>18100</c:v>
                </c:pt>
                <c:pt idx="33">
                  <c:v>16600</c:v>
                </c:pt>
                <c:pt idx="34">
                  <c:v>26500</c:v>
                </c:pt>
                <c:pt idx="35">
                  <c:v>21400</c:v>
                </c:pt>
                <c:pt idx="36">
                  <c:v>14250</c:v>
                </c:pt>
                <c:pt idx="37">
                  <c:v>45850</c:v>
                </c:pt>
                <c:pt idx="38">
                  <c:v>10900</c:v>
                </c:pt>
                <c:pt idx="39">
                  <c:v>62150</c:v>
                </c:pt>
                <c:pt idx="40">
                  <c:v>54500</c:v>
                </c:pt>
                <c:pt idx="41">
                  <c:v>40150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D-4F65-833C-4C575EDBA7B3}"/>
            </c:ext>
          </c:extLst>
        </c:ser>
        <c:ser>
          <c:idx val="1"/>
          <c:order val="1"/>
          <c:tx>
            <c:strRef>
              <c:f>'PIVOT SM'!$C$3</c:f>
              <c:strCache>
                <c:ptCount val="1"/>
                <c:pt idx="0">
                  <c:v>like +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SM'!$C$4:$C$46</c:f>
              <c:numCache>
                <c:formatCode>General</c:formatCode>
                <c:ptCount val="42"/>
                <c:pt idx="0">
                  <c:v>1300</c:v>
                </c:pt>
                <c:pt idx="1">
                  <c:v>545</c:v>
                </c:pt>
                <c:pt idx="2">
                  <c:v>1310</c:v>
                </c:pt>
                <c:pt idx="3">
                  <c:v>820</c:v>
                </c:pt>
                <c:pt idx="4">
                  <c:v>875</c:v>
                </c:pt>
                <c:pt idx="5">
                  <c:v>445</c:v>
                </c:pt>
                <c:pt idx="6">
                  <c:v>870</c:v>
                </c:pt>
                <c:pt idx="7">
                  <c:v>1365</c:v>
                </c:pt>
                <c:pt idx="8">
                  <c:v>925</c:v>
                </c:pt>
                <c:pt idx="9">
                  <c:v>980</c:v>
                </c:pt>
                <c:pt idx="10">
                  <c:v>1110</c:v>
                </c:pt>
                <c:pt idx="11">
                  <c:v>1090</c:v>
                </c:pt>
                <c:pt idx="12">
                  <c:v>765</c:v>
                </c:pt>
                <c:pt idx="13">
                  <c:v>550</c:v>
                </c:pt>
                <c:pt idx="14">
                  <c:v>1580</c:v>
                </c:pt>
                <c:pt idx="15">
                  <c:v>815</c:v>
                </c:pt>
                <c:pt idx="16">
                  <c:v>980</c:v>
                </c:pt>
                <c:pt idx="17">
                  <c:v>1640</c:v>
                </c:pt>
                <c:pt idx="18">
                  <c:v>655</c:v>
                </c:pt>
                <c:pt idx="19">
                  <c:v>760</c:v>
                </c:pt>
                <c:pt idx="20">
                  <c:v>655</c:v>
                </c:pt>
                <c:pt idx="21">
                  <c:v>380</c:v>
                </c:pt>
                <c:pt idx="22">
                  <c:v>1305</c:v>
                </c:pt>
                <c:pt idx="23">
                  <c:v>600</c:v>
                </c:pt>
                <c:pt idx="24">
                  <c:v>545</c:v>
                </c:pt>
                <c:pt idx="25">
                  <c:v>490</c:v>
                </c:pt>
                <c:pt idx="26">
                  <c:v>1740</c:v>
                </c:pt>
                <c:pt idx="27">
                  <c:v>490</c:v>
                </c:pt>
                <c:pt idx="28">
                  <c:v>600</c:v>
                </c:pt>
                <c:pt idx="29">
                  <c:v>870</c:v>
                </c:pt>
                <c:pt idx="30">
                  <c:v>1620</c:v>
                </c:pt>
                <c:pt idx="31">
                  <c:v>765</c:v>
                </c:pt>
                <c:pt idx="32">
                  <c:v>815</c:v>
                </c:pt>
                <c:pt idx="33">
                  <c:v>765</c:v>
                </c:pt>
                <c:pt idx="34">
                  <c:v>1150</c:v>
                </c:pt>
                <c:pt idx="35">
                  <c:v>985</c:v>
                </c:pt>
                <c:pt idx="36">
                  <c:v>550</c:v>
                </c:pt>
                <c:pt idx="37">
                  <c:v>1535</c:v>
                </c:pt>
                <c:pt idx="38">
                  <c:v>380</c:v>
                </c:pt>
                <c:pt idx="39">
                  <c:v>1855</c:v>
                </c:pt>
                <c:pt idx="40">
                  <c:v>1695</c:v>
                </c:pt>
                <c:pt idx="4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D-4F65-833C-4C575EDBA7B3}"/>
            </c:ext>
          </c:extLst>
        </c:ser>
        <c:ser>
          <c:idx val="2"/>
          <c:order val="2"/>
          <c:tx>
            <c:strRef>
              <c:f>'PIVOT SM'!$D$3</c:f>
              <c:strCache>
                <c:ptCount val="1"/>
                <c:pt idx="0">
                  <c:v> tasso di interazione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SM'!$D$4:$D$46</c:f>
              <c:numCache>
                <c:formatCode>General</c:formatCode>
                <c:ptCount val="42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25.277777777777779</c:v>
                </c:pt>
                <c:pt idx="8">
                  <c:v>29.838709677419356</c:v>
                </c:pt>
                <c:pt idx="9">
                  <c:v>28</c:v>
                </c:pt>
                <c:pt idx="10">
                  <c:v>30</c:v>
                </c:pt>
                <c:pt idx="11">
                  <c:v>34.0625</c:v>
                </c:pt>
                <c:pt idx="12">
                  <c:v>28.333333333333332</c:v>
                </c:pt>
                <c:pt idx="13">
                  <c:v>27.5</c:v>
                </c:pt>
                <c:pt idx="14">
                  <c:v>27.719298245614034</c:v>
                </c:pt>
                <c:pt idx="15">
                  <c:v>18.953488372093023</c:v>
                </c:pt>
                <c:pt idx="16">
                  <c:v>32.666666666666664</c:v>
                </c:pt>
                <c:pt idx="17">
                  <c:v>21.2987012987013</c:v>
                </c:pt>
                <c:pt idx="18">
                  <c:v>36.388888888888886</c:v>
                </c:pt>
                <c:pt idx="19">
                  <c:v>28.148148148148149</c:v>
                </c:pt>
                <c:pt idx="20">
                  <c:v>22.586206896551722</c:v>
                </c:pt>
                <c:pt idx="21">
                  <c:v>25.333333333333332</c:v>
                </c:pt>
                <c:pt idx="22">
                  <c:v>23.303571428571427</c:v>
                </c:pt>
                <c:pt idx="23">
                  <c:v>24</c:v>
                </c:pt>
                <c:pt idx="24">
                  <c:v>27.25</c:v>
                </c:pt>
                <c:pt idx="25">
                  <c:v>22.272727272727273</c:v>
                </c:pt>
                <c:pt idx="26">
                  <c:v>25.970149253731343</c:v>
                </c:pt>
                <c:pt idx="27">
                  <c:v>22.272727272727273</c:v>
                </c:pt>
                <c:pt idx="28">
                  <c:v>24</c:v>
                </c:pt>
                <c:pt idx="29">
                  <c:v>26.363636363636363</c:v>
                </c:pt>
                <c:pt idx="30">
                  <c:v>40.5</c:v>
                </c:pt>
                <c:pt idx="31">
                  <c:v>25.5</c:v>
                </c:pt>
                <c:pt idx="32">
                  <c:v>28.103448275862068</c:v>
                </c:pt>
                <c:pt idx="33">
                  <c:v>30.6</c:v>
                </c:pt>
                <c:pt idx="34">
                  <c:v>26.744186046511629</c:v>
                </c:pt>
                <c:pt idx="35">
                  <c:v>30.78125</c:v>
                </c:pt>
                <c:pt idx="36">
                  <c:v>23.913043478260871</c:v>
                </c:pt>
                <c:pt idx="37">
                  <c:v>23.984375</c:v>
                </c:pt>
                <c:pt idx="38">
                  <c:v>21.111111111111111</c:v>
                </c:pt>
                <c:pt idx="39">
                  <c:v>23.481012658227847</c:v>
                </c:pt>
                <c:pt idx="40">
                  <c:v>22.905405405405407</c:v>
                </c:pt>
                <c:pt idx="41">
                  <c:v>24.568965517241381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D-4F65-833C-4C575EDBA7B3}"/>
            </c:ext>
          </c:extLst>
        </c:ser>
        <c:ser>
          <c:idx val="3"/>
          <c:order val="3"/>
          <c:tx>
            <c:strRef>
              <c:f>'PIVOT SM'!$E$3</c:f>
              <c:strCache>
                <c:ptCount val="1"/>
                <c:pt idx="0">
                  <c:v>% tasso medio follower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SM'!$E$4:$E$46</c:f>
              <c:numCache>
                <c:formatCode>0.00%</c:formatCode>
                <c:ptCount val="42"/>
                <c:pt idx="0">
                  <c:v>4.9523809523809526E-2</c:v>
                </c:pt>
                <c:pt idx="1">
                  <c:v>2.3440860215053764E-2</c:v>
                </c:pt>
                <c:pt idx="2">
                  <c:v>4.4786324786324785E-2</c:v>
                </c:pt>
                <c:pt idx="3">
                  <c:v>3.1660231660231658E-2</c:v>
                </c:pt>
                <c:pt idx="4">
                  <c:v>3.608247422680412E-2</c:v>
                </c:pt>
                <c:pt idx="5">
                  <c:v>3.6326530612244896E-2</c:v>
                </c:pt>
                <c:pt idx="6">
                  <c:v>4.5194805194805197E-2</c:v>
                </c:pt>
                <c:pt idx="7">
                  <c:v>3.3579335793357937E-2</c:v>
                </c:pt>
                <c:pt idx="8">
                  <c:v>4.5679012345679011E-2</c:v>
                </c:pt>
                <c:pt idx="9">
                  <c:v>3.8811881188118812E-2</c:v>
                </c:pt>
                <c:pt idx="10">
                  <c:v>4.2285714285714288E-2</c:v>
                </c:pt>
                <c:pt idx="11">
                  <c:v>4.6581196581196582E-2</c:v>
                </c:pt>
                <c:pt idx="12">
                  <c:v>4.0052356020942412E-2</c:v>
                </c:pt>
                <c:pt idx="13">
                  <c:v>4.8888888888888891E-2</c:v>
                </c:pt>
                <c:pt idx="14">
                  <c:v>3.8536585365853658E-2</c:v>
                </c:pt>
                <c:pt idx="15">
                  <c:v>2.844677137870855E-2</c:v>
                </c:pt>
                <c:pt idx="16">
                  <c:v>4.5794392523364487E-2</c:v>
                </c:pt>
                <c:pt idx="17">
                  <c:v>2.6666666666666668E-2</c:v>
                </c:pt>
                <c:pt idx="18">
                  <c:v>4.9433962264150942E-2</c:v>
                </c:pt>
                <c:pt idx="19">
                  <c:v>4.4444444444444446E-2</c:v>
                </c:pt>
                <c:pt idx="20">
                  <c:v>3.2587064676616914E-2</c:v>
                </c:pt>
                <c:pt idx="21">
                  <c:v>4.3428571428571427E-2</c:v>
                </c:pt>
                <c:pt idx="22">
                  <c:v>3.2912988650693566E-2</c:v>
                </c:pt>
                <c:pt idx="23">
                  <c:v>3.6923076923076927E-2</c:v>
                </c:pt>
                <c:pt idx="24">
                  <c:v>4.3253968253968253E-2</c:v>
                </c:pt>
                <c:pt idx="25">
                  <c:v>3.2131147540983604E-2</c:v>
                </c:pt>
                <c:pt idx="26">
                  <c:v>3.3461538461538459E-2</c:v>
                </c:pt>
                <c:pt idx="27">
                  <c:v>3.6981132075471698E-2</c:v>
                </c:pt>
                <c:pt idx="28">
                  <c:v>3.3802816901408447E-2</c:v>
                </c:pt>
                <c:pt idx="29">
                  <c:v>3.9366515837104071E-2</c:v>
                </c:pt>
                <c:pt idx="30">
                  <c:v>4.9846153846153846E-2</c:v>
                </c:pt>
                <c:pt idx="31">
                  <c:v>3.6867469879518069E-2</c:v>
                </c:pt>
                <c:pt idx="32">
                  <c:v>4.5027624309392264E-2</c:v>
                </c:pt>
                <c:pt idx="33">
                  <c:v>4.608433734939759E-2</c:v>
                </c:pt>
                <c:pt idx="34">
                  <c:v>4.3396226415094337E-2</c:v>
                </c:pt>
                <c:pt idx="35">
                  <c:v>4.6028037383177567E-2</c:v>
                </c:pt>
                <c:pt idx="36">
                  <c:v>3.8596491228070177E-2</c:v>
                </c:pt>
                <c:pt idx="37">
                  <c:v>3.3478735005452565E-2</c:v>
                </c:pt>
                <c:pt idx="38">
                  <c:v>3.4862385321100919E-2</c:v>
                </c:pt>
                <c:pt idx="39">
                  <c:v>2.9847144006436042E-2</c:v>
                </c:pt>
                <c:pt idx="40">
                  <c:v>3.110091743119266E-2</c:v>
                </c:pt>
                <c:pt idx="41">
                  <c:v>3.5491905354919057E-2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D-4F65-833C-4C575EDBA7B3}"/>
            </c:ext>
          </c:extLst>
        </c:ser>
        <c:ser>
          <c:idx val="4"/>
          <c:order val="4"/>
          <c:tx>
            <c:strRef>
              <c:f>'PIVOT SM'!$F$3</c:f>
              <c:strCache>
                <c:ptCount val="1"/>
                <c:pt idx="0">
                  <c:v>Crescita follower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SM'!$A$4:$A$46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SM'!$F$4:$F$46</c:f>
              <c:numCache>
                <c:formatCode>#,##0</c:formatCode>
                <c:ptCount val="4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1800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3300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2800</c:v>
                </c:pt>
                <c:pt idx="12">
                  <c:v>2200</c:v>
                </c:pt>
                <c:pt idx="13">
                  <c:v>2500</c:v>
                </c:pt>
                <c:pt idx="14">
                  <c:v>4000</c:v>
                </c:pt>
                <c:pt idx="15">
                  <c:v>3300</c:v>
                </c:pt>
                <c:pt idx="16">
                  <c:v>2800</c:v>
                </c:pt>
                <c:pt idx="17">
                  <c:v>3000</c:v>
                </c:pt>
                <c:pt idx="18">
                  <c:v>2500</c:v>
                </c:pt>
                <c:pt idx="19">
                  <c:v>2200</c:v>
                </c:pt>
                <c:pt idx="20">
                  <c:v>2200</c:v>
                </c:pt>
                <c:pt idx="21">
                  <c:v>1500</c:v>
                </c:pt>
                <c:pt idx="22">
                  <c:v>3300</c:v>
                </c:pt>
                <c:pt idx="23">
                  <c:v>2500</c:v>
                </c:pt>
                <c:pt idx="24">
                  <c:v>1200</c:v>
                </c:pt>
                <c:pt idx="25">
                  <c:v>2500</c:v>
                </c:pt>
                <c:pt idx="26">
                  <c:v>4000</c:v>
                </c:pt>
                <c:pt idx="27">
                  <c:v>2500</c:v>
                </c:pt>
                <c:pt idx="28">
                  <c:v>1500</c:v>
                </c:pt>
                <c:pt idx="29">
                  <c:v>2200</c:v>
                </c:pt>
                <c:pt idx="30">
                  <c:v>5000</c:v>
                </c:pt>
                <c:pt idx="31">
                  <c:v>1500</c:v>
                </c:pt>
                <c:pt idx="32">
                  <c:v>2200</c:v>
                </c:pt>
                <c:pt idx="33">
                  <c:v>3200</c:v>
                </c:pt>
                <c:pt idx="34">
                  <c:v>3000</c:v>
                </c:pt>
                <c:pt idx="35">
                  <c:v>2800</c:v>
                </c:pt>
                <c:pt idx="36">
                  <c:v>2500</c:v>
                </c:pt>
                <c:pt idx="37">
                  <c:v>3700</c:v>
                </c:pt>
                <c:pt idx="38">
                  <c:v>1800</c:v>
                </c:pt>
                <c:pt idx="39">
                  <c:v>4300</c:v>
                </c:pt>
                <c:pt idx="40">
                  <c:v>5000</c:v>
                </c:pt>
                <c:pt idx="41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D-4F65-833C-4C575EDBA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178671"/>
        <c:axId val="1534178191"/>
      </c:barChart>
      <c:catAx>
        <c:axId val="153417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178191"/>
        <c:crosses val="autoZero"/>
        <c:auto val="1"/>
        <c:lblAlgn val="ctr"/>
        <c:lblOffset val="100"/>
        <c:noMultiLvlLbl val="0"/>
      </c:catAx>
      <c:valAx>
        <c:axId val="153417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1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Tasso di interazione medio per influencer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MEDIA'!$L$1</c:f>
              <c:strCache>
                <c:ptCount val="1"/>
                <c:pt idx="0">
                  <c:v>Tasso di interazione 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A08038-7A8D-4672-AD97-77F271FCCDC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CB116EC-A602-4A46-8B25-FF434BA649D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524-45E4-9E35-19A127BCAB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274539-C3B5-46A8-8184-27F75D91BFC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03F2CD2-651F-49B3-9C48-A843AD27C1E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24-45E4-9E35-19A127BCAB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3C2577-32AB-40DB-B547-233C91772A9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17E58FC-721D-41D2-B0EF-288D941EA13A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24-45E4-9E35-19A127BCAB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D05311-37C3-462B-A003-FB57511D9D70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EE3B7FD-299A-4521-A237-6A61403037A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24-45E4-9E35-19A127BCAB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E069C2-75BD-4CA8-ABA2-6046487FB66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82E72F2-28C8-40F0-829D-7981D7DD701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24-45E4-9E35-19A127BCAB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9CC3CD-511F-4783-AD6F-6F1B1E322018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31E854B-5E1F-41B1-8F8F-7716B58219C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24-45E4-9E35-19A127BCAB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12BD08-0915-4B98-8C95-11459C089E78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2CD75D9-F8D4-44CB-B22C-1D4AF2997D2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24-45E4-9E35-19A127BCAB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CEA720D-BE21-40C5-B884-93AE2DFAB723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C49E688-6086-4C61-B6FE-D25424F27F51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24-45E4-9E35-19A127BCAB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3738E15-FB65-4817-A77C-AF42192F7C1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992515D-D9C7-4609-B34D-2EAA8FE2F041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24-45E4-9E35-19A127BCAB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F01939-BCFA-4700-ADBE-AA0237F45D9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D909132-1645-44F0-BCD9-B5D82E88CB3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24-45E4-9E35-19A127BCAB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C11B666-F564-46FB-B077-9F89EA671C7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44CBF4B-1B77-41B1-BED3-B48EBD44E266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24-45E4-9E35-19A127BCAB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5EB5544-BE5E-4667-8156-2AC6D71E2B5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09A9E5B-FC1B-404B-B27A-34250BD4122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24-45E4-9E35-19A127BCAB8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78B084C-43F5-4E7B-8EEF-C3C8B696794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C15B4F9-735F-455B-9A88-8536C1C61070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524-45E4-9E35-19A127BCAB8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2FCBD63-E354-4F37-B7B8-EC5339F42033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D3E0A57-75A3-4164-AE89-C895FE7CB180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24-45E4-9E35-19A127BCAB8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E82521B-E9D7-4ADC-9B1A-CD47DC2C948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A05D3A5-083E-4A96-864F-37D8A779CE30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524-45E4-9E35-19A127BCAB8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D3032B1-EF93-4D0C-B8E6-46A09297F6D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E0D11B5-995C-4105-A5E4-25C39EE86CF6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24-45E4-9E35-19A127BCAB8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F4125F1-6ADF-4AE1-A3C8-F5E5C017A9DF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0689D4C-A850-486F-8048-A909772B94E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24-45E4-9E35-19A127BCAB8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14A1E79-8ED4-4F57-87A1-855E45103BD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DC0385B-24B5-4161-A011-4203E31958B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524-45E4-9E35-19A127BCAB8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6C314B2-A875-4086-B481-1156BCFD460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FBF3B52-1A7F-47E5-BD24-D72CECA4701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524-45E4-9E35-19A127BCAB8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07FE302-64EA-40AA-8D8A-0ED27715BCC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2F25AEC-93DB-4441-B252-46679CA5CD46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524-45E4-9E35-19A127BCAB8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D9C5F0A-1D42-4CFE-86B8-FC08E0B4010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FDC94A4-4E53-4131-8EF7-943E513BE0B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524-45E4-9E35-19A127BCAB8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CCD8585-B60F-4866-A600-5EA481C1DB9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F9E685A-CEED-4C30-A2D3-5AC222C6E31E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524-45E4-9E35-19A127BCAB8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EF05142-79E3-4697-AB5E-8A3DE07E04D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7919D23-E138-4608-BB53-77CB812BE2D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524-45E4-9E35-19A127BCAB8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D8AD73B-0BE4-4550-B7DE-7B29B3B46403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74A0032-D92D-41DD-AAF2-C54C12C37B5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524-45E4-9E35-19A127BCAB8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88CDAD3-F6B5-45BD-9A86-B73288708C9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6C5FCA0-0BEB-4031-A1D7-AACDDF83BD9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524-45E4-9E35-19A127BCAB8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F4C5C9D-4C99-4B54-A553-48CB0B94456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1AB30EE-FF49-4930-9BC2-D9EBBCC7D60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524-45E4-9E35-19A127BCAB8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4E09ED3-D3D2-43D0-A59D-ACE5D06EE80F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EF06CCA-1576-402B-A30E-572E79BDCEC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524-45E4-9E35-19A127BCAB8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2B4876A-F0D0-491C-98FF-529DFA55604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1F9C8B1-94D7-4FA4-91EA-5E56CDC138F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524-45E4-9E35-19A127BCAB8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5C6CCF4-4ABE-4115-BD88-33C9C41EFFE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4E71543-4DE4-41A0-8B43-D9A70E75093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524-45E4-9E35-19A127BCAB8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28C7C87-83E0-47E9-BD19-12A0FDFA100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4691AF5-8884-499C-98C1-0E99ADE979AA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524-45E4-9E35-19A127BCAB8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9337458-B15C-46C6-A93B-C30B2BA6A62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4524-45E4-9E35-19A127BCAB8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56E8F77-7D4C-4F6C-9B4E-BED25F541E1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10E1518-D623-4F60-8311-38586057B35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524-45E4-9E35-19A127BCAB8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BD325B0-8508-42ED-A5D4-376164FD2EA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F424F15-170D-4271-8DA4-714069A2BD7A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524-45E4-9E35-19A127BCAB8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BBE0137-DD2A-4F07-805E-B18FE88D4943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B478573-95B5-46D4-931D-C1C359DD80E4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524-45E4-9E35-19A127BCAB8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602A736-348B-44F9-8141-96F7E2BF809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B318784-EA72-456C-80E4-CFD90F239298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524-45E4-9E35-19A127BCAB8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E17D423-B58D-4AC4-8396-E72CD51A02BD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9128899-5586-4702-9395-22091ED0F9B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524-45E4-9E35-19A127BCAB8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146EE2E-E1EF-4D59-B5B0-97B4710E74A0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FB53143-330B-487B-9ED3-6CF0A9D56208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524-45E4-9E35-19A127BCAB8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E5E4371-CDA0-40A1-806B-C6A38F94E9BF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58E9FC3-B095-4E01-97D5-22417BAECDB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524-45E4-9E35-19A127BCAB8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6A556D7-3647-4446-AB75-64814D16113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1501245-7BAB-46CB-9AE6-9EC7CFA8061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524-45E4-9E35-19A127BCAB8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435FC2D-FE10-4937-A3F1-190420DBA7A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797D692-CE44-4287-9786-4F22158CEF98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524-45E4-9E35-19A127BCAB8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28CEC68-76DA-458A-B671-65B33E98A720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8149E2B-1B29-4A24-ABA6-162391CD135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524-45E4-9E35-19A127BCAB8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9B94EE8-9EE3-40A4-9C63-55A6E28CD9B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649A115-A545-4DC7-8344-D18AC883734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524-45E4-9E35-19A127BCAB8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D4A0F8E-11C8-42F5-A4AF-A00EB53D4F4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8DFD18E-D817-4010-A05C-A1AEC734A10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524-45E4-9E35-19A127BCAB8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0260D52-E3AA-4C15-AE03-E74784F7442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A659D0A-2708-4AF5-B62C-589975AC4FA4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524-45E4-9E35-19A127BCAB8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AAED111-7823-4F21-B40A-826A1D232FBD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24588F4-BF00-4E36-81C3-76D75BE9993D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524-45E4-9E35-19A127BCAB8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D9E6B88-B2F0-49A4-AA3F-E5AFC67405B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5DD8E23-B3A0-4AA3-9267-C91F6EFA709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524-45E4-9E35-19A127BCAB8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B05903B-D19F-4CBD-B7A0-6D6458AA563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0AB0A69-6CBB-4B05-AD8C-A5F988317257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524-45E4-9E35-19A127BCAB8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6E2394A-5236-4AF9-94B7-87D5DC9A5F1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1BA9355-DCD4-4C8F-810D-3645521F31C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524-45E4-9E35-19A127BCAB8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9DCA756-7AF5-4EF7-A5E0-A39A0903785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EA67372-1870-4339-A298-226A125495FB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524-45E4-9E35-19A127BCAB8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BB3466A-29ED-4026-9A54-A77CD0027DA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549A68C-3087-42D2-9DE2-E2B576F89235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524-45E4-9E35-19A127BCAB8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37E2C63-CC78-4CDB-9340-CDC8163B9B8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E742EB8-7BC8-4799-99A4-1C909FB43869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524-45E4-9E35-19A127BCAB8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521D0D2-3EF7-4203-93C7-8A1DD7C4ADC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DAEFC3F-27D3-46D5-98B2-E2BC067634C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524-45E4-9E35-19A127BCAB8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9A6E408-3DEF-4F17-BEDD-4F6B6DB2292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3EA3065-5525-462E-BCA5-754F01D05281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524-45E4-9E35-19A127BCAB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'SOCIAL MEDIA'!$K$2:$K$54</c:f>
              <c:numCache>
                <c:formatCode>General</c:formatCode>
                <c:ptCount val="53"/>
                <c:pt idx="0">
                  <c:v>26250</c:v>
                </c:pt>
                <c:pt idx="1">
                  <c:v>23250</c:v>
                </c:pt>
                <c:pt idx="2">
                  <c:v>29250</c:v>
                </c:pt>
                <c:pt idx="3">
                  <c:v>25900</c:v>
                </c:pt>
                <c:pt idx="4">
                  <c:v>24250</c:v>
                </c:pt>
                <c:pt idx="5">
                  <c:v>12250</c:v>
                </c:pt>
                <c:pt idx="6">
                  <c:v>19250</c:v>
                </c:pt>
                <c:pt idx="7">
                  <c:v>25900</c:v>
                </c:pt>
                <c:pt idx="8">
                  <c:v>14750</c:v>
                </c:pt>
                <c:pt idx="9">
                  <c:v>20250</c:v>
                </c:pt>
                <c:pt idx="10">
                  <c:v>25250</c:v>
                </c:pt>
                <c:pt idx="11">
                  <c:v>26250</c:v>
                </c:pt>
                <c:pt idx="12">
                  <c:v>23400</c:v>
                </c:pt>
                <c:pt idx="13">
                  <c:v>19100</c:v>
                </c:pt>
                <c:pt idx="14">
                  <c:v>11250</c:v>
                </c:pt>
                <c:pt idx="15">
                  <c:v>15600</c:v>
                </c:pt>
                <c:pt idx="16">
                  <c:v>25400</c:v>
                </c:pt>
                <c:pt idx="17">
                  <c:v>18900</c:v>
                </c:pt>
                <c:pt idx="18">
                  <c:v>9750</c:v>
                </c:pt>
                <c:pt idx="19">
                  <c:v>21400</c:v>
                </c:pt>
                <c:pt idx="20">
                  <c:v>30750</c:v>
                </c:pt>
                <c:pt idx="21">
                  <c:v>30750</c:v>
                </c:pt>
                <c:pt idx="22">
                  <c:v>13250</c:v>
                </c:pt>
                <c:pt idx="23">
                  <c:v>17100</c:v>
                </c:pt>
                <c:pt idx="24">
                  <c:v>20100</c:v>
                </c:pt>
                <c:pt idx="25">
                  <c:v>8750</c:v>
                </c:pt>
                <c:pt idx="26">
                  <c:v>27750</c:v>
                </c:pt>
                <c:pt idx="27">
                  <c:v>11900</c:v>
                </c:pt>
                <c:pt idx="28">
                  <c:v>16250</c:v>
                </c:pt>
                <c:pt idx="29">
                  <c:v>12600</c:v>
                </c:pt>
                <c:pt idx="30">
                  <c:v>15250</c:v>
                </c:pt>
                <c:pt idx="31">
                  <c:v>20750</c:v>
                </c:pt>
                <c:pt idx="32">
                  <c:v>31250</c:v>
                </c:pt>
                <c:pt idx="33">
                  <c:v>13250</c:v>
                </c:pt>
                <c:pt idx="34">
                  <c:v>17750</c:v>
                </c:pt>
                <c:pt idx="35">
                  <c:v>22100</c:v>
                </c:pt>
                <c:pt idx="36">
                  <c:v>32500</c:v>
                </c:pt>
                <c:pt idx="37">
                  <c:v>20750</c:v>
                </c:pt>
                <c:pt idx="38">
                  <c:v>18100</c:v>
                </c:pt>
                <c:pt idx="39">
                  <c:v>16600</c:v>
                </c:pt>
                <c:pt idx="40">
                  <c:v>15900</c:v>
                </c:pt>
                <c:pt idx="41">
                  <c:v>10600</c:v>
                </c:pt>
                <c:pt idx="42">
                  <c:v>21400</c:v>
                </c:pt>
                <c:pt idx="43">
                  <c:v>14250</c:v>
                </c:pt>
                <c:pt idx="44">
                  <c:v>30750</c:v>
                </c:pt>
                <c:pt idx="45">
                  <c:v>15100</c:v>
                </c:pt>
                <c:pt idx="46">
                  <c:v>10900</c:v>
                </c:pt>
                <c:pt idx="47">
                  <c:v>29400</c:v>
                </c:pt>
                <c:pt idx="48">
                  <c:v>32750</c:v>
                </c:pt>
                <c:pt idx="49">
                  <c:v>27400</c:v>
                </c:pt>
                <c:pt idx="50">
                  <c:v>27100</c:v>
                </c:pt>
                <c:pt idx="51">
                  <c:v>17250</c:v>
                </c:pt>
                <c:pt idx="52">
                  <c:v>22900</c:v>
                </c:pt>
              </c:numCache>
            </c:numRef>
          </c:xVal>
          <c:yVal>
            <c:numRef>
              <c:f>'SOCIAL MEDIA'!$L$2:$L$54</c:f>
              <c:numCache>
                <c:formatCode>0.00%</c:formatCode>
                <c:ptCount val="53"/>
                <c:pt idx="0">
                  <c:v>4.9523809523809526E-2</c:v>
                </c:pt>
                <c:pt idx="1">
                  <c:v>2.3440860215053764E-2</c:v>
                </c:pt>
                <c:pt idx="2">
                  <c:v>4.4786324786324785E-2</c:v>
                </c:pt>
                <c:pt idx="3">
                  <c:v>3.1660231660231658E-2</c:v>
                </c:pt>
                <c:pt idx="4">
                  <c:v>3.608247422680412E-2</c:v>
                </c:pt>
                <c:pt idx="5">
                  <c:v>3.6326530612244896E-2</c:v>
                </c:pt>
                <c:pt idx="6">
                  <c:v>4.5194805194805197E-2</c:v>
                </c:pt>
                <c:pt idx="7">
                  <c:v>3.5907335907335906E-2</c:v>
                </c:pt>
                <c:pt idx="8">
                  <c:v>2.9491525423728814E-2</c:v>
                </c:pt>
                <c:pt idx="9">
                  <c:v>4.5679012345679011E-2</c:v>
                </c:pt>
                <c:pt idx="10">
                  <c:v>3.8811881188118812E-2</c:v>
                </c:pt>
                <c:pt idx="11">
                  <c:v>4.2285714285714288E-2</c:v>
                </c:pt>
                <c:pt idx="12">
                  <c:v>4.6581196581196582E-2</c:v>
                </c:pt>
                <c:pt idx="13">
                  <c:v>4.0052356020942412E-2</c:v>
                </c:pt>
                <c:pt idx="14">
                  <c:v>4.8888888888888891E-2</c:v>
                </c:pt>
                <c:pt idx="15">
                  <c:v>5.2564102564102565E-2</c:v>
                </c:pt>
                <c:pt idx="16">
                  <c:v>2.9921259842519685E-2</c:v>
                </c:pt>
                <c:pt idx="17">
                  <c:v>2.5925925925925925E-2</c:v>
                </c:pt>
                <c:pt idx="18">
                  <c:v>3.3333333333333333E-2</c:v>
                </c:pt>
                <c:pt idx="19">
                  <c:v>4.5794392523364487E-2</c:v>
                </c:pt>
                <c:pt idx="20">
                  <c:v>3.2032520325203255E-2</c:v>
                </c:pt>
                <c:pt idx="21">
                  <c:v>2.1300813008130082E-2</c:v>
                </c:pt>
                <c:pt idx="22">
                  <c:v>4.9433962264150942E-2</c:v>
                </c:pt>
                <c:pt idx="23">
                  <c:v>4.4444444444444446E-2</c:v>
                </c:pt>
                <c:pt idx="24">
                  <c:v>3.2587064676616914E-2</c:v>
                </c:pt>
                <c:pt idx="25">
                  <c:v>4.3428571428571427E-2</c:v>
                </c:pt>
                <c:pt idx="26">
                  <c:v>2.5585585585585584E-2</c:v>
                </c:pt>
                <c:pt idx="27">
                  <c:v>0.05</c:v>
                </c:pt>
                <c:pt idx="28">
                  <c:v>3.6923076923076927E-2</c:v>
                </c:pt>
                <c:pt idx="29">
                  <c:v>4.3253968253968253E-2</c:v>
                </c:pt>
                <c:pt idx="30">
                  <c:v>3.2131147540983604E-2</c:v>
                </c:pt>
                <c:pt idx="31">
                  <c:v>4.2168674698795178E-2</c:v>
                </c:pt>
                <c:pt idx="32">
                  <c:v>2.768E-2</c:v>
                </c:pt>
                <c:pt idx="33">
                  <c:v>3.6981132075471698E-2</c:v>
                </c:pt>
                <c:pt idx="34">
                  <c:v>3.3802816901408447E-2</c:v>
                </c:pt>
                <c:pt idx="35">
                  <c:v>3.9366515837104071E-2</c:v>
                </c:pt>
                <c:pt idx="36">
                  <c:v>4.9846153846153846E-2</c:v>
                </c:pt>
                <c:pt idx="37">
                  <c:v>3.6867469879518069E-2</c:v>
                </c:pt>
                <c:pt idx="38">
                  <c:v>4.5027624309392264E-2</c:v>
                </c:pt>
                <c:pt idx="39">
                  <c:v>4.608433734939759E-2</c:v>
                </c:pt>
                <c:pt idx="40">
                  <c:v>4.4654088050314462E-2</c:v>
                </c:pt>
                <c:pt idx="41">
                  <c:v>4.1509433962264149E-2</c:v>
                </c:pt>
                <c:pt idx="42">
                  <c:v>4.6028037383177567E-2</c:v>
                </c:pt>
                <c:pt idx="43">
                  <c:v>3.8596491228070177E-2</c:v>
                </c:pt>
                <c:pt idx="44">
                  <c:v>2.8455284552845527E-2</c:v>
                </c:pt>
                <c:pt idx="45">
                  <c:v>4.3708609271523181E-2</c:v>
                </c:pt>
                <c:pt idx="46">
                  <c:v>3.4862385321100919E-2</c:v>
                </c:pt>
                <c:pt idx="47">
                  <c:v>3.7074829931972787E-2</c:v>
                </c:pt>
                <c:pt idx="48">
                  <c:v>2.3358778625954198E-2</c:v>
                </c:pt>
                <c:pt idx="49">
                  <c:v>3.9963503649635038E-2</c:v>
                </c:pt>
                <c:pt idx="50">
                  <c:v>2.2140221402214021E-2</c:v>
                </c:pt>
                <c:pt idx="51">
                  <c:v>4.4637681159420288E-2</c:v>
                </c:pt>
                <c:pt idx="52">
                  <c:v>2.8602620087336245E-2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BookLover</c:v>
                  </c:pt>
                  <c:pt idx="9">
                    <c:v>BookWorm</c:v>
                  </c:pt>
                  <c:pt idx="10">
                    <c:v>CarEnthusiast</c:v>
                  </c:pt>
                  <c:pt idx="11">
                    <c:v>ChefExtraordinaire</c:v>
                  </c:pt>
                  <c:pt idx="12">
                    <c:v>DIYMaster</c:v>
                  </c:pt>
                  <c:pt idx="13">
                    <c:v>FashionForward</c:v>
                  </c:pt>
                  <c:pt idx="14">
                    <c:v>Fashionista</c:v>
                  </c:pt>
                  <c:pt idx="15">
                    <c:v>FitnessFanatic</c:v>
                  </c:pt>
                  <c:pt idx="16">
                    <c:v>FitnessFanatic</c:v>
                  </c:pt>
                  <c:pt idx="17">
                    <c:v>FitnessFiesta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FoodieDelight</c:v>
                  </c:pt>
                  <c:pt idx="22">
                    <c:v>FoodieLover</c:v>
                  </c:pt>
                  <c:pt idx="23">
                    <c:v>GamerLegend</c:v>
                  </c:pt>
                  <c:pt idx="24">
                    <c:v>HealthyLiving</c:v>
                  </c:pt>
                  <c:pt idx="25">
                    <c:v>HomeDecorPro</c:v>
                  </c:pt>
                  <c:pt idx="26">
                    <c:v>MovieBuff</c:v>
                  </c:pt>
                  <c:pt idx="27">
                    <c:v>MovieBuff</c:v>
                  </c:pt>
                  <c:pt idx="28">
                    <c:v>MovieCritic</c:v>
                  </c:pt>
                  <c:pt idx="29">
                    <c:v>MusicHarmony</c:v>
                  </c:pt>
                  <c:pt idx="30">
                    <c:v>MusicMaestro</c:v>
                  </c:pt>
                  <c:pt idx="31">
                    <c:v>MusicSensation</c:v>
                  </c:pt>
                  <c:pt idx="32">
                    <c:v>MusicSensation</c:v>
                  </c:pt>
                  <c:pt idx="33">
                    <c:v>NatureExplorer</c:v>
                  </c:pt>
                  <c:pt idx="34">
                    <c:v>NatureLover</c:v>
                  </c:pt>
                  <c:pt idx="35">
                    <c:v>OutdoorExplorer</c:v>
                  </c:pt>
                  <c:pt idx="36">
                    <c:v>PetWhisperer</c:v>
                  </c:pt>
                  <c:pt idx="37">
                    <c:v>StyleIcon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TechJunkie</c:v>
                  </c:pt>
                  <c:pt idx="42">
                    <c:v>TechSavvy</c:v>
                  </c:pt>
                  <c:pt idx="43">
                    <c:v>TravelNomad</c:v>
                  </c:pt>
                  <c:pt idx="44">
                    <c:v>TrendSetter</c:v>
                  </c:pt>
                  <c:pt idx="45">
                    <c:v>TrendSetter</c:v>
                  </c:pt>
                  <c:pt idx="46">
                    <c:v>TrendyTechie</c:v>
                  </c:pt>
                  <c:pt idx="47">
                    <c:v>TrendyTraveler</c:v>
                  </c:pt>
                  <c:pt idx="48">
                    <c:v>TrendyTraveler</c:v>
                  </c:pt>
                  <c:pt idx="49">
                    <c:v>WellnessGuru</c:v>
                  </c:pt>
                  <c:pt idx="50">
                    <c:v>WellnessGuru</c:v>
                  </c:pt>
                  <c:pt idx="51">
                    <c:v>WellnessPro</c:v>
                  </c:pt>
                  <c:pt idx="52">
                    <c:v>WellnessPro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4524-45E4-9E35-19A127BCA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140176"/>
        <c:axId val="1030140656"/>
      </c:scatterChart>
      <c:valAx>
        <c:axId val="10301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140656"/>
        <c:crosses val="autoZero"/>
        <c:crossBetween val="midCat"/>
      </c:valAx>
      <c:valAx>
        <c:axId val="10301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014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49481</xdr:colOff>
      <xdr:row>14</xdr:row>
      <xdr:rowOff>118753</xdr:rowOff>
    </xdr:from>
    <xdr:to>
      <xdr:col>9</xdr:col>
      <xdr:colOff>318341</xdr:colOff>
      <xdr:row>33</xdr:row>
      <xdr:rowOff>124955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D0F041F-553B-42B7-88E6-E8CC32C6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81" y="2612571"/>
          <a:ext cx="7789899" cy="3390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173181</xdr:colOff>
      <xdr:row>8</xdr:row>
      <xdr:rowOff>0</xdr:rowOff>
    </xdr:from>
    <xdr:to>
      <xdr:col>11</xdr:col>
      <xdr:colOff>651141</xdr:colOff>
      <xdr:row>26</xdr:row>
      <xdr:rowOff>2011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BE71F4F5-3D3B-4626-82C8-37A3587A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8272" y="1524000"/>
          <a:ext cx="7734278" cy="34310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147851</xdr:colOff>
      <xdr:row>0</xdr:row>
      <xdr:rowOff>115425</xdr:rowOff>
    </xdr:from>
    <xdr:to>
      <xdr:col>39</xdr:col>
      <xdr:colOff>226979</xdr:colOff>
      <xdr:row>58</xdr:row>
      <xdr:rowOff>32425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0F428F-AE99-2336-ABC4-238F7D9C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144162</xdr:colOff>
      <xdr:row>3</xdr:row>
      <xdr:rowOff>13139</xdr:rowOff>
    </xdr:from>
    <xdr:to>
      <xdr:col>25</xdr:col>
      <xdr:colOff>1251479</xdr:colOff>
      <xdr:row>50</xdr:row>
      <xdr:rowOff>82379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5B403F-BD8A-4873-B1AD-DD227F3D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54</xdr:row>
      <xdr:rowOff>97970</xdr:rowOff>
    </xdr:from>
    <xdr:to>
      <xdr:col>27</xdr:col>
      <xdr:colOff>852715</xdr:colOff>
      <xdr:row>113</xdr:row>
      <xdr:rowOff>90714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E883DC0-E5A0-73FF-5832-C15F77CFC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247951</xdr:colOff>
      <xdr:row>232</xdr:row>
      <xdr:rowOff>0</xdr:rowOff>
    </xdr:from>
    <xdr:to>
      <xdr:col>5</xdr:col>
      <xdr:colOff>1378857</xdr:colOff>
      <xdr:row>265</xdr:row>
      <xdr:rowOff>163284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5036EF-379E-7FED-02E2-C3011B76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625883</xdr:colOff>
      <xdr:row>79</xdr:row>
      <xdr:rowOff>15630</xdr:rowOff>
    </xdr:from>
    <xdr:to>
      <xdr:col>5</xdr:col>
      <xdr:colOff>1143000</xdr:colOff>
      <xdr:row>110</xdr:row>
      <xdr:rowOff>126999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5665D31-C287-4705-99BA-D8889F8A3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117</xdr:row>
      <xdr:rowOff>93133</xdr:rowOff>
    </xdr:from>
    <xdr:to>
      <xdr:col>5</xdr:col>
      <xdr:colOff>1566333</xdr:colOff>
      <xdr:row>146</xdr:row>
      <xdr:rowOff>42333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945EAAB-ED16-4499-909C-9326D0394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tuna De Sena" refreshedDate="45912.598599884259" createdVersion="8" refreshedVersion="8" minRefreshableVersion="3" recordCount="86" xr:uid="{9F14CC55-C191-4A39-8489-5F874BD71549}">
  <cacheSource type="worksheet">
    <worksheetSource name="Tabella1"/>
  </cacheSource>
  <cacheFields count="4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 count="35">
        <n v="50000"/>
        <n v="30000"/>
        <n v="25000"/>
        <n v="15000"/>
        <n v="40000"/>
        <n v="35000"/>
        <n v="20000"/>
        <n v="10000"/>
        <n v="22000"/>
        <n v="38000"/>
        <n v="12000"/>
        <n v="28000"/>
        <n v="18000"/>
        <n v="45000"/>
        <n v="8000"/>
        <n v="32000"/>
        <n v="42000"/>
        <n v="14000"/>
        <n v="26000"/>
        <n v="48000"/>
        <n v="36000"/>
        <n v="16000"/>
        <n v="11000"/>
        <n v="34000"/>
        <n v="24000"/>
        <n v="13000"/>
        <n v="49000"/>
        <n v="9000"/>
        <n v="21000"/>
        <n v="27000"/>
        <n v="29000"/>
        <n v="52000"/>
        <n v="17000"/>
        <n v="46000"/>
        <n v="19000"/>
      </sharedItems>
    </cacheField>
    <cacheField name="Vendite Totali (per Prodotto)" numFmtId="0" formula="VENDITE" databaseField="0"/>
  </cacheFields>
  <extLst>
    <ext xmlns:x14="http://schemas.microsoft.com/office/spreadsheetml/2009/9/main" uri="{725AE2AE-9491-48be-B2B4-4EB974FC3084}">
      <x14:pivotCacheDefinition pivotCacheId="21405795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tuna De Sena" refreshedDate="45912.633056597224" createdVersion="8" refreshedVersion="8" minRefreshableVersion="3" recordCount="60" xr:uid="{5FBB1B7B-F016-43BE-941E-680AFE9F67FB}">
  <cacheSource type="worksheet">
    <worksheetSource ref="A1:E61" sheet="Performances"/>
  </cacheSource>
  <cacheFields count="12">
    <cacheField name="Codice Dipendente" numFmtId="49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Totale Performance" numFmtId="0">
      <sharedItems containsString="0" containsBlank="1" containsNumber="1" minValue="42.9" maxValue="55.1"/>
    </cacheField>
    <cacheField name="Performance Medie" numFmtId="0" formula="'Totale Performance'" databaseField="0"/>
    <cacheField name="Campo1" numFmtId="0" formula="'Valutazione delle Prestazioni'" databaseField="0"/>
    <cacheField name="Campo2" numFmtId="0" formula="Campo1" databaseField="0"/>
    <cacheField name="MEDIA DELLE PERFORMANCE" numFmtId="0" formula="'Valutazione delle Prestazioni'/Dipartimento" databaseField="0"/>
    <cacheField name="Valutazione Annno Precedente" numFmtId="0" formula="'Valutazione dell''Anno Precedente'" databaseField="0"/>
    <cacheField name="Differenza percentuale" numFmtId="0" formula="'Valutazione delle Prestazioni'-'Valutazione dell''Anno Precedente'" databaseField="0"/>
    <cacheField name="Campo3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 pivotCacheId="113713809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tuna De Sena" refreshedDate="45913.677608912039" createdVersion="8" refreshedVersion="8" minRefreshableVersion="3" recordCount="53" xr:uid="{A6F05E99-4064-42FA-877F-9C55606922A4}">
  <cacheSource type="worksheet">
    <worksheetSource name="Tabella4"/>
  </cacheSource>
  <cacheFields count="14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Crescita" numFmtId="3">
      <sharedItems containsSemiMixedTypes="0" containsString="0" containsNumber="1" containsInteger="1" minValue="1200" maxValue="5000" count="8">
        <n v="2500"/>
        <n v="1800"/>
        <n v="1500"/>
        <n v="2800"/>
        <n v="2200"/>
        <n v="1200"/>
        <n v="5000"/>
        <n v="3200"/>
      </sharedItems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L+C" numFmtId="0">
      <sharedItems containsSemiMixedTypes="0" containsString="0" containsNumber="1" containsInteger="1" minValue="325" maxValue="1620"/>
    </cacheField>
    <cacheField name="TASSO" numFmtId="0">
      <sharedItems containsSemiMixedTypes="0" containsString="0" containsNumber="1" minValue="16.216216216216218" maxValue="40.5"/>
    </cacheField>
    <cacheField name="media follower" numFmtId="0">
      <sharedItems containsSemiMixedTypes="0" containsString="0" containsNumber="1" containsInteger="1" minValue="8750" maxValue="32750"/>
    </cacheField>
    <cacheField name="tasso di interazione" numFmtId="0" formula="'L+C'/Post" databaseField="0"/>
    <cacheField name="tasso di interazione medio " numFmtId="0" formula="'L+C'/Crescita" databaseField="0"/>
    <cacheField name="tasso medio follower" numFmtId="0" formula="'L+C'/'media follower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tuna De Sena" refreshedDate="45914.777311574071" createdVersion="8" refreshedVersion="8" minRefreshableVersion="3" recordCount="53" xr:uid="{2D1CA0A5-7ED1-4FED-9514-9AD198C16481}">
  <cacheSource type="worksheet">
    <worksheetSource ref="A1:J54" sheet="SM - ES.5"/>
  </cacheSource>
  <cacheFields count="10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 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Crescita" numFmtId="3">
      <sharedItems containsSemiMixedTypes="0" containsString="0" containsNumber="1" containsInteger="1" minValue="1200" maxValue="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L+C" numFmtId="0">
      <sharedItems containsSemiMixedTypes="0" containsString="0" containsNumber="1" containsInteger="1" minValue="325" maxValue="1620" count="31">
        <n v="1300"/>
        <n v="545"/>
        <n v="1310"/>
        <n v="820"/>
        <n v="875"/>
        <n v="445"/>
        <n v="870"/>
        <n v="930"/>
        <n v="435"/>
        <n v="925"/>
        <n v="980"/>
        <n v="1110"/>
        <n v="1090"/>
        <n v="765"/>
        <n v="550"/>
        <n v="760"/>
        <n v="490"/>
        <n v="325"/>
        <n v="985"/>
        <n v="655"/>
        <n v="380"/>
        <n v="710"/>
        <n v="595"/>
        <n v="600"/>
        <n v="865"/>
        <n v="1620"/>
        <n v="815"/>
        <n v="440"/>
        <n v="660"/>
        <n v="1095"/>
        <n v="770"/>
      </sharedItems>
    </cacheField>
    <cacheField name="Categoria" numFmtId="0">
      <sharedItems count="5">
        <s v="Altro"/>
        <s v="Arte"/>
        <s v="Fashion"/>
        <s v="Tech"/>
        <s v="Benesse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</r>
  <r>
    <x v="1"/>
    <x v="1"/>
    <x v="1"/>
  </r>
  <r>
    <x v="2"/>
    <x v="2"/>
    <x v="2"/>
  </r>
  <r>
    <x v="3"/>
    <x v="3"/>
    <x v="3"/>
  </r>
  <r>
    <x v="0"/>
    <x v="4"/>
    <x v="4"/>
  </r>
  <r>
    <x v="1"/>
    <x v="5"/>
    <x v="5"/>
  </r>
  <r>
    <x v="4"/>
    <x v="6"/>
    <x v="6"/>
  </r>
  <r>
    <x v="5"/>
    <x v="7"/>
    <x v="7"/>
  </r>
  <r>
    <x v="6"/>
    <x v="8"/>
    <x v="8"/>
  </r>
  <r>
    <x v="0"/>
    <x v="9"/>
    <x v="9"/>
  </r>
  <r>
    <x v="3"/>
    <x v="0"/>
    <x v="10"/>
  </r>
  <r>
    <x v="1"/>
    <x v="1"/>
    <x v="11"/>
  </r>
  <r>
    <x v="2"/>
    <x v="2"/>
    <x v="12"/>
  </r>
  <r>
    <x v="4"/>
    <x v="3"/>
    <x v="13"/>
  </r>
  <r>
    <x v="5"/>
    <x v="4"/>
    <x v="14"/>
  </r>
  <r>
    <x v="6"/>
    <x v="5"/>
    <x v="15"/>
  </r>
  <r>
    <x v="0"/>
    <x v="6"/>
    <x v="11"/>
  </r>
  <r>
    <x v="3"/>
    <x v="7"/>
    <x v="16"/>
  </r>
  <r>
    <x v="1"/>
    <x v="8"/>
    <x v="17"/>
  </r>
  <r>
    <x v="2"/>
    <x v="9"/>
    <x v="18"/>
  </r>
  <r>
    <x v="4"/>
    <x v="0"/>
    <x v="3"/>
  </r>
  <r>
    <x v="5"/>
    <x v="1"/>
    <x v="19"/>
  </r>
  <r>
    <x v="6"/>
    <x v="2"/>
    <x v="7"/>
  </r>
  <r>
    <x v="0"/>
    <x v="3"/>
    <x v="1"/>
  </r>
  <r>
    <x v="3"/>
    <x v="4"/>
    <x v="20"/>
  </r>
  <r>
    <x v="1"/>
    <x v="5"/>
    <x v="21"/>
  </r>
  <r>
    <x v="2"/>
    <x v="6"/>
    <x v="9"/>
  </r>
  <r>
    <x v="4"/>
    <x v="7"/>
    <x v="18"/>
  </r>
  <r>
    <x v="5"/>
    <x v="8"/>
    <x v="22"/>
  </r>
  <r>
    <x v="6"/>
    <x v="9"/>
    <x v="16"/>
  </r>
  <r>
    <x v="0"/>
    <x v="0"/>
    <x v="23"/>
  </r>
  <r>
    <x v="3"/>
    <x v="1"/>
    <x v="24"/>
  </r>
  <r>
    <x v="1"/>
    <x v="2"/>
    <x v="25"/>
  </r>
  <r>
    <x v="2"/>
    <x v="3"/>
    <x v="26"/>
  </r>
  <r>
    <x v="4"/>
    <x v="4"/>
    <x v="24"/>
  </r>
  <r>
    <x v="5"/>
    <x v="5"/>
    <x v="8"/>
  </r>
  <r>
    <x v="6"/>
    <x v="6"/>
    <x v="2"/>
  </r>
  <r>
    <x v="0"/>
    <x v="7"/>
    <x v="27"/>
  </r>
  <r>
    <x v="3"/>
    <x v="8"/>
    <x v="0"/>
  </r>
  <r>
    <x v="1"/>
    <x v="9"/>
    <x v="4"/>
  </r>
  <r>
    <x v="2"/>
    <x v="0"/>
    <x v="28"/>
  </r>
  <r>
    <x v="4"/>
    <x v="1"/>
    <x v="22"/>
  </r>
  <r>
    <x v="5"/>
    <x v="2"/>
    <x v="13"/>
  </r>
  <r>
    <x v="6"/>
    <x v="3"/>
    <x v="8"/>
  </r>
  <r>
    <x v="0"/>
    <x v="4"/>
    <x v="29"/>
  </r>
  <r>
    <x v="3"/>
    <x v="5"/>
    <x v="25"/>
  </r>
  <r>
    <x v="1"/>
    <x v="6"/>
    <x v="20"/>
  </r>
  <r>
    <x v="2"/>
    <x v="7"/>
    <x v="30"/>
  </r>
  <r>
    <x v="4"/>
    <x v="8"/>
    <x v="31"/>
  </r>
  <r>
    <x v="5"/>
    <x v="9"/>
    <x v="11"/>
  </r>
  <r>
    <x v="6"/>
    <x v="0"/>
    <x v="8"/>
  </r>
  <r>
    <x v="0"/>
    <x v="1"/>
    <x v="19"/>
  </r>
  <r>
    <x v="3"/>
    <x v="2"/>
    <x v="24"/>
  </r>
  <r>
    <x v="1"/>
    <x v="3"/>
    <x v="29"/>
  </r>
  <r>
    <x v="2"/>
    <x v="4"/>
    <x v="32"/>
  </r>
  <r>
    <x v="4"/>
    <x v="5"/>
    <x v="33"/>
  </r>
  <r>
    <x v="5"/>
    <x v="6"/>
    <x v="20"/>
  </r>
  <r>
    <x v="6"/>
    <x v="7"/>
    <x v="30"/>
  </r>
  <r>
    <x v="0"/>
    <x v="8"/>
    <x v="3"/>
  </r>
  <r>
    <x v="3"/>
    <x v="9"/>
    <x v="0"/>
  </r>
  <r>
    <x v="1"/>
    <x v="0"/>
    <x v="19"/>
  </r>
  <r>
    <x v="2"/>
    <x v="1"/>
    <x v="24"/>
  </r>
  <r>
    <x v="4"/>
    <x v="2"/>
    <x v="11"/>
  </r>
  <r>
    <x v="5"/>
    <x v="3"/>
    <x v="32"/>
  </r>
  <r>
    <x v="6"/>
    <x v="4"/>
    <x v="13"/>
  </r>
  <r>
    <x v="0"/>
    <x v="5"/>
    <x v="0"/>
  </r>
  <r>
    <x v="3"/>
    <x v="6"/>
    <x v="24"/>
  </r>
  <r>
    <x v="1"/>
    <x v="7"/>
    <x v="29"/>
  </r>
  <r>
    <x v="2"/>
    <x v="8"/>
    <x v="34"/>
  </r>
  <r>
    <x v="4"/>
    <x v="9"/>
    <x v="11"/>
  </r>
  <r>
    <x v="5"/>
    <x v="0"/>
    <x v="13"/>
  </r>
  <r>
    <x v="6"/>
    <x v="1"/>
    <x v="11"/>
  </r>
  <r>
    <x v="0"/>
    <x v="2"/>
    <x v="24"/>
  </r>
  <r>
    <x v="3"/>
    <x v="3"/>
    <x v="30"/>
  </r>
  <r>
    <x v="1"/>
    <x v="4"/>
    <x v="8"/>
  </r>
  <r>
    <x v="2"/>
    <x v="5"/>
    <x v="26"/>
  </r>
  <r>
    <x v="4"/>
    <x v="6"/>
    <x v="13"/>
  </r>
  <r>
    <x v="5"/>
    <x v="7"/>
    <x v="0"/>
  </r>
  <r>
    <x v="6"/>
    <x v="8"/>
    <x v="11"/>
  </r>
  <r>
    <x v="0"/>
    <x v="9"/>
    <x v="13"/>
  </r>
  <r>
    <x v="3"/>
    <x v="0"/>
    <x v="4"/>
  </r>
  <r>
    <x v="1"/>
    <x v="1"/>
    <x v="28"/>
  </r>
  <r>
    <x v="2"/>
    <x v="2"/>
    <x v="30"/>
  </r>
  <r>
    <x v="4"/>
    <x v="3"/>
    <x v="1"/>
  </r>
  <r>
    <x v="5"/>
    <x v="4"/>
    <x v="24"/>
  </r>
  <r>
    <x v="6"/>
    <x v="5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  <n v="55.1"/>
  </r>
  <r>
    <x v="1"/>
    <x v="1"/>
    <n v="3.8"/>
    <n v="3.6"/>
    <n v="51.1"/>
  </r>
  <r>
    <x v="2"/>
    <x v="2"/>
    <n v="4.2"/>
    <n v="4"/>
    <n v="42.9"/>
  </r>
  <r>
    <x v="3"/>
    <x v="3"/>
    <n v="4.8"/>
    <n v="4.5"/>
    <n v="44.9"/>
  </r>
  <r>
    <x v="4"/>
    <x v="4"/>
    <n v="3.5"/>
    <n v="3.3"/>
    <n v="50.7"/>
  </r>
  <r>
    <x v="5"/>
    <x v="0"/>
    <n v="4"/>
    <n v="3.8"/>
    <m/>
  </r>
  <r>
    <x v="6"/>
    <x v="1"/>
    <n v="3.7"/>
    <n v="3.5"/>
    <m/>
  </r>
  <r>
    <x v="7"/>
    <x v="2"/>
    <n v="4.5"/>
    <n v="4.2"/>
    <m/>
  </r>
  <r>
    <x v="8"/>
    <x v="3"/>
    <n v="4.2"/>
    <n v="4"/>
    <m/>
  </r>
  <r>
    <x v="9"/>
    <x v="4"/>
    <n v="3.9"/>
    <n v="3.7"/>
    <m/>
  </r>
  <r>
    <x v="10"/>
    <x v="0"/>
    <n v="4.3"/>
    <n v="4.0999999999999996"/>
    <m/>
  </r>
  <r>
    <x v="11"/>
    <x v="1"/>
    <n v="3.6"/>
    <n v="3.4"/>
    <m/>
  </r>
  <r>
    <x v="12"/>
    <x v="2"/>
    <n v="4.0999999999999996"/>
    <n v="3.9"/>
    <m/>
  </r>
  <r>
    <x v="13"/>
    <x v="3"/>
    <n v="4.7"/>
    <n v="4.4000000000000004"/>
    <m/>
  </r>
  <r>
    <x v="14"/>
    <x v="4"/>
    <n v="3.4"/>
    <n v="3.2"/>
    <m/>
  </r>
  <r>
    <x v="15"/>
    <x v="0"/>
    <n v="4.2"/>
    <n v="4"/>
    <m/>
  </r>
  <r>
    <x v="16"/>
    <x v="1"/>
    <n v="3.9"/>
    <n v="3.7"/>
    <m/>
  </r>
  <r>
    <x v="17"/>
    <x v="2"/>
    <n v="4.4000000000000004"/>
    <n v="4.0999999999999996"/>
    <m/>
  </r>
  <r>
    <x v="18"/>
    <x v="3"/>
    <n v="4.5999999999999996"/>
    <n v="4.3"/>
    <m/>
  </r>
  <r>
    <x v="19"/>
    <x v="4"/>
    <n v="3.6"/>
    <n v="3.4"/>
    <m/>
  </r>
  <r>
    <x v="20"/>
    <x v="0"/>
    <n v="4.0999999999999996"/>
    <n v="3.9"/>
    <m/>
  </r>
  <r>
    <x v="21"/>
    <x v="1"/>
    <n v="3.8"/>
    <n v="3.6"/>
    <m/>
  </r>
  <r>
    <x v="22"/>
    <x v="2"/>
    <n v="4.3"/>
    <n v="4.0999999999999996"/>
    <m/>
  </r>
  <r>
    <x v="23"/>
    <x v="3"/>
    <n v="4.5"/>
    <n v="4.2"/>
    <m/>
  </r>
  <r>
    <x v="24"/>
    <x v="4"/>
    <n v="3.7"/>
    <n v="3.5"/>
    <m/>
  </r>
  <r>
    <x v="25"/>
    <x v="0"/>
    <n v="3.9"/>
    <n v="3.7"/>
    <m/>
  </r>
  <r>
    <x v="26"/>
    <x v="1"/>
    <n v="3.5"/>
    <n v="3.3"/>
    <m/>
  </r>
  <r>
    <x v="27"/>
    <x v="2"/>
    <n v="4"/>
    <n v="3.8"/>
    <m/>
  </r>
  <r>
    <x v="28"/>
    <x v="3"/>
    <n v="4.4000000000000004"/>
    <n v="4.2"/>
    <m/>
  </r>
  <r>
    <x v="29"/>
    <x v="4"/>
    <n v="3.8"/>
    <n v="3.6"/>
    <m/>
  </r>
  <r>
    <x v="30"/>
    <x v="0"/>
    <n v="4.5999999999999996"/>
    <n v="4.3"/>
    <m/>
  </r>
  <r>
    <x v="31"/>
    <x v="1"/>
    <n v="3.7"/>
    <n v="3.5"/>
    <m/>
  </r>
  <r>
    <x v="32"/>
    <x v="2"/>
    <n v="4.2"/>
    <n v="4"/>
    <m/>
  </r>
  <r>
    <x v="33"/>
    <x v="3"/>
    <n v="4.9000000000000004"/>
    <n v="4.5999999999999996"/>
    <m/>
  </r>
  <r>
    <x v="34"/>
    <x v="4"/>
    <n v="3.3"/>
    <n v="3.1"/>
    <m/>
  </r>
  <r>
    <x v="35"/>
    <x v="0"/>
    <n v="4.4000000000000004"/>
    <n v="4.0999999999999996"/>
    <m/>
  </r>
  <r>
    <x v="36"/>
    <x v="1"/>
    <n v="3.6"/>
    <n v="3.4"/>
    <m/>
  </r>
  <r>
    <x v="37"/>
    <x v="2"/>
    <n v="4.3"/>
    <n v="4"/>
    <m/>
  </r>
  <r>
    <x v="38"/>
    <x v="3"/>
    <n v="4.8"/>
    <n v="4.5"/>
    <m/>
  </r>
  <r>
    <x v="39"/>
    <x v="4"/>
    <n v="3.5"/>
    <n v="3.3"/>
    <m/>
  </r>
  <r>
    <x v="40"/>
    <x v="0"/>
    <n v="4"/>
    <n v="3.8"/>
    <m/>
  </r>
  <r>
    <x v="41"/>
    <x v="1"/>
    <n v="3.9"/>
    <n v="3.7"/>
    <m/>
  </r>
  <r>
    <x v="42"/>
    <x v="2"/>
    <n v="4.0999999999999996"/>
    <n v="3.9"/>
    <m/>
  </r>
  <r>
    <x v="43"/>
    <x v="3"/>
    <n v="4.7"/>
    <n v="4.4000000000000004"/>
    <m/>
  </r>
  <r>
    <x v="44"/>
    <x v="4"/>
    <n v="3.4"/>
    <n v="3.2"/>
    <m/>
  </r>
  <r>
    <x v="45"/>
    <x v="0"/>
    <n v="4.2"/>
    <n v="4"/>
    <m/>
  </r>
  <r>
    <x v="46"/>
    <x v="1"/>
    <n v="3.9"/>
    <n v="3.7"/>
    <m/>
  </r>
  <r>
    <x v="47"/>
    <x v="2"/>
    <n v="4.5"/>
    <n v="4.2"/>
    <m/>
  </r>
  <r>
    <x v="48"/>
    <x v="3"/>
    <n v="4.2"/>
    <n v="4"/>
    <m/>
  </r>
  <r>
    <x v="49"/>
    <x v="4"/>
    <n v="3.8"/>
    <n v="3.6"/>
    <m/>
  </r>
  <r>
    <x v="50"/>
    <x v="0"/>
    <n v="4.3"/>
    <n v="4.0999999999999996"/>
    <m/>
  </r>
  <r>
    <x v="51"/>
    <x v="1"/>
    <n v="3.6"/>
    <n v="3.4"/>
    <m/>
  </r>
  <r>
    <x v="52"/>
    <x v="2"/>
    <n v="4.0999999999999996"/>
    <n v="3.9"/>
    <m/>
  </r>
  <r>
    <x v="53"/>
    <x v="3"/>
    <n v="4.7"/>
    <n v="4.4000000000000004"/>
    <m/>
  </r>
  <r>
    <x v="54"/>
    <x v="4"/>
    <n v="3.4"/>
    <n v="3.2"/>
    <m/>
  </r>
  <r>
    <x v="55"/>
    <x v="0"/>
    <n v="4.2"/>
    <n v="4"/>
    <m/>
  </r>
  <r>
    <x v="56"/>
    <x v="1"/>
    <n v="3.9"/>
    <n v="3.7"/>
    <m/>
  </r>
  <r>
    <x v="57"/>
    <x v="2"/>
    <n v="4.4000000000000004"/>
    <n v="4.0999999999999996"/>
    <m/>
  </r>
  <r>
    <x v="58"/>
    <x v="3"/>
    <n v="4.5999999999999996"/>
    <n v="4.3"/>
    <m/>
  </r>
  <r>
    <x v="59"/>
    <x v="4"/>
    <n v="3.6"/>
    <n v="3.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18"/>
    <n v="25000"/>
    <n v="27500"/>
    <x v="0"/>
    <n v="35"/>
    <n v="1200"/>
    <n v="100"/>
    <n v="1300"/>
    <n v="37.142857142857146"/>
    <n v="26250"/>
  </r>
  <r>
    <x v="1"/>
    <s v="2023-06-11"/>
    <n v="22000"/>
    <n v="24500"/>
    <x v="0"/>
    <n v="32"/>
    <n v="500"/>
    <n v="45"/>
    <n v="545"/>
    <n v="17.03125"/>
    <n v="23250"/>
  </r>
  <r>
    <x v="2"/>
    <s v="2023-02-15"/>
    <n v="28000"/>
    <n v="30500"/>
    <x v="0"/>
    <n v="38"/>
    <n v="1200"/>
    <n v="110"/>
    <n v="1310"/>
    <n v="34.473684210526315"/>
    <n v="29250"/>
  </r>
  <r>
    <x v="3"/>
    <s v="2023-07-06"/>
    <n v="25000"/>
    <n v="26800"/>
    <x v="1"/>
    <n v="35"/>
    <n v="750"/>
    <n v="70"/>
    <n v="820"/>
    <n v="23.428571428571427"/>
    <n v="25900"/>
  </r>
  <r>
    <x v="4"/>
    <s v="2023-04-27"/>
    <n v="23000"/>
    <n v="25500"/>
    <x v="0"/>
    <n v="33"/>
    <n v="800"/>
    <n v="75"/>
    <n v="875"/>
    <n v="26.515151515151516"/>
    <n v="24250"/>
  </r>
  <r>
    <x v="5"/>
    <s v="2023-03-25"/>
    <n v="11000"/>
    <n v="13500"/>
    <x v="0"/>
    <n v="19"/>
    <n v="400"/>
    <n v="45"/>
    <n v="445"/>
    <n v="23.421052631578949"/>
    <n v="12250"/>
  </r>
  <r>
    <x v="6"/>
    <s v="2023-01-25"/>
    <n v="18000"/>
    <n v="20500"/>
    <x v="0"/>
    <n v="28"/>
    <n v="800"/>
    <n v="70"/>
    <n v="870"/>
    <n v="31.071428571428573"/>
    <n v="19250"/>
  </r>
  <r>
    <x v="7"/>
    <s v="2023-08-20"/>
    <n v="25000"/>
    <n v="26800"/>
    <x v="1"/>
    <n v="32"/>
    <n v="850"/>
    <n v="80"/>
    <n v="930"/>
    <n v="29.0625"/>
    <n v="25900"/>
  </r>
  <r>
    <x v="7"/>
    <s v="2023-06-01"/>
    <n v="14000"/>
    <n v="15500"/>
    <x v="2"/>
    <n v="22"/>
    <n v="400"/>
    <n v="35"/>
    <n v="435"/>
    <n v="19.772727272727273"/>
    <n v="14750"/>
  </r>
  <r>
    <x v="8"/>
    <s v="2023-03-01"/>
    <n v="19000"/>
    <n v="21500"/>
    <x v="0"/>
    <n v="31"/>
    <n v="850"/>
    <n v="75"/>
    <n v="925"/>
    <n v="29.838709677419356"/>
    <n v="20250"/>
  </r>
  <r>
    <x v="9"/>
    <s v="2023-03-10"/>
    <n v="24000"/>
    <n v="26500"/>
    <x v="0"/>
    <n v="35"/>
    <n v="900"/>
    <n v="80"/>
    <n v="980"/>
    <n v="28"/>
    <n v="25250"/>
  </r>
  <r>
    <x v="10"/>
    <s v="2023-04-12"/>
    <n v="25000"/>
    <n v="27500"/>
    <x v="0"/>
    <n v="37"/>
    <n v="1000"/>
    <n v="110"/>
    <n v="1110"/>
    <n v="30"/>
    <n v="26250"/>
  </r>
  <r>
    <x v="11"/>
    <s v="2023-01-28"/>
    <n v="22000"/>
    <n v="24800"/>
    <x v="3"/>
    <n v="32"/>
    <n v="1000"/>
    <n v="90"/>
    <n v="1090"/>
    <n v="34.0625"/>
    <n v="23400"/>
  </r>
  <r>
    <x v="12"/>
    <s v="2023-04-22"/>
    <n v="18000"/>
    <n v="20200"/>
    <x v="4"/>
    <n v="27"/>
    <n v="700"/>
    <n v="65"/>
    <n v="765"/>
    <n v="28.333333333333332"/>
    <n v="19100"/>
  </r>
  <r>
    <x v="13"/>
    <s v="2023-01-03"/>
    <n v="10000"/>
    <n v="12500"/>
    <x v="0"/>
    <n v="20"/>
    <n v="500"/>
    <n v="50"/>
    <n v="550"/>
    <n v="27.5"/>
    <n v="11250"/>
  </r>
  <r>
    <x v="14"/>
    <s v="2023-08-10"/>
    <n v="15000"/>
    <n v="16200"/>
    <x v="5"/>
    <n v="22"/>
    <n v="750"/>
    <n v="70"/>
    <n v="820"/>
    <n v="37.272727272727273"/>
    <n v="15600"/>
  </r>
  <r>
    <x v="14"/>
    <s v="2023-05-17"/>
    <n v="24000"/>
    <n v="26800"/>
    <x v="3"/>
    <n v="35"/>
    <n v="700"/>
    <n v="60"/>
    <n v="760"/>
    <n v="21.714285714285715"/>
    <n v="25400"/>
  </r>
  <r>
    <x v="15"/>
    <s v="2023-06-06"/>
    <n v="18000"/>
    <n v="19800"/>
    <x v="1"/>
    <n v="27"/>
    <n v="450"/>
    <n v="40"/>
    <n v="490"/>
    <n v="18.148148148148149"/>
    <n v="18900"/>
  </r>
  <r>
    <x v="15"/>
    <s v="2023-03-20"/>
    <n v="9000"/>
    <n v="10500"/>
    <x v="2"/>
    <n v="16"/>
    <n v="300"/>
    <n v="25"/>
    <n v="325"/>
    <n v="20.3125"/>
    <n v="9750"/>
  </r>
  <r>
    <x v="16"/>
    <s v="2023-01-10"/>
    <n v="20000"/>
    <n v="22800"/>
    <x v="3"/>
    <n v="30"/>
    <n v="900"/>
    <n v="80"/>
    <n v="980"/>
    <n v="32.666666666666664"/>
    <n v="21400"/>
  </r>
  <r>
    <x v="17"/>
    <s v="2023-08-25"/>
    <n v="30000"/>
    <n v="31500"/>
    <x v="2"/>
    <n v="37"/>
    <n v="900"/>
    <n v="85"/>
    <n v="985"/>
    <n v="26.621621621621621"/>
    <n v="30750"/>
  </r>
  <r>
    <x v="17"/>
    <s v="2023-06-21"/>
    <n v="30000"/>
    <n v="31500"/>
    <x v="2"/>
    <n v="40"/>
    <n v="600"/>
    <n v="55"/>
    <n v="655"/>
    <n v="16.375"/>
    <n v="30750"/>
  </r>
  <r>
    <x v="18"/>
    <s v="2023-01-15"/>
    <n v="12000"/>
    <n v="14500"/>
    <x v="0"/>
    <n v="18"/>
    <n v="600"/>
    <n v="55"/>
    <n v="655"/>
    <n v="36.388888888888886"/>
    <n v="13250"/>
  </r>
  <r>
    <x v="19"/>
    <s v="2023-02-05"/>
    <n v="16000"/>
    <n v="18200"/>
    <x v="4"/>
    <n v="27"/>
    <n v="700"/>
    <n v="60"/>
    <n v="760"/>
    <n v="28.148148148148149"/>
    <n v="17100"/>
  </r>
  <r>
    <x v="20"/>
    <s v="2023-05-12"/>
    <n v="19000"/>
    <n v="21200"/>
    <x v="4"/>
    <n v="29"/>
    <n v="600"/>
    <n v="55"/>
    <n v="655"/>
    <n v="22.586206896551722"/>
    <n v="20100"/>
  </r>
  <r>
    <x v="21"/>
    <s v="2023-01-08"/>
    <n v="8000"/>
    <n v="9500"/>
    <x v="2"/>
    <n v="15"/>
    <n v="350"/>
    <n v="30"/>
    <n v="380"/>
    <n v="25.333333333333332"/>
    <n v="8750"/>
  </r>
  <r>
    <x v="22"/>
    <s v="2023-07-31"/>
    <n v="27000"/>
    <n v="28500"/>
    <x v="2"/>
    <n v="35"/>
    <n v="650"/>
    <n v="60"/>
    <n v="710"/>
    <n v="20.285714285714285"/>
    <n v="27750"/>
  </r>
  <r>
    <x v="22"/>
    <s v="2023-02-10"/>
    <n v="11000"/>
    <n v="12800"/>
    <x v="1"/>
    <n v="21"/>
    <n v="550"/>
    <n v="45"/>
    <n v="595"/>
    <n v="28.333333333333332"/>
    <n v="11900"/>
  </r>
  <r>
    <x v="23"/>
    <s v="2023-05-07"/>
    <n v="15000"/>
    <n v="17500"/>
    <x v="0"/>
    <n v="25"/>
    <n v="550"/>
    <n v="50"/>
    <n v="600"/>
    <n v="24"/>
    <n v="16250"/>
  </r>
  <r>
    <x v="24"/>
    <s v="2023-07-16"/>
    <n v="12000"/>
    <n v="13200"/>
    <x v="5"/>
    <n v="20"/>
    <n v="500"/>
    <n v="45"/>
    <n v="545"/>
    <n v="27.25"/>
    <n v="12600"/>
  </r>
  <r>
    <x v="25"/>
    <s v="2023-02-01"/>
    <n v="14000"/>
    <n v="16500"/>
    <x v="0"/>
    <n v="22"/>
    <n v="450"/>
    <n v="40"/>
    <n v="490"/>
    <n v="22.272727272727273"/>
    <n v="15250"/>
  </r>
  <r>
    <x v="26"/>
    <s v="2023-08-15"/>
    <n v="20000"/>
    <n v="21500"/>
    <x v="2"/>
    <n v="27"/>
    <n v="800"/>
    <n v="75"/>
    <n v="875"/>
    <n v="32.407407407407405"/>
    <n v="20750"/>
  </r>
  <r>
    <x v="26"/>
    <s v="2023-05-22"/>
    <n v="30000"/>
    <n v="32500"/>
    <x v="0"/>
    <n v="40"/>
    <n v="800"/>
    <n v="65"/>
    <n v="865"/>
    <n v="21.625"/>
    <n v="31250"/>
  </r>
  <r>
    <x v="27"/>
    <s v="2023-04-17"/>
    <n v="12000"/>
    <n v="14500"/>
    <x v="0"/>
    <n v="22"/>
    <n v="450"/>
    <n v="40"/>
    <n v="490"/>
    <n v="22.272727272727273"/>
    <n v="13250"/>
  </r>
  <r>
    <x v="28"/>
    <s v="2023-07-21"/>
    <n v="17000"/>
    <n v="18500"/>
    <x v="2"/>
    <n v="25"/>
    <n v="550"/>
    <n v="50"/>
    <n v="600"/>
    <n v="24"/>
    <n v="17750"/>
  </r>
  <r>
    <x v="29"/>
    <s v="2023-03-15"/>
    <n v="21000"/>
    <n v="23200"/>
    <x v="4"/>
    <n v="33"/>
    <n v="800"/>
    <n v="70"/>
    <n v="870"/>
    <n v="26.363636363636363"/>
    <n v="22100"/>
  </r>
  <r>
    <x v="30"/>
    <s v="2023-01-22"/>
    <n v="30000"/>
    <n v="35000"/>
    <x v="6"/>
    <n v="40"/>
    <n v="1500"/>
    <n v="120"/>
    <n v="1620"/>
    <n v="40.5"/>
    <n v="32500"/>
  </r>
  <r>
    <x v="31"/>
    <s v="2023-07-01"/>
    <n v="20000"/>
    <n v="21500"/>
    <x v="2"/>
    <n v="30"/>
    <n v="700"/>
    <n v="65"/>
    <n v="765"/>
    <n v="25.5"/>
    <n v="20750"/>
  </r>
  <r>
    <x v="32"/>
    <s v="2023-02-25"/>
    <n v="17000"/>
    <n v="19200"/>
    <x v="4"/>
    <n v="29"/>
    <n v="750"/>
    <n v="65"/>
    <n v="815"/>
    <n v="28.103448275862068"/>
    <n v="18100"/>
  </r>
  <r>
    <x v="33"/>
    <s v="2023-01-05"/>
    <n v="15000"/>
    <n v="18200"/>
    <x v="7"/>
    <n v="25"/>
    <n v="700"/>
    <n v="65"/>
    <n v="765"/>
    <n v="30.6"/>
    <n v="16600"/>
  </r>
  <r>
    <x v="34"/>
    <s v="2023-06-26"/>
    <n v="15000"/>
    <n v="16800"/>
    <x v="1"/>
    <n v="25"/>
    <n v="650"/>
    <n v="60"/>
    <n v="710"/>
    <n v="28.4"/>
    <n v="15900"/>
  </r>
  <r>
    <x v="34"/>
    <s v="2023-08-30"/>
    <n v="10000"/>
    <n v="11200"/>
    <x v="5"/>
    <n v="18"/>
    <n v="400"/>
    <n v="40"/>
    <n v="440"/>
    <n v="24.444444444444443"/>
    <n v="10600"/>
  </r>
  <r>
    <x v="35"/>
    <s v="2023-04-07"/>
    <n v="20000"/>
    <n v="22800"/>
    <x v="3"/>
    <n v="32"/>
    <n v="900"/>
    <n v="85"/>
    <n v="985"/>
    <n v="30.78125"/>
    <n v="21400"/>
  </r>
  <r>
    <x v="36"/>
    <s v="2023-02-20"/>
    <n v="13000"/>
    <n v="15500"/>
    <x v="0"/>
    <n v="23"/>
    <n v="500"/>
    <n v="50"/>
    <n v="550"/>
    <n v="23.913043478260871"/>
    <n v="14250"/>
  </r>
  <r>
    <x v="37"/>
    <s v="2023-07-11"/>
    <n v="30000"/>
    <n v="31500"/>
    <x v="2"/>
    <n v="40"/>
    <n v="800"/>
    <n v="75"/>
    <n v="875"/>
    <n v="21.875"/>
    <n v="30750"/>
  </r>
  <r>
    <x v="37"/>
    <s v="2023-03-28"/>
    <n v="14000"/>
    <n v="16200"/>
    <x v="4"/>
    <n v="24"/>
    <n v="600"/>
    <n v="60"/>
    <n v="660"/>
    <n v="27.5"/>
    <n v="15100"/>
  </r>
  <r>
    <x v="38"/>
    <s v="2023-05-27"/>
    <n v="10000"/>
    <n v="11800"/>
    <x v="1"/>
    <n v="18"/>
    <n v="350"/>
    <n v="30"/>
    <n v="380"/>
    <n v="21.111111111111111"/>
    <n v="10900"/>
  </r>
  <r>
    <x v="39"/>
    <s v="2023-05-02"/>
    <n v="28000"/>
    <n v="30800"/>
    <x v="3"/>
    <n v="39"/>
    <n v="1000"/>
    <n v="90"/>
    <n v="1090"/>
    <n v="27.948717948717949"/>
    <n v="29400"/>
  </r>
  <r>
    <x v="39"/>
    <s v="2023-08-05"/>
    <n v="32000"/>
    <n v="33500"/>
    <x v="2"/>
    <n v="40"/>
    <n v="700"/>
    <n v="65"/>
    <n v="765"/>
    <n v="19.125"/>
    <n v="32750"/>
  </r>
  <r>
    <x v="40"/>
    <s v="2023-03-05"/>
    <n v="26000"/>
    <n v="28800"/>
    <x v="3"/>
    <n v="37"/>
    <n v="1000"/>
    <n v="95"/>
    <n v="1095"/>
    <n v="29.594594594594593"/>
    <n v="27400"/>
  </r>
  <r>
    <x v="40"/>
    <s v="2023-06-16"/>
    <n v="26000"/>
    <n v="28200"/>
    <x v="4"/>
    <n v="37"/>
    <n v="550"/>
    <n v="50"/>
    <n v="600"/>
    <n v="16.216216216216218"/>
    <n v="27100"/>
  </r>
  <r>
    <x v="41"/>
    <s v="2023-04-02"/>
    <n v="16000"/>
    <n v="18500"/>
    <x v="0"/>
    <n v="28"/>
    <n v="700"/>
    <n v="70"/>
    <n v="770"/>
    <n v="27.5"/>
    <n v="17250"/>
  </r>
  <r>
    <x v="41"/>
    <s v="2023-07-26"/>
    <n v="22000"/>
    <n v="23800"/>
    <x v="1"/>
    <n v="30"/>
    <n v="600"/>
    <n v="55"/>
    <n v="655"/>
    <n v="21.833333333333332"/>
    <n v="22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18"/>
    <n v="25000"/>
    <n v="27500"/>
    <n v="2500"/>
    <n v="35"/>
    <n v="1200"/>
    <n v="100"/>
    <x v="0"/>
    <x v="0"/>
  </r>
  <r>
    <x v="1"/>
    <s v="2023-06-11"/>
    <n v="22000"/>
    <n v="24500"/>
    <n v="2500"/>
    <n v="32"/>
    <n v="500"/>
    <n v="45"/>
    <x v="1"/>
    <x v="0"/>
  </r>
  <r>
    <x v="2"/>
    <s v="2023-02-15"/>
    <n v="28000"/>
    <n v="30500"/>
    <n v="2500"/>
    <n v="38"/>
    <n v="1200"/>
    <n v="110"/>
    <x v="2"/>
    <x v="1"/>
  </r>
  <r>
    <x v="3"/>
    <s v="2023-07-06"/>
    <n v="25000"/>
    <n v="26800"/>
    <n v="1800"/>
    <n v="35"/>
    <n v="750"/>
    <n v="70"/>
    <x v="3"/>
    <x v="1"/>
  </r>
  <r>
    <x v="4"/>
    <s v="2023-04-27"/>
    <n v="23000"/>
    <n v="25500"/>
    <n v="2500"/>
    <n v="33"/>
    <n v="800"/>
    <n v="75"/>
    <x v="4"/>
    <x v="1"/>
  </r>
  <r>
    <x v="5"/>
    <s v="2023-03-25"/>
    <n v="11000"/>
    <n v="13500"/>
    <n v="2500"/>
    <n v="19"/>
    <n v="400"/>
    <n v="45"/>
    <x v="5"/>
    <x v="0"/>
  </r>
  <r>
    <x v="6"/>
    <s v="2023-01-25"/>
    <n v="18000"/>
    <n v="20500"/>
    <n v="2500"/>
    <n v="28"/>
    <n v="800"/>
    <n v="70"/>
    <x v="6"/>
    <x v="0"/>
  </r>
  <r>
    <x v="7"/>
    <s v="2023-08-20"/>
    <n v="25000"/>
    <n v="26800"/>
    <n v="1800"/>
    <n v="32"/>
    <n v="850"/>
    <n v="80"/>
    <x v="7"/>
    <x v="0"/>
  </r>
  <r>
    <x v="7"/>
    <s v="2023-06-01"/>
    <n v="14000"/>
    <n v="15500"/>
    <n v="1500"/>
    <n v="22"/>
    <n v="400"/>
    <n v="35"/>
    <x v="8"/>
    <x v="0"/>
  </r>
  <r>
    <x v="8"/>
    <s v="2023-03-01"/>
    <n v="19000"/>
    <n v="21500"/>
    <n v="2500"/>
    <n v="31"/>
    <n v="850"/>
    <n v="75"/>
    <x v="9"/>
    <x v="0"/>
  </r>
  <r>
    <x v="9"/>
    <s v="2023-03-10"/>
    <n v="24000"/>
    <n v="26500"/>
    <n v="2500"/>
    <n v="35"/>
    <n v="900"/>
    <n v="80"/>
    <x v="10"/>
    <x v="0"/>
  </r>
  <r>
    <x v="10"/>
    <s v="2023-04-12"/>
    <n v="25000"/>
    <n v="27500"/>
    <n v="2500"/>
    <n v="37"/>
    <n v="1000"/>
    <n v="110"/>
    <x v="11"/>
    <x v="0"/>
  </r>
  <r>
    <x v="11"/>
    <s v="2023-01-28"/>
    <n v="22000"/>
    <n v="24800"/>
    <n v="2800"/>
    <n v="32"/>
    <n v="1000"/>
    <n v="90"/>
    <x v="12"/>
    <x v="0"/>
  </r>
  <r>
    <x v="12"/>
    <s v="2023-04-22"/>
    <n v="18000"/>
    <n v="20200"/>
    <n v="2200"/>
    <n v="27"/>
    <n v="700"/>
    <n v="65"/>
    <x v="13"/>
    <x v="2"/>
  </r>
  <r>
    <x v="13"/>
    <s v="2023-01-03"/>
    <n v="10000"/>
    <n v="12500"/>
    <n v="2500"/>
    <n v="20"/>
    <n v="500"/>
    <n v="50"/>
    <x v="14"/>
    <x v="2"/>
  </r>
  <r>
    <x v="14"/>
    <s v="2023-08-10"/>
    <n v="15000"/>
    <n v="16200"/>
    <n v="1200"/>
    <n v="22"/>
    <n v="750"/>
    <n v="70"/>
    <x v="3"/>
    <x v="0"/>
  </r>
  <r>
    <x v="14"/>
    <s v="2023-05-17"/>
    <n v="24000"/>
    <n v="26800"/>
    <n v="2800"/>
    <n v="35"/>
    <n v="700"/>
    <n v="60"/>
    <x v="15"/>
    <x v="0"/>
  </r>
  <r>
    <x v="15"/>
    <s v="2023-06-06"/>
    <n v="18000"/>
    <n v="19800"/>
    <n v="1800"/>
    <n v="27"/>
    <n v="450"/>
    <n v="40"/>
    <x v="16"/>
    <x v="0"/>
  </r>
  <r>
    <x v="15"/>
    <s v="2023-03-20"/>
    <n v="9000"/>
    <n v="10500"/>
    <n v="1500"/>
    <n v="16"/>
    <n v="300"/>
    <n v="25"/>
    <x v="17"/>
    <x v="0"/>
  </r>
  <r>
    <x v="16"/>
    <s v="2023-01-10"/>
    <n v="20000"/>
    <n v="22800"/>
    <n v="2800"/>
    <n v="30"/>
    <n v="900"/>
    <n v="80"/>
    <x v="10"/>
    <x v="0"/>
  </r>
  <r>
    <x v="17"/>
    <s v="2023-08-25"/>
    <n v="30000"/>
    <n v="31500"/>
    <n v="1500"/>
    <n v="37"/>
    <n v="900"/>
    <n v="85"/>
    <x v="18"/>
    <x v="0"/>
  </r>
  <r>
    <x v="17"/>
    <s v="2023-06-21"/>
    <n v="30000"/>
    <n v="31500"/>
    <n v="1500"/>
    <n v="40"/>
    <n v="600"/>
    <n v="55"/>
    <x v="19"/>
    <x v="0"/>
  </r>
  <r>
    <x v="18"/>
    <s v="2023-01-15"/>
    <n v="12000"/>
    <n v="14500"/>
    <n v="2500"/>
    <n v="18"/>
    <n v="600"/>
    <n v="55"/>
    <x v="19"/>
    <x v="0"/>
  </r>
  <r>
    <x v="19"/>
    <s v="2023-02-05"/>
    <n v="16000"/>
    <n v="18200"/>
    <n v="2200"/>
    <n v="27"/>
    <n v="700"/>
    <n v="60"/>
    <x v="15"/>
    <x v="0"/>
  </r>
  <r>
    <x v="20"/>
    <s v="2023-05-12"/>
    <n v="19000"/>
    <n v="21200"/>
    <n v="2200"/>
    <n v="29"/>
    <n v="600"/>
    <n v="55"/>
    <x v="19"/>
    <x v="0"/>
  </r>
  <r>
    <x v="21"/>
    <s v="2023-01-08"/>
    <n v="8000"/>
    <n v="9500"/>
    <n v="1500"/>
    <n v="15"/>
    <n v="350"/>
    <n v="30"/>
    <x v="20"/>
    <x v="0"/>
  </r>
  <r>
    <x v="22"/>
    <s v="2023-07-31"/>
    <n v="27000"/>
    <n v="28500"/>
    <n v="1500"/>
    <n v="35"/>
    <n v="650"/>
    <n v="60"/>
    <x v="21"/>
    <x v="0"/>
  </r>
  <r>
    <x v="22"/>
    <s v="2023-02-10"/>
    <n v="11000"/>
    <n v="12800"/>
    <n v="1800"/>
    <n v="21"/>
    <n v="550"/>
    <n v="45"/>
    <x v="22"/>
    <x v="0"/>
  </r>
  <r>
    <x v="23"/>
    <s v="2023-05-07"/>
    <n v="15000"/>
    <n v="17500"/>
    <n v="2500"/>
    <n v="25"/>
    <n v="550"/>
    <n v="50"/>
    <x v="23"/>
    <x v="0"/>
  </r>
  <r>
    <x v="24"/>
    <s v="2023-07-16"/>
    <n v="12000"/>
    <n v="13200"/>
    <n v="1200"/>
    <n v="20"/>
    <n v="500"/>
    <n v="45"/>
    <x v="1"/>
    <x v="0"/>
  </r>
  <r>
    <x v="25"/>
    <s v="2023-02-01"/>
    <n v="14000"/>
    <n v="16500"/>
    <n v="2500"/>
    <n v="22"/>
    <n v="450"/>
    <n v="40"/>
    <x v="16"/>
    <x v="0"/>
  </r>
  <r>
    <x v="26"/>
    <s v="2023-08-15"/>
    <n v="20000"/>
    <n v="21500"/>
    <n v="1500"/>
    <n v="27"/>
    <n v="800"/>
    <n v="75"/>
    <x v="4"/>
    <x v="0"/>
  </r>
  <r>
    <x v="26"/>
    <s v="2023-05-22"/>
    <n v="30000"/>
    <n v="32500"/>
    <n v="2500"/>
    <n v="40"/>
    <n v="800"/>
    <n v="65"/>
    <x v="24"/>
    <x v="0"/>
  </r>
  <r>
    <x v="27"/>
    <s v="2023-04-17"/>
    <n v="12000"/>
    <n v="14500"/>
    <n v="2500"/>
    <n v="22"/>
    <n v="450"/>
    <n v="40"/>
    <x v="16"/>
    <x v="0"/>
  </r>
  <r>
    <x v="28"/>
    <s v="2023-07-21"/>
    <n v="17000"/>
    <n v="18500"/>
    <n v="1500"/>
    <n v="25"/>
    <n v="550"/>
    <n v="50"/>
    <x v="23"/>
    <x v="0"/>
  </r>
  <r>
    <x v="29"/>
    <s v="2023-03-15"/>
    <n v="21000"/>
    <n v="23200"/>
    <n v="2200"/>
    <n v="33"/>
    <n v="800"/>
    <n v="70"/>
    <x v="6"/>
    <x v="0"/>
  </r>
  <r>
    <x v="30"/>
    <s v="2023-01-22"/>
    <n v="30000"/>
    <n v="35000"/>
    <n v="5000"/>
    <n v="40"/>
    <n v="1500"/>
    <n v="120"/>
    <x v="25"/>
    <x v="0"/>
  </r>
  <r>
    <x v="31"/>
    <s v="2023-07-01"/>
    <n v="20000"/>
    <n v="21500"/>
    <n v="1500"/>
    <n v="30"/>
    <n v="700"/>
    <n v="65"/>
    <x v="13"/>
    <x v="0"/>
  </r>
  <r>
    <x v="32"/>
    <s v="2023-02-25"/>
    <n v="17000"/>
    <n v="19200"/>
    <n v="2200"/>
    <n v="29"/>
    <n v="750"/>
    <n v="65"/>
    <x v="26"/>
    <x v="3"/>
  </r>
  <r>
    <x v="33"/>
    <s v="2023-01-05"/>
    <n v="15000"/>
    <n v="18200"/>
    <n v="3200"/>
    <n v="25"/>
    <n v="700"/>
    <n v="65"/>
    <x v="13"/>
    <x v="3"/>
  </r>
  <r>
    <x v="34"/>
    <s v="2023-06-26"/>
    <n v="15000"/>
    <n v="16800"/>
    <n v="1800"/>
    <n v="25"/>
    <n v="650"/>
    <n v="60"/>
    <x v="21"/>
    <x v="3"/>
  </r>
  <r>
    <x v="34"/>
    <s v="2023-08-30"/>
    <n v="10000"/>
    <n v="11200"/>
    <n v="1200"/>
    <n v="18"/>
    <n v="400"/>
    <n v="40"/>
    <x v="27"/>
    <x v="3"/>
  </r>
  <r>
    <x v="35"/>
    <s v="2023-04-07"/>
    <n v="20000"/>
    <n v="22800"/>
    <n v="2800"/>
    <n v="32"/>
    <n v="900"/>
    <n v="85"/>
    <x v="18"/>
    <x v="3"/>
  </r>
  <r>
    <x v="36"/>
    <s v="2023-02-20"/>
    <n v="13000"/>
    <n v="15500"/>
    <n v="2500"/>
    <n v="23"/>
    <n v="500"/>
    <n v="50"/>
    <x v="14"/>
    <x v="0"/>
  </r>
  <r>
    <x v="37"/>
    <s v="2023-07-11"/>
    <n v="30000"/>
    <n v="31500"/>
    <n v="1500"/>
    <n v="40"/>
    <n v="800"/>
    <n v="75"/>
    <x v="4"/>
    <x v="0"/>
  </r>
  <r>
    <x v="37"/>
    <s v="2023-03-28"/>
    <n v="14000"/>
    <n v="16200"/>
    <n v="2200"/>
    <n v="24"/>
    <n v="600"/>
    <n v="60"/>
    <x v="28"/>
    <x v="0"/>
  </r>
  <r>
    <x v="38"/>
    <s v="2023-05-27"/>
    <n v="10000"/>
    <n v="11800"/>
    <n v="1800"/>
    <n v="18"/>
    <n v="350"/>
    <n v="30"/>
    <x v="20"/>
    <x v="3"/>
  </r>
  <r>
    <x v="39"/>
    <s v="2023-05-02"/>
    <n v="28000"/>
    <n v="30800"/>
    <n v="2800"/>
    <n v="39"/>
    <n v="1000"/>
    <n v="90"/>
    <x v="12"/>
    <x v="0"/>
  </r>
  <r>
    <x v="39"/>
    <s v="2023-08-05"/>
    <n v="32000"/>
    <n v="33500"/>
    <n v="1500"/>
    <n v="40"/>
    <n v="700"/>
    <n v="65"/>
    <x v="13"/>
    <x v="0"/>
  </r>
  <r>
    <x v="40"/>
    <s v="2023-03-05"/>
    <n v="26000"/>
    <n v="28800"/>
    <n v="2800"/>
    <n v="37"/>
    <n v="1000"/>
    <n v="95"/>
    <x v="29"/>
    <x v="4"/>
  </r>
  <r>
    <x v="40"/>
    <s v="2023-06-16"/>
    <n v="26000"/>
    <n v="28200"/>
    <n v="2200"/>
    <n v="37"/>
    <n v="550"/>
    <n v="50"/>
    <x v="23"/>
    <x v="4"/>
  </r>
  <r>
    <x v="41"/>
    <s v="2023-04-02"/>
    <n v="16000"/>
    <n v="18500"/>
    <n v="2500"/>
    <n v="28"/>
    <n v="700"/>
    <n v="70"/>
    <x v="30"/>
    <x v="4"/>
  </r>
  <r>
    <x v="41"/>
    <s v="2023-07-26"/>
    <n v="22000"/>
    <n v="23800"/>
    <n v="1800"/>
    <n v="30"/>
    <n v="600"/>
    <n v="55"/>
    <x v="1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AA0DB-1C56-4DD1-8348-92D3AAFB05C1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olHeaderCaption="Per Punto Vendita">
  <location ref="A3:L12" firstHeaderRow="1" firstDataRow="2" firstDataCol="1"/>
  <pivotFields count="4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64" showAll="0">
      <items count="36">
        <item x="14"/>
        <item x="27"/>
        <item x="7"/>
        <item x="22"/>
        <item x="10"/>
        <item x="25"/>
        <item x="17"/>
        <item x="3"/>
        <item x="21"/>
        <item x="32"/>
        <item x="12"/>
        <item x="34"/>
        <item x="6"/>
        <item x="28"/>
        <item x="8"/>
        <item x="24"/>
        <item x="2"/>
        <item x="18"/>
        <item x="29"/>
        <item x="11"/>
        <item x="30"/>
        <item x="1"/>
        <item x="15"/>
        <item x="23"/>
        <item x="5"/>
        <item x="20"/>
        <item x="9"/>
        <item x="4"/>
        <item x="16"/>
        <item x="13"/>
        <item x="33"/>
        <item x="19"/>
        <item x="26"/>
        <item x="0"/>
        <item x="31"/>
        <item t="default"/>
      </items>
    </pivotField>
    <pivotField dataField="1"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 Totali (per Prodotto)" fld="3" baseField="0" baseItem="0" numFmtId="164"/>
  </dataFields>
  <conditionalFormats count="2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0"/>
            </reference>
          </references>
        </pivotArea>
      </pivotAreas>
    </conditionalFormat>
    <conditionalFormat priority="4">
      <pivotAreas count="1">
        <pivotArea fieldPosition="0">
          <references count="1">
            <reference field="0" count="3"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84E19-AFD5-4BC5-9336-1901B3C9D9DC}" name="Tabella pivot4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43" firstHeaderRow="0" firstDataRow="1" firstDataCol="1"/>
  <pivotFields count="12">
    <pivotField axis="axisRow" numFmtId="49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 measureFilter="1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40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1" baseItem="0"/>
    <dataField name="Media di Valutazione Annno Precedente" fld="9" subtotal="average" baseField="0" baseItem="3"/>
    <dataField name="Percentuale delle differenze medie di performance." fld="11" baseField="0" baseItem="0" numFmtId="10"/>
  </dataFields>
  <pivotTableStyleInfo name="PivotStyleLight16" showRowHeaders="1" showColHeaders="1" showRowStripes="0" showColStripes="0" showLastColumn="1"/>
  <filters count="1">
    <filter fld="1" type="valueGreaterThan" evalOrder="-1" id="4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7D0B2-E071-4CC5-A381-69EF98CD0172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Nomi">
  <location ref="A3:F46" firstHeaderRow="0" firstDataRow="1" firstDataCol="1"/>
  <pivotFields count="14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3" showAll="0"/>
    <pivotField numFmtId="3" showAll="0"/>
    <pivotField dataField="1" numFmtId="3" showAll="0">
      <items count="9">
        <item x="5"/>
        <item x="2"/>
        <item x="1"/>
        <item x="4"/>
        <item x="0"/>
        <item x="3"/>
        <item x="7"/>
        <item x="6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follower medi" fld="10" baseField="0" baseItem="0"/>
    <dataField name="like + commenti" fld="8" baseField="0" baseItem="0"/>
    <dataField name=" tasso di interazione" fld="11" baseField="0" baseItem="0"/>
    <dataField name="% tasso medio follower" fld="13" baseField="0" baseItem="0"/>
    <dataField name="Crescita follower" fld="4" baseField="0" baseItem="0" numFmtId="3"/>
  </dataFields>
  <formats count="1">
    <format dxfId="25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2" id="{371C215C-B6A5-4589-8BBD-90D300CCBF13}">
            <x14:pivotAreas count="1">
              <pivotArea type="data" collapsedLevelsAreSubtotals="1" fieldPosition="0">
                <references count="2">
                  <reference field="4294967294" count="1" selected="0">
                    <x v="2"/>
                  </reference>
                  <reference field="0" count="42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  <x v="13"/>
                    <x v="14"/>
                    <x v="15"/>
                    <x v="16"/>
                    <x v="17"/>
                    <x v="18"/>
                    <x v="19"/>
                    <x v="20"/>
                    <x v="21"/>
                    <x v="22"/>
                    <x v="23"/>
                    <x v="24"/>
                    <x v="25"/>
                    <x v="26"/>
                    <x v="27"/>
                    <x v="28"/>
                    <x v="29"/>
                    <x v="30"/>
                    <x v="31"/>
                    <x v="32"/>
                    <x v="33"/>
                    <x v="34"/>
                    <x v="35"/>
                    <x v="36"/>
                    <x v="37"/>
                    <x v="38"/>
                    <x v="39"/>
                    <x v="40"/>
                    <x v="41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810D1-E8AD-464F-ADB5-1F856E56F86B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Nomi">
  <location ref="A1:F44" firstHeaderRow="0" firstDataRow="1" firstDataCol="1"/>
  <pivotFields count="14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3" showAll="0"/>
    <pivotField numFmtId="3" showAll="0"/>
    <pivotField dataField="1" numFmtId="3" showAll="0">
      <items count="9">
        <item x="5"/>
        <item x="2"/>
        <item x="1"/>
        <item x="4"/>
        <item x="0"/>
        <item x="3"/>
        <item x="7"/>
        <item x="6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follower medi" fld="10" baseField="0" baseItem="0"/>
    <dataField name="like + commenti" fld="8" baseField="0" baseItem="0"/>
    <dataField name=" tasso di interazione" fld="11" baseField="0" baseItem="0"/>
    <dataField name="% tasso medio follower" fld="13" baseField="0" baseItem="0"/>
    <dataField name="Crescita follower" fld="4" baseField="0" baseItem="0" numFmtId="3"/>
  </dataFields>
  <formats count="1">
    <format dxfId="2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2" id="{A79B781D-FDB3-41EE-B421-C3C50B9D22A6}">
            <x14:pivotAreas count="1">
              <pivotArea type="data" collapsedLevelsAreSubtotals="1" fieldPosition="0">
                <references count="2">
                  <reference field="4294967294" count="1" selected="0">
                    <x v="2"/>
                  </reference>
                  <reference field="0" count="42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  <x v="13"/>
                    <x v="14"/>
                    <x v="15"/>
                    <x v="16"/>
                    <x v="17"/>
                    <x v="18"/>
                    <x v="19"/>
                    <x v="20"/>
                    <x v="21"/>
                    <x v="22"/>
                    <x v="23"/>
                    <x v="24"/>
                    <x v="25"/>
                    <x v="26"/>
                    <x v="27"/>
                    <x v="28"/>
                    <x v="29"/>
                    <x v="30"/>
                    <x v="31"/>
                    <x v="32"/>
                    <x v="33"/>
                    <x v="34"/>
                    <x v="35"/>
                    <x v="36"/>
                    <x v="37"/>
                    <x v="38"/>
                    <x v="39"/>
                    <x v="40"/>
                    <x v="41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696E3-66DD-4CD2-BB9A-EFB403A78398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156:D204" firstHeaderRow="0" firstDataRow="1" firstDataCol="1"/>
  <pivotFields count="10">
    <pivotField axis="axisRow" showAll="0">
      <items count="43">
        <item x="0"/>
        <item x="1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3" showAll="0"/>
    <pivotField numFmtId="3" showAll="0"/>
    <pivotField numFmtId="3" showAll="0"/>
    <pivotField showAll="0"/>
    <pivotField dataField="1" showAll="0"/>
    <pivotField dataField="1" showAll="0"/>
    <pivotField dataField="1" showAll="0">
      <items count="32">
        <item x="17"/>
        <item x="20"/>
        <item x="8"/>
        <item x="27"/>
        <item x="5"/>
        <item x="16"/>
        <item x="1"/>
        <item x="14"/>
        <item x="22"/>
        <item x="23"/>
        <item x="19"/>
        <item x="28"/>
        <item x="21"/>
        <item x="15"/>
        <item x="13"/>
        <item x="30"/>
        <item x="26"/>
        <item x="3"/>
        <item x="24"/>
        <item x="6"/>
        <item x="4"/>
        <item x="9"/>
        <item x="7"/>
        <item x="10"/>
        <item x="18"/>
        <item x="12"/>
        <item x="29"/>
        <item x="11"/>
        <item x="0"/>
        <item x="2"/>
        <item x="25"/>
        <item t="default"/>
      </items>
    </pivotField>
    <pivotField axis="axisRow" showAll="0">
      <items count="6">
        <item x="0"/>
        <item x="1"/>
        <item x="4"/>
        <item x="2"/>
        <item x="3"/>
        <item t="default"/>
      </items>
    </pivotField>
  </pivotFields>
  <rowFields count="2">
    <field x="9"/>
    <field x="0"/>
  </rowFields>
  <rowItems count="48">
    <i>
      <x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9"/>
    </i>
    <i>
      <x v="1"/>
    </i>
    <i r="1">
      <x v="2"/>
    </i>
    <i r="1">
      <x v="3"/>
    </i>
    <i r="1">
      <x v="4"/>
    </i>
    <i>
      <x v="2"/>
    </i>
    <i r="1">
      <x v="40"/>
    </i>
    <i r="1">
      <x v="41"/>
    </i>
    <i>
      <x v="3"/>
    </i>
    <i r="1">
      <x v="12"/>
    </i>
    <i r="1">
      <x v="13"/>
    </i>
    <i>
      <x v="4"/>
    </i>
    <i r="1">
      <x v="32"/>
    </i>
    <i r="1">
      <x v="33"/>
    </i>
    <i r="1">
      <x v="34"/>
    </i>
    <i r="1">
      <x v="35"/>
    </i>
    <i r="1"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+C" fld="8" baseField="0" baseItem="0"/>
    <dataField name="TOT LIKE" fld="6" baseField="0" baseItem="0"/>
    <dataField name="COMMENTI TOT" fld="7" baseField="0" baseItem="0"/>
  </dataFields>
  <formats count="3">
    <format dxfId="5">
      <pivotArea collapsedLevelsAreSubtotals="1" fieldPosition="0">
        <references count="1">
          <reference field="9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9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9" count="1">
            <x v="0"/>
          </reference>
        </references>
      </pivotArea>
    </format>
  </formats>
  <conditionalFormats count="15">
    <conditionalFormat type="all" priority="23">
      <pivotAreas count="1">
        <pivotArea fieldPosition="0">
          <references count="2">
            <reference field="0" count="3">
              <x v="2"/>
              <x v="3"/>
              <x v="4"/>
            </reference>
            <reference field="9" count="1" selected="0">
              <x v="1"/>
            </reference>
          </references>
        </pivotArea>
      </pivotAreas>
    </conditionalFormat>
    <conditionalFormat type="all"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">
              <x v="12"/>
              <x v="13"/>
            </reference>
            <reference field="9" count="1" selected="0">
              <x v="3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32"/>
              <x v="33"/>
              <x v="34"/>
              <x v="35"/>
              <x v="38"/>
            </reference>
            <reference field="9" count="1" selected="0">
              <x v="4"/>
            </reference>
          </references>
        </pivotArea>
      </pivotAreas>
    </conditionalFormat>
    <conditionalFormat type="all"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0">
              <x v="0"/>
              <x v="1"/>
              <x v="5"/>
              <x v="6"/>
              <x v="7"/>
              <x v="8"/>
              <x v="9"/>
              <x v="10"/>
              <x v="11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6"/>
              <x v="37"/>
              <x v="39"/>
            </reference>
            <reference field="9" count="1" selected="0">
              <x v="0"/>
            </reference>
          </references>
        </pivotArea>
      </pivotAreas>
    </conditionalFormat>
    <conditionalFormat type="all" priority="15">
      <pivotAreas count="1">
        <pivotArea type="data" collapsedLevelsAreSubtotals="1" fieldPosition="0">
          <references count="3">
            <reference field="4294967294" count="2" selected="0">
              <x v="1"/>
              <x v="2"/>
            </reference>
            <reference field="0" count="30">
              <x v="0"/>
              <x v="1"/>
              <x v="5"/>
              <x v="6"/>
              <x v="7"/>
              <x v="8"/>
              <x v="9"/>
              <x v="10"/>
              <x v="11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6"/>
              <x v="37"/>
              <x v="39"/>
            </reference>
            <reference field="9" count="1" selected="0">
              <x v="0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30">
              <x v="0"/>
              <x v="1"/>
              <x v="5"/>
              <x v="6"/>
              <x v="7"/>
              <x v="8"/>
              <x v="9"/>
              <x v="10"/>
              <x v="11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6"/>
              <x v="37"/>
              <x v="39"/>
            </reference>
            <reference field="9" count="1" selected="0">
              <x v="0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3">
              <x v="2"/>
              <x v="3"/>
              <x v="4"/>
            </reference>
            <reference field="9" count="1" selected="0">
              <x v="1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">
              <x v="40"/>
              <x v="41"/>
            </reference>
            <reference field="9" count="1" selected="0">
              <x v="2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2">
              <x v="40"/>
              <x v="41"/>
            </reference>
            <reference field="9" count="1" selected="0">
              <x v="2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2">
              <x v="40"/>
              <x v="41"/>
            </reference>
            <reference field="9" count="1" selected="0">
              <x v="2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2">
              <x v="12"/>
              <x v="13"/>
            </reference>
            <reference field="9" count="1" selected="0">
              <x v="3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2">
              <x v="12"/>
              <x v="13"/>
            </reference>
            <reference field="9" count="1" selected="0">
              <x v="3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5">
              <x v="32"/>
              <x v="33"/>
              <x v="34"/>
              <x v="35"/>
              <x v="38"/>
            </reference>
            <reference field="9" count="1" selected="0">
              <x v="4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5">
              <x v="32"/>
              <x v="33"/>
              <x v="34"/>
              <x v="35"/>
              <x v="38"/>
            </reference>
            <reference field="9" count="1" selected="0">
              <x v="4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3">
              <x v="2"/>
              <x v="3"/>
              <x v="4"/>
            </reference>
            <reference field="9" count="1" selected="0">
              <x v="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2FD6C-20E0-4D0E-9AA2-FC7C603E0036}" name="Tabella1" displayName="Tabella1" ref="A1:C87" totalsRowShown="0" headerRowDxfId="44">
  <autoFilter ref="A1:C87" xr:uid="{77D2FD6C-20E0-4D0E-9AA2-FC7C603E0036}"/>
  <tableColumns count="3">
    <tableColumn id="1" xr3:uid="{856D7F78-F148-4D4F-9C7B-1323BE261B4D}" name="CATEGORIA PRODOTTO" dataDxfId="43"/>
    <tableColumn id="2" xr3:uid="{E6EEEA51-5DBC-4EED-A70F-FA61E9A208BF}" name="PUNTO VENDITA" dataDxfId="42"/>
    <tableColumn id="3" xr3:uid="{F1086C2A-C646-404B-81BC-FC06C3571C86}" name="VENDITE" dataDxfId="4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319450-2480-427D-BF82-121F5D0729FE}" name="Tabella4" displayName="Tabella4" ref="A1:L54" totalsRowShown="0" headerRowDxfId="39" dataDxfId="38">
  <autoFilter ref="A1:L54" xr:uid="{62319450-2480-427D-BF82-121F5D0729FE}"/>
  <tableColumns count="12">
    <tableColumn id="1" xr3:uid="{9AD7EB18-547B-48F0-A744-EA5EB551C829}" name="Influencer" dataDxfId="37"/>
    <tableColumn id="2" xr3:uid="{81B7814A-D0A1-4A4E-B4EC-AE7F7C5201E4}" name="Data di Inizio" dataDxfId="36"/>
    <tableColumn id="3" xr3:uid="{29048D22-283B-46F2-9677-5995B242D917}" name="Follower Iniziali" dataDxfId="35"/>
    <tableColumn id="4" xr3:uid="{7C984569-B389-4F2D-A5A8-F004F8B23EF6}" name="Follower Finali" dataDxfId="34"/>
    <tableColumn id="5" xr3:uid="{206F1AC2-FFA8-4977-A4A1-AAD1E786B34A}" name="Crescita" dataDxfId="33">
      <calculatedColumnFormula>D2-C2</calculatedColumnFormula>
    </tableColumn>
    <tableColumn id="6" xr3:uid="{C9D727FF-8BC4-46B2-A4EF-81E72E1DA661}" name="Post" dataDxfId="32"/>
    <tableColumn id="7" xr3:uid="{72727C64-DA72-4994-BDCA-3835925620ED}" name="Like" dataDxfId="31"/>
    <tableColumn id="8" xr3:uid="{6FE1CDC4-33FE-4214-A784-ACB2F9DE6E63}" name="Commenti" dataDxfId="30"/>
    <tableColumn id="10" xr3:uid="{1D0465CD-8F20-4814-B3BA-7508AC06CF8F}" name="L+C" dataDxfId="29">
      <calculatedColumnFormula>G2+H2</calculatedColumnFormula>
    </tableColumn>
    <tableColumn id="11" xr3:uid="{2D2796DC-97C3-40BD-BA48-6425112A68F4}" name="TASSO" dataDxfId="28">
      <calculatedColumnFormula>I2/F2</calculatedColumnFormula>
    </tableColumn>
    <tableColumn id="12" xr3:uid="{824323D6-327B-49A1-B17C-A92AADF3D23B}" name="media follower" dataDxfId="27">
      <calculatedColumnFormula xml:space="preserve"> (D2+C2)/2</calculatedColumnFormula>
    </tableColumn>
    <tableColumn id="13" xr3:uid="{B98C61CC-E3B5-43ED-B7E2-62F0262CC8AC}" name="Tasso di interazione medio" dataDxfId="26">
      <calculatedColumnFormula xml:space="preserve"> (I2/K2)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opLeftCell="A26" zoomScale="67" workbookViewId="0">
      <selection activeCell="D87" sqref="D87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05D2-1C5D-4149-B11A-18B847D1ED56}">
  <dimension ref="A3:L12"/>
  <sheetViews>
    <sheetView zoomScale="77" workbookViewId="0">
      <selection activeCell="F44" sqref="F44"/>
    </sheetView>
  </sheetViews>
  <sheetFormatPr defaultRowHeight="13.8" x14ac:dyDescent="0.3"/>
  <cols>
    <col min="1" max="1" width="32.44140625" bestFit="1" customWidth="1"/>
    <col min="2" max="2" width="17.6640625" bestFit="1" customWidth="1"/>
    <col min="3" max="11" width="8.5546875" bestFit="1" customWidth="1"/>
    <col min="12" max="12" width="16.109375" bestFit="1" customWidth="1"/>
    <col min="13" max="36" width="7.5546875" bestFit="1" customWidth="1"/>
    <col min="37" max="37" width="16.109375" bestFit="1" customWidth="1"/>
  </cols>
  <sheetData>
    <row r="3" spans="1:12" x14ac:dyDescent="0.3">
      <c r="A3" s="12" t="s">
        <v>133</v>
      </c>
      <c r="B3" s="12" t="s">
        <v>134</v>
      </c>
    </row>
    <row r="4" spans="1:12" x14ac:dyDescent="0.3">
      <c r="A4" s="12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</row>
    <row r="5" spans="1:12" x14ac:dyDescent="0.3">
      <c r="A5" s="14" t="s">
        <v>15</v>
      </c>
      <c r="B5" s="13">
        <v>45000</v>
      </c>
      <c r="C5" s="13">
        <v>48000</v>
      </c>
      <c r="D5" s="13">
        <v>45000</v>
      </c>
      <c r="E5" s="13">
        <v>17000</v>
      </c>
      <c r="F5" s="13">
        <v>32000</v>
      </c>
      <c r="G5" s="13">
        <v>22000</v>
      </c>
      <c r="H5" s="13">
        <v>36000</v>
      </c>
      <c r="I5" s="13">
        <v>60000</v>
      </c>
      <c r="J5" s="13">
        <v>11000</v>
      </c>
      <c r="K5" s="13">
        <v>28000</v>
      </c>
      <c r="L5" s="13">
        <v>344000</v>
      </c>
    </row>
    <row r="6" spans="1:12" x14ac:dyDescent="0.3">
      <c r="A6" s="14" t="s">
        <v>3</v>
      </c>
      <c r="B6" s="13">
        <v>84000</v>
      </c>
      <c r="C6" s="13">
        <v>48000</v>
      </c>
      <c r="D6" s="13">
        <v>24000</v>
      </c>
      <c r="E6" s="13">
        <v>30000</v>
      </c>
      <c r="F6" s="13">
        <v>67000</v>
      </c>
      <c r="G6" s="13">
        <v>50000</v>
      </c>
      <c r="H6" s="13">
        <v>28000</v>
      </c>
      <c r="I6" s="13">
        <v>9000</v>
      </c>
      <c r="J6" s="13">
        <v>15000</v>
      </c>
      <c r="K6" s="13">
        <v>83000</v>
      </c>
      <c r="L6" s="13">
        <v>438000</v>
      </c>
    </row>
    <row r="7" spans="1:12" x14ac:dyDescent="0.3">
      <c r="A7" s="14" t="s">
        <v>13</v>
      </c>
      <c r="B7" s="13">
        <v>15000</v>
      </c>
      <c r="C7" s="13">
        <v>11000</v>
      </c>
      <c r="D7" s="13">
        <v>28000</v>
      </c>
      <c r="E7" s="13">
        <v>75000</v>
      </c>
      <c r="F7" s="13">
        <v>24000</v>
      </c>
      <c r="G7" s="13">
        <v>46000</v>
      </c>
      <c r="H7" s="13">
        <v>65000</v>
      </c>
      <c r="I7" s="13">
        <v>26000</v>
      </c>
      <c r="J7" s="13">
        <v>52000</v>
      </c>
      <c r="K7" s="13">
        <v>28000</v>
      </c>
      <c r="L7" s="13">
        <v>370000</v>
      </c>
    </row>
    <row r="8" spans="1:12" x14ac:dyDescent="0.3">
      <c r="A8" s="14" t="s">
        <v>9</v>
      </c>
      <c r="B8" s="13">
        <v>52000</v>
      </c>
      <c r="C8" s="13">
        <v>24000</v>
      </c>
      <c r="D8" s="13">
        <v>24000</v>
      </c>
      <c r="E8" s="13">
        <v>44000</v>
      </c>
      <c r="F8" s="13">
        <v>36000</v>
      </c>
      <c r="G8" s="13">
        <v>13000</v>
      </c>
      <c r="H8" s="13">
        <v>24000</v>
      </c>
      <c r="I8" s="13">
        <v>42000</v>
      </c>
      <c r="J8" s="13">
        <v>50000</v>
      </c>
      <c r="K8" s="13">
        <v>50000</v>
      </c>
      <c r="L8" s="13">
        <v>359000</v>
      </c>
    </row>
    <row r="9" spans="1:12" x14ac:dyDescent="0.3">
      <c r="A9" s="14" t="s">
        <v>17</v>
      </c>
      <c r="B9" s="13">
        <v>22000</v>
      </c>
      <c r="C9" s="13">
        <v>28000</v>
      </c>
      <c r="D9" s="13">
        <v>10000</v>
      </c>
      <c r="E9" s="13">
        <v>22000</v>
      </c>
      <c r="F9" s="13">
        <v>45000</v>
      </c>
      <c r="G9" s="13">
        <v>58000</v>
      </c>
      <c r="H9" s="13">
        <v>25000</v>
      </c>
      <c r="I9" s="13">
        <v>29000</v>
      </c>
      <c r="J9" s="13">
        <v>50000</v>
      </c>
      <c r="K9" s="13">
        <v>42000</v>
      </c>
      <c r="L9" s="13">
        <v>331000</v>
      </c>
    </row>
    <row r="10" spans="1:12" x14ac:dyDescent="0.3">
      <c r="A10" s="14" t="s">
        <v>5</v>
      </c>
      <c r="B10" s="13">
        <v>48000</v>
      </c>
      <c r="C10" s="13">
        <v>79000</v>
      </c>
      <c r="D10" s="13">
        <v>13000</v>
      </c>
      <c r="E10" s="13">
        <v>27000</v>
      </c>
      <c r="F10" s="13">
        <v>22000</v>
      </c>
      <c r="G10" s="13">
        <v>51000</v>
      </c>
      <c r="H10" s="13">
        <v>36000</v>
      </c>
      <c r="I10" s="13">
        <v>27000</v>
      </c>
      <c r="J10" s="13">
        <v>14000</v>
      </c>
      <c r="K10" s="13">
        <v>40000</v>
      </c>
      <c r="L10" s="13">
        <v>357000</v>
      </c>
    </row>
    <row r="11" spans="1:12" x14ac:dyDescent="0.3">
      <c r="A11" s="14" t="s">
        <v>7</v>
      </c>
      <c r="B11" s="13">
        <v>21000</v>
      </c>
      <c r="C11" s="13">
        <v>24000</v>
      </c>
      <c r="D11" s="13">
        <v>72000</v>
      </c>
      <c r="E11" s="13">
        <v>49000</v>
      </c>
      <c r="F11" s="13">
        <v>17000</v>
      </c>
      <c r="G11" s="13">
        <v>49000</v>
      </c>
      <c r="H11" s="13">
        <v>38000</v>
      </c>
      <c r="I11" s="13">
        <v>29000</v>
      </c>
      <c r="J11" s="13">
        <v>19000</v>
      </c>
      <c r="K11" s="13">
        <v>26000</v>
      </c>
      <c r="L11" s="13">
        <v>344000</v>
      </c>
    </row>
    <row r="12" spans="1:12" x14ac:dyDescent="0.3">
      <c r="A12" s="14" t="s">
        <v>132</v>
      </c>
      <c r="B12" s="13">
        <v>287000</v>
      </c>
      <c r="C12" s="13">
        <v>262000</v>
      </c>
      <c r="D12" s="13">
        <v>216000</v>
      </c>
      <c r="E12" s="13">
        <v>264000</v>
      </c>
      <c r="F12" s="13">
        <v>243000</v>
      </c>
      <c r="G12" s="13">
        <v>289000</v>
      </c>
      <c r="H12" s="13">
        <v>252000</v>
      </c>
      <c r="I12" s="13">
        <v>222000</v>
      </c>
      <c r="J12" s="13">
        <v>211000</v>
      </c>
      <c r="K12" s="13">
        <v>297000</v>
      </c>
      <c r="L12" s="13">
        <v>2543000</v>
      </c>
    </row>
  </sheetData>
  <conditionalFormatting pivot="1" sqref="B5">
    <cfRule type="cellIs" dxfId="40" priority="5" operator="greaterThan">
      <formula>358000</formula>
    </cfRule>
  </conditionalFormatting>
  <conditionalFormatting pivot="1" sqref="B6:L8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1"/>
  <sheetViews>
    <sheetView topLeftCell="D1" zoomScale="92" workbookViewId="0">
      <selection activeCell="H5" sqref="H5"/>
    </sheetView>
  </sheetViews>
  <sheetFormatPr defaultColWidth="14.44140625" defaultRowHeight="15" customHeight="1" x14ac:dyDescent="0.3"/>
  <cols>
    <col min="1" max="1" width="14.44140625" customWidth="1"/>
    <col min="3" max="3" width="27.6640625" customWidth="1"/>
    <col min="4" max="4" width="47.5546875" customWidth="1"/>
    <col min="7" max="7" width="19.5546875" customWidth="1"/>
  </cols>
  <sheetData>
    <row r="1" spans="1:7" x14ac:dyDescent="0.3">
      <c r="A1" s="10" t="s">
        <v>20</v>
      </c>
      <c r="B1" s="10" t="s">
        <v>21</v>
      </c>
      <c r="C1" s="10" t="s">
        <v>22</v>
      </c>
      <c r="D1" s="10" t="s">
        <v>23</v>
      </c>
      <c r="E1" s="16" t="s">
        <v>137</v>
      </c>
      <c r="F1" s="16" t="s">
        <v>135</v>
      </c>
      <c r="G1" s="16" t="s">
        <v>138</v>
      </c>
    </row>
    <row r="2" spans="1:7" x14ac:dyDescent="0.3">
      <c r="A2" s="11">
        <v>101</v>
      </c>
      <c r="B2" s="3" t="s">
        <v>24</v>
      </c>
      <c r="C2" s="3">
        <v>4.5</v>
      </c>
      <c r="D2" s="3">
        <v>4.2</v>
      </c>
      <c r="E2">
        <f>SUMIF($B$2:$B$61,F2,$C$2:$C$61)</f>
        <v>55.1</v>
      </c>
      <c r="F2" s="15" t="s">
        <v>27</v>
      </c>
      <c r="G2">
        <f>AVERAGEIF($B$2:$B$61,F2,$C$2:$C$61)</f>
        <v>4.5916666666666668</v>
      </c>
    </row>
    <row r="3" spans="1:7" x14ac:dyDescent="0.3">
      <c r="A3" s="11">
        <v>102</v>
      </c>
      <c r="B3" s="3" t="s">
        <v>25</v>
      </c>
      <c r="C3" s="3">
        <v>3.8</v>
      </c>
      <c r="D3" s="3">
        <v>3.6</v>
      </c>
      <c r="E3">
        <f>SUMIF($B$2:$B$61,F3,$C$2:$C$61)</f>
        <v>51.1</v>
      </c>
      <c r="F3" s="15" t="s">
        <v>26</v>
      </c>
      <c r="G3">
        <f>AVERAGEIF($B$2:$B$61,F3,$C$2:$C$61)</f>
        <v>4.2583333333333337</v>
      </c>
    </row>
    <row r="4" spans="1:7" x14ac:dyDescent="0.3">
      <c r="A4" s="11">
        <v>103</v>
      </c>
      <c r="B4" s="3" t="s">
        <v>26</v>
      </c>
      <c r="C4" s="3">
        <v>4.2</v>
      </c>
      <c r="D4" s="3">
        <v>4</v>
      </c>
      <c r="E4">
        <f>SUMIF($B$2:$B$61,F4,$C$2:$C$61)</f>
        <v>42.9</v>
      </c>
      <c r="F4" s="15" t="s">
        <v>28</v>
      </c>
      <c r="G4">
        <f>AVERAGEIF($B$2:$B$61,F4,$C$2:$C$61)</f>
        <v>3.5749999999999997</v>
      </c>
    </row>
    <row r="5" spans="1:7" x14ac:dyDescent="0.3">
      <c r="A5" s="11">
        <v>104</v>
      </c>
      <c r="B5" s="3" t="s">
        <v>27</v>
      </c>
      <c r="C5" s="3">
        <v>4.8</v>
      </c>
      <c r="D5" s="3">
        <v>4.5</v>
      </c>
      <c r="E5">
        <f>SUMIF($B$2:$B$61,F5,$C$2:$C$61)</f>
        <v>44.9</v>
      </c>
      <c r="F5" s="15" t="s">
        <v>136</v>
      </c>
      <c r="G5">
        <f>AVERAGEIF($B$2:$B$61,F5,$C$2:$C$61)</f>
        <v>3.7416666666666667</v>
      </c>
    </row>
    <row r="6" spans="1:7" x14ac:dyDescent="0.3">
      <c r="A6" s="11">
        <v>105</v>
      </c>
      <c r="B6" s="3" t="s">
        <v>28</v>
      </c>
      <c r="C6" s="3">
        <v>3.5</v>
      </c>
      <c r="D6" s="3">
        <v>3.3</v>
      </c>
      <c r="E6">
        <f>SUMIF($B$2:$B$61,F6,$C$2:$C$61)</f>
        <v>50.7</v>
      </c>
      <c r="F6" s="15" t="s">
        <v>24</v>
      </c>
      <c r="G6">
        <f>AVERAGEIF($B$2:$B$61,F6,$C$2:$C$61)</f>
        <v>4.2250000000000005</v>
      </c>
    </row>
    <row r="7" spans="1:7" x14ac:dyDescent="0.3">
      <c r="A7" s="11">
        <v>106</v>
      </c>
      <c r="B7" s="3" t="s">
        <v>24</v>
      </c>
      <c r="C7" s="3">
        <v>4</v>
      </c>
      <c r="D7" s="3">
        <v>3.8</v>
      </c>
    </row>
    <row r="8" spans="1:7" x14ac:dyDescent="0.3">
      <c r="A8" s="11">
        <v>107</v>
      </c>
      <c r="B8" s="3" t="s">
        <v>25</v>
      </c>
      <c r="C8" s="3">
        <v>3.7</v>
      </c>
      <c r="D8" s="3">
        <v>3.5</v>
      </c>
    </row>
    <row r="9" spans="1:7" x14ac:dyDescent="0.3">
      <c r="A9" s="11">
        <v>108</v>
      </c>
      <c r="B9" s="3" t="s">
        <v>26</v>
      </c>
      <c r="C9" s="3">
        <v>4.5</v>
      </c>
      <c r="D9" s="3">
        <v>4.2</v>
      </c>
    </row>
    <row r="10" spans="1:7" x14ac:dyDescent="0.3">
      <c r="A10" s="11">
        <v>109</v>
      </c>
      <c r="B10" s="3" t="s">
        <v>27</v>
      </c>
      <c r="C10" s="3">
        <v>4.2</v>
      </c>
      <c r="D10" s="3">
        <v>4</v>
      </c>
    </row>
    <row r="11" spans="1:7" x14ac:dyDescent="0.3">
      <c r="A11" s="11">
        <v>110</v>
      </c>
      <c r="B11" s="3" t="s">
        <v>28</v>
      </c>
      <c r="C11" s="3">
        <v>3.9</v>
      </c>
      <c r="D11" s="3">
        <v>3.7</v>
      </c>
    </row>
    <row r="12" spans="1:7" x14ac:dyDescent="0.3">
      <c r="A12" s="11">
        <v>111</v>
      </c>
      <c r="B12" s="3" t="s">
        <v>24</v>
      </c>
      <c r="C12" s="3">
        <v>4.3</v>
      </c>
      <c r="D12" s="3">
        <v>4.0999999999999996</v>
      </c>
    </row>
    <row r="13" spans="1:7" x14ac:dyDescent="0.3">
      <c r="A13" s="11">
        <v>112</v>
      </c>
      <c r="B13" s="3" t="s">
        <v>25</v>
      </c>
      <c r="C13" s="3">
        <v>3.6</v>
      </c>
      <c r="D13" s="3">
        <v>3.4</v>
      </c>
    </row>
    <row r="14" spans="1:7" x14ac:dyDescent="0.3">
      <c r="A14" s="11">
        <v>113</v>
      </c>
      <c r="B14" s="3" t="s">
        <v>26</v>
      </c>
      <c r="C14" s="3">
        <v>4.0999999999999996</v>
      </c>
      <c r="D14" s="3">
        <v>3.9</v>
      </c>
    </row>
    <row r="15" spans="1:7" x14ac:dyDescent="0.3">
      <c r="A15" s="11">
        <v>114</v>
      </c>
      <c r="B15" s="3" t="s">
        <v>27</v>
      </c>
      <c r="C15" s="3">
        <v>4.7</v>
      </c>
      <c r="D15" s="3">
        <v>4.4000000000000004</v>
      </c>
    </row>
    <row r="16" spans="1:7" x14ac:dyDescent="0.3">
      <c r="A16" s="11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11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11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11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11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11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11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11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11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11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11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11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11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11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11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11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11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11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11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11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11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11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11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11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11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11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11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11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11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11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11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11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11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11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11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11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11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11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11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11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11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11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11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11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11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11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FFBF-783D-4995-9AFF-96562A130453}">
  <dimension ref="A3:D43"/>
  <sheetViews>
    <sheetView topLeftCell="D1" zoomScale="71" zoomScaleNormal="71" workbookViewId="0">
      <selection activeCell="E8" sqref="E8"/>
    </sheetView>
  </sheetViews>
  <sheetFormatPr defaultRowHeight="13.8" x14ac:dyDescent="0.3"/>
  <cols>
    <col min="1" max="1" width="16.6640625" bestFit="1" customWidth="1"/>
    <col min="2" max="2" width="32.21875" bestFit="1" customWidth="1"/>
    <col min="3" max="3" width="34.21875" bestFit="1" customWidth="1"/>
    <col min="4" max="4" width="46" customWidth="1"/>
    <col min="5" max="61" width="4" bestFit="1" customWidth="1"/>
    <col min="62" max="62" width="24.5546875" bestFit="1" customWidth="1"/>
    <col min="63" max="121" width="4" bestFit="1" customWidth="1"/>
    <col min="122" max="122" width="36.77734375" bestFit="1" customWidth="1"/>
    <col min="123" max="123" width="29.88671875" bestFit="1" customWidth="1"/>
  </cols>
  <sheetData>
    <row r="3" spans="1:4" x14ac:dyDescent="0.3">
      <c r="A3" s="12" t="s">
        <v>131</v>
      </c>
      <c r="B3" t="s">
        <v>139</v>
      </c>
      <c r="C3" t="s">
        <v>140</v>
      </c>
      <c r="D3" t="s">
        <v>141</v>
      </c>
    </row>
    <row r="4" spans="1:4" x14ac:dyDescent="0.3">
      <c r="A4" s="14" t="s">
        <v>27</v>
      </c>
      <c r="B4">
        <v>4.5916666666666668</v>
      </c>
      <c r="C4">
        <v>51.79999999999999</v>
      </c>
      <c r="D4" s="18">
        <v>6.370656370656394E-2</v>
      </c>
    </row>
    <row r="5" spans="1:4" x14ac:dyDescent="0.3">
      <c r="A5" s="17">
        <v>104</v>
      </c>
      <c r="B5">
        <v>4.8</v>
      </c>
      <c r="C5">
        <v>4.5</v>
      </c>
      <c r="D5" s="18">
        <v>6.6666666666666624E-2</v>
      </c>
    </row>
    <row r="6" spans="1:4" x14ac:dyDescent="0.3">
      <c r="A6" s="17">
        <v>109</v>
      </c>
      <c r="B6">
        <v>4.2</v>
      </c>
      <c r="C6">
        <v>4</v>
      </c>
      <c r="D6" s="18">
        <v>5.0000000000000044E-2</v>
      </c>
    </row>
    <row r="7" spans="1:4" x14ac:dyDescent="0.3">
      <c r="A7" s="17">
        <v>114</v>
      </c>
      <c r="B7">
        <v>4.7</v>
      </c>
      <c r="C7">
        <v>4.4000000000000004</v>
      </c>
      <c r="D7" s="18">
        <v>6.8181818181818135E-2</v>
      </c>
    </row>
    <row r="8" spans="1:4" x14ac:dyDescent="0.3">
      <c r="A8" s="17">
        <v>119</v>
      </c>
      <c r="B8">
        <v>4.5999999999999996</v>
      </c>
      <c r="C8">
        <v>4.3</v>
      </c>
      <c r="D8" s="18">
        <v>6.9767441860465074E-2</v>
      </c>
    </row>
    <row r="9" spans="1:4" x14ac:dyDescent="0.3">
      <c r="A9" s="17">
        <v>124</v>
      </c>
      <c r="B9">
        <v>4.5</v>
      </c>
      <c r="C9">
        <v>4.2</v>
      </c>
      <c r="D9" s="18">
        <v>7.1428571428571383E-2</v>
      </c>
    </row>
    <row r="10" spans="1:4" x14ac:dyDescent="0.3">
      <c r="A10" s="17">
        <v>129</v>
      </c>
      <c r="B10">
        <v>4.4000000000000004</v>
      </c>
      <c r="C10">
        <v>4.2</v>
      </c>
      <c r="D10" s="18">
        <v>4.7619047619047658E-2</v>
      </c>
    </row>
    <row r="11" spans="1:4" x14ac:dyDescent="0.3">
      <c r="A11" s="17">
        <v>134</v>
      </c>
      <c r="B11">
        <v>4.9000000000000004</v>
      </c>
      <c r="C11">
        <v>4.5999999999999996</v>
      </c>
      <c r="D11" s="18">
        <v>6.5217391304347991E-2</v>
      </c>
    </row>
    <row r="12" spans="1:4" x14ac:dyDescent="0.3">
      <c r="A12" s="17">
        <v>139</v>
      </c>
      <c r="B12">
        <v>4.8</v>
      </c>
      <c r="C12">
        <v>4.5</v>
      </c>
      <c r="D12" s="18">
        <v>6.6666666666666624E-2</v>
      </c>
    </row>
    <row r="13" spans="1:4" x14ac:dyDescent="0.3">
      <c r="A13" s="17">
        <v>144</v>
      </c>
      <c r="B13">
        <v>4.7</v>
      </c>
      <c r="C13">
        <v>4.4000000000000004</v>
      </c>
      <c r="D13" s="18">
        <v>6.8181818181818135E-2</v>
      </c>
    </row>
    <row r="14" spans="1:4" x14ac:dyDescent="0.3">
      <c r="A14" s="17">
        <v>149</v>
      </c>
      <c r="B14">
        <v>4.2</v>
      </c>
      <c r="C14">
        <v>4</v>
      </c>
      <c r="D14" s="18">
        <v>5.0000000000000044E-2</v>
      </c>
    </row>
    <row r="15" spans="1:4" x14ac:dyDescent="0.3">
      <c r="A15" s="17">
        <v>154</v>
      </c>
      <c r="B15">
        <v>4.7</v>
      </c>
      <c r="C15">
        <v>4.4000000000000004</v>
      </c>
      <c r="D15" s="18">
        <v>6.8181818181818135E-2</v>
      </c>
    </row>
    <row r="16" spans="1:4" x14ac:dyDescent="0.3">
      <c r="A16" s="17">
        <v>159</v>
      </c>
      <c r="B16">
        <v>4.5999999999999996</v>
      </c>
      <c r="C16">
        <v>4.3</v>
      </c>
      <c r="D16" s="18">
        <v>6.9767441860465074E-2</v>
      </c>
    </row>
    <row r="17" spans="1:4" x14ac:dyDescent="0.3">
      <c r="A17" s="14" t="s">
        <v>26</v>
      </c>
      <c r="B17">
        <v>4.2583333333333337</v>
      </c>
      <c r="C17">
        <v>48.199999999999996</v>
      </c>
      <c r="D17" s="18">
        <v>6.0165975103734566E-2</v>
      </c>
    </row>
    <row r="18" spans="1:4" x14ac:dyDescent="0.3">
      <c r="A18" s="17">
        <v>103</v>
      </c>
      <c r="B18">
        <v>4.2</v>
      </c>
      <c r="C18">
        <v>4</v>
      </c>
      <c r="D18" s="18">
        <v>5.0000000000000044E-2</v>
      </c>
    </row>
    <row r="19" spans="1:4" x14ac:dyDescent="0.3">
      <c r="A19" s="17">
        <v>108</v>
      </c>
      <c r="B19">
        <v>4.5</v>
      </c>
      <c r="C19">
        <v>4.2</v>
      </c>
      <c r="D19" s="18">
        <v>7.1428571428571383E-2</v>
      </c>
    </row>
    <row r="20" spans="1:4" x14ac:dyDescent="0.3">
      <c r="A20" s="17">
        <v>113</v>
      </c>
      <c r="B20">
        <v>4.0999999999999996</v>
      </c>
      <c r="C20">
        <v>3.9</v>
      </c>
      <c r="D20" s="18">
        <v>5.1282051282051218E-2</v>
      </c>
    </row>
    <row r="21" spans="1:4" x14ac:dyDescent="0.3">
      <c r="A21" s="17">
        <v>118</v>
      </c>
      <c r="B21">
        <v>4.4000000000000004</v>
      </c>
      <c r="C21">
        <v>4.0999999999999996</v>
      </c>
      <c r="D21" s="18">
        <v>7.3170731707317249E-2</v>
      </c>
    </row>
    <row r="22" spans="1:4" x14ac:dyDescent="0.3">
      <c r="A22" s="17">
        <v>123</v>
      </c>
      <c r="B22">
        <v>4.3</v>
      </c>
      <c r="C22">
        <v>4.0999999999999996</v>
      </c>
      <c r="D22" s="18">
        <v>4.8780487804878099E-2</v>
      </c>
    </row>
    <row r="23" spans="1:4" x14ac:dyDescent="0.3">
      <c r="A23" s="17">
        <v>128</v>
      </c>
      <c r="B23">
        <v>4</v>
      </c>
      <c r="C23">
        <v>3.8</v>
      </c>
      <c r="D23" s="18">
        <v>5.2631578947368474E-2</v>
      </c>
    </row>
    <row r="24" spans="1:4" x14ac:dyDescent="0.3">
      <c r="A24" s="17">
        <v>133</v>
      </c>
      <c r="B24">
        <v>4.2</v>
      </c>
      <c r="C24">
        <v>4</v>
      </c>
      <c r="D24" s="18">
        <v>5.0000000000000044E-2</v>
      </c>
    </row>
    <row r="25" spans="1:4" x14ac:dyDescent="0.3">
      <c r="A25" s="17">
        <v>138</v>
      </c>
      <c r="B25">
        <v>4.3</v>
      </c>
      <c r="C25">
        <v>4</v>
      </c>
      <c r="D25" s="18">
        <v>7.4999999999999956E-2</v>
      </c>
    </row>
    <row r="26" spans="1:4" x14ac:dyDescent="0.3">
      <c r="A26" s="17">
        <v>143</v>
      </c>
      <c r="B26">
        <v>4.0999999999999996</v>
      </c>
      <c r="C26">
        <v>3.9</v>
      </c>
      <c r="D26" s="18">
        <v>5.1282051282051218E-2</v>
      </c>
    </row>
    <row r="27" spans="1:4" x14ac:dyDescent="0.3">
      <c r="A27" s="17">
        <v>148</v>
      </c>
      <c r="B27">
        <v>4.5</v>
      </c>
      <c r="C27">
        <v>4.2</v>
      </c>
      <c r="D27" s="18">
        <v>7.1428571428571383E-2</v>
      </c>
    </row>
    <row r="28" spans="1:4" x14ac:dyDescent="0.3">
      <c r="A28" s="17">
        <v>153</v>
      </c>
      <c r="B28">
        <v>4.0999999999999996</v>
      </c>
      <c r="C28">
        <v>3.9</v>
      </c>
      <c r="D28" s="18">
        <v>5.1282051282051218E-2</v>
      </c>
    </row>
    <row r="29" spans="1:4" x14ac:dyDescent="0.3">
      <c r="A29" s="17">
        <v>158</v>
      </c>
      <c r="B29">
        <v>4.4000000000000004</v>
      </c>
      <c r="C29">
        <v>4.0999999999999996</v>
      </c>
      <c r="D29" s="18">
        <v>7.3170731707317249E-2</v>
      </c>
    </row>
    <row r="30" spans="1:4" x14ac:dyDescent="0.3">
      <c r="A30" s="14" t="s">
        <v>24</v>
      </c>
      <c r="B30">
        <v>4.2250000000000005</v>
      </c>
      <c r="C30">
        <v>48</v>
      </c>
      <c r="D30" s="18">
        <v>5.6250000000000057E-2</v>
      </c>
    </row>
    <row r="31" spans="1:4" x14ac:dyDescent="0.3">
      <c r="A31" s="17">
        <v>101</v>
      </c>
      <c r="B31">
        <v>4.5</v>
      </c>
      <c r="C31">
        <v>4.2</v>
      </c>
      <c r="D31" s="18">
        <v>7.1428571428571383E-2</v>
      </c>
    </row>
    <row r="32" spans="1:4" x14ac:dyDescent="0.3">
      <c r="A32" s="17">
        <v>106</v>
      </c>
      <c r="B32">
        <v>4</v>
      </c>
      <c r="C32">
        <v>3.8</v>
      </c>
      <c r="D32" s="18">
        <v>5.2631578947368474E-2</v>
      </c>
    </row>
    <row r="33" spans="1:4" x14ac:dyDescent="0.3">
      <c r="A33" s="17">
        <v>111</v>
      </c>
      <c r="B33">
        <v>4.3</v>
      </c>
      <c r="C33">
        <v>4.0999999999999996</v>
      </c>
      <c r="D33" s="18">
        <v>4.8780487804878099E-2</v>
      </c>
    </row>
    <row r="34" spans="1:4" x14ac:dyDescent="0.3">
      <c r="A34" s="17">
        <v>116</v>
      </c>
      <c r="B34">
        <v>4.2</v>
      </c>
      <c r="C34">
        <v>4</v>
      </c>
      <c r="D34" s="18">
        <v>5.0000000000000044E-2</v>
      </c>
    </row>
    <row r="35" spans="1:4" x14ac:dyDescent="0.3">
      <c r="A35" s="17">
        <v>121</v>
      </c>
      <c r="B35">
        <v>4.0999999999999996</v>
      </c>
      <c r="C35">
        <v>3.9</v>
      </c>
      <c r="D35" s="18">
        <v>5.1282051282051218E-2</v>
      </c>
    </row>
    <row r="36" spans="1:4" x14ac:dyDescent="0.3">
      <c r="A36" s="17">
        <v>126</v>
      </c>
      <c r="B36">
        <v>3.9</v>
      </c>
      <c r="C36">
        <v>3.7</v>
      </c>
      <c r="D36" s="18">
        <v>5.4054054054053981E-2</v>
      </c>
    </row>
    <row r="37" spans="1:4" x14ac:dyDescent="0.3">
      <c r="A37" s="17">
        <v>131</v>
      </c>
      <c r="B37">
        <v>4.5999999999999996</v>
      </c>
      <c r="C37">
        <v>4.3</v>
      </c>
      <c r="D37" s="18">
        <v>6.9767441860465074E-2</v>
      </c>
    </row>
    <row r="38" spans="1:4" x14ac:dyDescent="0.3">
      <c r="A38" s="17">
        <v>136</v>
      </c>
      <c r="B38">
        <v>4.4000000000000004</v>
      </c>
      <c r="C38">
        <v>4.0999999999999996</v>
      </c>
      <c r="D38" s="18">
        <v>7.3170731707317249E-2</v>
      </c>
    </row>
    <row r="39" spans="1:4" x14ac:dyDescent="0.3">
      <c r="A39" s="17">
        <v>141</v>
      </c>
      <c r="B39">
        <v>4</v>
      </c>
      <c r="C39">
        <v>3.8</v>
      </c>
      <c r="D39" s="18">
        <v>5.2631578947368474E-2</v>
      </c>
    </row>
    <row r="40" spans="1:4" x14ac:dyDescent="0.3">
      <c r="A40" s="17">
        <v>146</v>
      </c>
      <c r="B40">
        <v>4.2</v>
      </c>
      <c r="C40">
        <v>4</v>
      </c>
      <c r="D40" s="18">
        <v>5.0000000000000044E-2</v>
      </c>
    </row>
    <row r="41" spans="1:4" x14ac:dyDescent="0.3">
      <c r="A41" s="17">
        <v>151</v>
      </c>
      <c r="B41">
        <v>4.3</v>
      </c>
      <c r="C41">
        <v>4.0999999999999996</v>
      </c>
      <c r="D41" s="18">
        <v>4.8780487804878099E-2</v>
      </c>
    </row>
    <row r="42" spans="1:4" x14ac:dyDescent="0.3">
      <c r="A42" s="17">
        <v>156</v>
      </c>
      <c r="B42">
        <v>4.2</v>
      </c>
      <c r="C42">
        <v>4</v>
      </c>
      <c r="D42" s="18">
        <v>5.0000000000000044E-2</v>
      </c>
    </row>
    <row r="43" spans="1:4" x14ac:dyDescent="0.3">
      <c r="A43" s="14" t="s">
        <v>132</v>
      </c>
      <c r="B43">
        <v>4.3583333333333325</v>
      </c>
      <c r="C43">
        <v>148</v>
      </c>
      <c r="D43" s="18">
        <v>6.0135135135134979E-2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32E0-6C39-4222-AC9F-F16CE89232B0}">
  <dimension ref="A1:L54"/>
  <sheetViews>
    <sheetView zoomScale="47" workbookViewId="0">
      <selection activeCell="L57" sqref="L57"/>
    </sheetView>
  </sheetViews>
  <sheetFormatPr defaultRowHeight="13.8" x14ac:dyDescent="0.3"/>
  <cols>
    <col min="1" max="1" width="10.88671875" customWidth="1"/>
    <col min="2" max="2" width="13.109375" customWidth="1"/>
    <col min="3" max="3" width="17.109375" customWidth="1"/>
    <col min="4" max="4" width="20.109375" customWidth="1"/>
    <col min="5" max="5" width="14" customWidth="1"/>
    <col min="7" max="7" width="12.44140625" customWidth="1"/>
    <col min="8" max="8" width="11.77734375" customWidth="1"/>
    <col min="9" max="9" width="10.44140625" customWidth="1"/>
    <col min="10" max="10" width="17.88671875" customWidth="1"/>
    <col min="11" max="11" width="22.88671875" customWidth="1"/>
    <col min="12" max="12" width="20.77734375" customWidth="1"/>
  </cols>
  <sheetData>
    <row r="1" spans="1:12" x14ac:dyDescent="0.3">
      <c r="A1" s="19" t="s">
        <v>29</v>
      </c>
      <c r="B1" s="19" t="s">
        <v>30</v>
      </c>
      <c r="C1" s="19" t="s">
        <v>31</v>
      </c>
      <c r="D1" s="19" t="s">
        <v>32</v>
      </c>
      <c r="E1" s="19" t="s">
        <v>145</v>
      </c>
      <c r="F1" s="19" t="s">
        <v>33</v>
      </c>
      <c r="G1" s="19" t="s">
        <v>34</v>
      </c>
      <c r="H1" s="19" t="s">
        <v>35</v>
      </c>
      <c r="I1" s="19" t="s">
        <v>143</v>
      </c>
      <c r="J1" s="19" t="s">
        <v>142</v>
      </c>
      <c r="K1" s="19" t="s">
        <v>148</v>
      </c>
      <c r="L1" s="19" t="s">
        <v>149</v>
      </c>
    </row>
    <row r="2" spans="1:12" x14ac:dyDescent="0.3">
      <c r="A2" s="23" t="s">
        <v>46</v>
      </c>
      <c r="B2" s="23" t="s">
        <v>47</v>
      </c>
      <c r="C2" s="24">
        <v>25000</v>
      </c>
      <c r="D2" s="24">
        <v>27500</v>
      </c>
      <c r="E2" s="24">
        <f>D2-C2</f>
        <v>2500</v>
      </c>
      <c r="F2" s="15">
        <v>35</v>
      </c>
      <c r="G2" s="24">
        <v>1200</v>
      </c>
      <c r="H2" s="15">
        <v>100</v>
      </c>
      <c r="I2" s="15">
        <f t="shared" ref="I2:I33" si="0">G2+H2</f>
        <v>1300</v>
      </c>
      <c r="J2" s="15">
        <f t="shared" ref="J2:J33" si="1">I2/F2</f>
        <v>37.142857142857146</v>
      </c>
      <c r="K2" s="15">
        <f xml:space="preserve"> (D2+C2)/2</f>
        <v>26250</v>
      </c>
      <c r="L2" s="25">
        <f xml:space="preserve"> (I2/K2)</f>
        <v>4.9523809523809526E-2</v>
      </c>
    </row>
    <row r="3" spans="1:12" x14ac:dyDescent="0.3">
      <c r="A3" s="23" t="s">
        <v>107</v>
      </c>
      <c r="B3" s="23" t="s">
        <v>108</v>
      </c>
      <c r="C3" s="24">
        <v>22000</v>
      </c>
      <c r="D3" s="24">
        <v>24500</v>
      </c>
      <c r="E3" s="24">
        <f t="shared" ref="E3:E53" si="2">D3-C3</f>
        <v>2500</v>
      </c>
      <c r="F3" s="15">
        <v>32</v>
      </c>
      <c r="G3" s="15">
        <v>500</v>
      </c>
      <c r="H3" s="15">
        <v>45</v>
      </c>
      <c r="I3" s="15">
        <f t="shared" si="0"/>
        <v>545</v>
      </c>
      <c r="J3" s="15">
        <f t="shared" si="1"/>
        <v>17.03125</v>
      </c>
      <c r="K3" s="15">
        <f t="shared" ref="K3:K54" si="3" xml:space="preserve"> (D3+C3)/2</f>
        <v>23250</v>
      </c>
      <c r="L3" s="25">
        <f t="shared" ref="L3:L54" si="4" xml:space="preserve"> (I3/K3)</f>
        <v>2.3440860215053764E-2</v>
      </c>
    </row>
    <row r="4" spans="1:12" x14ac:dyDescent="0.3">
      <c r="A4" s="23" t="s">
        <v>60</v>
      </c>
      <c r="B4" s="23" t="s">
        <v>61</v>
      </c>
      <c r="C4" s="24">
        <v>28000</v>
      </c>
      <c r="D4" s="24">
        <v>30500</v>
      </c>
      <c r="E4" s="24">
        <f t="shared" si="2"/>
        <v>2500</v>
      </c>
      <c r="F4" s="15">
        <v>38</v>
      </c>
      <c r="G4" s="24">
        <v>1200</v>
      </c>
      <c r="H4" s="15">
        <v>110</v>
      </c>
      <c r="I4" s="15">
        <f t="shared" si="0"/>
        <v>1310</v>
      </c>
      <c r="J4" s="15">
        <f t="shared" si="1"/>
        <v>34.473684210526315</v>
      </c>
      <c r="K4" s="15">
        <f t="shared" si="3"/>
        <v>29250</v>
      </c>
      <c r="L4" s="25">
        <f t="shared" si="4"/>
        <v>4.4786324786324785E-2</v>
      </c>
    </row>
    <row r="5" spans="1:12" x14ac:dyDescent="0.3">
      <c r="A5" s="23" t="s">
        <v>116</v>
      </c>
      <c r="B5" s="23" t="s">
        <v>117</v>
      </c>
      <c r="C5" s="24">
        <v>25000</v>
      </c>
      <c r="D5" s="24">
        <v>26800</v>
      </c>
      <c r="E5" s="24">
        <f t="shared" si="2"/>
        <v>1800</v>
      </c>
      <c r="F5" s="15">
        <v>35</v>
      </c>
      <c r="G5" s="15">
        <v>750</v>
      </c>
      <c r="H5" s="15">
        <v>70</v>
      </c>
      <c r="I5" s="15">
        <f t="shared" si="0"/>
        <v>820</v>
      </c>
      <c r="J5" s="15">
        <f t="shared" si="1"/>
        <v>23.428571428571427</v>
      </c>
      <c r="K5" s="15">
        <f t="shared" si="3"/>
        <v>25900</v>
      </c>
      <c r="L5" s="25">
        <f t="shared" si="4"/>
        <v>3.1660231660231658E-2</v>
      </c>
    </row>
    <row r="6" spans="1:12" x14ac:dyDescent="0.3">
      <c r="A6" s="23" t="s">
        <v>90</v>
      </c>
      <c r="B6" s="23" t="s">
        <v>91</v>
      </c>
      <c r="C6" s="24">
        <v>23000</v>
      </c>
      <c r="D6" s="24">
        <v>25500</v>
      </c>
      <c r="E6" s="24">
        <f t="shared" si="2"/>
        <v>2500</v>
      </c>
      <c r="F6" s="15">
        <v>33</v>
      </c>
      <c r="G6" s="15">
        <v>800</v>
      </c>
      <c r="H6" s="15">
        <v>75</v>
      </c>
      <c r="I6" s="15">
        <f t="shared" si="0"/>
        <v>875</v>
      </c>
      <c r="J6" s="15">
        <f t="shared" si="1"/>
        <v>26.515151515151516</v>
      </c>
      <c r="K6" s="15">
        <f t="shared" si="3"/>
        <v>24250</v>
      </c>
      <c r="L6" s="25">
        <f t="shared" si="4"/>
        <v>3.608247422680412E-2</v>
      </c>
    </row>
    <row r="7" spans="1:12" x14ac:dyDescent="0.3">
      <c r="A7" s="23" t="s">
        <v>76</v>
      </c>
      <c r="B7" s="23" t="s">
        <v>77</v>
      </c>
      <c r="C7" s="24">
        <v>11000</v>
      </c>
      <c r="D7" s="24">
        <v>13500</v>
      </c>
      <c r="E7" s="24">
        <f t="shared" si="2"/>
        <v>2500</v>
      </c>
      <c r="F7" s="15">
        <v>19</v>
      </c>
      <c r="G7" s="15">
        <v>400</v>
      </c>
      <c r="H7" s="15">
        <v>45</v>
      </c>
      <c r="I7" s="15">
        <f t="shared" si="0"/>
        <v>445</v>
      </c>
      <c r="J7" s="15">
        <f t="shared" si="1"/>
        <v>23.421052631578949</v>
      </c>
      <c r="K7" s="15">
        <f t="shared" si="3"/>
        <v>12250</v>
      </c>
      <c r="L7" s="25">
        <f t="shared" si="4"/>
        <v>3.6326530612244896E-2</v>
      </c>
    </row>
    <row r="8" spans="1:12" x14ac:dyDescent="0.3">
      <c r="A8" s="23" t="s">
        <v>50</v>
      </c>
      <c r="B8" s="23" t="s">
        <v>51</v>
      </c>
      <c r="C8" s="24">
        <v>18000</v>
      </c>
      <c r="D8" s="24">
        <v>20500</v>
      </c>
      <c r="E8" s="24">
        <f t="shared" si="2"/>
        <v>2500</v>
      </c>
      <c r="F8" s="15">
        <v>28</v>
      </c>
      <c r="G8" s="15">
        <v>800</v>
      </c>
      <c r="H8" s="15">
        <v>70</v>
      </c>
      <c r="I8" s="15">
        <f t="shared" si="0"/>
        <v>870</v>
      </c>
      <c r="J8" s="15">
        <f t="shared" si="1"/>
        <v>31.071428571428573</v>
      </c>
      <c r="K8" s="15">
        <f t="shared" si="3"/>
        <v>19250</v>
      </c>
      <c r="L8" s="25">
        <f t="shared" si="4"/>
        <v>4.5194805194805197E-2</v>
      </c>
    </row>
    <row r="9" spans="1:12" x14ac:dyDescent="0.3">
      <c r="A9" s="23" t="s">
        <v>104</v>
      </c>
      <c r="B9" s="23" t="s">
        <v>128</v>
      </c>
      <c r="C9" s="24">
        <v>25000</v>
      </c>
      <c r="D9" s="24">
        <v>26800</v>
      </c>
      <c r="E9" s="24">
        <f t="shared" si="2"/>
        <v>1800</v>
      </c>
      <c r="F9" s="15">
        <v>32</v>
      </c>
      <c r="G9" s="15">
        <v>850</v>
      </c>
      <c r="H9" s="15">
        <v>80</v>
      </c>
      <c r="I9" s="15">
        <f t="shared" si="0"/>
        <v>930</v>
      </c>
      <c r="J9" s="15">
        <f t="shared" si="1"/>
        <v>29.0625</v>
      </c>
      <c r="K9" s="15">
        <f t="shared" si="3"/>
        <v>25900</v>
      </c>
      <c r="L9" s="25">
        <f t="shared" si="4"/>
        <v>3.5907335907335906E-2</v>
      </c>
    </row>
    <row r="10" spans="1:12" x14ac:dyDescent="0.3">
      <c r="A10" s="23" t="s">
        <v>104</v>
      </c>
      <c r="B10" s="23" t="s">
        <v>105</v>
      </c>
      <c r="C10" s="24">
        <v>14000</v>
      </c>
      <c r="D10" s="24">
        <v>15500</v>
      </c>
      <c r="E10" s="24">
        <f t="shared" si="2"/>
        <v>1500</v>
      </c>
      <c r="F10" s="15">
        <v>22</v>
      </c>
      <c r="G10" s="15">
        <v>400</v>
      </c>
      <c r="H10" s="15">
        <v>35</v>
      </c>
      <c r="I10" s="15">
        <f t="shared" si="0"/>
        <v>435</v>
      </c>
      <c r="J10" s="15">
        <f t="shared" si="1"/>
        <v>19.772727272727273</v>
      </c>
      <c r="K10" s="15">
        <f t="shared" si="3"/>
        <v>14750</v>
      </c>
      <c r="L10" s="25">
        <f t="shared" si="4"/>
        <v>2.9491525423728814E-2</v>
      </c>
    </row>
    <row r="11" spans="1:12" x14ac:dyDescent="0.3">
      <c r="A11" s="23" t="s">
        <v>66</v>
      </c>
      <c r="B11" s="23" t="s">
        <v>67</v>
      </c>
      <c r="C11" s="24">
        <v>19000</v>
      </c>
      <c r="D11" s="24">
        <v>21500</v>
      </c>
      <c r="E11" s="24">
        <f t="shared" si="2"/>
        <v>2500</v>
      </c>
      <c r="F11" s="15">
        <v>31</v>
      </c>
      <c r="G11" s="15">
        <v>850</v>
      </c>
      <c r="H11" s="15">
        <v>75</v>
      </c>
      <c r="I11" s="15">
        <f t="shared" si="0"/>
        <v>925</v>
      </c>
      <c r="J11" s="15">
        <f t="shared" si="1"/>
        <v>29.838709677419356</v>
      </c>
      <c r="K11" s="15">
        <f t="shared" si="3"/>
        <v>20250</v>
      </c>
      <c r="L11" s="25">
        <f t="shared" si="4"/>
        <v>4.5679012345679011E-2</v>
      </c>
    </row>
    <row r="12" spans="1:12" x14ac:dyDescent="0.3">
      <c r="A12" s="23" t="s">
        <v>70</v>
      </c>
      <c r="B12" s="23" t="s">
        <v>71</v>
      </c>
      <c r="C12" s="24">
        <v>24000</v>
      </c>
      <c r="D12" s="24">
        <v>26500</v>
      </c>
      <c r="E12" s="24">
        <f t="shared" si="2"/>
        <v>2500</v>
      </c>
      <c r="F12" s="15">
        <v>35</v>
      </c>
      <c r="G12" s="15">
        <v>900</v>
      </c>
      <c r="H12" s="15">
        <v>80</v>
      </c>
      <c r="I12" s="15">
        <f t="shared" si="0"/>
        <v>980</v>
      </c>
      <c r="J12" s="15">
        <f t="shared" si="1"/>
        <v>28</v>
      </c>
      <c r="K12" s="15">
        <f t="shared" si="3"/>
        <v>25250</v>
      </c>
      <c r="L12" s="25">
        <f t="shared" si="4"/>
        <v>3.8811881188118812E-2</v>
      </c>
    </row>
    <row r="13" spans="1:12" x14ac:dyDescent="0.3">
      <c r="A13" s="23" t="s">
        <v>84</v>
      </c>
      <c r="B13" s="23" t="s">
        <v>85</v>
      </c>
      <c r="C13" s="24">
        <v>25000</v>
      </c>
      <c r="D13" s="24">
        <v>27500</v>
      </c>
      <c r="E13" s="24">
        <f t="shared" si="2"/>
        <v>2500</v>
      </c>
      <c r="F13" s="15">
        <v>37</v>
      </c>
      <c r="G13" s="24">
        <v>1000</v>
      </c>
      <c r="H13" s="15">
        <v>110</v>
      </c>
      <c r="I13" s="15">
        <f t="shared" si="0"/>
        <v>1110</v>
      </c>
      <c r="J13" s="15">
        <f t="shared" si="1"/>
        <v>30</v>
      </c>
      <c r="K13" s="15">
        <f t="shared" si="3"/>
        <v>26250</v>
      </c>
      <c r="L13" s="25">
        <f t="shared" si="4"/>
        <v>4.2285714285714288E-2</v>
      </c>
    </row>
    <row r="14" spans="1:12" x14ac:dyDescent="0.3">
      <c r="A14" s="23" t="s">
        <v>52</v>
      </c>
      <c r="B14" s="23" t="s">
        <v>53</v>
      </c>
      <c r="C14" s="24">
        <v>22000</v>
      </c>
      <c r="D14" s="24">
        <v>24800</v>
      </c>
      <c r="E14" s="24">
        <f t="shared" si="2"/>
        <v>2800</v>
      </c>
      <c r="F14" s="15">
        <v>32</v>
      </c>
      <c r="G14" s="24">
        <v>1000</v>
      </c>
      <c r="H14" s="15">
        <v>90</v>
      </c>
      <c r="I14" s="15">
        <f t="shared" si="0"/>
        <v>1090</v>
      </c>
      <c r="J14" s="15">
        <f t="shared" si="1"/>
        <v>34.0625</v>
      </c>
      <c r="K14" s="15">
        <f t="shared" si="3"/>
        <v>23400</v>
      </c>
      <c r="L14" s="25">
        <f t="shared" si="4"/>
        <v>4.6581196581196582E-2</v>
      </c>
    </row>
    <row r="15" spans="1:12" x14ac:dyDescent="0.3">
      <c r="A15" s="23" t="s">
        <v>88</v>
      </c>
      <c r="B15" s="23" t="s">
        <v>89</v>
      </c>
      <c r="C15" s="24">
        <v>18000</v>
      </c>
      <c r="D15" s="24">
        <v>20200</v>
      </c>
      <c r="E15" s="24">
        <f t="shared" si="2"/>
        <v>2200</v>
      </c>
      <c r="F15" s="15">
        <v>27</v>
      </c>
      <c r="G15" s="15">
        <v>700</v>
      </c>
      <c r="H15" s="15">
        <v>65</v>
      </c>
      <c r="I15" s="15">
        <f t="shared" si="0"/>
        <v>765</v>
      </c>
      <c r="J15" s="15">
        <f t="shared" si="1"/>
        <v>28.333333333333332</v>
      </c>
      <c r="K15" s="15">
        <f t="shared" si="3"/>
        <v>19100</v>
      </c>
      <c r="L15" s="25">
        <f t="shared" si="4"/>
        <v>4.0052356020942412E-2</v>
      </c>
    </row>
    <row r="16" spans="1:12" x14ac:dyDescent="0.3">
      <c r="A16" s="23" t="s">
        <v>36</v>
      </c>
      <c r="B16" s="23" t="s">
        <v>37</v>
      </c>
      <c r="C16" s="24">
        <v>10000</v>
      </c>
      <c r="D16" s="24">
        <v>12500</v>
      </c>
      <c r="E16" s="24">
        <f t="shared" si="2"/>
        <v>2500</v>
      </c>
      <c r="F16" s="15">
        <v>20</v>
      </c>
      <c r="G16" s="15">
        <v>500</v>
      </c>
      <c r="H16" s="15">
        <v>50</v>
      </c>
      <c r="I16" s="15">
        <f t="shared" si="0"/>
        <v>550</v>
      </c>
      <c r="J16" s="15">
        <f t="shared" si="1"/>
        <v>27.5</v>
      </c>
      <c r="K16" s="15">
        <f t="shared" si="3"/>
        <v>11250</v>
      </c>
      <c r="L16" s="25">
        <f t="shared" si="4"/>
        <v>4.8888888888888891E-2</v>
      </c>
    </row>
    <row r="17" spans="1:12" x14ac:dyDescent="0.3">
      <c r="A17" s="23" t="s">
        <v>98</v>
      </c>
      <c r="B17" s="23" t="s">
        <v>126</v>
      </c>
      <c r="C17" s="24">
        <v>15000</v>
      </c>
      <c r="D17" s="24">
        <v>16200</v>
      </c>
      <c r="E17" s="24">
        <f t="shared" si="2"/>
        <v>1200</v>
      </c>
      <c r="F17" s="15">
        <v>22</v>
      </c>
      <c r="G17" s="15">
        <v>750</v>
      </c>
      <c r="H17" s="15">
        <v>70</v>
      </c>
      <c r="I17" s="15">
        <f t="shared" si="0"/>
        <v>820</v>
      </c>
      <c r="J17" s="15">
        <f t="shared" si="1"/>
        <v>37.272727272727273</v>
      </c>
      <c r="K17" s="15">
        <f t="shared" si="3"/>
        <v>15600</v>
      </c>
      <c r="L17" s="25">
        <f t="shared" si="4"/>
        <v>5.2564102564102565E-2</v>
      </c>
    </row>
    <row r="18" spans="1:12" x14ac:dyDescent="0.3">
      <c r="A18" s="23" t="s">
        <v>98</v>
      </c>
      <c r="B18" s="23" t="s">
        <v>99</v>
      </c>
      <c r="C18" s="24">
        <v>24000</v>
      </c>
      <c r="D18" s="24">
        <v>26800</v>
      </c>
      <c r="E18" s="24">
        <f t="shared" si="2"/>
        <v>2800</v>
      </c>
      <c r="F18" s="15">
        <v>35</v>
      </c>
      <c r="G18" s="15">
        <v>700</v>
      </c>
      <c r="H18" s="15">
        <v>60</v>
      </c>
      <c r="I18" s="15">
        <f t="shared" si="0"/>
        <v>760</v>
      </c>
      <c r="J18" s="15">
        <f t="shared" si="1"/>
        <v>21.714285714285715</v>
      </c>
      <c r="K18" s="15">
        <f t="shared" si="3"/>
        <v>25400</v>
      </c>
      <c r="L18" s="25">
        <f t="shared" si="4"/>
        <v>2.9921259842519685E-2</v>
      </c>
    </row>
    <row r="19" spans="1:12" x14ac:dyDescent="0.3">
      <c r="A19" s="23" t="s">
        <v>74</v>
      </c>
      <c r="B19" s="23" t="s">
        <v>106</v>
      </c>
      <c r="C19" s="24">
        <v>18000</v>
      </c>
      <c r="D19" s="24">
        <v>19800</v>
      </c>
      <c r="E19" s="24">
        <f t="shared" si="2"/>
        <v>1800</v>
      </c>
      <c r="F19" s="15">
        <v>27</v>
      </c>
      <c r="G19" s="15">
        <v>450</v>
      </c>
      <c r="H19" s="15">
        <v>40</v>
      </c>
      <c r="I19" s="15">
        <f t="shared" si="0"/>
        <v>490</v>
      </c>
      <c r="J19" s="15">
        <f t="shared" si="1"/>
        <v>18.148148148148149</v>
      </c>
      <c r="K19" s="15">
        <f t="shared" si="3"/>
        <v>18900</v>
      </c>
      <c r="L19" s="25">
        <f t="shared" si="4"/>
        <v>2.5925925925925925E-2</v>
      </c>
    </row>
    <row r="20" spans="1:12" x14ac:dyDescent="0.3">
      <c r="A20" s="23" t="s">
        <v>74</v>
      </c>
      <c r="B20" s="23" t="s">
        <v>75</v>
      </c>
      <c r="C20" s="24">
        <v>9000</v>
      </c>
      <c r="D20" s="24">
        <v>10500</v>
      </c>
      <c r="E20" s="24">
        <f t="shared" si="2"/>
        <v>1500</v>
      </c>
      <c r="F20" s="15">
        <v>16</v>
      </c>
      <c r="G20" s="15">
        <v>300</v>
      </c>
      <c r="H20" s="15">
        <v>25</v>
      </c>
      <c r="I20" s="15">
        <f t="shared" si="0"/>
        <v>325</v>
      </c>
      <c r="J20" s="15">
        <f t="shared" si="1"/>
        <v>20.3125</v>
      </c>
      <c r="K20" s="15">
        <f t="shared" si="3"/>
        <v>9750</v>
      </c>
      <c r="L20" s="25">
        <f t="shared" si="4"/>
        <v>3.3333333333333333E-2</v>
      </c>
    </row>
    <row r="21" spans="1:12" x14ac:dyDescent="0.3">
      <c r="A21" s="23" t="s">
        <v>42</v>
      </c>
      <c r="B21" s="23" t="s">
        <v>43</v>
      </c>
      <c r="C21" s="24">
        <v>20000</v>
      </c>
      <c r="D21" s="24">
        <v>22800</v>
      </c>
      <c r="E21" s="24">
        <f t="shared" si="2"/>
        <v>2800</v>
      </c>
      <c r="F21" s="15">
        <v>30</v>
      </c>
      <c r="G21" s="15">
        <v>900</v>
      </c>
      <c r="H21" s="15">
        <v>80</v>
      </c>
      <c r="I21" s="15">
        <f t="shared" si="0"/>
        <v>980</v>
      </c>
      <c r="J21" s="15">
        <f t="shared" si="1"/>
        <v>32.666666666666664</v>
      </c>
      <c r="K21" s="15">
        <f t="shared" si="3"/>
        <v>21400</v>
      </c>
      <c r="L21" s="25">
        <f t="shared" si="4"/>
        <v>4.5794392523364487E-2</v>
      </c>
    </row>
    <row r="22" spans="1:12" x14ac:dyDescent="0.3">
      <c r="A22" s="23" t="s">
        <v>110</v>
      </c>
      <c r="B22" s="23" t="s">
        <v>129</v>
      </c>
      <c r="C22" s="24">
        <v>30000</v>
      </c>
      <c r="D22" s="24">
        <v>31500</v>
      </c>
      <c r="E22" s="24">
        <f t="shared" si="2"/>
        <v>1500</v>
      </c>
      <c r="F22" s="15">
        <v>37</v>
      </c>
      <c r="G22" s="15">
        <v>900</v>
      </c>
      <c r="H22" s="15">
        <v>85</v>
      </c>
      <c r="I22" s="15">
        <f t="shared" si="0"/>
        <v>985</v>
      </c>
      <c r="J22" s="15">
        <f t="shared" si="1"/>
        <v>26.621621621621621</v>
      </c>
      <c r="K22" s="15">
        <f t="shared" si="3"/>
        <v>30750</v>
      </c>
      <c r="L22" s="25">
        <f t="shared" si="4"/>
        <v>3.2032520325203255E-2</v>
      </c>
    </row>
    <row r="23" spans="1:12" x14ac:dyDescent="0.3">
      <c r="A23" s="23" t="s">
        <v>110</v>
      </c>
      <c r="B23" s="23" t="s">
        <v>111</v>
      </c>
      <c r="C23" s="24">
        <v>30000</v>
      </c>
      <c r="D23" s="24">
        <v>31500</v>
      </c>
      <c r="E23" s="24">
        <f t="shared" si="2"/>
        <v>1500</v>
      </c>
      <c r="F23" s="15">
        <v>40</v>
      </c>
      <c r="G23" s="15">
        <v>600</v>
      </c>
      <c r="H23" s="15">
        <v>55</v>
      </c>
      <c r="I23" s="15">
        <f t="shared" si="0"/>
        <v>655</v>
      </c>
      <c r="J23" s="15">
        <f t="shared" si="1"/>
        <v>16.375</v>
      </c>
      <c r="K23" s="15">
        <f t="shared" si="3"/>
        <v>30750</v>
      </c>
      <c r="L23" s="25">
        <f t="shared" si="4"/>
        <v>2.1300813008130082E-2</v>
      </c>
    </row>
    <row r="24" spans="1:12" x14ac:dyDescent="0.3">
      <c r="A24" s="23" t="s">
        <v>44</v>
      </c>
      <c r="B24" s="23" t="s">
        <v>45</v>
      </c>
      <c r="C24" s="24">
        <v>12000</v>
      </c>
      <c r="D24" s="24">
        <v>14500</v>
      </c>
      <c r="E24" s="24">
        <f t="shared" si="2"/>
        <v>2500</v>
      </c>
      <c r="F24" s="15">
        <v>18</v>
      </c>
      <c r="G24" s="15">
        <v>600</v>
      </c>
      <c r="H24" s="15">
        <v>55</v>
      </c>
      <c r="I24" s="15">
        <f t="shared" si="0"/>
        <v>655</v>
      </c>
      <c r="J24" s="15">
        <f t="shared" si="1"/>
        <v>36.388888888888886</v>
      </c>
      <c r="K24" s="15">
        <f t="shared" si="3"/>
        <v>13250</v>
      </c>
      <c r="L24" s="25">
        <f t="shared" si="4"/>
        <v>4.9433962264150942E-2</v>
      </c>
    </row>
    <row r="25" spans="1:12" x14ac:dyDescent="0.3">
      <c r="A25" s="23" t="s">
        <v>56</v>
      </c>
      <c r="B25" s="23" t="s">
        <v>57</v>
      </c>
      <c r="C25" s="24">
        <v>16000</v>
      </c>
      <c r="D25" s="24">
        <v>18200</v>
      </c>
      <c r="E25" s="24">
        <f t="shared" si="2"/>
        <v>2200</v>
      </c>
      <c r="F25" s="15">
        <v>27</v>
      </c>
      <c r="G25" s="15">
        <v>700</v>
      </c>
      <c r="H25" s="15">
        <v>60</v>
      </c>
      <c r="I25" s="15">
        <f t="shared" si="0"/>
        <v>760</v>
      </c>
      <c r="J25" s="15">
        <f t="shared" si="1"/>
        <v>28.148148148148149</v>
      </c>
      <c r="K25" s="15">
        <f t="shared" si="3"/>
        <v>17100</v>
      </c>
      <c r="L25" s="25">
        <f t="shared" si="4"/>
        <v>4.4444444444444446E-2</v>
      </c>
    </row>
    <row r="26" spans="1:12" x14ac:dyDescent="0.3">
      <c r="A26" s="23" t="s">
        <v>96</v>
      </c>
      <c r="B26" s="23" t="s">
        <v>97</v>
      </c>
      <c r="C26" s="24">
        <v>19000</v>
      </c>
      <c r="D26" s="24">
        <v>21200</v>
      </c>
      <c r="E26" s="24">
        <f t="shared" si="2"/>
        <v>2200</v>
      </c>
      <c r="F26" s="15">
        <v>29</v>
      </c>
      <c r="G26" s="15">
        <v>600</v>
      </c>
      <c r="H26" s="15">
        <v>55</v>
      </c>
      <c r="I26" s="15">
        <f t="shared" si="0"/>
        <v>655</v>
      </c>
      <c r="J26" s="15">
        <f t="shared" si="1"/>
        <v>22.586206896551722</v>
      </c>
      <c r="K26" s="15">
        <f t="shared" si="3"/>
        <v>20100</v>
      </c>
      <c r="L26" s="25">
        <f t="shared" si="4"/>
        <v>3.2587064676616914E-2</v>
      </c>
    </row>
    <row r="27" spans="1:12" x14ac:dyDescent="0.3">
      <c r="A27" s="23" t="s">
        <v>40</v>
      </c>
      <c r="B27" s="23" t="s">
        <v>41</v>
      </c>
      <c r="C27" s="24">
        <v>8000</v>
      </c>
      <c r="D27" s="24">
        <v>9500</v>
      </c>
      <c r="E27" s="24">
        <f t="shared" si="2"/>
        <v>1500</v>
      </c>
      <c r="F27" s="15">
        <v>15</v>
      </c>
      <c r="G27" s="15">
        <v>350</v>
      </c>
      <c r="H27" s="15">
        <v>30</v>
      </c>
      <c r="I27" s="15">
        <f t="shared" si="0"/>
        <v>380</v>
      </c>
      <c r="J27" s="15">
        <f t="shared" si="1"/>
        <v>25.333333333333332</v>
      </c>
      <c r="K27" s="15">
        <f t="shared" si="3"/>
        <v>8750</v>
      </c>
      <c r="L27" s="25">
        <f t="shared" si="4"/>
        <v>4.3428571428571427E-2</v>
      </c>
    </row>
    <row r="28" spans="1:12" x14ac:dyDescent="0.3">
      <c r="A28" s="23" t="s">
        <v>58</v>
      </c>
      <c r="B28" s="23" t="s">
        <v>124</v>
      </c>
      <c r="C28" s="24">
        <v>27000</v>
      </c>
      <c r="D28" s="24">
        <v>28500</v>
      </c>
      <c r="E28" s="24">
        <f t="shared" si="2"/>
        <v>1500</v>
      </c>
      <c r="F28" s="15">
        <v>35</v>
      </c>
      <c r="G28" s="15">
        <v>650</v>
      </c>
      <c r="H28" s="15">
        <v>60</v>
      </c>
      <c r="I28" s="15">
        <f t="shared" si="0"/>
        <v>710</v>
      </c>
      <c r="J28" s="15">
        <f t="shared" si="1"/>
        <v>20.285714285714285</v>
      </c>
      <c r="K28" s="15">
        <f t="shared" si="3"/>
        <v>27750</v>
      </c>
      <c r="L28" s="25">
        <f t="shared" si="4"/>
        <v>2.5585585585585584E-2</v>
      </c>
    </row>
    <row r="29" spans="1:12" x14ac:dyDescent="0.3">
      <c r="A29" s="23" t="s">
        <v>58</v>
      </c>
      <c r="B29" s="23" t="s">
        <v>59</v>
      </c>
      <c r="C29" s="24">
        <v>11000</v>
      </c>
      <c r="D29" s="24">
        <v>12800</v>
      </c>
      <c r="E29" s="24">
        <f t="shared" si="2"/>
        <v>1800</v>
      </c>
      <c r="F29" s="15">
        <v>21</v>
      </c>
      <c r="G29" s="15">
        <v>550</v>
      </c>
      <c r="H29" s="15">
        <v>45</v>
      </c>
      <c r="I29" s="15">
        <f t="shared" si="0"/>
        <v>595</v>
      </c>
      <c r="J29" s="15">
        <f t="shared" si="1"/>
        <v>28.333333333333332</v>
      </c>
      <c r="K29" s="15">
        <f t="shared" si="3"/>
        <v>11900</v>
      </c>
      <c r="L29" s="25">
        <f t="shared" si="4"/>
        <v>0.05</v>
      </c>
    </row>
    <row r="30" spans="1:12" x14ac:dyDescent="0.3">
      <c r="A30" s="23" t="s">
        <v>94</v>
      </c>
      <c r="B30" s="23" t="s">
        <v>95</v>
      </c>
      <c r="C30" s="24">
        <v>15000</v>
      </c>
      <c r="D30" s="24">
        <v>17500</v>
      </c>
      <c r="E30" s="24">
        <f t="shared" si="2"/>
        <v>2500</v>
      </c>
      <c r="F30" s="15">
        <v>25</v>
      </c>
      <c r="G30" s="15">
        <v>550</v>
      </c>
      <c r="H30" s="15">
        <v>50</v>
      </c>
      <c r="I30" s="15">
        <f t="shared" si="0"/>
        <v>600</v>
      </c>
      <c r="J30" s="15">
        <f t="shared" si="1"/>
        <v>24</v>
      </c>
      <c r="K30" s="15">
        <f t="shared" si="3"/>
        <v>16250</v>
      </c>
      <c r="L30" s="25">
        <f t="shared" si="4"/>
        <v>3.6923076923076927E-2</v>
      </c>
    </row>
    <row r="31" spans="1:12" x14ac:dyDescent="0.3">
      <c r="A31" s="23" t="s">
        <v>119</v>
      </c>
      <c r="B31" s="23" t="s">
        <v>120</v>
      </c>
      <c r="C31" s="24">
        <v>12000</v>
      </c>
      <c r="D31" s="24">
        <v>13200</v>
      </c>
      <c r="E31" s="24">
        <f t="shared" si="2"/>
        <v>1200</v>
      </c>
      <c r="F31" s="15">
        <v>20</v>
      </c>
      <c r="G31" s="15">
        <v>500</v>
      </c>
      <c r="H31" s="15">
        <v>45</v>
      </c>
      <c r="I31" s="15">
        <f t="shared" si="0"/>
        <v>545</v>
      </c>
      <c r="J31" s="15">
        <f t="shared" si="1"/>
        <v>27.25</v>
      </c>
      <c r="K31" s="15">
        <f t="shared" si="3"/>
        <v>12600</v>
      </c>
      <c r="L31" s="25">
        <f t="shared" si="4"/>
        <v>4.3253968253968253E-2</v>
      </c>
    </row>
    <row r="32" spans="1:12" x14ac:dyDescent="0.3">
      <c r="A32" s="23" t="s">
        <v>54</v>
      </c>
      <c r="B32" s="23" t="s">
        <v>55</v>
      </c>
      <c r="C32" s="24">
        <v>14000</v>
      </c>
      <c r="D32" s="24">
        <v>16500</v>
      </c>
      <c r="E32" s="24">
        <f t="shared" si="2"/>
        <v>2500</v>
      </c>
      <c r="F32" s="15">
        <v>22</v>
      </c>
      <c r="G32" s="15">
        <v>450</v>
      </c>
      <c r="H32" s="15">
        <v>40</v>
      </c>
      <c r="I32" s="15">
        <f t="shared" si="0"/>
        <v>490</v>
      </c>
      <c r="J32" s="15">
        <f t="shared" si="1"/>
        <v>22.272727272727273</v>
      </c>
      <c r="K32" s="15">
        <f t="shared" si="3"/>
        <v>15250</v>
      </c>
      <c r="L32" s="25">
        <f t="shared" si="4"/>
        <v>3.2131147540983604E-2</v>
      </c>
    </row>
    <row r="33" spans="1:12" x14ac:dyDescent="0.3">
      <c r="A33" s="23" t="s">
        <v>100</v>
      </c>
      <c r="B33" s="23" t="s">
        <v>127</v>
      </c>
      <c r="C33" s="24">
        <v>20000</v>
      </c>
      <c r="D33" s="24">
        <v>21500</v>
      </c>
      <c r="E33" s="24">
        <f t="shared" si="2"/>
        <v>1500</v>
      </c>
      <c r="F33" s="15">
        <v>27</v>
      </c>
      <c r="G33" s="15">
        <v>800</v>
      </c>
      <c r="H33" s="15">
        <v>75</v>
      </c>
      <c r="I33" s="15">
        <f t="shared" si="0"/>
        <v>875</v>
      </c>
      <c r="J33" s="15">
        <f t="shared" si="1"/>
        <v>32.407407407407405</v>
      </c>
      <c r="K33" s="15">
        <f t="shared" si="3"/>
        <v>20750</v>
      </c>
      <c r="L33" s="25">
        <f t="shared" si="4"/>
        <v>4.2168674698795178E-2</v>
      </c>
    </row>
    <row r="34" spans="1:12" x14ac:dyDescent="0.3">
      <c r="A34" s="23" t="s">
        <v>100</v>
      </c>
      <c r="B34" s="23" t="s">
        <v>101</v>
      </c>
      <c r="C34" s="24">
        <v>30000</v>
      </c>
      <c r="D34" s="24">
        <v>32500</v>
      </c>
      <c r="E34" s="24">
        <f t="shared" si="2"/>
        <v>2500</v>
      </c>
      <c r="F34" s="15">
        <v>40</v>
      </c>
      <c r="G34" s="15">
        <v>800</v>
      </c>
      <c r="H34" s="15">
        <v>65</v>
      </c>
      <c r="I34" s="15">
        <f t="shared" ref="I34:I54" si="5">G34+H34</f>
        <v>865</v>
      </c>
      <c r="J34" s="15">
        <f t="shared" ref="J34:J54" si="6">I34/F34</f>
        <v>21.625</v>
      </c>
      <c r="K34" s="15">
        <f t="shared" si="3"/>
        <v>31250</v>
      </c>
      <c r="L34" s="25">
        <f t="shared" si="4"/>
        <v>2.768E-2</v>
      </c>
    </row>
    <row r="35" spans="1:12" x14ac:dyDescent="0.3">
      <c r="A35" s="23" t="s">
        <v>86</v>
      </c>
      <c r="B35" s="23" t="s">
        <v>87</v>
      </c>
      <c r="C35" s="24">
        <v>12000</v>
      </c>
      <c r="D35" s="24">
        <v>14500</v>
      </c>
      <c r="E35" s="24">
        <f t="shared" si="2"/>
        <v>2500</v>
      </c>
      <c r="F35" s="15">
        <v>22</v>
      </c>
      <c r="G35" s="15">
        <v>450</v>
      </c>
      <c r="H35" s="15">
        <v>40</v>
      </c>
      <c r="I35" s="15">
        <f t="shared" si="5"/>
        <v>490</v>
      </c>
      <c r="J35" s="15">
        <f t="shared" si="6"/>
        <v>22.272727272727273</v>
      </c>
      <c r="K35" s="15">
        <f t="shared" si="3"/>
        <v>13250</v>
      </c>
      <c r="L35" s="25">
        <f t="shared" si="4"/>
        <v>3.6981132075471698E-2</v>
      </c>
    </row>
    <row r="36" spans="1:12" x14ac:dyDescent="0.3">
      <c r="A36" s="23" t="s">
        <v>121</v>
      </c>
      <c r="B36" s="23" t="s">
        <v>122</v>
      </c>
      <c r="C36" s="24">
        <v>17000</v>
      </c>
      <c r="D36" s="24">
        <v>18500</v>
      </c>
      <c r="E36" s="24">
        <f t="shared" si="2"/>
        <v>1500</v>
      </c>
      <c r="F36" s="15">
        <v>25</v>
      </c>
      <c r="G36" s="15">
        <v>550</v>
      </c>
      <c r="H36" s="15">
        <v>50</v>
      </c>
      <c r="I36" s="15">
        <f t="shared" si="5"/>
        <v>600</v>
      </c>
      <c r="J36" s="15">
        <f t="shared" si="6"/>
        <v>24</v>
      </c>
      <c r="K36" s="15">
        <f t="shared" si="3"/>
        <v>17750</v>
      </c>
      <c r="L36" s="25">
        <f t="shared" si="4"/>
        <v>3.3802816901408447E-2</v>
      </c>
    </row>
    <row r="37" spans="1:12" x14ac:dyDescent="0.3">
      <c r="A37" s="23" t="s">
        <v>72</v>
      </c>
      <c r="B37" s="23" t="s">
        <v>73</v>
      </c>
      <c r="C37" s="24">
        <v>21000</v>
      </c>
      <c r="D37" s="24">
        <v>23200</v>
      </c>
      <c r="E37" s="24">
        <f t="shared" si="2"/>
        <v>2200</v>
      </c>
      <c r="F37" s="15">
        <v>33</v>
      </c>
      <c r="G37" s="15">
        <v>800</v>
      </c>
      <c r="H37" s="15">
        <v>70</v>
      </c>
      <c r="I37" s="15">
        <f t="shared" si="5"/>
        <v>870</v>
      </c>
      <c r="J37" s="15">
        <f t="shared" si="6"/>
        <v>26.363636363636363</v>
      </c>
      <c r="K37" s="15">
        <f t="shared" si="3"/>
        <v>22100</v>
      </c>
      <c r="L37" s="25">
        <f t="shared" si="4"/>
        <v>3.9366515837104071E-2</v>
      </c>
    </row>
    <row r="38" spans="1:12" x14ac:dyDescent="0.3">
      <c r="A38" s="23" t="s">
        <v>48</v>
      </c>
      <c r="B38" s="23" t="s">
        <v>49</v>
      </c>
      <c r="C38" s="24">
        <v>30000</v>
      </c>
      <c r="D38" s="24">
        <v>35000</v>
      </c>
      <c r="E38" s="24">
        <f t="shared" si="2"/>
        <v>5000</v>
      </c>
      <c r="F38" s="15">
        <v>40</v>
      </c>
      <c r="G38" s="24">
        <v>1500</v>
      </c>
      <c r="H38" s="15">
        <v>120</v>
      </c>
      <c r="I38" s="15">
        <f t="shared" si="5"/>
        <v>1620</v>
      </c>
      <c r="J38" s="15">
        <f t="shared" si="6"/>
        <v>40.5</v>
      </c>
      <c r="K38" s="15">
        <f t="shared" si="3"/>
        <v>32500</v>
      </c>
      <c r="L38" s="25">
        <f t="shared" si="4"/>
        <v>4.9846153846153846E-2</v>
      </c>
    </row>
    <row r="39" spans="1:12" x14ac:dyDescent="0.3">
      <c r="A39" s="23" t="s">
        <v>114</v>
      </c>
      <c r="B39" s="23" t="s">
        <v>115</v>
      </c>
      <c r="C39" s="24">
        <v>20000</v>
      </c>
      <c r="D39" s="24">
        <v>21500</v>
      </c>
      <c r="E39" s="24">
        <f t="shared" si="2"/>
        <v>1500</v>
      </c>
      <c r="F39" s="15">
        <v>30</v>
      </c>
      <c r="G39" s="15">
        <v>700</v>
      </c>
      <c r="H39" s="15">
        <v>65</v>
      </c>
      <c r="I39" s="15">
        <f t="shared" si="5"/>
        <v>765</v>
      </c>
      <c r="J39" s="15">
        <f t="shared" si="6"/>
        <v>25.5</v>
      </c>
      <c r="K39" s="15">
        <f t="shared" si="3"/>
        <v>20750</v>
      </c>
      <c r="L39" s="25">
        <f t="shared" si="4"/>
        <v>3.6867469879518069E-2</v>
      </c>
    </row>
    <row r="40" spans="1:12" x14ac:dyDescent="0.3">
      <c r="A40" s="23" t="s">
        <v>64</v>
      </c>
      <c r="B40" s="23" t="s">
        <v>65</v>
      </c>
      <c r="C40" s="24">
        <v>17000</v>
      </c>
      <c r="D40" s="24">
        <v>19200</v>
      </c>
      <c r="E40" s="24">
        <f t="shared" si="2"/>
        <v>2200</v>
      </c>
      <c r="F40" s="15">
        <v>29</v>
      </c>
      <c r="G40" s="15">
        <v>750</v>
      </c>
      <c r="H40" s="15">
        <v>65</v>
      </c>
      <c r="I40" s="15">
        <f t="shared" si="5"/>
        <v>815</v>
      </c>
      <c r="J40" s="15">
        <f t="shared" si="6"/>
        <v>28.103448275862068</v>
      </c>
      <c r="K40" s="15">
        <f t="shared" si="3"/>
        <v>18100</v>
      </c>
      <c r="L40" s="25">
        <f t="shared" si="4"/>
        <v>4.5027624309392264E-2</v>
      </c>
    </row>
    <row r="41" spans="1:12" x14ac:dyDescent="0.3">
      <c r="A41" s="23" t="s">
        <v>38</v>
      </c>
      <c r="B41" s="23" t="s">
        <v>39</v>
      </c>
      <c r="C41" s="24">
        <v>15000</v>
      </c>
      <c r="D41" s="24">
        <v>18200</v>
      </c>
      <c r="E41" s="24">
        <f t="shared" si="2"/>
        <v>3200</v>
      </c>
      <c r="F41" s="15">
        <v>25</v>
      </c>
      <c r="G41" s="15">
        <v>700</v>
      </c>
      <c r="H41" s="15">
        <v>65</v>
      </c>
      <c r="I41" s="15">
        <f t="shared" si="5"/>
        <v>765</v>
      </c>
      <c r="J41" s="15">
        <f t="shared" si="6"/>
        <v>30.6</v>
      </c>
      <c r="K41" s="15">
        <f t="shared" si="3"/>
        <v>16600</v>
      </c>
      <c r="L41" s="25">
        <f t="shared" si="4"/>
        <v>4.608433734939759E-2</v>
      </c>
    </row>
    <row r="42" spans="1:12" x14ac:dyDescent="0.3">
      <c r="A42" s="23" t="s">
        <v>112</v>
      </c>
      <c r="B42" s="23" t="s">
        <v>113</v>
      </c>
      <c r="C42" s="24">
        <v>15000</v>
      </c>
      <c r="D42" s="24">
        <v>16800</v>
      </c>
      <c r="E42" s="24">
        <f t="shared" si="2"/>
        <v>1800</v>
      </c>
      <c r="F42" s="15">
        <v>25</v>
      </c>
      <c r="G42" s="15">
        <v>650</v>
      </c>
      <c r="H42" s="15">
        <v>60</v>
      </c>
      <c r="I42" s="15">
        <f t="shared" si="5"/>
        <v>710</v>
      </c>
      <c r="J42" s="15">
        <f t="shared" si="6"/>
        <v>28.4</v>
      </c>
      <c r="K42" s="15">
        <f t="shared" si="3"/>
        <v>15900</v>
      </c>
      <c r="L42" s="25">
        <f t="shared" si="4"/>
        <v>4.4654088050314462E-2</v>
      </c>
    </row>
    <row r="43" spans="1:12" x14ac:dyDescent="0.3">
      <c r="A43" s="23" t="s">
        <v>112</v>
      </c>
      <c r="B43" s="23" t="s">
        <v>130</v>
      </c>
      <c r="C43" s="24">
        <v>10000</v>
      </c>
      <c r="D43" s="24">
        <v>11200</v>
      </c>
      <c r="E43" s="24">
        <f t="shared" si="2"/>
        <v>1200</v>
      </c>
      <c r="F43" s="15">
        <v>18</v>
      </c>
      <c r="G43" s="15">
        <v>400</v>
      </c>
      <c r="H43" s="15">
        <v>40</v>
      </c>
      <c r="I43" s="15">
        <f t="shared" si="5"/>
        <v>440</v>
      </c>
      <c r="J43" s="15">
        <f t="shared" si="6"/>
        <v>24.444444444444443</v>
      </c>
      <c r="K43" s="15">
        <f t="shared" si="3"/>
        <v>10600</v>
      </c>
      <c r="L43" s="25">
        <f t="shared" si="4"/>
        <v>4.1509433962264149E-2</v>
      </c>
    </row>
    <row r="44" spans="1:12" x14ac:dyDescent="0.3">
      <c r="A44" s="23" t="s">
        <v>82</v>
      </c>
      <c r="B44" s="23" t="s">
        <v>83</v>
      </c>
      <c r="C44" s="24">
        <v>20000</v>
      </c>
      <c r="D44" s="24">
        <v>22800</v>
      </c>
      <c r="E44" s="24">
        <f t="shared" si="2"/>
        <v>2800</v>
      </c>
      <c r="F44" s="15">
        <v>32</v>
      </c>
      <c r="G44" s="15">
        <v>900</v>
      </c>
      <c r="H44" s="15">
        <v>85</v>
      </c>
      <c r="I44" s="15">
        <f t="shared" si="5"/>
        <v>985</v>
      </c>
      <c r="J44" s="15">
        <f t="shared" si="6"/>
        <v>30.78125</v>
      </c>
      <c r="K44" s="15">
        <f t="shared" si="3"/>
        <v>21400</v>
      </c>
      <c r="L44" s="25">
        <f t="shared" si="4"/>
        <v>4.6028037383177567E-2</v>
      </c>
    </row>
    <row r="45" spans="1:12" x14ac:dyDescent="0.3">
      <c r="A45" s="23" t="s">
        <v>62</v>
      </c>
      <c r="B45" s="23" t="s">
        <v>63</v>
      </c>
      <c r="C45" s="24">
        <v>13000</v>
      </c>
      <c r="D45" s="24">
        <v>15500</v>
      </c>
      <c r="E45" s="24">
        <f t="shared" si="2"/>
        <v>2500</v>
      </c>
      <c r="F45" s="15">
        <v>23</v>
      </c>
      <c r="G45" s="15">
        <v>500</v>
      </c>
      <c r="H45" s="15">
        <v>50</v>
      </c>
      <c r="I45" s="15">
        <f t="shared" si="5"/>
        <v>550</v>
      </c>
      <c r="J45" s="15">
        <f t="shared" si="6"/>
        <v>23.913043478260871</v>
      </c>
      <c r="K45" s="15">
        <f t="shared" si="3"/>
        <v>14250</v>
      </c>
      <c r="L45" s="25">
        <f t="shared" si="4"/>
        <v>3.8596491228070177E-2</v>
      </c>
    </row>
    <row r="46" spans="1:12" x14ac:dyDescent="0.3">
      <c r="A46" s="23" t="s">
        <v>78</v>
      </c>
      <c r="B46" s="23" t="s">
        <v>118</v>
      </c>
      <c r="C46" s="24">
        <v>30000</v>
      </c>
      <c r="D46" s="24">
        <v>31500</v>
      </c>
      <c r="E46" s="24">
        <f t="shared" si="2"/>
        <v>1500</v>
      </c>
      <c r="F46" s="15">
        <v>40</v>
      </c>
      <c r="G46" s="15">
        <v>800</v>
      </c>
      <c r="H46" s="15">
        <v>75</v>
      </c>
      <c r="I46" s="15">
        <f t="shared" si="5"/>
        <v>875</v>
      </c>
      <c r="J46" s="15">
        <f t="shared" si="6"/>
        <v>21.875</v>
      </c>
      <c r="K46" s="15">
        <f t="shared" si="3"/>
        <v>30750</v>
      </c>
      <c r="L46" s="25">
        <f t="shared" si="4"/>
        <v>2.8455284552845527E-2</v>
      </c>
    </row>
    <row r="47" spans="1:12" x14ac:dyDescent="0.3">
      <c r="A47" s="23" t="s">
        <v>78</v>
      </c>
      <c r="B47" s="23" t="s">
        <v>79</v>
      </c>
      <c r="C47" s="24">
        <v>14000</v>
      </c>
      <c r="D47" s="24">
        <v>16200</v>
      </c>
      <c r="E47" s="24">
        <f t="shared" si="2"/>
        <v>2200</v>
      </c>
      <c r="F47" s="15">
        <v>24</v>
      </c>
      <c r="G47" s="15">
        <v>600</v>
      </c>
      <c r="H47" s="15">
        <v>60</v>
      </c>
      <c r="I47" s="15">
        <f t="shared" si="5"/>
        <v>660</v>
      </c>
      <c r="J47" s="15">
        <f t="shared" si="6"/>
        <v>27.5</v>
      </c>
      <c r="K47" s="15">
        <f t="shared" si="3"/>
        <v>15100</v>
      </c>
      <c r="L47" s="25">
        <f t="shared" si="4"/>
        <v>4.3708609271523181E-2</v>
      </c>
    </row>
    <row r="48" spans="1:12" x14ac:dyDescent="0.3">
      <c r="A48" s="23" t="s">
        <v>102</v>
      </c>
      <c r="B48" s="23" t="s">
        <v>103</v>
      </c>
      <c r="C48" s="24">
        <v>10000</v>
      </c>
      <c r="D48" s="24">
        <v>11800</v>
      </c>
      <c r="E48" s="24">
        <f t="shared" si="2"/>
        <v>1800</v>
      </c>
      <c r="F48" s="15">
        <v>18</v>
      </c>
      <c r="G48" s="15">
        <v>350</v>
      </c>
      <c r="H48" s="15">
        <v>30</v>
      </c>
      <c r="I48" s="15">
        <f t="shared" si="5"/>
        <v>380</v>
      </c>
      <c r="J48" s="15">
        <f t="shared" si="6"/>
        <v>21.111111111111111</v>
      </c>
      <c r="K48" s="15">
        <f t="shared" si="3"/>
        <v>10900</v>
      </c>
      <c r="L48" s="25">
        <f t="shared" si="4"/>
        <v>3.4862385321100919E-2</v>
      </c>
    </row>
    <row r="49" spans="1:12" x14ac:dyDescent="0.3">
      <c r="A49" s="23" t="s">
        <v>92</v>
      </c>
      <c r="B49" s="23" t="s">
        <v>93</v>
      </c>
      <c r="C49" s="24">
        <v>28000</v>
      </c>
      <c r="D49" s="24">
        <v>30800</v>
      </c>
      <c r="E49" s="24">
        <f t="shared" si="2"/>
        <v>2800</v>
      </c>
      <c r="F49" s="15">
        <v>39</v>
      </c>
      <c r="G49" s="24">
        <v>1000</v>
      </c>
      <c r="H49" s="15">
        <v>90</v>
      </c>
      <c r="I49" s="15">
        <f t="shared" si="5"/>
        <v>1090</v>
      </c>
      <c r="J49" s="15">
        <f t="shared" si="6"/>
        <v>27.948717948717949</v>
      </c>
      <c r="K49" s="15">
        <f t="shared" si="3"/>
        <v>29400</v>
      </c>
      <c r="L49" s="25">
        <f t="shared" si="4"/>
        <v>3.7074829931972787E-2</v>
      </c>
    </row>
    <row r="50" spans="1:12" x14ac:dyDescent="0.3">
      <c r="A50" s="23" t="s">
        <v>92</v>
      </c>
      <c r="B50" s="23" t="s">
        <v>125</v>
      </c>
      <c r="C50" s="24">
        <v>32000</v>
      </c>
      <c r="D50" s="24">
        <v>33500</v>
      </c>
      <c r="E50" s="24">
        <f t="shared" si="2"/>
        <v>1500</v>
      </c>
      <c r="F50" s="15">
        <v>40</v>
      </c>
      <c r="G50" s="15">
        <v>700</v>
      </c>
      <c r="H50" s="15">
        <v>65</v>
      </c>
      <c r="I50" s="15">
        <f t="shared" si="5"/>
        <v>765</v>
      </c>
      <c r="J50" s="15">
        <f t="shared" si="6"/>
        <v>19.125</v>
      </c>
      <c r="K50" s="15">
        <f t="shared" si="3"/>
        <v>32750</v>
      </c>
      <c r="L50" s="25">
        <f t="shared" si="4"/>
        <v>2.3358778625954198E-2</v>
      </c>
    </row>
    <row r="51" spans="1:12" x14ac:dyDescent="0.3">
      <c r="A51" s="23" t="s">
        <v>68</v>
      </c>
      <c r="B51" s="23" t="s">
        <v>69</v>
      </c>
      <c r="C51" s="24">
        <v>26000</v>
      </c>
      <c r="D51" s="24">
        <v>28800</v>
      </c>
      <c r="E51" s="24">
        <f t="shared" si="2"/>
        <v>2800</v>
      </c>
      <c r="F51" s="15">
        <v>37</v>
      </c>
      <c r="G51" s="24">
        <v>1000</v>
      </c>
      <c r="H51" s="15">
        <v>95</v>
      </c>
      <c r="I51" s="15">
        <f t="shared" si="5"/>
        <v>1095</v>
      </c>
      <c r="J51" s="15">
        <f t="shared" si="6"/>
        <v>29.594594594594593</v>
      </c>
      <c r="K51" s="15">
        <f xml:space="preserve"> (D51+C51)/2</f>
        <v>27400</v>
      </c>
      <c r="L51" s="25">
        <f t="shared" si="4"/>
        <v>3.9963503649635038E-2</v>
      </c>
    </row>
    <row r="52" spans="1:12" x14ac:dyDescent="0.3">
      <c r="A52" s="23" t="s">
        <v>68</v>
      </c>
      <c r="B52" s="23" t="s">
        <v>109</v>
      </c>
      <c r="C52" s="24">
        <v>26000</v>
      </c>
      <c r="D52" s="24">
        <v>28200</v>
      </c>
      <c r="E52" s="24">
        <f t="shared" si="2"/>
        <v>2200</v>
      </c>
      <c r="F52" s="15">
        <v>37</v>
      </c>
      <c r="G52" s="15">
        <v>550</v>
      </c>
      <c r="H52" s="15">
        <v>50</v>
      </c>
      <c r="I52" s="15">
        <f t="shared" si="5"/>
        <v>600</v>
      </c>
      <c r="J52" s="15">
        <f t="shared" si="6"/>
        <v>16.216216216216218</v>
      </c>
      <c r="K52" s="15">
        <f t="shared" si="3"/>
        <v>27100</v>
      </c>
      <c r="L52" s="25">
        <f t="shared" si="4"/>
        <v>2.2140221402214021E-2</v>
      </c>
    </row>
    <row r="53" spans="1:12" x14ac:dyDescent="0.3">
      <c r="A53" s="23" t="s">
        <v>80</v>
      </c>
      <c r="B53" s="23" t="s">
        <v>81</v>
      </c>
      <c r="C53" s="24">
        <v>16000</v>
      </c>
      <c r="D53" s="24">
        <v>18500</v>
      </c>
      <c r="E53" s="24">
        <f t="shared" si="2"/>
        <v>2500</v>
      </c>
      <c r="F53" s="15">
        <v>28</v>
      </c>
      <c r="G53" s="15">
        <v>700</v>
      </c>
      <c r="H53" s="15">
        <v>70</v>
      </c>
      <c r="I53" s="15">
        <f t="shared" si="5"/>
        <v>770</v>
      </c>
      <c r="J53" s="15">
        <f t="shared" si="6"/>
        <v>27.5</v>
      </c>
      <c r="K53" s="15">
        <f t="shared" si="3"/>
        <v>17250</v>
      </c>
      <c r="L53" s="25">
        <f t="shared" si="4"/>
        <v>4.4637681159420288E-2</v>
      </c>
    </row>
    <row r="54" spans="1:12" x14ac:dyDescent="0.3">
      <c r="A54" s="23" t="s">
        <v>80</v>
      </c>
      <c r="B54" s="23" t="s">
        <v>123</v>
      </c>
      <c r="C54" s="24">
        <v>22000</v>
      </c>
      <c r="D54" s="24">
        <v>23800</v>
      </c>
      <c r="E54" s="24">
        <f>D54-C54</f>
        <v>1800</v>
      </c>
      <c r="F54" s="15">
        <v>30</v>
      </c>
      <c r="G54" s="15">
        <v>600</v>
      </c>
      <c r="H54" s="15">
        <v>55</v>
      </c>
      <c r="I54" s="15">
        <f t="shared" si="5"/>
        <v>655</v>
      </c>
      <c r="J54" s="15">
        <f t="shared" si="6"/>
        <v>21.833333333333332</v>
      </c>
      <c r="K54" s="15">
        <f t="shared" si="3"/>
        <v>22900</v>
      </c>
      <c r="L54" s="25">
        <f t="shared" si="4"/>
        <v>2.8602620087336245E-2</v>
      </c>
    </row>
  </sheetData>
  <conditionalFormatting sqref="C2:D54 F2:I54">
    <cfRule type="containsText" dxfId="1" priority="1" operator="containsText" text=",">
      <formula>NOT(ISERROR(SEARCH(",",C2)))</formula>
    </cfRule>
  </conditionalFormatting>
  <pageMargins left="0.7" right="0.7" top="0.75" bottom="0.75" header="0.3" footer="0.3"/>
  <ignoredErrors>
    <ignoredError sqref="L2" calculatedColumn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FFF6-6CAC-43E2-B8F7-50484A7D8B0A}">
  <dimension ref="A1:J65"/>
  <sheetViews>
    <sheetView zoomScale="37" zoomScaleNormal="118" workbookViewId="0">
      <selection activeCell="J38" sqref="J38"/>
    </sheetView>
  </sheetViews>
  <sheetFormatPr defaultRowHeight="13.8" x14ac:dyDescent="0.3"/>
  <cols>
    <col min="1" max="1" width="24" customWidth="1"/>
    <col min="2" max="2" width="18.88671875" customWidth="1"/>
    <col min="3" max="3" width="14.5546875" customWidth="1"/>
    <col min="4" max="4" width="24.88671875" customWidth="1"/>
    <col min="5" max="5" width="14.21875" customWidth="1"/>
    <col min="6" max="6" width="9.33203125" customWidth="1"/>
    <col min="7" max="7" width="21.21875" customWidth="1"/>
    <col min="8" max="8" width="19.5546875" customWidth="1"/>
    <col min="9" max="9" width="19" customWidth="1"/>
    <col min="10" max="10" width="17" customWidth="1"/>
  </cols>
  <sheetData>
    <row r="1" spans="1:10" x14ac:dyDescent="0.3">
      <c r="A1" s="26" t="s">
        <v>29</v>
      </c>
      <c r="B1" s="27" t="s">
        <v>30</v>
      </c>
      <c r="C1" s="27" t="s">
        <v>31</v>
      </c>
      <c r="D1" s="27" t="s">
        <v>32</v>
      </c>
      <c r="E1" s="27" t="s">
        <v>145</v>
      </c>
      <c r="F1" s="27" t="s">
        <v>33</v>
      </c>
      <c r="G1" s="27" t="s">
        <v>34</v>
      </c>
      <c r="H1" s="27" t="s">
        <v>35</v>
      </c>
      <c r="I1" s="27" t="s">
        <v>143</v>
      </c>
      <c r="J1" s="34" t="s">
        <v>153</v>
      </c>
    </row>
    <row r="2" spans="1:10" x14ac:dyDescent="0.3">
      <c r="A2" s="28" t="s">
        <v>46</v>
      </c>
      <c r="B2" s="29" t="s">
        <v>47</v>
      </c>
      <c r="C2" s="30">
        <v>25000</v>
      </c>
      <c r="D2" s="30">
        <v>27500</v>
      </c>
      <c r="E2" s="30">
        <f>D2-C2</f>
        <v>2500</v>
      </c>
      <c r="F2" s="20">
        <v>35</v>
      </c>
      <c r="G2" s="30">
        <v>1200</v>
      </c>
      <c r="H2" s="20">
        <v>100</v>
      </c>
      <c r="I2" s="20">
        <f t="shared" ref="I2:I33" si="0">G2+H2</f>
        <v>1300</v>
      </c>
      <c r="J2" s="15" t="str">
        <f>IF(ISERROR(FIND("Wellness",A2)),IF(ISERROR(FIND("Fashion",A2)),IF(ISERROR(FIND("Tech",A2)),IF(ISERROR(FIND("Art",A2)),"Altro","Arte"),"Tech"),"Fashion"),"Benessere")</f>
        <v>Altro</v>
      </c>
    </row>
    <row r="3" spans="1:10" x14ac:dyDescent="0.3">
      <c r="A3" s="28" t="s">
        <v>107</v>
      </c>
      <c r="B3" s="29" t="s">
        <v>108</v>
      </c>
      <c r="C3" s="30">
        <v>22000</v>
      </c>
      <c r="D3" s="30">
        <v>24500</v>
      </c>
      <c r="E3" s="30">
        <f t="shared" ref="E3:E53" si="1">D3-C3</f>
        <v>2500</v>
      </c>
      <c r="F3" s="20">
        <v>32</v>
      </c>
      <c r="G3" s="20">
        <v>500</v>
      </c>
      <c r="H3" s="20">
        <v>45</v>
      </c>
      <c r="I3" s="20">
        <f t="shared" si="0"/>
        <v>545</v>
      </c>
      <c r="J3" s="15" t="str">
        <f t="shared" ref="J3:J54" si="2">IF(ISERROR(FIND("Wellness",A3)),IF(ISERROR(FIND("Fashion",A3)),IF(ISERROR(FIND("Tech",A3)),IF(ISERROR(FIND("Art",A3)),"Altro","Arte"),"Tech"),"Fashion"),"Benessere")</f>
        <v>Altro</v>
      </c>
    </row>
    <row r="4" spans="1:10" x14ac:dyDescent="0.3">
      <c r="A4" s="37" t="s">
        <v>60</v>
      </c>
      <c r="B4" s="29" t="s">
        <v>61</v>
      </c>
      <c r="C4" s="30">
        <v>28000</v>
      </c>
      <c r="D4" s="30">
        <v>30500</v>
      </c>
      <c r="E4" s="30">
        <f t="shared" si="1"/>
        <v>2500</v>
      </c>
      <c r="F4" s="20">
        <v>38</v>
      </c>
      <c r="G4" s="30">
        <v>1200</v>
      </c>
      <c r="H4" s="20">
        <v>110</v>
      </c>
      <c r="I4" s="20">
        <f t="shared" si="0"/>
        <v>1310</v>
      </c>
      <c r="J4" s="38" t="str">
        <f t="shared" si="2"/>
        <v>Arte</v>
      </c>
    </row>
    <row r="5" spans="1:10" x14ac:dyDescent="0.3">
      <c r="A5" s="28" t="s">
        <v>116</v>
      </c>
      <c r="B5" s="29" t="s">
        <v>117</v>
      </c>
      <c r="C5" s="30">
        <v>25000</v>
      </c>
      <c r="D5" s="30">
        <v>26800</v>
      </c>
      <c r="E5" s="30">
        <f t="shared" si="1"/>
        <v>1800</v>
      </c>
      <c r="F5" s="20">
        <v>35</v>
      </c>
      <c r="G5" s="20">
        <v>750</v>
      </c>
      <c r="H5" s="20">
        <v>70</v>
      </c>
      <c r="I5" s="20">
        <f t="shared" si="0"/>
        <v>820</v>
      </c>
      <c r="J5" s="15" t="str">
        <f t="shared" si="2"/>
        <v>Arte</v>
      </c>
    </row>
    <row r="6" spans="1:10" x14ac:dyDescent="0.3">
      <c r="A6" s="28" t="s">
        <v>90</v>
      </c>
      <c r="B6" s="29" t="s">
        <v>91</v>
      </c>
      <c r="C6" s="30">
        <v>23000</v>
      </c>
      <c r="D6" s="30">
        <v>25500</v>
      </c>
      <c r="E6" s="30">
        <f t="shared" si="1"/>
        <v>2500</v>
      </c>
      <c r="F6" s="20">
        <v>33</v>
      </c>
      <c r="G6" s="20">
        <v>800</v>
      </c>
      <c r="H6" s="20">
        <v>75</v>
      </c>
      <c r="I6" s="20">
        <f t="shared" si="0"/>
        <v>875</v>
      </c>
      <c r="J6" s="15" t="str">
        <f t="shared" si="2"/>
        <v>Arte</v>
      </c>
    </row>
    <row r="7" spans="1:10" x14ac:dyDescent="0.3">
      <c r="A7" s="28" t="s">
        <v>76</v>
      </c>
      <c r="B7" s="29" t="s">
        <v>77</v>
      </c>
      <c r="C7" s="30">
        <v>11000</v>
      </c>
      <c r="D7" s="30">
        <v>13500</v>
      </c>
      <c r="E7" s="30">
        <f t="shared" si="1"/>
        <v>2500</v>
      </c>
      <c r="F7" s="20">
        <v>19</v>
      </c>
      <c r="G7" s="20">
        <v>400</v>
      </c>
      <c r="H7" s="20">
        <v>45</v>
      </c>
      <c r="I7" s="20">
        <f t="shared" si="0"/>
        <v>445</v>
      </c>
      <c r="J7" s="15" t="str">
        <f t="shared" si="2"/>
        <v>Altro</v>
      </c>
    </row>
    <row r="8" spans="1:10" x14ac:dyDescent="0.3">
      <c r="A8" s="28" t="s">
        <v>154</v>
      </c>
      <c r="B8" s="29" t="s">
        <v>51</v>
      </c>
      <c r="C8" s="30">
        <v>18000</v>
      </c>
      <c r="D8" s="30">
        <v>20500</v>
      </c>
      <c r="E8" s="30">
        <f t="shared" si="1"/>
        <v>2500</v>
      </c>
      <c r="F8" s="20">
        <v>28</v>
      </c>
      <c r="G8" s="20">
        <v>800</v>
      </c>
      <c r="H8" s="20">
        <v>70</v>
      </c>
      <c r="I8" s="20">
        <f t="shared" si="0"/>
        <v>870</v>
      </c>
      <c r="J8" s="15" t="str">
        <f t="shared" si="2"/>
        <v>Altro</v>
      </c>
    </row>
    <row r="9" spans="1:10" x14ac:dyDescent="0.3">
      <c r="A9" s="28" t="s">
        <v>104</v>
      </c>
      <c r="B9" s="29" t="s">
        <v>128</v>
      </c>
      <c r="C9" s="30">
        <v>25000</v>
      </c>
      <c r="D9" s="30">
        <v>26800</v>
      </c>
      <c r="E9" s="30">
        <f t="shared" si="1"/>
        <v>1800</v>
      </c>
      <c r="F9" s="20">
        <v>32</v>
      </c>
      <c r="G9" s="20">
        <v>850</v>
      </c>
      <c r="H9" s="20">
        <v>80</v>
      </c>
      <c r="I9" s="20">
        <f t="shared" si="0"/>
        <v>930</v>
      </c>
      <c r="J9" s="15" t="str">
        <f t="shared" si="2"/>
        <v>Altro</v>
      </c>
    </row>
    <row r="10" spans="1:10" x14ac:dyDescent="0.3">
      <c r="A10" s="28" t="s">
        <v>104</v>
      </c>
      <c r="B10" s="29" t="s">
        <v>105</v>
      </c>
      <c r="C10" s="30">
        <v>14000</v>
      </c>
      <c r="D10" s="30">
        <v>15500</v>
      </c>
      <c r="E10" s="30">
        <f t="shared" si="1"/>
        <v>1500</v>
      </c>
      <c r="F10" s="20">
        <v>22</v>
      </c>
      <c r="G10" s="20">
        <v>400</v>
      </c>
      <c r="H10" s="20">
        <v>35</v>
      </c>
      <c r="I10" s="20">
        <f t="shared" si="0"/>
        <v>435</v>
      </c>
      <c r="J10" s="15" t="str">
        <f t="shared" si="2"/>
        <v>Altro</v>
      </c>
    </row>
    <row r="11" spans="1:10" x14ac:dyDescent="0.3">
      <c r="A11" s="28" t="s">
        <v>66</v>
      </c>
      <c r="B11" s="29" t="s">
        <v>67</v>
      </c>
      <c r="C11" s="30">
        <v>19000</v>
      </c>
      <c r="D11" s="30">
        <v>21500</v>
      </c>
      <c r="E11" s="30">
        <f t="shared" si="1"/>
        <v>2500</v>
      </c>
      <c r="F11" s="20">
        <v>31</v>
      </c>
      <c r="G11" s="20">
        <v>850</v>
      </c>
      <c r="H11" s="20">
        <v>75</v>
      </c>
      <c r="I11" s="20">
        <f t="shared" si="0"/>
        <v>925</v>
      </c>
      <c r="J11" s="15" t="str">
        <f t="shared" si="2"/>
        <v>Altro</v>
      </c>
    </row>
    <row r="12" spans="1:10" x14ac:dyDescent="0.3">
      <c r="A12" s="28" t="s">
        <v>70</v>
      </c>
      <c r="B12" s="29" t="s">
        <v>71</v>
      </c>
      <c r="C12" s="30">
        <v>24000</v>
      </c>
      <c r="D12" s="30">
        <v>26500</v>
      </c>
      <c r="E12" s="30">
        <f t="shared" si="1"/>
        <v>2500</v>
      </c>
      <c r="F12" s="20">
        <v>35</v>
      </c>
      <c r="G12" s="20">
        <v>900</v>
      </c>
      <c r="H12" s="20">
        <v>80</v>
      </c>
      <c r="I12" s="20">
        <f t="shared" si="0"/>
        <v>980</v>
      </c>
      <c r="J12" s="15" t="str">
        <f t="shared" si="2"/>
        <v>Altro</v>
      </c>
    </row>
    <row r="13" spans="1:10" x14ac:dyDescent="0.3">
      <c r="A13" s="28" t="s">
        <v>84</v>
      </c>
      <c r="B13" s="29" t="s">
        <v>85</v>
      </c>
      <c r="C13" s="30">
        <v>25000</v>
      </c>
      <c r="D13" s="30">
        <v>27500</v>
      </c>
      <c r="E13" s="30">
        <f t="shared" si="1"/>
        <v>2500</v>
      </c>
      <c r="F13" s="20">
        <v>37</v>
      </c>
      <c r="G13" s="30">
        <v>1000</v>
      </c>
      <c r="H13" s="20">
        <v>110</v>
      </c>
      <c r="I13" s="20">
        <f t="shared" si="0"/>
        <v>1110</v>
      </c>
      <c r="J13" s="15" t="str">
        <f t="shared" si="2"/>
        <v>Altro</v>
      </c>
    </row>
    <row r="14" spans="1:10" x14ac:dyDescent="0.3">
      <c r="A14" s="28" t="s">
        <v>52</v>
      </c>
      <c r="B14" s="29" t="s">
        <v>53</v>
      </c>
      <c r="C14" s="30">
        <v>22000</v>
      </c>
      <c r="D14" s="30">
        <v>24800</v>
      </c>
      <c r="E14" s="30">
        <f t="shared" si="1"/>
        <v>2800</v>
      </c>
      <c r="F14" s="20">
        <v>32</v>
      </c>
      <c r="G14" s="30">
        <v>1000</v>
      </c>
      <c r="H14" s="20">
        <v>90</v>
      </c>
      <c r="I14" s="20">
        <f t="shared" si="0"/>
        <v>1090</v>
      </c>
      <c r="J14" s="15" t="str">
        <f t="shared" si="2"/>
        <v>Altro</v>
      </c>
    </row>
    <row r="15" spans="1:10" x14ac:dyDescent="0.3">
      <c r="A15" s="28" t="s">
        <v>88</v>
      </c>
      <c r="B15" s="29" t="s">
        <v>89</v>
      </c>
      <c r="C15" s="30">
        <v>18000</v>
      </c>
      <c r="D15" s="30">
        <v>20200</v>
      </c>
      <c r="E15" s="30">
        <f t="shared" si="1"/>
        <v>2200</v>
      </c>
      <c r="F15" s="20">
        <v>27</v>
      </c>
      <c r="G15" s="20">
        <v>700</v>
      </c>
      <c r="H15" s="20">
        <v>65</v>
      </c>
      <c r="I15" s="20">
        <f t="shared" si="0"/>
        <v>765</v>
      </c>
      <c r="J15" s="15" t="str">
        <f t="shared" si="2"/>
        <v>Fashion</v>
      </c>
    </row>
    <row r="16" spans="1:10" x14ac:dyDescent="0.3">
      <c r="A16" s="28" t="s">
        <v>36</v>
      </c>
      <c r="B16" s="29" t="s">
        <v>37</v>
      </c>
      <c r="C16" s="30">
        <v>10000</v>
      </c>
      <c r="D16" s="30">
        <v>12500</v>
      </c>
      <c r="E16" s="30">
        <f t="shared" si="1"/>
        <v>2500</v>
      </c>
      <c r="F16" s="20">
        <v>20</v>
      </c>
      <c r="G16" s="20">
        <v>500</v>
      </c>
      <c r="H16" s="20">
        <v>50</v>
      </c>
      <c r="I16" s="20">
        <f t="shared" si="0"/>
        <v>550</v>
      </c>
      <c r="J16" s="15" t="str">
        <f t="shared" si="2"/>
        <v>Fashion</v>
      </c>
    </row>
    <row r="17" spans="1:10" x14ac:dyDescent="0.3">
      <c r="A17" s="28" t="s">
        <v>98</v>
      </c>
      <c r="B17" s="29" t="s">
        <v>126</v>
      </c>
      <c r="C17" s="30">
        <v>15000</v>
      </c>
      <c r="D17" s="30">
        <v>16200</v>
      </c>
      <c r="E17" s="30">
        <f t="shared" si="1"/>
        <v>1200</v>
      </c>
      <c r="F17" s="20">
        <v>22</v>
      </c>
      <c r="G17" s="20">
        <v>750</v>
      </c>
      <c r="H17" s="20">
        <v>70</v>
      </c>
      <c r="I17" s="20">
        <f t="shared" si="0"/>
        <v>820</v>
      </c>
      <c r="J17" s="15" t="str">
        <f t="shared" si="2"/>
        <v>Altro</v>
      </c>
    </row>
    <row r="18" spans="1:10" x14ac:dyDescent="0.3">
      <c r="A18" s="28" t="s">
        <v>98</v>
      </c>
      <c r="B18" s="29" t="s">
        <v>99</v>
      </c>
      <c r="C18" s="30">
        <v>24000</v>
      </c>
      <c r="D18" s="30">
        <v>26800</v>
      </c>
      <c r="E18" s="30">
        <f t="shared" si="1"/>
        <v>2800</v>
      </c>
      <c r="F18" s="20">
        <v>35</v>
      </c>
      <c r="G18" s="20">
        <v>700</v>
      </c>
      <c r="H18" s="20">
        <v>60</v>
      </c>
      <c r="I18" s="20">
        <f t="shared" si="0"/>
        <v>760</v>
      </c>
      <c r="J18" s="15" t="str">
        <f t="shared" si="2"/>
        <v>Altro</v>
      </c>
    </row>
    <row r="19" spans="1:10" x14ac:dyDescent="0.3">
      <c r="A19" s="28" t="s">
        <v>74</v>
      </c>
      <c r="B19" s="29" t="s">
        <v>106</v>
      </c>
      <c r="C19" s="30">
        <v>18000</v>
      </c>
      <c r="D19" s="30">
        <v>19800</v>
      </c>
      <c r="E19" s="30">
        <f t="shared" si="1"/>
        <v>1800</v>
      </c>
      <c r="F19" s="20">
        <v>27</v>
      </c>
      <c r="G19" s="20">
        <v>450</v>
      </c>
      <c r="H19" s="20">
        <v>40</v>
      </c>
      <c r="I19" s="20">
        <f t="shared" si="0"/>
        <v>490</v>
      </c>
      <c r="J19" s="15" t="str">
        <f t="shared" si="2"/>
        <v>Altro</v>
      </c>
    </row>
    <row r="20" spans="1:10" x14ac:dyDescent="0.3">
      <c r="A20" s="28" t="s">
        <v>74</v>
      </c>
      <c r="B20" s="29" t="s">
        <v>75</v>
      </c>
      <c r="C20" s="30">
        <v>9000</v>
      </c>
      <c r="D20" s="30">
        <v>10500</v>
      </c>
      <c r="E20" s="30">
        <f t="shared" si="1"/>
        <v>1500</v>
      </c>
      <c r="F20" s="20">
        <v>16</v>
      </c>
      <c r="G20" s="20">
        <v>300</v>
      </c>
      <c r="H20" s="20">
        <v>25</v>
      </c>
      <c r="I20" s="20">
        <f t="shared" si="0"/>
        <v>325</v>
      </c>
      <c r="J20" s="15" t="str">
        <f t="shared" si="2"/>
        <v>Altro</v>
      </c>
    </row>
    <row r="21" spans="1:10" x14ac:dyDescent="0.3">
      <c r="A21" s="28" t="s">
        <v>42</v>
      </c>
      <c r="B21" s="29" t="s">
        <v>43</v>
      </c>
      <c r="C21" s="30">
        <v>20000</v>
      </c>
      <c r="D21" s="30">
        <v>22800</v>
      </c>
      <c r="E21" s="30">
        <f t="shared" si="1"/>
        <v>2800</v>
      </c>
      <c r="F21" s="20">
        <v>30</v>
      </c>
      <c r="G21" s="20">
        <v>900</v>
      </c>
      <c r="H21" s="20">
        <v>80</v>
      </c>
      <c r="I21" s="20">
        <f t="shared" si="0"/>
        <v>980</v>
      </c>
      <c r="J21" s="15" t="str">
        <f t="shared" si="2"/>
        <v>Altro</v>
      </c>
    </row>
    <row r="22" spans="1:10" x14ac:dyDescent="0.3">
      <c r="A22" s="28" t="s">
        <v>110</v>
      </c>
      <c r="B22" s="29" t="s">
        <v>129</v>
      </c>
      <c r="C22" s="30">
        <v>30000</v>
      </c>
      <c r="D22" s="30">
        <v>31500</v>
      </c>
      <c r="E22" s="30">
        <f t="shared" si="1"/>
        <v>1500</v>
      </c>
      <c r="F22" s="20">
        <v>37</v>
      </c>
      <c r="G22" s="20">
        <v>900</v>
      </c>
      <c r="H22" s="20">
        <v>85</v>
      </c>
      <c r="I22" s="20">
        <f t="shared" si="0"/>
        <v>985</v>
      </c>
      <c r="J22" s="15" t="str">
        <f t="shared" si="2"/>
        <v>Altro</v>
      </c>
    </row>
    <row r="23" spans="1:10" x14ac:dyDescent="0.3">
      <c r="A23" s="28" t="s">
        <v>110</v>
      </c>
      <c r="B23" s="29" t="s">
        <v>111</v>
      </c>
      <c r="C23" s="30">
        <v>30000</v>
      </c>
      <c r="D23" s="30">
        <v>31500</v>
      </c>
      <c r="E23" s="30">
        <f t="shared" si="1"/>
        <v>1500</v>
      </c>
      <c r="F23" s="20">
        <v>40</v>
      </c>
      <c r="G23" s="20">
        <v>600</v>
      </c>
      <c r="H23" s="20">
        <v>55</v>
      </c>
      <c r="I23" s="20">
        <f t="shared" si="0"/>
        <v>655</v>
      </c>
      <c r="J23" s="15" t="str">
        <f t="shared" si="2"/>
        <v>Altro</v>
      </c>
    </row>
    <row r="24" spans="1:10" x14ac:dyDescent="0.3">
      <c r="A24" s="28" t="s">
        <v>44</v>
      </c>
      <c r="B24" s="29" t="s">
        <v>45</v>
      </c>
      <c r="C24" s="30">
        <v>12000</v>
      </c>
      <c r="D24" s="30">
        <v>14500</v>
      </c>
      <c r="E24" s="30">
        <f t="shared" si="1"/>
        <v>2500</v>
      </c>
      <c r="F24" s="20">
        <v>18</v>
      </c>
      <c r="G24" s="20">
        <v>600</v>
      </c>
      <c r="H24" s="20">
        <v>55</v>
      </c>
      <c r="I24" s="20">
        <f t="shared" si="0"/>
        <v>655</v>
      </c>
      <c r="J24" s="15" t="str">
        <f t="shared" si="2"/>
        <v>Altro</v>
      </c>
    </row>
    <row r="25" spans="1:10" x14ac:dyDescent="0.3">
      <c r="A25" s="28" t="s">
        <v>56</v>
      </c>
      <c r="B25" s="29" t="s">
        <v>57</v>
      </c>
      <c r="C25" s="30">
        <v>16000</v>
      </c>
      <c r="D25" s="30">
        <v>18200</v>
      </c>
      <c r="E25" s="30">
        <f t="shared" si="1"/>
        <v>2200</v>
      </c>
      <c r="F25" s="20">
        <v>27</v>
      </c>
      <c r="G25" s="20">
        <v>700</v>
      </c>
      <c r="H25" s="20">
        <v>60</v>
      </c>
      <c r="I25" s="20">
        <f t="shared" si="0"/>
        <v>760</v>
      </c>
      <c r="J25" s="15" t="str">
        <f t="shared" si="2"/>
        <v>Altro</v>
      </c>
    </row>
    <row r="26" spans="1:10" x14ac:dyDescent="0.3">
      <c r="A26" s="28" t="s">
        <v>96</v>
      </c>
      <c r="B26" s="29" t="s">
        <v>97</v>
      </c>
      <c r="C26" s="30">
        <v>19000</v>
      </c>
      <c r="D26" s="30">
        <v>21200</v>
      </c>
      <c r="E26" s="30">
        <f t="shared" si="1"/>
        <v>2200</v>
      </c>
      <c r="F26" s="20">
        <v>29</v>
      </c>
      <c r="G26" s="20">
        <v>600</v>
      </c>
      <c r="H26" s="20">
        <v>55</v>
      </c>
      <c r="I26" s="20">
        <f t="shared" si="0"/>
        <v>655</v>
      </c>
      <c r="J26" s="15" t="str">
        <f t="shared" si="2"/>
        <v>Altro</v>
      </c>
    </row>
    <row r="27" spans="1:10" x14ac:dyDescent="0.3">
      <c r="A27" s="28" t="s">
        <v>40</v>
      </c>
      <c r="B27" s="29" t="s">
        <v>41</v>
      </c>
      <c r="C27" s="30">
        <v>8000</v>
      </c>
      <c r="D27" s="30">
        <v>9500</v>
      </c>
      <c r="E27" s="30">
        <f t="shared" si="1"/>
        <v>1500</v>
      </c>
      <c r="F27" s="20">
        <v>15</v>
      </c>
      <c r="G27" s="20">
        <v>350</v>
      </c>
      <c r="H27" s="20">
        <v>30</v>
      </c>
      <c r="I27" s="20">
        <f t="shared" si="0"/>
        <v>380</v>
      </c>
      <c r="J27" s="15" t="str">
        <f t="shared" si="2"/>
        <v>Altro</v>
      </c>
    </row>
    <row r="28" spans="1:10" x14ac:dyDescent="0.3">
      <c r="A28" s="28" t="s">
        <v>58</v>
      </c>
      <c r="B28" s="29" t="s">
        <v>124</v>
      </c>
      <c r="C28" s="30">
        <v>27000</v>
      </c>
      <c r="D28" s="30">
        <v>28500</v>
      </c>
      <c r="E28" s="30">
        <f t="shared" si="1"/>
        <v>1500</v>
      </c>
      <c r="F28" s="20">
        <v>35</v>
      </c>
      <c r="G28" s="20">
        <v>650</v>
      </c>
      <c r="H28" s="20">
        <v>60</v>
      </c>
      <c r="I28" s="20">
        <f t="shared" si="0"/>
        <v>710</v>
      </c>
      <c r="J28" s="15" t="str">
        <f t="shared" si="2"/>
        <v>Altro</v>
      </c>
    </row>
    <row r="29" spans="1:10" x14ac:dyDescent="0.3">
      <c r="A29" s="28" t="s">
        <v>58</v>
      </c>
      <c r="B29" s="29" t="s">
        <v>59</v>
      </c>
      <c r="C29" s="30">
        <v>11000</v>
      </c>
      <c r="D29" s="30">
        <v>12800</v>
      </c>
      <c r="E29" s="30">
        <f t="shared" si="1"/>
        <v>1800</v>
      </c>
      <c r="F29" s="20">
        <v>21</v>
      </c>
      <c r="G29" s="20">
        <v>550</v>
      </c>
      <c r="H29" s="20">
        <v>45</v>
      </c>
      <c r="I29" s="20">
        <f t="shared" si="0"/>
        <v>595</v>
      </c>
      <c r="J29" s="15" t="str">
        <f t="shared" si="2"/>
        <v>Altro</v>
      </c>
    </row>
    <row r="30" spans="1:10" x14ac:dyDescent="0.3">
      <c r="A30" s="28" t="s">
        <v>94</v>
      </c>
      <c r="B30" s="29" t="s">
        <v>95</v>
      </c>
      <c r="C30" s="30">
        <v>15000</v>
      </c>
      <c r="D30" s="30">
        <v>17500</v>
      </c>
      <c r="E30" s="30">
        <f t="shared" si="1"/>
        <v>2500</v>
      </c>
      <c r="F30" s="20">
        <v>25</v>
      </c>
      <c r="G30" s="20">
        <v>550</v>
      </c>
      <c r="H30" s="20">
        <v>50</v>
      </c>
      <c r="I30" s="20">
        <f t="shared" si="0"/>
        <v>600</v>
      </c>
      <c r="J30" s="15" t="str">
        <f t="shared" si="2"/>
        <v>Altro</v>
      </c>
    </row>
    <row r="31" spans="1:10" x14ac:dyDescent="0.3">
      <c r="A31" s="28" t="s">
        <v>119</v>
      </c>
      <c r="B31" s="29" t="s">
        <v>120</v>
      </c>
      <c r="C31" s="30">
        <v>12000</v>
      </c>
      <c r="D31" s="30">
        <v>13200</v>
      </c>
      <c r="E31" s="30">
        <f t="shared" si="1"/>
        <v>1200</v>
      </c>
      <c r="F31" s="20">
        <v>20</v>
      </c>
      <c r="G31" s="20">
        <v>500</v>
      </c>
      <c r="H31" s="20">
        <v>45</v>
      </c>
      <c r="I31" s="20">
        <f t="shared" si="0"/>
        <v>545</v>
      </c>
      <c r="J31" s="15" t="str">
        <f t="shared" si="2"/>
        <v>Altro</v>
      </c>
    </row>
    <row r="32" spans="1:10" x14ac:dyDescent="0.3">
      <c r="A32" s="28" t="s">
        <v>54</v>
      </c>
      <c r="B32" s="29" t="s">
        <v>55</v>
      </c>
      <c r="C32" s="30">
        <v>14000</v>
      </c>
      <c r="D32" s="30">
        <v>16500</v>
      </c>
      <c r="E32" s="30">
        <f t="shared" si="1"/>
        <v>2500</v>
      </c>
      <c r="F32" s="20">
        <v>22</v>
      </c>
      <c r="G32" s="20">
        <v>450</v>
      </c>
      <c r="H32" s="20">
        <v>40</v>
      </c>
      <c r="I32" s="20">
        <f t="shared" si="0"/>
        <v>490</v>
      </c>
      <c r="J32" s="15" t="str">
        <f t="shared" si="2"/>
        <v>Altro</v>
      </c>
    </row>
    <row r="33" spans="1:10" x14ac:dyDescent="0.3">
      <c r="A33" s="28" t="s">
        <v>100</v>
      </c>
      <c r="B33" s="29" t="s">
        <v>127</v>
      </c>
      <c r="C33" s="30">
        <v>20000</v>
      </c>
      <c r="D33" s="30">
        <v>21500</v>
      </c>
      <c r="E33" s="30">
        <f t="shared" si="1"/>
        <v>1500</v>
      </c>
      <c r="F33" s="20">
        <v>27</v>
      </c>
      <c r="G33" s="20">
        <v>800</v>
      </c>
      <c r="H33" s="20">
        <v>75</v>
      </c>
      <c r="I33" s="20">
        <f t="shared" si="0"/>
        <v>875</v>
      </c>
      <c r="J33" s="15" t="str">
        <f t="shared" si="2"/>
        <v>Altro</v>
      </c>
    </row>
    <row r="34" spans="1:10" x14ac:dyDescent="0.3">
      <c r="A34" s="28" t="s">
        <v>100</v>
      </c>
      <c r="B34" s="29" t="s">
        <v>101</v>
      </c>
      <c r="C34" s="30">
        <v>30000</v>
      </c>
      <c r="D34" s="30">
        <v>32500</v>
      </c>
      <c r="E34" s="30">
        <f t="shared" si="1"/>
        <v>2500</v>
      </c>
      <c r="F34" s="20">
        <v>40</v>
      </c>
      <c r="G34" s="20">
        <v>800</v>
      </c>
      <c r="H34" s="20">
        <v>65</v>
      </c>
      <c r="I34" s="20">
        <f t="shared" ref="I34:I54" si="3">G34+H34</f>
        <v>865</v>
      </c>
      <c r="J34" s="15" t="str">
        <f t="shared" si="2"/>
        <v>Altro</v>
      </c>
    </row>
    <row r="35" spans="1:10" x14ac:dyDescent="0.3">
      <c r="A35" s="28" t="s">
        <v>86</v>
      </c>
      <c r="B35" s="29" t="s">
        <v>87</v>
      </c>
      <c r="C35" s="30">
        <v>12000</v>
      </c>
      <c r="D35" s="30">
        <v>14500</v>
      </c>
      <c r="E35" s="30">
        <f t="shared" si="1"/>
        <v>2500</v>
      </c>
      <c r="F35" s="20">
        <v>22</v>
      </c>
      <c r="G35" s="20">
        <v>450</v>
      </c>
      <c r="H35" s="20">
        <v>40</v>
      </c>
      <c r="I35" s="20">
        <f t="shared" si="3"/>
        <v>490</v>
      </c>
      <c r="J35" s="15" t="str">
        <f t="shared" si="2"/>
        <v>Altro</v>
      </c>
    </row>
    <row r="36" spans="1:10" x14ac:dyDescent="0.3">
      <c r="A36" s="28" t="s">
        <v>121</v>
      </c>
      <c r="B36" s="29" t="s">
        <v>122</v>
      </c>
      <c r="C36" s="30">
        <v>17000</v>
      </c>
      <c r="D36" s="30">
        <v>18500</v>
      </c>
      <c r="E36" s="30">
        <f t="shared" si="1"/>
        <v>1500</v>
      </c>
      <c r="F36" s="20">
        <v>25</v>
      </c>
      <c r="G36" s="20">
        <v>550</v>
      </c>
      <c r="H36" s="20">
        <v>50</v>
      </c>
      <c r="I36" s="20">
        <f t="shared" si="3"/>
        <v>600</v>
      </c>
      <c r="J36" s="15" t="str">
        <f t="shared" si="2"/>
        <v>Altro</v>
      </c>
    </row>
    <row r="37" spans="1:10" x14ac:dyDescent="0.3">
      <c r="A37" s="28" t="s">
        <v>72</v>
      </c>
      <c r="B37" s="29" t="s">
        <v>73</v>
      </c>
      <c r="C37" s="30">
        <v>21000</v>
      </c>
      <c r="D37" s="30">
        <v>23200</v>
      </c>
      <c r="E37" s="30">
        <f t="shared" si="1"/>
        <v>2200</v>
      </c>
      <c r="F37" s="20">
        <v>33</v>
      </c>
      <c r="G37" s="20">
        <v>800</v>
      </c>
      <c r="H37" s="20">
        <v>70</v>
      </c>
      <c r="I37" s="20">
        <f t="shared" si="3"/>
        <v>870</v>
      </c>
      <c r="J37" s="15" t="str">
        <f t="shared" si="2"/>
        <v>Altro</v>
      </c>
    </row>
    <row r="38" spans="1:10" x14ac:dyDescent="0.3">
      <c r="A38" s="37" t="s">
        <v>48</v>
      </c>
      <c r="B38" s="29" t="s">
        <v>49</v>
      </c>
      <c r="C38" s="30">
        <v>30000</v>
      </c>
      <c r="D38" s="30">
        <v>35000</v>
      </c>
      <c r="E38" s="30">
        <f t="shared" si="1"/>
        <v>5000</v>
      </c>
      <c r="F38" s="20">
        <v>40</v>
      </c>
      <c r="G38" s="30">
        <v>1500</v>
      </c>
      <c r="H38" s="20">
        <v>120</v>
      </c>
      <c r="I38" s="20">
        <f t="shared" si="3"/>
        <v>1620</v>
      </c>
      <c r="J38" s="38" t="str">
        <f t="shared" si="2"/>
        <v>Altro</v>
      </c>
    </row>
    <row r="39" spans="1:10" x14ac:dyDescent="0.3">
      <c r="A39" s="28" t="s">
        <v>114</v>
      </c>
      <c r="B39" s="29" t="s">
        <v>115</v>
      </c>
      <c r="C39" s="30">
        <v>20000</v>
      </c>
      <c r="D39" s="30">
        <v>21500</v>
      </c>
      <c r="E39" s="30">
        <f t="shared" si="1"/>
        <v>1500</v>
      </c>
      <c r="F39" s="20">
        <v>30</v>
      </c>
      <c r="G39" s="20">
        <v>700</v>
      </c>
      <c r="H39" s="20">
        <v>65</v>
      </c>
      <c r="I39" s="20">
        <f t="shared" si="3"/>
        <v>765</v>
      </c>
      <c r="J39" s="15" t="str">
        <f t="shared" si="2"/>
        <v>Altro</v>
      </c>
    </row>
    <row r="40" spans="1:10" x14ac:dyDescent="0.3">
      <c r="A40" s="28" t="s">
        <v>64</v>
      </c>
      <c r="B40" s="29" t="s">
        <v>65</v>
      </c>
      <c r="C40" s="30">
        <v>17000</v>
      </c>
      <c r="D40" s="30">
        <v>19200</v>
      </c>
      <c r="E40" s="30">
        <f t="shared" si="1"/>
        <v>2200</v>
      </c>
      <c r="F40" s="20">
        <v>29</v>
      </c>
      <c r="G40" s="20">
        <v>750</v>
      </c>
      <c r="H40" s="20">
        <v>65</v>
      </c>
      <c r="I40" s="20">
        <f t="shared" si="3"/>
        <v>815</v>
      </c>
      <c r="J40" s="15" t="str">
        <f t="shared" si="2"/>
        <v>Tech</v>
      </c>
    </row>
    <row r="41" spans="1:10" x14ac:dyDescent="0.3">
      <c r="A41" s="28" t="s">
        <v>38</v>
      </c>
      <c r="B41" s="29" t="s">
        <v>39</v>
      </c>
      <c r="C41" s="30">
        <v>15000</v>
      </c>
      <c r="D41" s="30">
        <v>18200</v>
      </c>
      <c r="E41" s="30">
        <f t="shared" si="1"/>
        <v>3200</v>
      </c>
      <c r="F41" s="20">
        <v>25</v>
      </c>
      <c r="G41" s="20">
        <v>700</v>
      </c>
      <c r="H41" s="20">
        <v>65</v>
      </c>
      <c r="I41" s="20">
        <f t="shared" si="3"/>
        <v>765</v>
      </c>
      <c r="J41" s="15" t="str">
        <f t="shared" si="2"/>
        <v>Tech</v>
      </c>
    </row>
    <row r="42" spans="1:10" x14ac:dyDescent="0.3">
      <c r="A42" s="28" t="s">
        <v>112</v>
      </c>
      <c r="B42" s="29" t="s">
        <v>113</v>
      </c>
      <c r="C42" s="30">
        <v>15000</v>
      </c>
      <c r="D42" s="30">
        <v>16800</v>
      </c>
      <c r="E42" s="30">
        <f t="shared" si="1"/>
        <v>1800</v>
      </c>
      <c r="F42" s="20">
        <v>25</v>
      </c>
      <c r="G42" s="20">
        <v>650</v>
      </c>
      <c r="H42" s="20">
        <v>60</v>
      </c>
      <c r="I42" s="20">
        <f t="shared" si="3"/>
        <v>710</v>
      </c>
      <c r="J42" s="15" t="str">
        <f t="shared" si="2"/>
        <v>Tech</v>
      </c>
    </row>
    <row r="43" spans="1:10" x14ac:dyDescent="0.3">
      <c r="A43" s="28" t="s">
        <v>112</v>
      </c>
      <c r="B43" s="29" t="s">
        <v>130</v>
      </c>
      <c r="C43" s="30">
        <v>10000</v>
      </c>
      <c r="D43" s="30">
        <v>11200</v>
      </c>
      <c r="E43" s="30">
        <f t="shared" si="1"/>
        <v>1200</v>
      </c>
      <c r="F43" s="20">
        <v>18</v>
      </c>
      <c r="G43" s="20">
        <v>400</v>
      </c>
      <c r="H43" s="20">
        <v>40</v>
      </c>
      <c r="I43" s="20">
        <f t="shared" si="3"/>
        <v>440</v>
      </c>
      <c r="J43" s="15" t="str">
        <f t="shared" si="2"/>
        <v>Tech</v>
      </c>
    </row>
    <row r="44" spans="1:10" x14ac:dyDescent="0.3">
      <c r="A44" s="28" t="s">
        <v>82</v>
      </c>
      <c r="B44" s="29" t="s">
        <v>83</v>
      </c>
      <c r="C44" s="30">
        <v>20000</v>
      </c>
      <c r="D44" s="30">
        <v>22800</v>
      </c>
      <c r="E44" s="30">
        <f t="shared" si="1"/>
        <v>2800</v>
      </c>
      <c r="F44" s="20">
        <v>32</v>
      </c>
      <c r="G44" s="20">
        <v>900</v>
      </c>
      <c r="H44" s="20">
        <v>85</v>
      </c>
      <c r="I44" s="20">
        <f t="shared" si="3"/>
        <v>985</v>
      </c>
      <c r="J44" s="15" t="str">
        <f t="shared" si="2"/>
        <v>Tech</v>
      </c>
    </row>
    <row r="45" spans="1:10" x14ac:dyDescent="0.3">
      <c r="A45" s="28" t="s">
        <v>62</v>
      </c>
      <c r="B45" s="29" t="s">
        <v>63</v>
      </c>
      <c r="C45" s="30">
        <v>13000</v>
      </c>
      <c r="D45" s="30">
        <v>15500</v>
      </c>
      <c r="E45" s="30">
        <f t="shared" si="1"/>
        <v>2500</v>
      </c>
      <c r="F45" s="20">
        <v>23</v>
      </c>
      <c r="G45" s="20">
        <v>500</v>
      </c>
      <c r="H45" s="20">
        <v>50</v>
      </c>
      <c r="I45" s="20">
        <f t="shared" si="3"/>
        <v>550</v>
      </c>
      <c r="J45" s="15" t="str">
        <f t="shared" si="2"/>
        <v>Altro</v>
      </c>
    </row>
    <row r="46" spans="1:10" x14ac:dyDescent="0.3">
      <c r="A46" s="28" t="s">
        <v>78</v>
      </c>
      <c r="B46" s="29" t="s">
        <v>118</v>
      </c>
      <c r="C46" s="30">
        <v>30000</v>
      </c>
      <c r="D46" s="30">
        <v>31500</v>
      </c>
      <c r="E46" s="30">
        <f t="shared" si="1"/>
        <v>1500</v>
      </c>
      <c r="F46" s="20">
        <v>40</v>
      </c>
      <c r="G46" s="20">
        <v>800</v>
      </c>
      <c r="H46" s="20">
        <v>75</v>
      </c>
      <c r="I46" s="20">
        <f t="shared" si="3"/>
        <v>875</v>
      </c>
      <c r="J46" s="15" t="str">
        <f t="shared" si="2"/>
        <v>Altro</v>
      </c>
    </row>
    <row r="47" spans="1:10" x14ac:dyDescent="0.3">
      <c r="A47" s="28" t="s">
        <v>78</v>
      </c>
      <c r="B47" s="29" t="s">
        <v>79</v>
      </c>
      <c r="C47" s="30">
        <v>14000</v>
      </c>
      <c r="D47" s="30">
        <v>16200</v>
      </c>
      <c r="E47" s="30">
        <f t="shared" si="1"/>
        <v>2200</v>
      </c>
      <c r="F47" s="20">
        <v>24</v>
      </c>
      <c r="G47" s="20">
        <v>600</v>
      </c>
      <c r="H47" s="20">
        <v>60</v>
      </c>
      <c r="I47" s="20">
        <f t="shared" si="3"/>
        <v>660</v>
      </c>
      <c r="J47" s="15" t="str">
        <f t="shared" si="2"/>
        <v>Altro</v>
      </c>
    </row>
    <row r="48" spans="1:10" x14ac:dyDescent="0.3">
      <c r="A48" s="28" t="s">
        <v>102</v>
      </c>
      <c r="B48" s="29" t="s">
        <v>103</v>
      </c>
      <c r="C48" s="30">
        <v>10000</v>
      </c>
      <c r="D48" s="30">
        <v>11800</v>
      </c>
      <c r="E48" s="30">
        <f t="shared" si="1"/>
        <v>1800</v>
      </c>
      <c r="F48" s="20">
        <v>18</v>
      </c>
      <c r="G48" s="20">
        <v>350</v>
      </c>
      <c r="H48" s="20">
        <v>30</v>
      </c>
      <c r="I48" s="20">
        <f t="shared" si="3"/>
        <v>380</v>
      </c>
      <c r="J48" s="15" t="str">
        <f t="shared" si="2"/>
        <v>Tech</v>
      </c>
    </row>
    <row r="49" spans="1:10" x14ac:dyDescent="0.3">
      <c r="A49" s="28" t="s">
        <v>92</v>
      </c>
      <c r="B49" s="29" t="s">
        <v>93</v>
      </c>
      <c r="C49" s="30">
        <v>28000</v>
      </c>
      <c r="D49" s="30">
        <v>30800</v>
      </c>
      <c r="E49" s="30">
        <f t="shared" si="1"/>
        <v>2800</v>
      </c>
      <c r="F49" s="20">
        <v>39</v>
      </c>
      <c r="G49" s="30">
        <v>1000</v>
      </c>
      <c r="H49" s="20">
        <v>90</v>
      </c>
      <c r="I49" s="20">
        <f t="shared" si="3"/>
        <v>1090</v>
      </c>
      <c r="J49" s="15" t="str">
        <f t="shared" si="2"/>
        <v>Altro</v>
      </c>
    </row>
    <row r="50" spans="1:10" x14ac:dyDescent="0.3">
      <c r="A50" s="28" t="s">
        <v>92</v>
      </c>
      <c r="B50" s="29" t="s">
        <v>125</v>
      </c>
      <c r="C50" s="30">
        <v>32000</v>
      </c>
      <c r="D50" s="30">
        <v>33500</v>
      </c>
      <c r="E50" s="30">
        <f t="shared" si="1"/>
        <v>1500</v>
      </c>
      <c r="F50" s="20">
        <v>40</v>
      </c>
      <c r="G50" s="20">
        <v>700</v>
      </c>
      <c r="H50" s="20">
        <v>65</v>
      </c>
      <c r="I50" s="20">
        <f t="shared" si="3"/>
        <v>765</v>
      </c>
      <c r="J50" s="15" t="str">
        <f t="shared" si="2"/>
        <v>Altro</v>
      </c>
    </row>
    <row r="51" spans="1:10" x14ac:dyDescent="0.3">
      <c r="A51" s="28" t="s">
        <v>68</v>
      </c>
      <c r="B51" s="29" t="s">
        <v>69</v>
      </c>
      <c r="C51" s="30">
        <v>26000</v>
      </c>
      <c r="D51" s="30">
        <v>28800</v>
      </c>
      <c r="E51" s="30">
        <f t="shared" si="1"/>
        <v>2800</v>
      </c>
      <c r="F51" s="20">
        <v>37</v>
      </c>
      <c r="G51" s="30">
        <v>1000</v>
      </c>
      <c r="H51" s="20">
        <v>95</v>
      </c>
      <c r="I51" s="20">
        <f t="shared" si="3"/>
        <v>1095</v>
      </c>
      <c r="J51" s="15" t="str">
        <f t="shared" si="2"/>
        <v>Benessere</v>
      </c>
    </row>
    <row r="52" spans="1:10" x14ac:dyDescent="0.3">
      <c r="A52" s="28" t="s">
        <v>68</v>
      </c>
      <c r="B52" s="29" t="s">
        <v>109</v>
      </c>
      <c r="C52" s="30">
        <v>26000</v>
      </c>
      <c r="D52" s="30">
        <v>28200</v>
      </c>
      <c r="E52" s="30">
        <f t="shared" si="1"/>
        <v>2200</v>
      </c>
      <c r="F52" s="20">
        <v>37</v>
      </c>
      <c r="G52" s="20">
        <v>550</v>
      </c>
      <c r="H52" s="20">
        <v>50</v>
      </c>
      <c r="I52" s="20">
        <f t="shared" si="3"/>
        <v>600</v>
      </c>
      <c r="J52" s="15" t="str">
        <f t="shared" si="2"/>
        <v>Benessere</v>
      </c>
    </row>
    <row r="53" spans="1:10" x14ac:dyDescent="0.3">
      <c r="A53" s="28" t="s">
        <v>80</v>
      </c>
      <c r="B53" s="29" t="s">
        <v>81</v>
      </c>
      <c r="C53" s="30">
        <v>16000</v>
      </c>
      <c r="D53" s="30">
        <v>18500</v>
      </c>
      <c r="E53" s="30">
        <f t="shared" si="1"/>
        <v>2500</v>
      </c>
      <c r="F53" s="20">
        <v>28</v>
      </c>
      <c r="G53" s="20">
        <v>700</v>
      </c>
      <c r="H53" s="20">
        <v>70</v>
      </c>
      <c r="I53" s="20">
        <f t="shared" si="3"/>
        <v>770</v>
      </c>
      <c r="J53" s="15" t="str">
        <f t="shared" si="2"/>
        <v>Benessere</v>
      </c>
    </row>
    <row r="54" spans="1:10" x14ac:dyDescent="0.3">
      <c r="A54" s="31" t="s">
        <v>80</v>
      </c>
      <c r="B54" s="32" t="s">
        <v>123</v>
      </c>
      <c r="C54" s="33">
        <v>22000</v>
      </c>
      <c r="D54" s="33">
        <v>23800</v>
      </c>
      <c r="E54" s="33">
        <f>D54-C54</f>
        <v>1800</v>
      </c>
      <c r="F54" s="21">
        <v>30</v>
      </c>
      <c r="G54" s="21">
        <v>600</v>
      </c>
      <c r="H54" s="21">
        <v>55</v>
      </c>
      <c r="I54" s="21">
        <f t="shared" si="3"/>
        <v>655</v>
      </c>
      <c r="J54" s="15" t="str">
        <f t="shared" si="2"/>
        <v>Benessere</v>
      </c>
    </row>
    <row r="57" spans="1:10" x14ac:dyDescent="0.3">
      <c r="A57" s="23" t="s">
        <v>155</v>
      </c>
    </row>
    <row r="58" spans="1:10" x14ac:dyDescent="0.3">
      <c r="A58" t="s">
        <v>163</v>
      </c>
    </row>
    <row r="59" spans="1:10" x14ac:dyDescent="0.3">
      <c r="A59" t="s">
        <v>156</v>
      </c>
    </row>
    <row r="60" spans="1:10" x14ac:dyDescent="0.3">
      <c r="A60" t="s">
        <v>157</v>
      </c>
    </row>
    <row r="61" spans="1:10" x14ac:dyDescent="0.3">
      <c r="A61" t="s">
        <v>158</v>
      </c>
    </row>
    <row r="62" spans="1:10" x14ac:dyDescent="0.3">
      <c r="A62" t="s">
        <v>159</v>
      </c>
    </row>
    <row r="63" spans="1:10" x14ac:dyDescent="0.3">
      <c r="A63" t="s">
        <v>160</v>
      </c>
    </row>
    <row r="64" spans="1:10" x14ac:dyDescent="0.3">
      <c r="A64" t="s">
        <v>161</v>
      </c>
    </row>
    <row r="65" spans="1:1" x14ac:dyDescent="0.3">
      <c r="A65" t="s">
        <v>162</v>
      </c>
    </row>
  </sheetData>
  <conditionalFormatting sqref="A1:A54 G1:I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{609D123F-D789-4ADE-84F5-6FACF099DEF0}</x14:id>
        </ext>
      </extLst>
    </cfRule>
  </conditionalFormatting>
  <conditionalFormatting sqref="C2:D54 F2:I54">
    <cfRule type="containsText" dxfId="0" priority="3" operator="containsText" text=",">
      <formula>NOT(ISERROR(SEARCH(",",C2)))</formula>
    </cfRule>
  </conditionalFormatting>
  <conditionalFormatting sqref="G2:I5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{4243B27B-4EEB-41F9-8703-8F1DDE9D9438}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9D123F-D789-4ADE-84F5-6FACF099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A1:A54 G1:I54</xm:sqref>
        </x14:conditionalFormatting>
        <x14:conditionalFormatting xmlns:xm="http://schemas.microsoft.com/office/excel/2006/main">
          <x14:cfRule type="dataBar" id="{4243B27B-4EEB-41F9-8703-8F1DDE9D94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G2:I54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5784-AD2E-4507-9286-CD2E70D34D64}">
  <dimension ref="A3:F46"/>
  <sheetViews>
    <sheetView zoomScale="19" workbookViewId="0">
      <selection activeCell="F46" sqref="A3:F46"/>
    </sheetView>
  </sheetViews>
  <sheetFormatPr defaultRowHeight="13.8" x14ac:dyDescent="0.3"/>
  <cols>
    <col min="1" max="1" width="17.6640625" bestFit="1" customWidth="1"/>
    <col min="2" max="2" width="22.21875" bestFit="1" customWidth="1"/>
    <col min="3" max="3" width="14.109375" bestFit="1" customWidth="1"/>
    <col min="4" max="4" width="17.33203125" bestFit="1" customWidth="1"/>
    <col min="5" max="5" width="27" bestFit="1" customWidth="1"/>
    <col min="6" max="6" width="24.6640625" customWidth="1"/>
    <col min="7" max="9" width="5.5546875" bestFit="1" customWidth="1"/>
    <col min="10" max="10" width="17.33203125" bestFit="1" customWidth="1"/>
    <col min="11" max="15" width="12" bestFit="1" customWidth="1"/>
    <col min="16" max="17" width="7.5546875" bestFit="1" customWidth="1"/>
    <col min="18" max="18" width="27" bestFit="1" customWidth="1"/>
    <col min="19" max="25" width="12" bestFit="1" customWidth="1"/>
    <col min="26" max="26" width="19.44140625" bestFit="1" customWidth="1"/>
    <col min="27" max="27" width="22.6640625" bestFit="1" customWidth="1"/>
    <col min="28" max="28" width="32.33203125" bestFit="1" customWidth="1"/>
  </cols>
  <sheetData>
    <row r="3" spans="1:6" x14ac:dyDescent="0.3">
      <c r="A3" s="12" t="s">
        <v>152</v>
      </c>
      <c r="B3" t="s">
        <v>150</v>
      </c>
      <c r="C3" t="s">
        <v>146</v>
      </c>
      <c r="D3" t="s">
        <v>147</v>
      </c>
      <c r="E3" t="s">
        <v>151</v>
      </c>
      <c r="F3" t="s">
        <v>144</v>
      </c>
    </row>
    <row r="4" spans="1:6" x14ac:dyDescent="0.3">
      <c r="A4" s="14" t="s">
        <v>46</v>
      </c>
      <c r="B4">
        <v>26250</v>
      </c>
      <c r="C4">
        <v>1300</v>
      </c>
      <c r="D4">
        <v>37.142857142857146</v>
      </c>
      <c r="E4" s="18">
        <v>4.9523809523809526E-2</v>
      </c>
      <c r="F4" s="22">
        <v>2500</v>
      </c>
    </row>
    <row r="5" spans="1:6" x14ac:dyDescent="0.3">
      <c r="A5" s="14" t="s">
        <v>107</v>
      </c>
      <c r="B5">
        <v>23250</v>
      </c>
      <c r="C5">
        <v>545</v>
      </c>
      <c r="D5">
        <v>17.03125</v>
      </c>
      <c r="E5" s="18">
        <v>2.3440860215053764E-2</v>
      </c>
      <c r="F5" s="22">
        <v>2500</v>
      </c>
    </row>
    <row r="6" spans="1:6" x14ac:dyDescent="0.3">
      <c r="A6" s="14" t="s">
        <v>60</v>
      </c>
      <c r="B6">
        <v>29250</v>
      </c>
      <c r="C6">
        <v>1310</v>
      </c>
      <c r="D6">
        <v>34.473684210526315</v>
      </c>
      <c r="E6" s="18">
        <v>4.4786324786324785E-2</v>
      </c>
      <c r="F6" s="22">
        <v>2500</v>
      </c>
    </row>
    <row r="7" spans="1:6" x14ac:dyDescent="0.3">
      <c r="A7" s="14" t="s">
        <v>116</v>
      </c>
      <c r="B7">
        <v>25900</v>
      </c>
      <c r="C7">
        <v>820</v>
      </c>
      <c r="D7">
        <v>23.428571428571427</v>
      </c>
      <c r="E7" s="18">
        <v>3.1660231660231658E-2</v>
      </c>
      <c r="F7" s="22">
        <v>1800</v>
      </c>
    </row>
    <row r="8" spans="1:6" x14ac:dyDescent="0.3">
      <c r="A8" s="14" t="s">
        <v>90</v>
      </c>
      <c r="B8">
        <v>24250</v>
      </c>
      <c r="C8">
        <v>875</v>
      </c>
      <c r="D8">
        <v>26.515151515151516</v>
      </c>
      <c r="E8" s="18">
        <v>3.608247422680412E-2</v>
      </c>
      <c r="F8" s="22">
        <v>2500</v>
      </c>
    </row>
    <row r="9" spans="1:6" x14ac:dyDescent="0.3">
      <c r="A9" s="14" t="s">
        <v>76</v>
      </c>
      <c r="B9">
        <v>12250</v>
      </c>
      <c r="C9">
        <v>445</v>
      </c>
      <c r="D9">
        <v>23.421052631578949</v>
      </c>
      <c r="E9" s="18">
        <v>3.6326530612244896E-2</v>
      </c>
      <c r="F9" s="22">
        <v>2500</v>
      </c>
    </row>
    <row r="10" spans="1:6" x14ac:dyDescent="0.3">
      <c r="A10" s="14" t="s">
        <v>50</v>
      </c>
      <c r="B10">
        <v>19250</v>
      </c>
      <c r="C10">
        <v>870</v>
      </c>
      <c r="D10">
        <v>31.071428571428573</v>
      </c>
      <c r="E10" s="18">
        <v>4.5194805194805197E-2</v>
      </c>
      <c r="F10" s="22">
        <v>2500</v>
      </c>
    </row>
    <row r="11" spans="1:6" x14ac:dyDescent="0.3">
      <c r="A11" s="14" t="s">
        <v>104</v>
      </c>
      <c r="B11">
        <v>40650</v>
      </c>
      <c r="C11">
        <v>1365</v>
      </c>
      <c r="D11">
        <v>25.277777777777779</v>
      </c>
      <c r="E11" s="18">
        <v>3.3579335793357937E-2</v>
      </c>
      <c r="F11" s="22">
        <v>3300</v>
      </c>
    </row>
    <row r="12" spans="1:6" x14ac:dyDescent="0.3">
      <c r="A12" s="14" t="s">
        <v>66</v>
      </c>
      <c r="B12">
        <v>20250</v>
      </c>
      <c r="C12">
        <v>925</v>
      </c>
      <c r="D12">
        <v>29.838709677419356</v>
      </c>
      <c r="E12" s="18">
        <v>4.5679012345679011E-2</v>
      </c>
      <c r="F12" s="22">
        <v>2500</v>
      </c>
    </row>
    <row r="13" spans="1:6" x14ac:dyDescent="0.3">
      <c r="A13" s="14" t="s">
        <v>70</v>
      </c>
      <c r="B13">
        <v>25250</v>
      </c>
      <c r="C13">
        <v>980</v>
      </c>
      <c r="D13">
        <v>28</v>
      </c>
      <c r="E13" s="18">
        <v>3.8811881188118812E-2</v>
      </c>
      <c r="F13" s="22">
        <v>2500</v>
      </c>
    </row>
    <row r="14" spans="1:6" x14ac:dyDescent="0.3">
      <c r="A14" s="14" t="s">
        <v>84</v>
      </c>
      <c r="B14">
        <v>26250</v>
      </c>
      <c r="C14">
        <v>1110</v>
      </c>
      <c r="D14">
        <v>30</v>
      </c>
      <c r="E14" s="18">
        <v>4.2285714285714288E-2</v>
      </c>
      <c r="F14" s="22">
        <v>2500</v>
      </c>
    </row>
    <row r="15" spans="1:6" x14ac:dyDescent="0.3">
      <c r="A15" s="14" t="s">
        <v>52</v>
      </c>
      <c r="B15">
        <v>23400</v>
      </c>
      <c r="C15">
        <v>1090</v>
      </c>
      <c r="D15">
        <v>34.0625</v>
      </c>
      <c r="E15" s="18">
        <v>4.6581196581196582E-2</v>
      </c>
      <c r="F15" s="22">
        <v>2800</v>
      </c>
    </row>
    <row r="16" spans="1:6" x14ac:dyDescent="0.3">
      <c r="A16" s="14" t="s">
        <v>88</v>
      </c>
      <c r="B16">
        <v>19100</v>
      </c>
      <c r="C16">
        <v>765</v>
      </c>
      <c r="D16">
        <v>28.333333333333332</v>
      </c>
      <c r="E16" s="18">
        <v>4.0052356020942412E-2</v>
      </c>
      <c r="F16" s="22">
        <v>2200</v>
      </c>
    </row>
    <row r="17" spans="1:6" x14ac:dyDescent="0.3">
      <c r="A17" s="14" t="s">
        <v>36</v>
      </c>
      <c r="B17">
        <v>11250</v>
      </c>
      <c r="C17">
        <v>550</v>
      </c>
      <c r="D17">
        <v>27.5</v>
      </c>
      <c r="E17" s="18">
        <v>4.8888888888888891E-2</v>
      </c>
      <c r="F17" s="22">
        <v>2500</v>
      </c>
    </row>
    <row r="18" spans="1:6" x14ac:dyDescent="0.3">
      <c r="A18" s="14" t="s">
        <v>98</v>
      </c>
      <c r="B18">
        <v>41000</v>
      </c>
      <c r="C18">
        <v>1580</v>
      </c>
      <c r="D18">
        <v>27.719298245614034</v>
      </c>
      <c r="E18" s="18">
        <v>3.8536585365853658E-2</v>
      </c>
      <c r="F18" s="22">
        <v>4000</v>
      </c>
    </row>
    <row r="19" spans="1:6" x14ac:dyDescent="0.3">
      <c r="A19" s="14" t="s">
        <v>74</v>
      </c>
      <c r="B19">
        <v>28650</v>
      </c>
      <c r="C19">
        <v>815</v>
      </c>
      <c r="D19">
        <v>18.953488372093023</v>
      </c>
      <c r="E19" s="18">
        <v>2.844677137870855E-2</v>
      </c>
      <c r="F19" s="22">
        <v>3300</v>
      </c>
    </row>
    <row r="20" spans="1:6" x14ac:dyDescent="0.3">
      <c r="A20" s="14" t="s">
        <v>42</v>
      </c>
      <c r="B20">
        <v>21400</v>
      </c>
      <c r="C20">
        <v>980</v>
      </c>
      <c r="D20">
        <v>32.666666666666664</v>
      </c>
      <c r="E20" s="18">
        <v>4.5794392523364487E-2</v>
      </c>
      <c r="F20" s="22">
        <v>2800</v>
      </c>
    </row>
    <row r="21" spans="1:6" x14ac:dyDescent="0.3">
      <c r="A21" s="14" t="s">
        <v>110</v>
      </c>
      <c r="B21">
        <v>61500</v>
      </c>
      <c r="C21">
        <v>1640</v>
      </c>
      <c r="D21">
        <v>21.2987012987013</v>
      </c>
      <c r="E21" s="18">
        <v>2.6666666666666668E-2</v>
      </c>
      <c r="F21" s="22">
        <v>3000</v>
      </c>
    </row>
    <row r="22" spans="1:6" x14ac:dyDescent="0.3">
      <c r="A22" s="14" t="s">
        <v>44</v>
      </c>
      <c r="B22">
        <v>13250</v>
      </c>
      <c r="C22">
        <v>655</v>
      </c>
      <c r="D22">
        <v>36.388888888888886</v>
      </c>
      <c r="E22" s="18">
        <v>4.9433962264150942E-2</v>
      </c>
      <c r="F22" s="22">
        <v>2500</v>
      </c>
    </row>
    <row r="23" spans="1:6" x14ac:dyDescent="0.3">
      <c r="A23" s="14" t="s">
        <v>56</v>
      </c>
      <c r="B23">
        <v>17100</v>
      </c>
      <c r="C23">
        <v>760</v>
      </c>
      <c r="D23">
        <v>28.148148148148149</v>
      </c>
      <c r="E23" s="18">
        <v>4.4444444444444446E-2</v>
      </c>
      <c r="F23" s="22">
        <v>2200</v>
      </c>
    </row>
    <row r="24" spans="1:6" x14ac:dyDescent="0.3">
      <c r="A24" s="14" t="s">
        <v>96</v>
      </c>
      <c r="B24">
        <v>20100</v>
      </c>
      <c r="C24">
        <v>655</v>
      </c>
      <c r="D24">
        <v>22.586206896551722</v>
      </c>
      <c r="E24" s="18">
        <v>3.2587064676616914E-2</v>
      </c>
      <c r="F24" s="22">
        <v>2200</v>
      </c>
    </row>
    <row r="25" spans="1:6" x14ac:dyDescent="0.3">
      <c r="A25" s="14" t="s">
        <v>40</v>
      </c>
      <c r="B25">
        <v>8750</v>
      </c>
      <c r="C25">
        <v>380</v>
      </c>
      <c r="D25">
        <v>25.333333333333332</v>
      </c>
      <c r="E25" s="18">
        <v>4.3428571428571427E-2</v>
      </c>
      <c r="F25" s="22">
        <v>1500</v>
      </c>
    </row>
    <row r="26" spans="1:6" x14ac:dyDescent="0.3">
      <c r="A26" s="14" t="s">
        <v>58</v>
      </c>
      <c r="B26">
        <v>39650</v>
      </c>
      <c r="C26">
        <v>1305</v>
      </c>
      <c r="D26">
        <v>23.303571428571427</v>
      </c>
      <c r="E26" s="18">
        <v>3.2912988650693566E-2</v>
      </c>
      <c r="F26" s="22">
        <v>3300</v>
      </c>
    </row>
    <row r="27" spans="1:6" x14ac:dyDescent="0.3">
      <c r="A27" s="14" t="s">
        <v>94</v>
      </c>
      <c r="B27">
        <v>16250</v>
      </c>
      <c r="C27">
        <v>600</v>
      </c>
      <c r="D27">
        <v>24</v>
      </c>
      <c r="E27" s="18">
        <v>3.6923076923076927E-2</v>
      </c>
      <c r="F27" s="22">
        <v>2500</v>
      </c>
    </row>
    <row r="28" spans="1:6" x14ac:dyDescent="0.3">
      <c r="A28" s="14" t="s">
        <v>119</v>
      </c>
      <c r="B28">
        <v>12600</v>
      </c>
      <c r="C28">
        <v>545</v>
      </c>
      <c r="D28">
        <v>27.25</v>
      </c>
      <c r="E28" s="18">
        <v>4.3253968253968253E-2</v>
      </c>
      <c r="F28" s="22">
        <v>1200</v>
      </c>
    </row>
    <row r="29" spans="1:6" x14ac:dyDescent="0.3">
      <c r="A29" s="14" t="s">
        <v>54</v>
      </c>
      <c r="B29">
        <v>15250</v>
      </c>
      <c r="C29">
        <v>490</v>
      </c>
      <c r="D29">
        <v>22.272727272727273</v>
      </c>
      <c r="E29" s="18">
        <v>3.2131147540983604E-2</v>
      </c>
      <c r="F29" s="22">
        <v>2500</v>
      </c>
    </row>
    <row r="30" spans="1:6" x14ac:dyDescent="0.3">
      <c r="A30" s="14" t="s">
        <v>100</v>
      </c>
      <c r="B30">
        <v>52000</v>
      </c>
      <c r="C30">
        <v>1740</v>
      </c>
      <c r="D30">
        <v>25.970149253731343</v>
      </c>
      <c r="E30" s="18">
        <v>3.3461538461538459E-2</v>
      </c>
      <c r="F30" s="22">
        <v>4000</v>
      </c>
    </row>
    <row r="31" spans="1:6" x14ac:dyDescent="0.3">
      <c r="A31" s="14" t="s">
        <v>86</v>
      </c>
      <c r="B31">
        <v>13250</v>
      </c>
      <c r="C31">
        <v>490</v>
      </c>
      <c r="D31">
        <v>22.272727272727273</v>
      </c>
      <c r="E31" s="18">
        <v>3.6981132075471698E-2</v>
      </c>
      <c r="F31" s="22">
        <v>2500</v>
      </c>
    </row>
    <row r="32" spans="1:6" x14ac:dyDescent="0.3">
      <c r="A32" s="14" t="s">
        <v>121</v>
      </c>
      <c r="B32">
        <v>17750</v>
      </c>
      <c r="C32">
        <v>600</v>
      </c>
      <c r="D32">
        <v>24</v>
      </c>
      <c r="E32" s="18">
        <v>3.3802816901408447E-2</v>
      </c>
      <c r="F32" s="22">
        <v>1500</v>
      </c>
    </row>
    <row r="33" spans="1:6" x14ac:dyDescent="0.3">
      <c r="A33" s="14" t="s">
        <v>72</v>
      </c>
      <c r="B33">
        <v>22100</v>
      </c>
      <c r="C33">
        <v>870</v>
      </c>
      <c r="D33">
        <v>26.363636363636363</v>
      </c>
      <c r="E33" s="18">
        <v>3.9366515837104071E-2</v>
      </c>
      <c r="F33" s="22">
        <v>2200</v>
      </c>
    </row>
    <row r="34" spans="1:6" x14ac:dyDescent="0.3">
      <c r="A34" s="14" t="s">
        <v>48</v>
      </c>
      <c r="B34">
        <v>32500</v>
      </c>
      <c r="C34">
        <v>1620</v>
      </c>
      <c r="D34">
        <v>40.5</v>
      </c>
      <c r="E34" s="18">
        <v>4.9846153846153846E-2</v>
      </c>
      <c r="F34" s="22">
        <v>5000</v>
      </c>
    </row>
    <row r="35" spans="1:6" x14ac:dyDescent="0.3">
      <c r="A35" s="14" t="s">
        <v>114</v>
      </c>
      <c r="B35">
        <v>20750</v>
      </c>
      <c r="C35">
        <v>765</v>
      </c>
      <c r="D35">
        <v>25.5</v>
      </c>
      <c r="E35" s="18">
        <v>3.6867469879518069E-2</v>
      </c>
      <c r="F35" s="22">
        <v>1500</v>
      </c>
    </row>
    <row r="36" spans="1:6" x14ac:dyDescent="0.3">
      <c r="A36" s="14" t="s">
        <v>64</v>
      </c>
      <c r="B36">
        <v>18100</v>
      </c>
      <c r="C36">
        <v>815</v>
      </c>
      <c r="D36">
        <v>28.103448275862068</v>
      </c>
      <c r="E36" s="18">
        <v>4.5027624309392264E-2</v>
      </c>
      <c r="F36" s="22">
        <v>2200</v>
      </c>
    </row>
    <row r="37" spans="1:6" x14ac:dyDescent="0.3">
      <c r="A37" s="14" t="s">
        <v>38</v>
      </c>
      <c r="B37">
        <v>16600</v>
      </c>
      <c r="C37">
        <v>765</v>
      </c>
      <c r="D37">
        <v>30.6</v>
      </c>
      <c r="E37" s="18">
        <v>4.608433734939759E-2</v>
      </c>
      <c r="F37" s="22">
        <v>3200</v>
      </c>
    </row>
    <row r="38" spans="1:6" x14ac:dyDescent="0.3">
      <c r="A38" s="14" t="s">
        <v>112</v>
      </c>
      <c r="B38">
        <v>26500</v>
      </c>
      <c r="C38">
        <v>1150</v>
      </c>
      <c r="D38">
        <v>26.744186046511629</v>
      </c>
      <c r="E38" s="18">
        <v>4.3396226415094337E-2</v>
      </c>
      <c r="F38" s="22">
        <v>3000</v>
      </c>
    </row>
    <row r="39" spans="1:6" x14ac:dyDescent="0.3">
      <c r="A39" s="14" t="s">
        <v>82</v>
      </c>
      <c r="B39">
        <v>21400</v>
      </c>
      <c r="C39">
        <v>985</v>
      </c>
      <c r="D39">
        <v>30.78125</v>
      </c>
      <c r="E39" s="18">
        <v>4.6028037383177567E-2</v>
      </c>
      <c r="F39" s="22">
        <v>2800</v>
      </c>
    </row>
    <row r="40" spans="1:6" x14ac:dyDescent="0.3">
      <c r="A40" s="14" t="s">
        <v>62</v>
      </c>
      <c r="B40">
        <v>14250</v>
      </c>
      <c r="C40">
        <v>550</v>
      </c>
      <c r="D40">
        <v>23.913043478260871</v>
      </c>
      <c r="E40" s="18">
        <v>3.8596491228070177E-2</v>
      </c>
      <c r="F40" s="22">
        <v>2500</v>
      </c>
    </row>
    <row r="41" spans="1:6" x14ac:dyDescent="0.3">
      <c r="A41" s="14" t="s">
        <v>78</v>
      </c>
      <c r="B41">
        <v>45850</v>
      </c>
      <c r="C41">
        <v>1535</v>
      </c>
      <c r="D41">
        <v>23.984375</v>
      </c>
      <c r="E41" s="18">
        <v>3.3478735005452565E-2</v>
      </c>
      <c r="F41" s="22">
        <v>3700</v>
      </c>
    </row>
    <row r="42" spans="1:6" x14ac:dyDescent="0.3">
      <c r="A42" s="14" t="s">
        <v>102</v>
      </c>
      <c r="B42">
        <v>10900</v>
      </c>
      <c r="C42">
        <v>380</v>
      </c>
      <c r="D42">
        <v>21.111111111111111</v>
      </c>
      <c r="E42" s="18">
        <v>3.4862385321100919E-2</v>
      </c>
      <c r="F42" s="22">
        <v>1800</v>
      </c>
    </row>
    <row r="43" spans="1:6" x14ac:dyDescent="0.3">
      <c r="A43" s="14" t="s">
        <v>92</v>
      </c>
      <c r="B43">
        <v>62150</v>
      </c>
      <c r="C43">
        <v>1855</v>
      </c>
      <c r="D43">
        <v>23.481012658227847</v>
      </c>
      <c r="E43" s="18">
        <v>2.9847144006436042E-2</v>
      </c>
      <c r="F43" s="22">
        <v>4300</v>
      </c>
    </row>
    <row r="44" spans="1:6" x14ac:dyDescent="0.3">
      <c r="A44" s="14" t="s">
        <v>68</v>
      </c>
      <c r="B44">
        <v>54500</v>
      </c>
      <c r="C44">
        <v>1695</v>
      </c>
      <c r="D44">
        <v>22.905405405405407</v>
      </c>
      <c r="E44" s="18">
        <v>3.110091743119266E-2</v>
      </c>
      <c r="F44" s="22">
        <v>5000</v>
      </c>
    </row>
    <row r="45" spans="1:6" x14ac:dyDescent="0.3">
      <c r="A45" s="14" t="s">
        <v>80</v>
      </c>
      <c r="B45">
        <v>40150</v>
      </c>
      <c r="C45">
        <v>1425</v>
      </c>
      <c r="D45">
        <v>24.568965517241381</v>
      </c>
      <c r="E45" s="18">
        <v>3.5491905354919057E-2</v>
      </c>
      <c r="F45" s="22">
        <v>4300</v>
      </c>
    </row>
    <row r="46" spans="1:6" x14ac:dyDescent="0.3">
      <c r="A46" s="14" t="s">
        <v>132</v>
      </c>
      <c r="B46">
        <v>1090800</v>
      </c>
      <c r="C46">
        <v>40595</v>
      </c>
      <c r="D46">
        <v>26.411841249186729</v>
      </c>
      <c r="E46">
        <v>3.7215804913824715E-2</v>
      </c>
      <c r="F46" s="22">
        <v>115600</v>
      </c>
    </row>
  </sheetData>
  <conditionalFormatting sqref="F3:F4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{EAE60F9C-B8A9-4872-8A33-EDF91D974772}</x14:id>
        </ext>
      </extLst>
    </cfRule>
  </conditionalFormatting>
  <conditionalFormatting pivot="1" sqref="E4:E4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{77532707-B72C-48A0-A666-82CE95828B85}</x14:id>
        </ext>
      </extLst>
    </cfRule>
  </conditionalFormatting>
  <conditionalFormatting pivot="1" sqref="C4:C4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E60F9C-B8A9-4872-8A33-EDF91D97477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F3:F45</xm:sqref>
        </x14:conditionalFormatting>
        <x14:conditionalFormatting xmlns:xm="http://schemas.microsoft.com/office/excel/2006/main" pivot="1">
          <x14:cfRule type="dataBar" id="{77532707-B72C-48A0-A666-82CE95828B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E4:E45</xm:sqref>
        </x14:conditionalFormatting>
        <x14:conditionalFormatting xmlns:xm="http://schemas.microsoft.com/office/excel/2006/main" pivot="1">
          <x14:cfRule type="iconSet" priority="2" id="{371C215C-B6A5-4589-8BBD-90D300CCBF1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D4:D45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3103-8869-429C-BB9D-69FC2F6EE74C}">
  <dimension ref="A1:F228"/>
  <sheetViews>
    <sheetView tabSelected="1" view="pageLayout" zoomScale="30" zoomScaleNormal="21" zoomScaleSheetLayoutView="30" zoomScalePageLayoutView="30" workbookViewId="0">
      <selection activeCell="F8" sqref="F8"/>
    </sheetView>
  </sheetViews>
  <sheetFormatPr defaultRowHeight="13.8" x14ac:dyDescent="0.3"/>
  <cols>
    <col min="1" max="1" width="21" customWidth="1"/>
    <col min="2" max="2" width="18.33203125" customWidth="1"/>
    <col min="3" max="3" width="12.77734375" customWidth="1"/>
    <col min="4" max="4" width="22.77734375" customWidth="1"/>
    <col min="5" max="5" width="22.88671875" customWidth="1"/>
    <col min="6" max="6" width="27" customWidth="1"/>
    <col min="7" max="7" width="16.109375" bestFit="1" customWidth="1"/>
    <col min="8" max="26" width="4" bestFit="1" customWidth="1"/>
    <col min="27" max="32" width="5" bestFit="1" customWidth="1"/>
    <col min="33" max="33" width="16.109375" bestFit="1" customWidth="1"/>
    <col min="34" max="35" width="4" bestFit="1" customWidth="1"/>
    <col min="36" max="36" width="5" bestFit="1" customWidth="1"/>
    <col min="37" max="37" width="14.77734375" bestFit="1" customWidth="1"/>
    <col min="38" max="38" width="8.88671875" bestFit="1" customWidth="1"/>
    <col min="39" max="39" width="4" bestFit="1" customWidth="1"/>
    <col min="40" max="40" width="12.33203125" bestFit="1" customWidth="1"/>
    <col min="41" max="41" width="6.5546875" bestFit="1" customWidth="1"/>
    <col min="42" max="46" width="4" bestFit="1" customWidth="1"/>
    <col min="47" max="47" width="10" bestFit="1" customWidth="1"/>
    <col min="48" max="48" width="16.109375" bestFit="1" customWidth="1"/>
  </cols>
  <sheetData>
    <row r="1" spans="1:6" x14ac:dyDescent="0.3">
      <c r="A1" s="12" t="s">
        <v>152</v>
      </c>
      <c r="B1" s="12" t="s">
        <v>150</v>
      </c>
      <c r="C1" t="s">
        <v>146</v>
      </c>
      <c r="D1" t="s">
        <v>147</v>
      </c>
      <c r="E1" t="s">
        <v>151</v>
      </c>
      <c r="F1" t="s">
        <v>144</v>
      </c>
    </row>
    <row r="2" spans="1:6" x14ac:dyDescent="0.3">
      <c r="A2" s="14" t="s">
        <v>46</v>
      </c>
      <c r="B2">
        <v>26250</v>
      </c>
      <c r="C2">
        <v>1300</v>
      </c>
      <c r="D2">
        <v>37.142857142857146</v>
      </c>
      <c r="E2" s="18">
        <v>4.9523809523809526E-2</v>
      </c>
      <c r="F2" s="22">
        <v>2500</v>
      </c>
    </row>
    <row r="3" spans="1:6" x14ac:dyDescent="0.3">
      <c r="A3" s="14" t="s">
        <v>107</v>
      </c>
      <c r="B3">
        <v>23250</v>
      </c>
      <c r="C3">
        <v>545</v>
      </c>
      <c r="D3">
        <v>17.03125</v>
      </c>
      <c r="E3" s="18">
        <v>2.3440860215053764E-2</v>
      </c>
      <c r="F3" s="22">
        <v>2500</v>
      </c>
    </row>
    <row r="4" spans="1:6" x14ac:dyDescent="0.3">
      <c r="A4" s="14" t="s">
        <v>60</v>
      </c>
      <c r="B4">
        <v>29250</v>
      </c>
      <c r="C4">
        <v>1310</v>
      </c>
      <c r="D4">
        <v>34.473684210526315</v>
      </c>
      <c r="E4" s="18">
        <v>4.4786324786324785E-2</v>
      </c>
      <c r="F4" s="22">
        <v>2500</v>
      </c>
    </row>
    <row r="5" spans="1:6" x14ac:dyDescent="0.3">
      <c r="A5" s="14" t="s">
        <v>116</v>
      </c>
      <c r="B5">
        <v>25900</v>
      </c>
      <c r="C5">
        <v>820</v>
      </c>
      <c r="D5">
        <v>23.428571428571427</v>
      </c>
      <c r="E5" s="18">
        <v>3.1660231660231658E-2</v>
      </c>
      <c r="F5" s="22">
        <v>1800</v>
      </c>
    </row>
    <row r="6" spans="1:6" x14ac:dyDescent="0.3">
      <c r="A6" s="14" t="s">
        <v>90</v>
      </c>
      <c r="B6">
        <v>24250</v>
      </c>
      <c r="C6">
        <v>875</v>
      </c>
      <c r="D6">
        <v>26.515151515151516</v>
      </c>
      <c r="E6" s="18">
        <v>3.608247422680412E-2</v>
      </c>
      <c r="F6" s="22">
        <v>2500</v>
      </c>
    </row>
    <row r="7" spans="1:6" x14ac:dyDescent="0.3">
      <c r="A7" s="14" t="s">
        <v>76</v>
      </c>
      <c r="B7">
        <v>12250</v>
      </c>
      <c r="C7">
        <v>445</v>
      </c>
      <c r="D7">
        <v>23.421052631578949</v>
      </c>
      <c r="E7" s="18">
        <v>3.6326530612244896E-2</v>
      </c>
      <c r="F7" s="22">
        <v>2500</v>
      </c>
    </row>
    <row r="8" spans="1:6" x14ac:dyDescent="0.3">
      <c r="A8" s="14" t="s">
        <v>50</v>
      </c>
      <c r="B8">
        <v>19250</v>
      </c>
      <c r="C8">
        <v>870</v>
      </c>
      <c r="D8">
        <v>31.071428571428573</v>
      </c>
      <c r="E8" s="18">
        <v>4.5194805194805197E-2</v>
      </c>
      <c r="F8" s="22">
        <v>2500</v>
      </c>
    </row>
    <row r="9" spans="1:6" x14ac:dyDescent="0.3">
      <c r="A9" s="14" t="s">
        <v>104</v>
      </c>
      <c r="B9">
        <v>40650</v>
      </c>
      <c r="C9">
        <v>1365</v>
      </c>
      <c r="D9">
        <v>25.277777777777779</v>
      </c>
      <c r="E9" s="18">
        <v>3.3579335793357937E-2</v>
      </c>
      <c r="F9" s="22">
        <v>3300</v>
      </c>
    </row>
    <row r="10" spans="1:6" x14ac:dyDescent="0.3">
      <c r="A10" s="14" t="s">
        <v>66</v>
      </c>
      <c r="B10">
        <v>20250</v>
      </c>
      <c r="C10">
        <v>925</v>
      </c>
      <c r="D10">
        <v>29.838709677419356</v>
      </c>
      <c r="E10" s="18">
        <v>4.5679012345679011E-2</v>
      </c>
      <c r="F10" s="22">
        <v>2500</v>
      </c>
    </row>
    <row r="11" spans="1:6" x14ac:dyDescent="0.3">
      <c r="A11" s="14" t="s">
        <v>70</v>
      </c>
      <c r="B11">
        <v>25250</v>
      </c>
      <c r="C11">
        <v>980</v>
      </c>
      <c r="D11">
        <v>28</v>
      </c>
      <c r="E11" s="18">
        <v>3.8811881188118812E-2</v>
      </c>
      <c r="F11" s="22">
        <v>2500</v>
      </c>
    </row>
    <row r="12" spans="1:6" x14ac:dyDescent="0.3">
      <c r="A12" s="14" t="s">
        <v>84</v>
      </c>
      <c r="B12">
        <v>26250</v>
      </c>
      <c r="C12">
        <v>1110</v>
      </c>
      <c r="D12">
        <v>30</v>
      </c>
      <c r="E12" s="18">
        <v>4.2285714285714288E-2</v>
      </c>
      <c r="F12" s="22">
        <v>2500</v>
      </c>
    </row>
    <row r="13" spans="1:6" x14ac:dyDescent="0.3">
      <c r="A13" s="14" t="s">
        <v>52</v>
      </c>
      <c r="B13">
        <v>23400</v>
      </c>
      <c r="C13">
        <v>1090</v>
      </c>
      <c r="D13">
        <v>34.0625</v>
      </c>
      <c r="E13" s="18">
        <v>4.6581196581196582E-2</v>
      </c>
      <c r="F13" s="22">
        <v>2800</v>
      </c>
    </row>
    <row r="14" spans="1:6" x14ac:dyDescent="0.3">
      <c r="A14" s="14" t="s">
        <v>88</v>
      </c>
      <c r="B14">
        <v>19100</v>
      </c>
      <c r="C14">
        <v>765</v>
      </c>
      <c r="D14">
        <v>28.333333333333332</v>
      </c>
      <c r="E14" s="18">
        <v>4.0052356020942412E-2</v>
      </c>
      <c r="F14" s="22">
        <v>2200</v>
      </c>
    </row>
    <row r="15" spans="1:6" x14ac:dyDescent="0.3">
      <c r="A15" s="14" t="s">
        <v>36</v>
      </c>
      <c r="B15">
        <v>11250</v>
      </c>
      <c r="C15">
        <v>550</v>
      </c>
      <c r="D15">
        <v>27.5</v>
      </c>
      <c r="E15" s="18">
        <v>4.8888888888888891E-2</v>
      </c>
      <c r="F15" s="22">
        <v>2500</v>
      </c>
    </row>
    <row r="16" spans="1:6" x14ac:dyDescent="0.3">
      <c r="A16" s="14" t="s">
        <v>98</v>
      </c>
      <c r="B16">
        <v>41000</v>
      </c>
      <c r="C16">
        <v>1580</v>
      </c>
      <c r="D16">
        <v>27.719298245614034</v>
      </c>
      <c r="E16" s="18">
        <v>3.8536585365853658E-2</v>
      </c>
      <c r="F16" s="22">
        <v>4000</v>
      </c>
    </row>
    <row r="17" spans="1:6" x14ac:dyDescent="0.3">
      <c r="A17" s="14" t="s">
        <v>74</v>
      </c>
      <c r="B17">
        <v>28650</v>
      </c>
      <c r="C17">
        <v>815</v>
      </c>
      <c r="D17">
        <v>18.953488372093023</v>
      </c>
      <c r="E17" s="18">
        <v>2.844677137870855E-2</v>
      </c>
      <c r="F17" s="22">
        <v>3300</v>
      </c>
    </row>
    <row r="18" spans="1:6" x14ac:dyDescent="0.3">
      <c r="A18" s="14" t="s">
        <v>42</v>
      </c>
      <c r="B18">
        <v>21400</v>
      </c>
      <c r="C18">
        <v>980</v>
      </c>
      <c r="D18">
        <v>32.666666666666664</v>
      </c>
      <c r="E18" s="18">
        <v>4.5794392523364487E-2</v>
      </c>
      <c r="F18" s="22">
        <v>2800</v>
      </c>
    </row>
    <row r="19" spans="1:6" x14ac:dyDescent="0.3">
      <c r="A19" s="14" t="s">
        <v>110</v>
      </c>
      <c r="B19">
        <v>61500</v>
      </c>
      <c r="C19">
        <v>1640</v>
      </c>
      <c r="D19">
        <v>21.2987012987013</v>
      </c>
      <c r="E19" s="18">
        <v>2.6666666666666668E-2</v>
      </c>
      <c r="F19" s="22">
        <v>3000</v>
      </c>
    </row>
    <row r="20" spans="1:6" x14ac:dyDescent="0.3">
      <c r="A20" s="14" t="s">
        <v>44</v>
      </c>
      <c r="B20">
        <v>13250</v>
      </c>
      <c r="C20">
        <v>655</v>
      </c>
      <c r="D20">
        <v>36.388888888888886</v>
      </c>
      <c r="E20" s="18">
        <v>4.9433962264150942E-2</v>
      </c>
      <c r="F20" s="22">
        <v>2500</v>
      </c>
    </row>
    <row r="21" spans="1:6" x14ac:dyDescent="0.3">
      <c r="A21" s="14" t="s">
        <v>56</v>
      </c>
      <c r="B21">
        <v>17100</v>
      </c>
      <c r="C21">
        <v>760</v>
      </c>
      <c r="D21">
        <v>28.148148148148149</v>
      </c>
      <c r="E21" s="18">
        <v>4.4444444444444446E-2</v>
      </c>
      <c r="F21" s="22">
        <v>2200</v>
      </c>
    </row>
    <row r="22" spans="1:6" x14ac:dyDescent="0.3">
      <c r="A22" s="14" t="s">
        <v>96</v>
      </c>
      <c r="B22">
        <v>20100</v>
      </c>
      <c r="C22">
        <v>655</v>
      </c>
      <c r="D22">
        <v>22.586206896551722</v>
      </c>
      <c r="E22" s="18">
        <v>3.2587064676616914E-2</v>
      </c>
      <c r="F22" s="22">
        <v>2200</v>
      </c>
    </row>
    <row r="23" spans="1:6" x14ac:dyDescent="0.3">
      <c r="A23" s="14" t="s">
        <v>40</v>
      </c>
      <c r="B23">
        <v>8750</v>
      </c>
      <c r="C23">
        <v>380</v>
      </c>
      <c r="D23">
        <v>25.333333333333332</v>
      </c>
      <c r="E23" s="18">
        <v>4.3428571428571427E-2</v>
      </c>
      <c r="F23" s="22">
        <v>1500</v>
      </c>
    </row>
    <row r="24" spans="1:6" x14ac:dyDescent="0.3">
      <c r="A24" s="14" t="s">
        <v>58</v>
      </c>
      <c r="B24">
        <v>39650</v>
      </c>
      <c r="C24">
        <v>1305</v>
      </c>
      <c r="D24">
        <v>23.303571428571427</v>
      </c>
      <c r="E24" s="18">
        <v>3.2912988650693566E-2</v>
      </c>
      <c r="F24" s="22">
        <v>3300</v>
      </c>
    </row>
    <row r="25" spans="1:6" x14ac:dyDescent="0.3">
      <c r="A25" s="14" t="s">
        <v>94</v>
      </c>
      <c r="B25">
        <v>16250</v>
      </c>
      <c r="C25">
        <v>600</v>
      </c>
      <c r="D25">
        <v>24</v>
      </c>
      <c r="E25" s="18">
        <v>3.6923076923076927E-2</v>
      </c>
      <c r="F25" s="22">
        <v>2500</v>
      </c>
    </row>
    <row r="26" spans="1:6" x14ac:dyDescent="0.3">
      <c r="A26" s="14" t="s">
        <v>119</v>
      </c>
      <c r="B26">
        <v>12600</v>
      </c>
      <c r="C26">
        <v>545</v>
      </c>
      <c r="D26">
        <v>27.25</v>
      </c>
      <c r="E26" s="18">
        <v>4.3253968253968253E-2</v>
      </c>
      <c r="F26" s="22">
        <v>1200</v>
      </c>
    </row>
    <row r="27" spans="1:6" x14ac:dyDescent="0.3">
      <c r="A27" s="14" t="s">
        <v>54</v>
      </c>
      <c r="B27">
        <v>15250</v>
      </c>
      <c r="C27">
        <v>490</v>
      </c>
      <c r="D27">
        <v>22.272727272727273</v>
      </c>
      <c r="E27" s="18">
        <v>3.2131147540983604E-2</v>
      </c>
      <c r="F27" s="22">
        <v>2500</v>
      </c>
    </row>
    <row r="28" spans="1:6" x14ac:dyDescent="0.3">
      <c r="A28" s="14" t="s">
        <v>100</v>
      </c>
      <c r="B28">
        <v>52000</v>
      </c>
      <c r="C28">
        <v>1740</v>
      </c>
      <c r="D28">
        <v>25.970149253731343</v>
      </c>
      <c r="E28" s="18">
        <v>3.3461538461538459E-2</v>
      </c>
      <c r="F28" s="22">
        <v>4000</v>
      </c>
    </row>
    <row r="29" spans="1:6" x14ac:dyDescent="0.3">
      <c r="A29" s="14" t="s">
        <v>86</v>
      </c>
      <c r="B29">
        <v>13250</v>
      </c>
      <c r="C29">
        <v>490</v>
      </c>
      <c r="D29">
        <v>22.272727272727273</v>
      </c>
      <c r="E29" s="18">
        <v>3.6981132075471698E-2</v>
      </c>
      <c r="F29" s="22">
        <v>2500</v>
      </c>
    </row>
    <row r="30" spans="1:6" x14ac:dyDescent="0.3">
      <c r="A30" s="14" t="s">
        <v>121</v>
      </c>
      <c r="B30">
        <v>17750</v>
      </c>
      <c r="C30">
        <v>600</v>
      </c>
      <c r="D30">
        <v>24</v>
      </c>
      <c r="E30" s="18">
        <v>3.3802816901408447E-2</v>
      </c>
      <c r="F30" s="22">
        <v>1500</v>
      </c>
    </row>
    <row r="31" spans="1:6" x14ac:dyDescent="0.3">
      <c r="A31" s="14" t="s">
        <v>72</v>
      </c>
      <c r="B31">
        <v>22100</v>
      </c>
      <c r="C31">
        <v>870</v>
      </c>
      <c r="D31">
        <v>26.363636363636363</v>
      </c>
      <c r="E31" s="18">
        <v>3.9366515837104071E-2</v>
      </c>
      <c r="F31" s="22">
        <v>2200</v>
      </c>
    </row>
    <row r="32" spans="1:6" x14ac:dyDescent="0.3">
      <c r="A32" s="14" t="s">
        <v>48</v>
      </c>
      <c r="B32">
        <v>32500</v>
      </c>
      <c r="C32">
        <v>1620</v>
      </c>
      <c r="D32">
        <v>40.5</v>
      </c>
      <c r="E32" s="18">
        <v>4.9846153846153846E-2</v>
      </c>
      <c r="F32" s="22">
        <v>5000</v>
      </c>
    </row>
    <row r="33" spans="1:6" x14ac:dyDescent="0.3">
      <c r="A33" s="14" t="s">
        <v>114</v>
      </c>
      <c r="B33">
        <v>20750</v>
      </c>
      <c r="C33">
        <v>765</v>
      </c>
      <c r="D33">
        <v>25.5</v>
      </c>
      <c r="E33" s="18">
        <v>3.6867469879518069E-2</v>
      </c>
      <c r="F33" s="22">
        <v>1500</v>
      </c>
    </row>
    <row r="34" spans="1:6" x14ac:dyDescent="0.3">
      <c r="A34" s="14" t="s">
        <v>64</v>
      </c>
      <c r="B34">
        <v>18100</v>
      </c>
      <c r="C34">
        <v>815</v>
      </c>
      <c r="D34">
        <v>28.103448275862068</v>
      </c>
      <c r="E34" s="18">
        <v>4.5027624309392264E-2</v>
      </c>
      <c r="F34" s="22">
        <v>2200</v>
      </c>
    </row>
    <row r="35" spans="1:6" x14ac:dyDescent="0.3">
      <c r="A35" s="14" t="s">
        <v>38</v>
      </c>
      <c r="B35">
        <v>16600</v>
      </c>
      <c r="C35">
        <v>765</v>
      </c>
      <c r="D35">
        <v>30.6</v>
      </c>
      <c r="E35" s="18">
        <v>4.608433734939759E-2</v>
      </c>
      <c r="F35" s="22">
        <v>3200</v>
      </c>
    </row>
    <row r="36" spans="1:6" x14ac:dyDescent="0.3">
      <c r="A36" s="14" t="s">
        <v>112</v>
      </c>
      <c r="B36">
        <v>26500</v>
      </c>
      <c r="C36">
        <v>1150</v>
      </c>
      <c r="D36">
        <v>26.744186046511629</v>
      </c>
      <c r="E36" s="18">
        <v>4.3396226415094337E-2</v>
      </c>
      <c r="F36" s="22">
        <v>3000</v>
      </c>
    </row>
    <row r="37" spans="1:6" x14ac:dyDescent="0.3">
      <c r="A37" s="14" t="s">
        <v>82</v>
      </c>
      <c r="B37">
        <v>21400</v>
      </c>
      <c r="C37">
        <v>985</v>
      </c>
      <c r="D37">
        <v>30.78125</v>
      </c>
      <c r="E37" s="18">
        <v>4.6028037383177567E-2</v>
      </c>
      <c r="F37" s="22">
        <v>2800</v>
      </c>
    </row>
    <row r="38" spans="1:6" x14ac:dyDescent="0.3">
      <c r="A38" s="14" t="s">
        <v>62</v>
      </c>
      <c r="B38">
        <v>14250</v>
      </c>
      <c r="C38">
        <v>550</v>
      </c>
      <c r="D38">
        <v>23.913043478260871</v>
      </c>
      <c r="E38" s="18">
        <v>3.8596491228070177E-2</v>
      </c>
      <c r="F38" s="22">
        <v>2500</v>
      </c>
    </row>
    <row r="39" spans="1:6" x14ac:dyDescent="0.3">
      <c r="A39" s="14" t="s">
        <v>78</v>
      </c>
      <c r="B39">
        <v>45850</v>
      </c>
      <c r="C39">
        <v>1535</v>
      </c>
      <c r="D39">
        <v>23.984375</v>
      </c>
      <c r="E39" s="18">
        <v>3.3478735005452565E-2</v>
      </c>
      <c r="F39" s="22">
        <v>3700</v>
      </c>
    </row>
    <row r="40" spans="1:6" x14ac:dyDescent="0.3">
      <c r="A40" s="14" t="s">
        <v>102</v>
      </c>
      <c r="B40">
        <v>10900</v>
      </c>
      <c r="C40">
        <v>380</v>
      </c>
      <c r="D40">
        <v>21.111111111111111</v>
      </c>
      <c r="E40" s="18">
        <v>3.4862385321100919E-2</v>
      </c>
      <c r="F40" s="22">
        <v>1800</v>
      </c>
    </row>
    <row r="41" spans="1:6" x14ac:dyDescent="0.3">
      <c r="A41" s="14" t="s">
        <v>92</v>
      </c>
      <c r="B41">
        <v>62150</v>
      </c>
      <c r="C41">
        <v>1855</v>
      </c>
      <c r="D41">
        <v>23.481012658227847</v>
      </c>
      <c r="E41" s="18">
        <v>2.9847144006436042E-2</v>
      </c>
      <c r="F41" s="22">
        <v>4300</v>
      </c>
    </row>
    <row r="42" spans="1:6" x14ac:dyDescent="0.3">
      <c r="A42" s="14" t="s">
        <v>68</v>
      </c>
      <c r="B42">
        <v>54500</v>
      </c>
      <c r="C42">
        <v>1695</v>
      </c>
      <c r="D42">
        <v>22.905405405405407</v>
      </c>
      <c r="E42" s="18">
        <v>3.110091743119266E-2</v>
      </c>
      <c r="F42" s="22">
        <v>5000</v>
      </c>
    </row>
    <row r="43" spans="1:6" x14ac:dyDescent="0.3">
      <c r="A43" s="14" t="s">
        <v>80</v>
      </c>
      <c r="B43">
        <v>40150</v>
      </c>
      <c r="C43">
        <v>1425</v>
      </c>
      <c r="D43">
        <v>24.568965517241381</v>
      </c>
      <c r="E43" s="18">
        <v>3.5491905354919057E-2</v>
      </c>
      <c r="F43" s="22">
        <v>4300</v>
      </c>
    </row>
    <row r="44" spans="1:6" x14ac:dyDescent="0.3">
      <c r="A44" s="14" t="s">
        <v>132</v>
      </c>
      <c r="B44">
        <v>1090800</v>
      </c>
      <c r="C44">
        <v>40595</v>
      </c>
      <c r="D44">
        <v>26.411841249186729</v>
      </c>
      <c r="E44">
        <v>3.7215804913824715E-2</v>
      </c>
      <c r="F44" s="22">
        <v>115600</v>
      </c>
    </row>
    <row r="153" spans="1:6" ht="20.399999999999999" thickBot="1" x14ac:dyDescent="0.45">
      <c r="A153" s="40" t="s">
        <v>172</v>
      </c>
      <c r="B153" s="40" t="s">
        <v>173</v>
      </c>
      <c r="C153" s="40" t="s">
        <v>174</v>
      </c>
      <c r="D153" s="39"/>
      <c r="E153" s="39"/>
      <c r="F153" s="39"/>
    </row>
    <row r="154" spans="1:6" ht="14.4" thickTop="1" x14ac:dyDescent="0.3">
      <c r="A154" s="39"/>
      <c r="B154" s="39"/>
      <c r="C154" s="39"/>
      <c r="D154" s="39"/>
      <c r="E154" s="39"/>
      <c r="F154" s="39"/>
    </row>
    <row r="155" spans="1:6" x14ac:dyDescent="0.3">
      <c r="A155" s="39"/>
      <c r="B155" s="39"/>
      <c r="C155" s="39"/>
      <c r="D155" s="39"/>
      <c r="E155" s="39"/>
      <c r="F155" s="39"/>
    </row>
    <row r="156" spans="1:6" x14ac:dyDescent="0.3">
      <c r="A156" s="12" t="s">
        <v>131</v>
      </c>
      <c r="B156" t="s">
        <v>169</v>
      </c>
      <c r="C156" t="s">
        <v>171</v>
      </c>
      <c r="D156" t="s">
        <v>170</v>
      </c>
      <c r="E156" s="39"/>
      <c r="F156" s="39"/>
    </row>
    <row r="157" spans="1:6" x14ac:dyDescent="0.3">
      <c r="A157" s="14" t="s">
        <v>164</v>
      </c>
      <c r="B157" s="36">
        <v>29060</v>
      </c>
      <c r="C157">
        <v>26650</v>
      </c>
      <c r="D157">
        <v>2410</v>
      </c>
      <c r="E157" s="39"/>
      <c r="F157" s="39"/>
    </row>
    <row r="158" spans="1:6" x14ac:dyDescent="0.3">
      <c r="A158" s="35" t="s">
        <v>46</v>
      </c>
      <c r="B158">
        <v>1300</v>
      </c>
      <c r="C158">
        <v>1200</v>
      </c>
      <c r="D158">
        <v>100</v>
      </c>
      <c r="E158" s="39"/>
      <c r="F158" s="39"/>
    </row>
    <row r="159" spans="1:6" x14ac:dyDescent="0.3">
      <c r="A159" s="35" t="s">
        <v>107</v>
      </c>
      <c r="B159">
        <v>545</v>
      </c>
      <c r="C159">
        <v>500</v>
      </c>
      <c r="D159">
        <v>45</v>
      </c>
      <c r="E159" s="39"/>
      <c r="F159" s="39"/>
    </row>
    <row r="160" spans="1:6" x14ac:dyDescent="0.3">
      <c r="A160" s="35" t="s">
        <v>154</v>
      </c>
      <c r="B160">
        <v>870</v>
      </c>
      <c r="C160">
        <v>800</v>
      </c>
      <c r="D160">
        <v>70</v>
      </c>
      <c r="E160" s="39"/>
      <c r="F160" s="39"/>
    </row>
    <row r="161" spans="1:6" x14ac:dyDescent="0.3">
      <c r="A161" s="35" t="s">
        <v>76</v>
      </c>
      <c r="B161">
        <v>445</v>
      </c>
      <c r="C161">
        <v>400</v>
      </c>
      <c r="D161">
        <v>45</v>
      </c>
      <c r="E161" s="39"/>
      <c r="F161" s="39"/>
    </row>
    <row r="162" spans="1:6" x14ac:dyDescent="0.3">
      <c r="A162" s="35" t="s">
        <v>104</v>
      </c>
      <c r="B162">
        <v>1365</v>
      </c>
      <c r="C162">
        <v>1250</v>
      </c>
      <c r="D162">
        <v>115</v>
      </c>
      <c r="E162" s="39"/>
      <c r="F162" s="39"/>
    </row>
    <row r="163" spans="1:6" x14ac:dyDescent="0.3">
      <c r="A163" s="35" t="s">
        <v>66</v>
      </c>
      <c r="B163">
        <v>925</v>
      </c>
      <c r="C163">
        <v>850</v>
      </c>
      <c r="D163">
        <v>75</v>
      </c>
      <c r="E163" s="39"/>
      <c r="F163" s="39"/>
    </row>
    <row r="164" spans="1:6" x14ac:dyDescent="0.3">
      <c r="A164" s="35" t="s">
        <v>70</v>
      </c>
      <c r="B164">
        <v>980</v>
      </c>
      <c r="C164">
        <v>900</v>
      </c>
      <c r="D164">
        <v>80</v>
      </c>
      <c r="E164" s="39"/>
      <c r="F164" s="39"/>
    </row>
    <row r="165" spans="1:6" x14ac:dyDescent="0.3">
      <c r="A165" s="35" t="s">
        <v>84</v>
      </c>
      <c r="B165">
        <v>1110</v>
      </c>
      <c r="C165">
        <v>1000</v>
      </c>
      <c r="D165">
        <v>110</v>
      </c>
      <c r="E165" s="39"/>
      <c r="F165" s="39"/>
    </row>
    <row r="166" spans="1:6" x14ac:dyDescent="0.3">
      <c r="A166" s="35" t="s">
        <v>52</v>
      </c>
      <c r="B166">
        <v>1090</v>
      </c>
      <c r="C166">
        <v>1000</v>
      </c>
      <c r="D166">
        <v>90</v>
      </c>
      <c r="E166" s="39"/>
      <c r="F166" s="39"/>
    </row>
    <row r="167" spans="1:6" x14ac:dyDescent="0.3">
      <c r="A167" s="35" t="s">
        <v>98</v>
      </c>
      <c r="B167">
        <v>1580</v>
      </c>
      <c r="C167">
        <v>1450</v>
      </c>
      <c r="D167">
        <v>130</v>
      </c>
      <c r="E167" s="39"/>
      <c r="F167" s="39"/>
    </row>
    <row r="168" spans="1:6" x14ac:dyDescent="0.3">
      <c r="A168" s="35" t="s">
        <v>74</v>
      </c>
      <c r="B168">
        <v>815</v>
      </c>
      <c r="C168">
        <v>750</v>
      </c>
      <c r="D168">
        <v>65</v>
      </c>
      <c r="E168" s="39"/>
      <c r="F168" s="39"/>
    </row>
    <row r="169" spans="1:6" x14ac:dyDescent="0.3">
      <c r="A169" s="35" t="s">
        <v>42</v>
      </c>
      <c r="B169">
        <v>980</v>
      </c>
      <c r="C169">
        <v>900</v>
      </c>
      <c r="D169">
        <v>80</v>
      </c>
      <c r="E169" s="39"/>
      <c r="F169" s="39"/>
    </row>
    <row r="170" spans="1:6" x14ac:dyDescent="0.3">
      <c r="A170" s="35" t="s">
        <v>110</v>
      </c>
      <c r="B170">
        <v>1640</v>
      </c>
      <c r="C170">
        <v>1500</v>
      </c>
      <c r="D170">
        <v>140</v>
      </c>
      <c r="E170" s="39"/>
      <c r="F170" s="39"/>
    </row>
    <row r="171" spans="1:6" x14ac:dyDescent="0.3">
      <c r="A171" s="35" t="s">
        <v>44</v>
      </c>
      <c r="B171">
        <v>655</v>
      </c>
      <c r="C171">
        <v>600</v>
      </c>
      <c r="D171">
        <v>55</v>
      </c>
      <c r="E171" s="39"/>
      <c r="F171" s="39"/>
    </row>
    <row r="172" spans="1:6" x14ac:dyDescent="0.3">
      <c r="A172" s="35" t="s">
        <v>56</v>
      </c>
      <c r="B172">
        <v>760</v>
      </c>
      <c r="C172">
        <v>700</v>
      </c>
      <c r="D172">
        <v>60</v>
      </c>
      <c r="E172" s="39"/>
      <c r="F172" s="39"/>
    </row>
    <row r="173" spans="1:6" x14ac:dyDescent="0.3">
      <c r="A173" s="35" t="s">
        <v>96</v>
      </c>
      <c r="B173">
        <v>655</v>
      </c>
      <c r="C173">
        <v>600</v>
      </c>
      <c r="D173">
        <v>55</v>
      </c>
      <c r="E173" s="39"/>
      <c r="F173" s="39"/>
    </row>
    <row r="174" spans="1:6" x14ac:dyDescent="0.3">
      <c r="A174" s="35" t="s">
        <v>40</v>
      </c>
      <c r="B174">
        <v>380</v>
      </c>
      <c r="C174">
        <v>350</v>
      </c>
      <c r="D174">
        <v>30</v>
      </c>
      <c r="E174" s="39"/>
      <c r="F174" s="39"/>
    </row>
    <row r="175" spans="1:6" x14ac:dyDescent="0.3">
      <c r="A175" s="35" t="s">
        <v>58</v>
      </c>
      <c r="B175">
        <v>1305</v>
      </c>
      <c r="C175">
        <v>1200</v>
      </c>
      <c r="D175">
        <v>105</v>
      </c>
      <c r="E175" s="39"/>
      <c r="F175" s="39"/>
    </row>
    <row r="176" spans="1:6" x14ac:dyDescent="0.3">
      <c r="A176" s="35" t="s">
        <v>94</v>
      </c>
      <c r="B176">
        <v>600</v>
      </c>
      <c r="C176">
        <v>550</v>
      </c>
      <c r="D176">
        <v>50</v>
      </c>
      <c r="E176" s="39"/>
      <c r="F176" s="39"/>
    </row>
    <row r="177" spans="1:6" x14ac:dyDescent="0.3">
      <c r="A177" s="35" t="s">
        <v>119</v>
      </c>
      <c r="B177">
        <v>545</v>
      </c>
      <c r="C177">
        <v>500</v>
      </c>
      <c r="D177">
        <v>45</v>
      </c>
      <c r="E177" s="39"/>
      <c r="F177" s="39"/>
    </row>
    <row r="178" spans="1:6" x14ac:dyDescent="0.3">
      <c r="A178" s="35" t="s">
        <v>54</v>
      </c>
      <c r="B178">
        <v>490</v>
      </c>
      <c r="C178">
        <v>450</v>
      </c>
      <c r="D178">
        <v>40</v>
      </c>
      <c r="E178" s="39"/>
      <c r="F178" s="39"/>
    </row>
    <row r="179" spans="1:6" x14ac:dyDescent="0.3">
      <c r="A179" s="35" t="s">
        <v>100</v>
      </c>
      <c r="B179">
        <v>1740</v>
      </c>
      <c r="C179">
        <v>1600</v>
      </c>
      <c r="D179">
        <v>140</v>
      </c>
      <c r="E179" s="39"/>
      <c r="F179" s="39"/>
    </row>
    <row r="180" spans="1:6" x14ac:dyDescent="0.3">
      <c r="A180" s="35" t="s">
        <v>86</v>
      </c>
      <c r="B180">
        <v>490</v>
      </c>
      <c r="C180">
        <v>450</v>
      </c>
      <c r="D180">
        <v>40</v>
      </c>
      <c r="E180" s="39"/>
      <c r="F180" s="39"/>
    </row>
    <row r="181" spans="1:6" x14ac:dyDescent="0.3">
      <c r="A181" s="35" t="s">
        <v>121</v>
      </c>
      <c r="B181">
        <v>600</v>
      </c>
      <c r="C181">
        <v>550</v>
      </c>
      <c r="D181">
        <v>50</v>
      </c>
      <c r="E181" s="39"/>
      <c r="F181" s="39"/>
    </row>
    <row r="182" spans="1:6" x14ac:dyDescent="0.3">
      <c r="A182" s="35" t="s">
        <v>72</v>
      </c>
      <c r="B182">
        <v>870</v>
      </c>
      <c r="C182">
        <v>800</v>
      </c>
      <c r="D182">
        <v>70</v>
      </c>
      <c r="E182" s="39"/>
      <c r="F182" s="39"/>
    </row>
    <row r="183" spans="1:6" x14ac:dyDescent="0.3">
      <c r="A183" s="35" t="s">
        <v>48</v>
      </c>
      <c r="B183">
        <v>1620</v>
      </c>
      <c r="C183">
        <v>1500</v>
      </c>
      <c r="D183">
        <v>120</v>
      </c>
      <c r="E183" s="39"/>
      <c r="F183" s="39"/>
    </row>
    <row r="184" spans="1:6" x14ac:dyDescent="0.3">
      <c r="A184" s="35" t="s">
        <v>114</v>
      </c>
      <c r="B184">
        <v>765</v>
      </c>
      <c r="C184">
        <v>700</v>
      </c>
      <c r="D184">
        <v>65</v>
      </c>
      <c r="E184" s="39"/>
      <c r="F184" s="39"/>
    </row>
    <row r="185" spans="1:6" x14ac:dyDescent="0.3">
      <c r="A185" s="35" t="s">
        <v>62</v>
      </c>
      <c r="B185">
        <v>550</v>
      </c>
      <c r="C185">
        <v>500</v>
      </c>
      <c r="D185">
        <v>50</v>
      </c>
      <c r="E185" s="39"/>
      <c r="F185" s="39"/>
    </row>
    <row r="186" spans="1:6" x14ac:dyDescent="0.3">
      <c r="A186" s="35" t="s">
        <v>78</v>
      </c>
      <c r="B186">
        <v>1535</v>
      </c>
      <c r="C186">
        <v>1400</v>
      </c>
      <c r="D186">
        <v>135</v>
      </c>
      <c r="E186" s="39"/>
      <c r="F186" s="39"/>
    </row>
    <row r="187" spans="1:6" x14ac:dyDescent="0.3">
      <c r="A187" s="35" t="s">
        <v>92</v>
      </c>
      <c r="B187">
        <v>1855</v>
      </c>
      <c r="C187">
        <v>1700</v>
      </c>
      <c r="D187">
        <v>155</v>
      </c>
      <c r="E187" s="39"/>
      <c r="F187" s="39"/>
    </row>
    <row r="188" spans="1:6" x14ac:dyDescent="0.3">
      <c r="A188" s="14" t="s">
        <v>165</v>
      </c>
      <c r="B188">
        <v>3005</v>
      </c>
      <c r="C188">
        <v>2750</v>
      </c>
      <c r="D188">
        <v>255</v>
      </c>
      <c r="E188" s="39"/>
      <c r="F188" s="39"/>
    </row>
    <row r="189" spans="1:6" x14ac:dyDescent="0.3">
      <c r="A189" s="35" t="s">
        <v>60</v>
      </c>
      <c r="B189">
        <v>1310</v>
      </c>
      <c r="C189">
        <v>1200</v>
      </c>
      <c r="D189">
        <v>110</v>
      </c>
      <c r="E189" s="39"/>
      <c r="F189" s="39"/>
    </row>
    <row r="190" spans="1:6" x14ac:dyDescent="0.3">
      <c r="A190" s="35" t="s">
        <v>116</v>
      </c>
      <c r="B190">
        <v>820</v>
      </c>
      <c r="C190">
        <v>750</v>
      </c>
      <c r="D190">
        <v>70</v>
      </c>
      <c r="E190" s="39"/>
      <c r="F190" s="39"/>
    </row>
    <row r="191" spans="1:6" x14ac:dyDescent="0.3">
      <c r="A191" s="35" t="s">
        <v>90</v>
      </c>
      <c r="B191">
        <v>875</v>
      </c>
      <c r="C191">
        <v>800</v>
      </c>
      <c r="D191">
        <v>75</v>
      </c>
      <c r="E191" s="39"/>
      <c r="F191" s="39"/>
    </row>
    <row r="192" spans="1:6" x14ac:dyDescent="0.3">
      <c r="A192" s="14" t="s">
        <v>166</v>
      </c>
      <c r="B192">
        <v>3120</v>
      </c>
      <c r="C192">
        <v>2850</v>
      </c>
      <c r="D192">
        <v>270</v>
      </c>
      <c r="E192" s="39"/>
      <c r="F192" s="39"/>
    </row>
    <row r="193" spans="1:6" x14ac:dyDescent="0.3">
      <c r="A193" s="35" t="s">
        <v>68</v>
      </c>
      <c r="B193">
        <v>1695</v>
      </c>
      <c r="C193">
        <v>1550</v>
      </c>
      <c r="D193">
        <v>145</v>
      </c>
      <c r="E193" s="39"/>
      <c r="F193" s="39"/>
    </row>
    <row r="194" spans="1:6" x14ac:dyDescent="0.3">
      <c r="A194" s="35" t="s">
        <v>80</v>
      </c>
      <c r="B194">
        <v>1425</v>
      </c>
      <c r="C194">
        <v>1300</v>
      </c>
      <c r="D194">
        <v>125</v>
      </c>
      <c r="E194" s="39"/>
      <c r="F194" s="39"/>
    </row>
    <row r="195" spans="1:6" x14ac:dyDescent="0.3">
      <c r="A195" s="14" t="s">
        <v>167</v>
      </c>
      <c r="B195">
        <v>1315</v>
      </c>
      <c r="C195">
        <v>1200</v>
      </c>
      <c r="D195">
        <v>115</v>
      </c>
      <c r="E195" s="39"/>
      <c r="F195" s="39"/>
    </row>
    <row r="196" spans="1:6" x14ac:dyDescent="0.3">
      <c r="A196" s="35" t="s">
        <v>88</v>
      </c>
      <c r="B196">
        <v>765</v>
      </c>
      <c r="C196">
        <v>700</v>
      </c>
      <c r="D196">
        <v>65</v>
      </c>
      <c r="E196" s="39"/>
      <c r="F196" s="39"/>
    </row>
    <row r="197" spans="1:6" x14ac:dyDescent="0.3">
      <c r="A197" s="35" t="s">
        <v>36</v>
      </c>
      <c r="B197">
        <v>550</v>
      </c>
      <c r="C197">
        <v>500</v>
      </c>
      <c r="D197">
        <v>50</v>
      </c>
      <c r="E197" s="39"/>
      <c r="F197" s="39"/>
    </row>
    <row r="198" spans="1:6" x14ac:dyDescent="0.3">
      <c r="A198" s="14" t="s">
        <v>168</v>
      </c>
      <c r="B198">
        <v>4095</v>
      </c>
      <c r="C198">
        <v>3750</v>
      </c>
      <c r="D198">
        <v>345</v>
      </c>
      <c r="E198" s="39"/>
      <c r="F198" s="39"/>
    </row>
    <row r="199" spans="1:6" x14ac:dyDescent="0.3">
      <c r="A199" s="35" t="s">
        <v>64</v>
      </c>
      <c r="B199">
        <v>815</v>
      </c>
      <c r="C199">
        <v>750</v>
      </c>
      <c r="D199">
        <v>65</v>
      </c>
      <c r="E199" s="39"/>
      <c r="F199" s="39"/>
    </row>
    <row r="200" spans="1:6" x14ac:dyDescent="0.3">
      <c r="A200" s="35" t="s">
        <v>38</v>
      </c>
      <c r="B200">
        <v>765</v>
      </c>
      <c r="C200">
        <v>700</v>
      </c>
      <c r="D200">
        <v>65</v>
      </c>
      <c r="E200" s="39"/>
      <c r="F200" s="39"/>
    </row>
    <row r="201" spans="1:6" x14ac:dyDescent="0.3">
      <c r="A201" s="35" t="s">
        <v>112</v>
      </c>
      <c r="B201">
        <v>1150</v>
      </c>
      <c r="C201">
        <v>1050</v>
      </c>
      <c r="D201">
        <v>100</v>
      </c>
      <c r="E201" s="39"/>
      <c r="F201" s="39"/>
    </row>
    <row r="202" spans="1:6" x14ac:dyDescent="0.3">
      <c r="A202" s="35" t="s">
        <v>82</v>
      </c>
      <c r="B202">
        <v>985</v>
      </c>
      <c r="C202">
        <v>900</v>
      </c>
      <c r="D202">
        <v>85</v>
      </c>
      <c r="E202" s="39"/>
      <c r="F202" s="39"/>
    </row>
    <row r="203" spans="1:6" x14ac:dyDescent="0.3">
      <c r="A203" s="35" t="s">
        <v>102</v>
      </c>
      <c r="B203">
        <v>380</v>
      </c>
      <c r="C203">
        <v>350</v>
      </c>
      <c r="D203">
        <v>30</v>
      </c>
      <c r="E203" s="39"/>
      <c r="F203" s="39"/>
    </row>
    <row r="204" spans="1:6" x14ac:dyDescent="0.3">
      <c r="A204" s="14" t="s">
        <v>132</v>
      </c>
      <c r="B204">
        <v>40595</v>
      </c>
      <c r="C204">
        <v>37200</v>
      </c>
      <c r="D204">
        <v>3395</v>
      </c>
      <c r="E204" s="39"/>
      <c r="F204" s="39"/>
    </row>
    <row r="205" spans="1:6" x14ac:dyDescent="0.3">
      <c r="A205" s="39"/>
      <c r="B205" s="39"/>
      <c r="C205" s="39"/>
      <c r="D205" s="39"/>
      <c r="E205" s="39"/>
      <c r="F205" s="39"/>
    </row>
    <row r="206" spans="1:6" x14ac:dyDescent="0.3">
      <c r="A206" s="39"/>
      <c r="B206" s="39"/>
      <c r="C206" s="39"/>
      <c r="D206" s="39"/>
      <c r="E206" s="39"/>
      <c r="F206" s="39"/>
    </row>
    <row r="207" spans="1:6" x14ac:dyDescent="0.3">
      <c r="A207" s="39"/>
      <c r="B207" s="39"/>
      <c r="C207" s="39"/>
      <c r="D207" s="39"/>
      <c r="E207" s="39"/>
      <c r="F207" s="39"/>
    </row>
    <row r="208" spans="1:6" x14ac:dyDescent="0.3">
      <c r="A208" s="39"/>
      <c r="B208" s="39"/>
      <c r="C208" s="39"/>
      <c r="D208" s="39"/>
      <c r="E208" s="39"/>
      <c r="F208" s="39"/>
    </row>
    <row r="209" spans="1:6" x14ac:dyDescent="0.3">
      <c r="A209" s="39"/>
      <c r="B209" s="39"/>
      <c r="C209" s="39"/>
      <c r="D209" s="39"/>
      <c r="E209" s="39"/>
      <c r="F209" s="39"/>
    </row>
    <row r="210" spans="1:6" x14ac:dyDescent="0.3">
      <c r="A210" s="39"/>
      <c r="B210" s="39"/>
      <c r="C210" s="39"/>
      <c r="D210" s="39"/>
      <c r="E210" s="39"/>
      <c r="F210" s="39"/>
    </row>
    <row r="211" spans="1:6" x14ac:dyDescent="0.3">
      <c r="A211" s="39"/>
      <c r="B211" s="39"/>
      <c r="C211" s="39"/>
      <c r="D211" s="39"/>
      <c r="E211" s="39"/>
      <c r="F211" s="39"/>
    </row>
    <row r="212" spans="1:6" x14ac:dyDescent="0.3">
      <c r="A212" s="39"/>
      <c r="B212" s="39"/>
      <c r="C212" s="39"/>
      <c r="D212" s="39"/>
      <c r="E212" s="39"/>
      <c r="F212" s="39"/>
    </row>
    <row r="213" spans="1:6" x14ac:dyDescent="0.3">
      <c r="A213" s="39"/>
      <c r="B213" s="39"/>
      <c r="C213" s="39"/>
      <c r="D213" s="39"/>
      <c r="E213" s="39"/>
      <c r="F213" s="39"/>
    </row>
    <row r="214" spans="1:6" x14ac:dyDescent="0.3">
      <c r="A214" s="39"/>
      <c r="B214" s="39"/>
      <c r="C214" s="39"/>
      <c r="D214" s="39"/>
      <c r="E214" s="39"/>
      <c r="F214" s="39"/>
    </row>
    <row r="215" spans="1:6" x14ac:dyDescent="0.3">
      <c r="A215" s="39"/>
      <c r="B215" s="39"/>
      <c r="C215" s="39"/>
      <c r="D215" s="39"/>
      <c r="E215" s="39"/>
      <c r="F215" s="39"/>
    </row>
    <row r="216" spans="1:6" x14ac:dyDescent="0.3">
      <c r="A216" s="39"/>
      <c r="B216" s="39"/>
      <c r="C216" s="39"/>
      <c r="D216" s="39"/>
      <c r="E216" s="39"/>
      <c r="F216" s="39"/>
    </row>
    <row r="217" spans="1:6" x14ac:dyDescent="0.3">
      <c r="A217" s="39"/>
      <c r="B217" s="39"/>
      <c r="C217" s="39"/>
      <c r="D217" s="39"/>
      <c r="E217" s="39"/>
      <c r="F217" s="39"/>
    </row>
    <row r="218" spans="1:6" x14ac:dyDescent="0.3">
      <c r="A218" s="39"/>
      <c r="B218" s="39"/>
      <c r="C218" s="39"/>
      <c r="D218" s="39"/>
      <c r="E218" s="39"/>
      <c r="F218" s="39"/>
    </row>
    <row r="219" spans="1:6" x14ac:dyDescent="0.3">
      <c r="A219" s="39"/>
      <c r="B219" s="39"/>
      <c r="C219" s="39"/>
      <c r="D219" s="39"/>
      <c r="E219" s="39"/>
      <c r="F219" s="39"/>
    </row>
    <row r="220" spans="1:6" x14ac:dyDescent="0.3">
      <c r="A220" s="39"/>
      <c r="B220" s="39"/>
      <c r="C220" s="39"/>
      <c r="D220" s="39"/>
      <c r="E220" s="39"/>
      <c r="F220" s="39"/>
    </row>
    <row r="221" spans="1:6" x14ac:dyDescent="0.3">
      <c r="A221" s="39"/>
      <c r="B221" s="39"/>
      <c r="C221" s="39"/>
      <c r="D221" s="39"/>
      <c r="E221" s="39"/>
      <c r="F221" s="39"/>
    </row>
    <row r="222" spans="1:6" x14ac:dyDescent="0.3">
      <c r="A222" s="39"/>
      <c r="B222" s="39"/>
      <c r="C222" s="39"/>
      <c r="D222" s="39"/>
      <c r="E222" s="39"/>
      <c r="F222" s="39"/>
    </row>
    <row r="223" spans="1:6" x14ac:dyDescent="0.3">
      <c r="A223" s="39"/>
      <c r="B223" s="39"/>
      <c r="C223" s="39"/>
      <c r="D223" s="39"/>
      <c r="E223" s="39"/>
      <c r="F223" s="39"/>
    </row>
    <row r="224" spans="1:6" x14ac:dyDescent="0.3">
      <c r="A224" s="39"/>
      <c r="B224" s="39"/>
      <c r="C224" s="39"/>
      <c r="D224" s="39"/>
      <c r="E224" s="39"/>
      <c r="F224" s="39"/>
    </row>
    <row r="225" spans="1:6" x14ac:dyDescent="0.3">
      <c r="A225" s="39"/>
      <c r="B225" s="39"/>
      <c r="C225" s="39"/>
      <c r="D225" s="39"/>
      <c r="E225" s="39"/>
      <c r="F225" s="39"/>
    </row>
    <row r="226" spans="1:6" x14ac:dyDescent="0.3">
      <c r="A226" s="39"/>
      <c r="B226" s="39"/>
      <c r="C226" s="39"/>
      <c r="D226" s="39"/>
      <c r="E226" s="39"/>
      <c r="F226" s="39"/>
    </row>
    <row r="227" spans="1:6" x14ac:dyDescent="0.3">
      <c r="A227" s="39"/>
      <c r="B227" s="39"/>
      <c r="C227" s="39"/>
      <c r="D227" s="39"/>
      <c r="E227" s="39"/>
      <c r="F227" s="39"/>
    </row>
    <row r="228" spans="1:6" x14ac:dyDescent="0.3">
      <c r="A228" s="39"/>
      <c r="B228" s="39"/>
      <c r="C228" s="39"/>
      <c r="D228" s="39"/>
      <c r="E228" s="39"/>
      <c r="F228" s="39"/>
    </row>
  </sheetData>
  <conditionalFormatting sqref="A157:A161">
    <cfRule type="top10" dxfId="24" priority="26" rank="3"/>
  </conditionalFormatting>
  <conditionalFormatting sqref="A157:A203">
    <cfRule type="top10" dxfId="23" priority="25" rank="3"/>
  </conditionalFormatting>
  <conditionalFormatting pivot="1" sqref="B189:D191">
    <cfRule type="top10" dxfId="22" priority="23" rank="1"/>
  </conditionalFormatting>
  <conditionalFormatting sqref="A193:A194">
    <cfRule type="top10" dxfId="21" priority="22" rank="1"/>
  </conditionalFormatting>
  <conditionalFormatting pivot="1" sqref="B196:B197">
    <cfRule type="top10" dxfId="20" priority="21" rank="1"/>
  </conditionalFormatting>
  <conditionalFormatting pivot="1" sqref="B199:B203">
    <cfRule type="top10" dxfId="19" priority="20" rank="1"/>
  </conditionalFormatting>
  <conditionalFormatting sqref="A157:A161">
    <cfRule type="top10" dxfId="18" priority="19" rank="1"/>
  </conditionalFormatting>
  <conditionalFormatting pivot="1" sqref="B158:B187">
    <cfRule type="top10" dxfId="17" priority="16" rank="1"/>
  </conditionalFormatting>
  <conditionalFormatting pivot="1" sqref="C158:D187">
    <cfRule type="top10" dxfId="16" priority="15" rank="1"/>
  </conditionalFormatting>
  <conditionalFormatting pivot="1" sqref="D158:D187">
    <cfRule type="top10" dxfId="15" priority="14" rank="1"/>
  </conditionalFormatting>
  <conditionalFormatting pivot="1" sqref="C189:C191">
    <cfRule type="top10" dxfId="14" priority="13" rank="1"/>
  </conditionalFormatting>
  <conditionalFormatting pivot="1" sqref="B193:B194">
    <cfRule type="top10" dxfId="13" priority="12" rank="1"/>
  </conditionalFormatting>
  <conditionalFormatting pivot="1" sqref="C193:C194">
    <cfRule type="top10" dxfId="12" priority="11" rank="1"/>
  </conditionalFormatting>
  <conditionalFormatting pivot="1" sqref="D193:D194">
    <cfRule type="top10" dxfId="11" priority="10" rank="1"/>
  </conditionalFormatting>
  <conditionalFormatting pivot="1" sqref="C196:C197">
    <cfRule type="top10" dxfId="10" priority="9" rank="1"/>
  </conditionalFormatting>
  <conditionalFormatting pivot="1" sqref="D196:D197">
    <cfRule type="top10" dxfId="9" priority="8" rank="1"/>
  </conditionalFormatting>
  <conditionalFormatting pivot="1" sqref="D199:D203">
    <cfRule type="top10" dxfId="8" priority="7" rank="1"/>
  </conditionalFormatting>
  <conditionalFormatting pivot="1" sqref="C199:C203">
    <cfRule type="top10" dxfId="7" priority="6" rank="1"/>
  </conditionalFormatting>
  <conditionalFormatting pivot="1" sqref="D189:D191">
    <cfRule type="top10" dxfId="6" priority="5" rank="1"/>
  </conditionalFormatting>
  <conditionalFormatting sqref="F1:F4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{74DD9CE3-F951-4791-ACD6-B8DABAE943F6}</x14:id>
        </ext>
      </extLst>
    </cfRule>
  </conditionalFormatting>
  <conditionalFormatting pivot="1" sqref="E2:E4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{FDCC22A3-50EC-4788-A54E-18FD72D6A71F}</x14:id>
        </ext>
      </extLst>
    </cfRule>
  </conditionalFormatting>
  <conditionalFormatting pivot="1" sqref="C2:C43">
    <cfRule type="colorScale" priority="1">
      <colorScale>
        <cfvo type="min"/>
        <cfvo type="max"/>
        <color rgb="FF63BE7B"/>
        <color rgb="FFFCFCFF"/>
      </colorScale>
    </cfRule>
  </conditionalFormatting>
  <pageMargins left="0.70866141732283472" right="0.70866141732283472" top="0.74803149606299213" bottom="0.74803149606299213" header="0" footer="0"/>
  <pageSetup orientation="landscape" r:id="rId3"/>
  <headerFooter>
    <oddHeader xml:space="preserve">&amp;C&amp;"-,Grassetto"
REPORT SOCIAL MEDIA&amp;"-,Normale"
&amp;R&amp;F&amp;F
</oddHeader>
    <oddFooter>&amp;C&amp;P&amp;R&amp;D</oddFooter>
  </headerFooter>
  <rowBreaks count="1" manualBreakCount="1">
    <brk id="231" max="16383" man="1"/>
  </rowBreaks>
  <colBreaks count="1" manualBreakCount="1">
    <brk id="24" max="1048575" man="1"/>
  </colBreaks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DD9CE3-F951-4791-ACD6-B8DABAE943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F1:F43</xm:sqref>
        </x14:conditionalFormatting>
        <x14:conditionalFormatting xmlns:xm="http://schemas.microsoft.com/office/excel/2006/main" pivot="1">
          <x14:cfRule type="dataBar" id="{FDCC22A3-50EC-4788-A54E-18FD72D6A7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E2:E43</xm:sqref>
        </x14:conditionalFormatting>
        <x14:conditionalFormatting xmlns:xm="http://schemas.microsoft.com/office/excel/2006/main" pivot="1">
          <x14:cfRule type="iconSet" priority="2" id="{A79B781D-FDB3-41EE-B421-C3C50B9D22A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Vendite</vt:lpstr>
      <vt:lpstr>PIVOT VENDITE</vt:lpstr>
      <vt:lpstr>Performances</vt:lpstr>
      <vt:lpstr>PIVOT PERFORMANCES</vt:lpstr>
      <vt:lpstr>SOCIAL MEDIA</vt:lpstr>
      <vt:lpstr>SM - ES.5</vt:lpstr>
      <vt:lpstr>PIVOT SM</vt:lpstr>
      <vt:lpstr>PIVOT ES.5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FORTUNA DE SENA</cp:lastModifiedBy>
  <cp:lastPrinted>2025-09-14T17:29:42Z</cp:lastPrinted>
  <dcterms:created xsi:type="dcterms:W3CDTF">2015-10-05T16:23:47Z</dcterms:created>
  <dcterms:modified xsi:type="dcterms:W3CDTF">2025-09-14T17:30:11Z</dcterms:modified>
</cp:coreProperties>
</file>