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ortu\Desktop\epicode excercises\"/>
    </mc:Choice>
  </mc:AlternateContent>
  <xr:revisionPtr revIDLastSave="0" documentId="8_{7710BD8C-7632-4BF6-AC01-686CCA4735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60" i="1"/>
  <c r="D63" i="1"/>
  <c r="G2" i="2"/>
  <c r="G6" i="2"/>
  <c r="G5" i="2"/>
  <c r="G4" i="2"/>
  <c r="G3" i="2"/>
  <c r="F6" i="2"/>
  <c r="F5" i="2"/>
  <c r="F4" i="2"/>
  <c r="F3" i="2"/>
  <c r="F2" i="2"/>
  <c r="E6" i="2"/>
  <c r="E5" i="2"/>
  <c r="E4" i="2"/>
  <c r="E3" i="2"/>
  <c r="E2" i="2"/>
  <c r="G2" i="1"/>
  <c r="D2" i="1" s="1"/>
  <c r="G3" i="1"/>
  <c r="D3" i="1" s="1"/>
  <c r="G4" i="1"/>
  <c r="D4" i="1" s="1"/>
  <c r="G5" i="1"/>
  <c r="D5" i="1" s="1"/>
  <c r="G6" i="1"/>
  <c r="D6" i="1" s="1"/>
  <c r="G7" i="1"/>
  <c r="D7" i="1" s="1"/>
  <c r="G8" i="1"/>
  <c r="D8" i="1" s="1"/>
  <c r="G9" i="1"/>
  <c r="D9" i="1" s="1"/>
  <c r="G10" i="1"/>
  <c r="D10" i="1" s="1"/>
  <c r="G11" i="1"/>
  <c r="D11" i="1" s="1"/>
  <c r="G12" i="1"/>
  <c r="D12" i="1" s="1"/>
  <c r="G13" i="1"/>
  <c r="D13" i="1" s="1"/>
  <c r="G14" i="1"/>
  <c r="D14" i="1" s="1"/>
  <c r="G15" i="1"/>
  <c r="D15" i="1" s="1"/>
  <c r="G16" i="1"/>
  <c r="D16" i="1" s="1"/>
  <c r="G17" i="1"/>
  <c r="D17" i="1" s="1"/>
  <c r="G18" i="1"/>
  <c r="D18" i="1" s="1"/>
  <c r="G19" i="1"/>
  <c r="D19" i="1" s="1"/>
  <c r="G20" i="1"/>
  <c r="D20" i="1" s="1"/>
  <c r="G21" i="1"/>
  <c r="D21" i="1" s="1"/>
  <c r="G22" i="1"/>
  <c r="D22" i="1" s="1"/>
  <c r="G23" i="1"/>
  <c r="D23" i="1" s="1"/>
  <c r="G24" i="1"/>
  <c r="D24" i="1" s="1"/>
  <c r="G25" i="1"/>
  <c r="D25" i="1" s="1"/>
  <c r="G26" i="1"/>
  <c r="D26" i="1" s="1"/>
  <c r="G27" i="1"/>
  <c r="D27" i="1" s="1"/>
  <c r="G28" i="1"/>
  <c r="D28" i="1" s="1"/>
  <c r="G29" i="1"/>
  <c r="D29" i="1" s="1"/>
  <c r="G30" i="1"/>
  <c r="D30" i="1" s="1"/>
  <c r="G31" i="1"/>
  <c r="G32" i="1"/>
  <c r="D32" i="1" s="1"/>
  <c r="G33" i="1"/>
  <c r="D33" i="1" s="1"/>
  <c r="G34" i="1"/>
  <c r="D34" i="1" s="1"/>
  <c r="G35" i="1"/>
  <c r="D35" i="1" s="1"/>
  <c r="G36" i="1"/>
  <c r="D36" i="1" s="1"/>
  <c r="G37" i="1"/>
  <c r="D37" i="1" s="1"/>
  <c r="G38" i="1"/>
  <c r="D38" i="1" s="1"/>
  <c r="G39" i="1"/>
  <c r="D39" i="1" s="1"/>
  <c r="G40" i="1"/>
  <c r="D40" i="1" s="1"/>
  <c r="G41" i="1"/>
  <c r="D41" i="1" s="1"/>
  <c r="G42" i="1"/>
  <c r="D42" i="1" s="1"/>
  <c r="G43" i="1"/>
  <c r="D43" i="1" s="1"/>
  <c r="G44" i="1"/>
  <c r="D44" i="1" s="1"/>
  <c r="G45" i="1"/>
  <c r="D45" i="1" s="1"/>
  <c r="G46" i="1"/>
  <c r="D46" i="1" s="1"/>
  <c r="G47" i="1"/>
  <c r="D47" i="1" s="1"/>
  <c r="G48" i="1"/>
  <c r="D48" i="1" s="1"/>
  <c r="G49" i="1"/>
  <c r="D49" i="1" s="1"/>
  <c r="G50" i="1"/>
  <c r="D50" i="1" s="1"/>
  <c r="G51" i="1"/>
  <c r="D51" i="1" s="1"/>
  <c r="G52" i="1"/>
  <c r="D52" i="1" s="1"/>
  <c r="G53" i="1"/>
  <c r="D53" i="1" s="1"/>
  <c r="G54" i="1"/>
  <c r="D54" i="1" s="1"/>
  <c r="G55" i="1"/>
  <c r="D55" i="1" s="1"/>
  <c r="G56" i="1"/>
  <c r="D56" i="1" s="1"/>
  <c r="G57" i="1"/>
  <c r="D57" i="1" s="1"/>
  <c r="G58" i="1"/>
  <c r="D58" i="1" s="1"/>
  <c r="G59" i="1"/>
  <c r="D59" i="1" s="1"/>
  <c r="G60" i="1"/>
  <c r="G61" i="1"/>
  <c r="D61" i="1" s="1"/>
  <c r="G62" i="1"/>
  <c r="D62" i="1" s="1"/>
  <c r="G63" i="1"/>
  <c r="G64" i="1"/>
  <c r="D64" i="1" s="1"/>
  <c r="G65" i="1"/>
  <c r="D65" i="1" s="1"/>
  <c r="G66" i="1"/>
  <c r="D66" i="1" s="1"/>
  <c r="G67" i="1"/>
  <c r="D67" i="1" s="1"/>
  <c r="G68" i="1"/>
  <c r="D68" i="1" s="1"/>
  <c r="G69" i="1"/>
  <c r="D69" i="1" s="1"/>
  <c r="G70" i="1"/>
  <c r="D70" i="1" s="1"/>
  <c r="G71" i="1"/>
  <c r="D71" i="1" s="1"/>
  <c r="G72" i="1"/>
  <c r="D72" i="1" s="1"/>
  <c r="G73" i="1"/>
  <c r="D73" i="1" s="1"/>
  <c r="G74" i="1"/>
  <c r="D74" i="1" s="1"/>
  <c r="G75" i="1"/>
  <c r="D75" i="1" s="1"/>
  <c r="G76" i="1"/>
  <c r="D76" i="1" s="1"/>
  <c r="G77" i="1"/>
  <c r="D77" i="1" s="1"/>
  <c r="G78" i="1"/>
  <c r="D78" i="1" s="1"/>
  <c r="G79" i="1"/>
  <c r="D79" i="1" s="1"/>
  <c r="G80" i="1"/>
  <c r="D80" i="1" s="1"/>
  <c r="G81" i="1"/>
  <c r="D81" i="1" s="1"/>
  <c r="G82" i="1"/>
  <c r="D82" i="1" s="1"/>
  <c r="G83" i="1"/>
  <c r="D83" i="1" s="1"/>
  <c r="G84" i="1"/>
  <c r="D84" i="1" s="1"/>
  <c r="G85" i="1"/>
  <c r="D85" i="1" s="1"/>
  <c r="G86" i="1"/>
  <c r="D86" i="1" s="1"/>
  <c r="G87" i="1"/>
  <c r="D87" i="1" s="1"/>
  <c r="G88" i="1"/>
  <c r="D88" i="1" s="1"/>
  <c r="G89" i="1"/>
  <c r="D89" i="1" s="1"/>
  <c r="G90" i="1"/>
  <c r="D90" i="1" s="1"/>
  <c r="G91" i="1"/>
  <c r="D91" i="1" s="1"/>
  <c r="G92" i="1"/>
  <c r="D92" i="1" s="1"/>
  <c r="G93" i="1"/>
  <c r="D93" i="1" s="1"/>
  <c r="G94" i="1"/>
  <c r="D94" i="1" s="1"/>
  <c r="G95" i="1"/>
  <c r="D95" i="1" s="1"/>
  <c r="G96" i="1"/>
  <c r="D96" i="1" s="1"/>
  <c r="G97" i="1"/>
  <c r="D97" i="1" s="1"/>
  <c r="G98" i="1"/>
  <c r="D98" i="1" s="1"/>
  <c r="G99" i="1"/>
  <c r="D99" i="1" s="1"/>
  <c r="G100" i="1"/>
  <c r="D100" i="1" s="1"/>
  <c r="G101" i="1"/>
  <c r="D101" i="1" s="1"/>
  <c r="C2" i="1"/>
  <c r="F2" i="1" s="1"/>
  <c r="C3" i="1"/>
  <c r="F3" i="1" s="1"/>
  <c r="C4" i="1"/>
  <c r="F4" i="1" s="1"/>
  <c r="C5" i="1"/>
  <c r="F5" i="1" s="1"/>
  <c r="C6" i="1"/>
  <c r="F6" i="1" s="1"/>
  <c r="C7" i="1"/>
  <c r="F7" i="1" s="1"/>
  <c r="C8" i="1"/>
  <c r="F8" i="1" s="1"/>
  <c r="C9" i="1"/>
  <c r="F9" i="1" s="1"/>
  <c r="C10" i="1"/>
  <c r="F10" i="1" s="1"/>
  <c r="C11" i="1"/>
  <c r="F11" i="1" s="1"/>
  <c r="C12" i="1"/>
  <c r="F12" i="1" s="1"/>
  <c r="C13" i="1"/>
  <c r="F13" i="1" s="1"/>
  <c r="C14" i="1"/>
  <c r="F14" i="1" s="1"/>
  <c r="C15" i="1"/>
  <c r="F15" i="1" s="1"/>
  <c r="C16" i="1"/>
  <c r="F16" i="1" s="1"/>
  <c r="C17" i="1"/>
  <c r="F17" i="1" s="1"/>
  <c r="C18" i="1"/>
  <c r="F18" i="1" s="1"/>
  <c r="C19" i="1"/>
  <c r="F19" i="1" s="1"/>
  <c r="C20" i="1"/>
  <c r="F20" i="1" s="1"/>
  <c r="C21" i="1"/>
  <c r="F21" i="1" s="1"/>
  <c r="C22" i="1"/>
  <c r="F22" i="1" s="1"/>
  <c r="C23" i="1"/>
  <c r="F23" i="1" s="1"/>
  <c r="C24" i="1"/>
  <c r="F24" i="1" s="1"/>
  <c r="C25" i="1"/>
  <c r="F25" i="1" s="1"/>
  <c r="C26" i="1"/>
  <c r="F26" i="1" s="1"/>
  <c r="C27" i="1"/>
  <c r="F27" i="1" s="1"/>
  <c r="C28" i="1"/>
  <c r="F28" i="1" s="1"/>
  <c r="C29" i="1"/>
  <c r="F29" i="1" s="1"/>
  <c r="C30" i="1"/>
  <c r="F30" i="1" s="1"/>
  <c r="C31" i="1"/>
  <c r="F31" i="1" s="1"/>
  <c r="C32" i="1"/>
  <c r="F32" i="1" s="1"/>
  <c r="C33" i="1"/>
  <c r="F33" i="1" s="1"/>
  <c r="C34" i="1"/>
  <c r="F34" i="1" s="1"/>
  <c r="C35" i="1"/>
  <c r="F35" i="1" s="1"/>
  <c r="C36" i="1"/>
  <c r="F36" i="1" s="1"/>
  <c r="C37" i="1"/>
  <c r="F37" i="1" s="1"/>
  <c r="C38" i="1"/>
  <c r="F38" i="1" s="1"/>
  <c r="C39" i="1"/>
  <c r="F39" i="1" s="1"/>
  <c r="C40" i="1"/>
  <c r="F40" i="1" s="1"/>
  <c r="C41" i="1"/>
  <c r="F41" i="1" s="1"/>
  <c r="C42" i="1"/>
  <c r="F42" i="1" s="1"/>
  <c r="C43" i="1"/>
  <c r="F43" i="1" s="1"/>
  <c r="C44" i="1"/>
  <c r="F44" i="1" s="1"/>
  <c r="C45" i="1"/>
  <c r="F45" i="1" s="1"/>
  <c r="C46" i="1"/>
  <c r="F46" i="1" s="1"/>
  <c r="C47" i="1"/>
  <c r="F47" i="1" s="1"/>
  <c r="C48" i="1"/>
  <c r="F48" i="1" s="1"/>
  <c r="C49" i="1"/>
  <c r="F49" i="1" s="1"/>
  <c r="C50" i="1"/>
  <c r="F50" i="1" s="1"/>
  <c r="C51" i="1"/>
  <c r="F51" i="1" s="1"/>
  <c r="C52" i="1"/>
  <c r="F52" i="1" s="1"/>
  <c r="C53" i="1"/>
  <c r="F53" i="1" s="1"/>
  <c r="C54" i="1"/>
  <c r="F54" i="1" s="1"/>
  <c r="C55" i="1"/>
  <c r="F55" i="1" s="1"/>
  <c r="C56" i="1"/>
  <c r="F56" i="1" s="1"/>
  <c r="C57" i="1"/>
  <c r="F57" i="1" s="1"/>
  <c r="C58" i="1"/>
  <c r="F58" i="1" s="1"/>
  <c r="C59" i="1"/>
  <c r="F59" i="1" s="1"/>
  <c r="C60" i="1"/>
  <c r="F60" i="1" s="1"/>
  <c r="C61" i="1"/>
  <c r="F61" i="1" s="1"/>
  <c r="C62" i="1"/>
  <c r="F62" i="1" s="1"/>
  <c r="C63" i="1"/>
  <c r="F63" i="1" s="1"/>
  <c r="C64" i="1"/>
  <c r="F64" i="1" s="1"/>
  <c r="C65" i="1"/>
  <c r="F65" i="1" s="1"/>
  <c r="C66" i="1"/>
  <c r="F66" i="1" s="1"/>
  <c r="C67" i="1"/>
  <c r="F67" i="1" s="1"/>
  <c r="C68" i="1"/>
  <c r="F68" i="1" s="1"/>
  <c r="C69" i="1"/>
  <c r="F69" i="1" s="1"/>
  <c r="C70" i="1"/>
  <c r="F70" i="1" s="1"/>
  <c r="C71" i="1"/>
  <c r="F71" i="1" s="1"/>
  <c r="C72" i="1"/>
  <c r="F72" i="1" s="1"/>
  <c r="C73" i="1"/>
  <c r="F73" i="1" s="1"/>
  <c r="C74" i="1"/>
  <c r="F74" i="1" s="1"/>
  <c r="C75" i="1"/>
  <c r="F75" i="1" s="1"/>
  <c r="C76" i="1"/>
  <c r="F76" i="1" s="1"/>
  <c r="C77" i="1"/>
  <c r="F77" i="1" s="1"/>
  <c r="C78" i="1"/>
  <c r="F78" i="1" s="1"/>
  <c r="C79" i="1"/>
  <c r="F79" i="1" s="1"/>
  <c r="C80" i="1"/>
  <c r="F80" i="1" s="1"/>
  <c r="C81" i="1"/>
  <c r="F81" i="1" s="1"/>
  <c r="C82" i="1"/>
  <c r="F82" i="1" s="1"/>
  <c r="C83" i="1"/>
  <c r="F83" i="1" s="1"/>
  <c r="C84" i="1"/>
  <c r="F84" i="1" s="1"/>
  <c r="C85" i="1"/>
  <c r="F85" i="1" s="1"/>
  <c r="C86" i="1"/>
  <c r="F86" i="1" s="1"/>
  <c r="C87" i="1"/>
  <c r="F87" i="1" s="1"/>
  <c r="C88" i="1"/>
  <c r="F88" i="1" s="1"/>
  <c r="C89" i="1"/>
  <c r="F89" i="1" s="1"/>
  <c r="C90" i="1"/>
  <c r="F90" i="1" s="1"/>
  <c r="C91" i="1"/>
  <c r="F91" i="1" s="1"/>
  <c r="C92" i="1"/>
  <c r="F92" i="1" s="1"/>
  <c r="C93" i="1"/>
  <c r="F93" i="1" s="1"/>
  <c r="C94" i="1"/>
  <c r="F94" i="1" s="1"/>
  <c r="C95" i="1"/>
  <c r="F95" i="1" s="1"/>
  <c r="C96" i="1"/>
  <c r="F96" i="1" s="1"/>
  <c r="C97" i="1"/>
  <c r="F97" i="1" s="1"/>
  <c r="C98" i="1"/>
  <c r="F98" i="1" s="1"/>
  <c r="C99" i="1"/>
  <c r="F99" i="1" s="1"/>
  <c r="C100" i="1"/>
  <c r="F100" i="1" s="1"/>
  <c r="C101" i="1"/>
  <c r="F101" i="1" s="1"/>
</calcChain>
</file>

<file path=xl/sharedStrings.xml><?xml version="1.0" encoding="utf-8"?>
<sst xmlns="http://schemas.openxmlformats.org/spreadsheetml/2006/main" count="194" uniqueCount="150">
  <si>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</si>
  <si>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</si>
  <si>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</si>
  <si>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</si>
  <si>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</si>
  <si>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</si>
  <si>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</si>
  <si>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</si>
  <si>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</si>
  <si>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</si>
  <si>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</si>
  <si>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</si>
  <si>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</si>
  <si>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</si>
  <si>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</si>
  <si>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</si>
  <si>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</si>
  <si>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</si>
  <si>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</si>
  <si>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</si>
  <si>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</si>
  <si>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</si>
  <si>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</si>
  <si>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</si>
  <si>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</si>
  <si>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</si>
  <si>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</si>
  <si>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</si>
  <si>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</si>
  <si>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</si>
  <si>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</si>
  <si>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</si>
  <si>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</si>
  <si>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</si>
  <si>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</si>
  <si>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</si>
  <si>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</si>
  <si>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</si>
  <si>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</si>
  <si>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</si>
  <si>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</si>
  <si>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</si>
  <si>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</si>
  <si>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</si>
  <si>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</si>
  <si>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</si>
  <si>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</si>
  <si>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</si>
  <si>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</si>
  <si>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</si>
  <si>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</si>
  <si>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</si>
  <si>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</si>
  <si>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</si>
  <si>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</si>
  <si>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</si>
  <si>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</si>
  <si>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</si>
  <si>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</si>
  <si>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</si>
  <si>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</si>
  <si>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</si>
  <si>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</si>
  <si>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</si>
  <si>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</si>
  <si>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</si>
  <si>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</si>
  <si>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</si>
  <si>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</si>
  <si>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</si>
  <si>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</si>
  <si>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</si>
  <si>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</si>
  <si>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</si>
  <si>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</si>
  <si>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</si>
  <si>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</si>
  <si>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</si>
  <si>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</si>
  <si>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</si>
  <si>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</si>
  <si>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</si>
  <si>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</si>
  <si>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</si>
  <si>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</si>
  <si>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</si>
  <si>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</si>
  <si>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</si>
  <si>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</si>
  <si>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</si>
  <si>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</si>
  <si>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</si>
  <si>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</si>
  <si>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</si>
  <si>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</si>
  <si>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</si>
  <si>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</si>
  <si>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</si>
  <si>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</si>
  <si>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</si>
  <si>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</si>
  <si>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</si>
  <si>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</si>
  <si>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</si>
  <si>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</si>
  <si>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</si>
  <si>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</si>
  <si>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</si>
  <si>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</si>
  <si>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</si>
  <si>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Lettera</t>
  </si>
  <si>
    <t>Valore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</si>
  <si>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</si>
  <si>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</si>
  <si>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</si>
  <si>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</si>
  <si>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</si>
  <si>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</si>
  <si>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</si>
  <si>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</si>
  <si>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</si>
  <si>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</si>
  <si>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</si>
  <si>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</si>
  <si>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</si>
  <si>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</si>
  <si>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</si>
  <si>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</si>
  <si>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</si>
  <si>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</si>
  <si>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</si>
  <si>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</si>
  <si>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</si>
  <si>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</si>
  <si>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Z</t>
  </si>
  <si>
    <t>W</t>
  </si>
  <si>
    <t>X</t>
  </si>
  <si>
    <t>Y</t>
  </si>
  <si>
    <t xml:space="preserve">COSTO </t>
  </si>
  <si>
    <t>AUTO</t>
  </si>
  <si>
    <t>CONTEGGIO</t>
  </si>
  <si>
    <t>MELA</t>
  </si>
  <si>
    <t>BANANA</t>
  </si>
  <si>
    <t>ARANCIA</t>
  </si>
  <si>
    <t>PERA</t>
  </si>
  <si>
    <t>UVA</t>
  </si>
  <si>
    <t>PESO TOTALE</t>
  </si>
  <si>
    <t>COSTO TOTALE (con condizione)</t>
  </si>
  <si>
    <t>costo - cerca.vert (IN Più MIA, MA FORSE NON VALIDA)</t>
  </si>
  <si>
    <t>tipologia - cerca.vert - AGGIUNTO DA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</si>
</sst>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4" fontId="5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36"/>
  <sheetViews>
    <sheetView tabSelected="1" topLeftCell="E1" zoomScale="87" workbookViewId="0">
      <selection activeCell="G1" sqref="G1"/>
    </sheetView>
  </sheetViews>
  <sheetFormatPr defaultColWidth="12.6640625" defaultRowHeight="15.75" customHeight="1" x14ac:dyDescent="0.25"/>
  <cols>
    <col min="2" max="2" width="25.33203125" customWidth="1"/>
    <col min="3" max="3" width="22.109375" customWidth="1"/>
    <col min="4" max="4" width="22.77734375" customWidth="1"/>
    <col min="5" max="5" width="53.33203125" customWidth="1"/>
    <col min="6" max="6" width="57" customWidth="1"/>
    <col min="7" max="7" width="42.88671875" customWidth="1"/>
  </cols>
  <sheetData>
    <row r="1" spans="1:25" ht="13.8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148</v>
      </c>
      <c r="G1" s="1" t="s">
        <v>149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2" x14ac:dyDescent="0.25">
      <c r="A2" s="2" t="s">
        <v>4</v>
      </c>
      <c r="B2" s="2">
        <v>1.5</v>
      </c>
      <c r="C2">
        <f>IF(AND(LEFT(A2,1)&gt;="A", LEFT(A2,1)&lt;="F"), 0,IF(AND(LEFT(A2,1)&gt;="G", LEFT(A2,1)&lt;="M"), 1, 2))</f>
        <v>0</v>
      </c>
      <c r="D2" s="6">
        <f>IF(G2=0,B2*4,IF(G2=1,B2*3,_xlfn.CEILING.MATH(B2)*2))</f>
        <v>6</v>
      </c>
      <c r="F2" s="5">
        <f>VLOOKUP(C2,$D$108:$E$110,2,FALSE)*B2</f>
        <v>6</v>
      </c>
      <c r="G2">
        <f>VLOOKUP(LEFT(A2,1),$A$108:$B$133,2,FALSE)</f>
        <v>0</v>
      </c>
    </row>
    <row r="3" spans="1:25" ht="13.2" x14ac:dyDescent="0.25">
      <c r="A3" s="2" t="s">
        <v>5</v>
      </c>
      <c r="B3" s="2">
        <v>2.5</v>
      </c>
      <c r="C3">
        <f t="shared" ref="C3:C66" si="0">IF(AND(LEFT(A3,1)&gt;="A", LEFT(A3,1)&lt;="F"), 0,IF(AND(LEFT(A3,1)&gt;="G", LEFT(A3,1)&lt;="M"), 1, 2))</f>
        <v>1</v>
      </c>
      <c r="D3" s="6">
        <f>IF(G3=0,B3*4,IF(G3=1,B3*3,_xlfn.CEILING.MATH(B3)*2))</f>
        <v>7.5</v>
      </c>
      <c r="F3" s="5">
        <f>VLOOKUP(C3,$D$108:$E$110,2,FALSE)*B3</f>
        <v>7.5</v>
      </c>
      <c r="G3">
        <f>VLOOKUP(LEFT(A3,1),$A$108:$B$133,2,FALSE)</f>
        <v>1</v>
      </c>
    </row>
    <row r="4" spans="1:25" ht="13.2" x14ac:dyDescent="0.25">
      <c r="A4" s="2" t="s">
        <v>6</v>
      </c>
      <c r="B4" s="2">
        <v>3.5</v>
      </c>
      <c r="C4">
        <f t="shared" si="0"/>
        <v>2</v>
      </c>
      <c r="D4" s="6">
        <f>IF(G4=0,B4*4,IF(G4=1,B4*3,_xlfn.CEILING.MATH(B4)*2))</f>
        <v>8</v>
      </c>
      <c r="F4" s="5">
        <f>VLOOKUP(C4,$D$108:$E$110,2,FALSE)*B4</f>
        <v>7</v>
      </c>
      <c r="G4">
        <f>VLOOKUP(LEFT(A4,1),$A$108:$B$133,2,FALSE)</f>
        <v>2</v>
      </c>
    </row>
    <row r="5" spans="1:25" ht="13.2" x14ac:dyDescent="0.25">
      <c r="A5" s="2" t="s">
        <v>7</v>
      </c>
      <c r="B5" s="2">
        <v>4.5</v>
      </c>
      <c r="C5">
        <f t="shared" si="0"/>
        <v>2</v>
      </c>
      <c r="D5" s="6">
        <f>IF(G5=0,B5*4,IF(G5=1,B5*3,_xlfn.CEILING.MATH(B5)*2))</f>
        <v>10</v>
      </c>
      <c r="F5" s="5">
        <f>VLOOKUP(C5,$D$108:$E$110,2,FALSE)*B5</f>
        <v>9</v>
      </c>
      <c r="G5">
        <f>VLOOKUP(LEFT(A5,1),$A$108:$B$133,2,FALSE)</f>
        <v>2</v>
      </c>
    </row>
    <row r="6" spans="1:25" ht="13.2" x14ac:dyDescent="0.25">
      <c r="A6" s="2" t="s">
        <v>8</v>
      </c>
      <c r="B6" s="2">
        <v>5.5</v>
      </c>
      <c r="C6">
        <f t="shared" si="0"/>
        <v>2</v>
      </c>
      <c r="D6" s="6">
        <f>IF(G6=0,B6*4,IF(G6=1,B6*3,_xlfn.CEILING.MATH(B6)*2))</f>
        <v>12</v>
      </c>
      <c r="F6" s="5">
        <f>VLOOKUP(C6,$D$108:$E$110,2,FALSE)*B6</f>
        <v>11</v>
      </c>
      <c r="G6">
        <f>VLOOKUP(LEFT(A6,1),$A$108:$B$133,2,FALSE)</f>
        <v>2</v>
      </c>
    </row>
    <row r="7" spans="1:25" ht="13.2" x14ac:dyDescent="0.25">
      <c r="A7" s="2" t="s">
        <v>9</v>
      </c>
      <c r="B7" s="2">
        <v>6.5</v>
      </c>
      <c r="C7">
        <f t="shared" si="0"/>
        <v>2</v>
      </c>
      <c r="D7" s="6">
        <f>IF(G7=0,B7*4,IF(G7=1,B7*3,_xlfn.CEILING.MATH(B7)*2))</f>
        <v>14</v>
      </c>
      <c r="F7" s="5">
        <f>VLOOKUP(C7,$D$108:$E$110,2,FALSE)*B7</f>
        <v>13</v>
      </c>
      <c r="G7">
        <f>VLOOKUP(LEFT(A7,1),$A$108:$B$133,2,FALSE)</f>
        <v>2</v>
      </c>
    </row>
    <row r="8" spans="1:25" ht="13.2" x14ac:dyDescent="0.25">
      <c r="A8" s="2" t="s">
        <v>10</v>
      </c>
      <c r="B8" s="2">
        <v>7.5</v>
      </c>
      <c r="C8">
        <f t="shared" si="0"/>
        <v>0</v>
      </c>
      <c r="D8" s="6">
        <f>IF(G8=0,B8*4,IF(G8=1,B8*3,_xlfn.CEILING.MATH(B8)*2))</f>
        <v>30</v>
      </c>
      <c r="F8" s="5">
        <f>VLOOKUP(C8,$D$108:$E$110,2,FALSE)*B8</f>
        <v>30</v>
      </c>
      <c r="G8">
        <f>VLOOKUP(LEFT(A8,1),$A$108:$B$133,2,FALSE)</f>
        <v>0</v>
      </c>
    </row>
    <row r="9" spans="1:25" ht="13.2" x14ac:dyDescent="0.25">
      <c r="A9" s="2" t="s">
        <v>11</v>
      </c>
      <c r="B9" s="2">
        <v>8.5</v>
      </c>
      <c r="C9">
        <f t="shared" si="0"/>
        <v>0</v>
      </c>
      <c r="D9" s="6">
        <f>IF(G9=0,B9*4,IF(G9=1,B9*3,_xlfn.CEILING.MATH(B9)*2))</f>
        <v>34</v>
      </c>
      <c r="F9" s="5">
        <f>VLOOKUP(C9,$D$108:$E$110,2,FALSE)*B9</f>
        <v>34</v>
      </c>
      <c r="G9">
        <f>VLOOKUP(LEFT(A9,1),$A$108:$B$133,2,FALSE)</f>
        <v>0</v>
      </c>
    </row>
    <row r="10" spans="1:25" ht="13.2" x14ac:dyDescent="0.25">
      <c r="A10" s="2" t="s">
        <v>12</v>
      </c>
      <c r="B10" s="2">
        <v>9.5</v>
      </c>
      <c r="C10">
        <f t="shared" si="0"/>
        <v>0</v>
      </c>
      <c r="D10" s="6">
        <f>IF(G10=0,B10*4,IF(G10=1,B10*3,_xlfn.CEILING.MATH(B10)*2))</f>
        <v>38</v>
      </c>
      <c r="F10" s="5">
        <f>VLOOKUP(C10,$D$108:$E$110,2,FALSE)*B10</f>
        <v>38</v>
      </c>
      <c r="G10">
        <f>VLOOKUP(LEFT(A10,1),$A$108:$B$133,2,FALSE)</f>
        <v>0</v>
      </c>
    </row>
    <row r="11" spans="1:25" ht="13.2" x14ac:dyDescent="0.25">
      <c r="A11" s="2" t="s">
        <v>13</v>
      </c>
      <c r="B11" s="2">
        <v>10</v>
      </c>
      <c r="C11">
        <f t="shared" si="0"/>
        <v>1</v>
      </c>
      <c r="D11" s="6">
        <f>IF(G11=0,B11*4,IF(G11=1,B11*3,_xlfn.CEILING.MATH(B11)*2))</f>
        <v>30</v>
      </c>
      <c r="F11" s="5">
        <f>VLOOKUP(C11,$D$108:$E$110,2,FALSE)*B11</f>
        <v>30</v>
      </c>
      <c r="G11">
        <f>VLOOKUP(LEFT(A11,1),$A$108:$B$133,2,FALSE)</f>
        <v>1</v>
      </c>
    </row>
    <row r="12" spans="1:25" ht="13.2" x14ac:dyDescent="0.25">
      <c r="A12" s="2" t="s">
        <v>14</v>
      </c>
      <c r="B12" s="2">
        <v>0.5</v>
      </c>
      <c r="C12">
        <f t="shared" si="0"/>
        <v>1</v>
      </c>
      <c r="D12" s="6">
        <f>IF(G12=0,B12*4,IF(G12=1,B12*3,_xlfn.CEILING.MATH(B12)*2))</f>
        <v>1.5</v>
      </c>
      <c r="F12" s="5">
        <f>VLOOKUP(C12,$D$108:$E$110,2,FALSE)*B12</f>
        <v>1.5</v>
      </c>
      <c r="G12">
        <f>VLOOKUP(LEFT(A12,1),$A$108:$B$133,2,FALSE)</f>
        <v>1</v>
      </c>
    </row>
    <row r="13" spans="1:25" ht="13.2" x14ac:dyDescent="0.25">
      <c r="A13" s="2" t="s">
        <v>15</v>
      </c>
      <c r="B13" s="2">
        <v>1</v>
      </c>
      <c r="C13">
        <f t="shared" si="0"/>
        <v>1</v>
      </c>
      <c r="D13" s="6">
        <f>IF(G13=0,B13*4,IF(G13=1,B13*3,_xlfn.CEILING.MATH(B13)*2))</f>
        <v>3</v>
      </c>
      <c r="F13" s="5">
        <f>VLOOKUP(C13,$D$108:$E$110,2,FALSE)*B13</f>
        <v>3</v>
      </c>
      <c r="G13">
        <f>VLOOKUP(LEFT(A13,1),$A$108:$B$133,2,FALSE)</f>
        <v>1</v>
      </c>
    </row>
    <row r="14" spans="1:25" ht="13.2" x14ac:dyDescent="0.25">
      <c r="A14" s="2" t="s">
        <v>16</v>
      </c>
      <c r="B14" s="2">
        <v>2</v>
      </c>
      <c r="C14">
        <f t="shared" si="0"/>
        <v>1</v>
      </c>
      <c r="D14" s="6">
        <f>IF(G14=0,B14*4,IF(G14=1,B14*3,_xlfn.CEILING.MATH(B14)*2))</f>
        <v>6</v>
      </c>
      <c r="F14" s="5">
        <f>VLOOKUP(C14,$D$108:$E$110,2,FALSE)*B14</f>
        <v>6</v>
      </c>
      <c r="G14">
        <f>VLOOKUP(LEFT(A14,1),$A$108:$B$133,2,FALSE)</f>
        <v>1</v>
      </c>
    </row>
    <row r="15" spans="1:25" ht="13.2" x14ac:dyDescent="0.25">
      <c r="A15" s="2" t="s">
        <v>17</v>
      </c>
      <c r="B15" s="2">
        <v>3</v>
      </c>
      <c r="C15">
        <f t="shared" si="0"/>
        <v>2</v>
      </c>
      <c r="D15" s="6">
        <f>IF(G15=0,B15*4,IF(G15=1,B15*3,_xlfn.CEILING.MATH(B15)*2))</f>
        <v>6</v>
      </c>
      <c r="F15" s="5">
        <f>VLOOKUP(C15,$D$108:$E$110,2,FALSE)*B15</f>
        <v>6</v>
      </c>
      <c r="G15">
        <f>VLOOKUP(LEFT(A15,1),$A$108:$B$133,2,FALSE)</f>
        <v>2</v>
      </c>
    </row>
    <row r="16" spans="1:25" ht="13.2" x14ac:dyDescent="0.25">
      <c r="A16" s="2" t="s">
        <v>18</v>
      </c>
      <c r="B16" s="2">
        <v>4</v>
      </c>
      <c r="C16">
        <f t="shared" si="0"/>
        <v>2</v>
      </c>
      <c r="D16" s="6">
        <f>IF(G16=0,B16*4,IF(G16=1,B16*3,_xlfn.CEILING.MATH(B16)*2))</f>
        <v>8</v>
      </c>
      <c r="F16" s="5">
        <f>VLOOKUP(C16,$D$108:$E$110,2,FALSE)*B16</f>
        <v>8</v>
      </c>
      <c r="G16">
        <f>VLOOKUP(LEFT(A16,1),$A$108:$B$133,2,FALSE)</f>
        <v>2</v>
      </c>
    </row>
    <row r="17" spans="1:7" ht="13.2" x14ac:dyDescent="0.25">
      <c r="A17" s="2" t="s">
        <v>19</v>
      </c>
      <c r="B17" s="2">
        <v>5</v>
      </c>
      <c r="C17">
        <f t="shared" si="0"/>
        <v>2</v>
      </c>
      <c r="D17" s="6">
        <f>IF(G17=0,B17*4,IF(G17=1,B17*3,_xlfn.CEILING.MATH(B17)*2))</f>
        <v>10</v>
      </c>
      <c r="F17" s="5">
        <f>VLOOKUP(C17,$D$108:$E$110,2,FALSE)*B17</f>
        <v>10</v>
      </c>
      <c r="G17">
        <f>VLOOKUP(LEFT(A17,1),$A$108:$B$133,2,FALSE)</f>
        <v>2</v>
      </c>
    </row>
    <row r="18" spans="1:7" ht="13.2" x14ac:dyDescent="0.25">
      <c r="A18" s="2" t="s">
        <v>20</v>
      </c>
      <c r="B18" s="2">
        <v>6</v>
      </c>
      <c r="C18">
        <f t="shared" si="0"/>
        <v>2</v>
      </c>
      <c r="D18" s="6">
        <f>IF(G18=0,B18*4,IF(G18=1,B18*3,_xlfn.CEILING.MATH(B18)*2))</f>
        <v>12</v>
      </c>
      <c r="F18" s="5">
        <f>VLOOKUP(C18,$D$108:$E$110,2,FALSE)*B18</f>
        <v>12</v>
      </c>
      <c r="G18">
        <f>VLOOKUP(LEFT(A18,1),$A$108:$B$133,2,FALSE)</f>
        <v>2</v>
      </c>
    </row>
    <row r="19" spans="1:7" ht="13.2" x14ac:dyDescent="0.25">
      <c r="A19" s="2" t="s">
        <v>21</v>
      </c>
      <c r="B19" s="2">
        <v>7</v>
      </c>
      <c r="C19">
        <f t="shared" si="0"/>
        <v>2</v>
      </c>
      <c r="D19" s="6">
        <f>IF(G19=0,B19*4,IF(G19=1,B19*3,_xlfn.CEILING.MATH(B19)*2))</f>
        <v>14</v>
      </c>
      <c r="F19" s="5">
        <f>VLOOKUP(C19,$D$108:$E$110,2,FALSE)*B19</f>
        <v>14</v>
      </c>
      <c r="G19">
        <f>VLOOKUP(LEFT(A19,1),$A$108:$B$133,2,FALSE)</f>
        <v>2</v>
      </c>
    </row>
    <row r="20" spans="1:7" ht="13.2" x14ac:dyDescent="0.25">
      <c r="A20" s="2" t="s">
        <v>22</v>
      </c>
      <c r="B20" s="2">
        <v>8</v>
      </c>
      <c r="C20">
        <f t="shared" si="0"/>
        <v>2</v>
      </c>
      <c r="D20" s="6">
        <f>IF(G20=0,B20*4,IF(G20=1,B20*3,_xlfn.CEILING.MATH(B20)*2))</f>
        <v>16</v>
      </c>
      <c r="F20" s="5">
        <f>VLOOKUP(C20,$D$108:$E$110,2,FALSE)*B20</f>
        <v>16</v>
      </c>
      <c r="G20">
        <f>VLOOKUP(LEFT(A20,1),$A$108:$B$133,2,FALSE)</f>
        <v>2</v>
      </c>
    </row>
    <row r="21" spans="1:7" ht="13.2" x14ac:dyDescent="0.25">
      <c r="A21" s="2" t="s">
        <v>23</v>
      </c>
      <c r="B21" s="2">
        <v>9</v>
      </c>
      <c r="C21">
        <f t="shared" si="0"/>
        <v>0</v>
      </c>
      <c r="D21" s="6">
        <f>IF(G21=0,B21*4,IF(G21=1,B21*3,_xlfn.CEILING.MATH(B21)*2))</f>
        <v>36</v>
      </c>
      <c r="F21" s="5">
        <f>VLOOKUP(C21,$D$108:$E$110,2,FALSE)*B21</f>
        <v>36</v>
      </c>
      <c r="G21">
        <f>VLOOKUP(LEFT(A21,1),$A$108:$B$133,2,FALSE)</f>
        <v>0</v>
      </c>
    </row>
    <row r="22" spans="1:7" ht="13.2" x14ac:dyDescent="0.25">
      <c r="A22" s="2" t="s">
        <v>24</v>
      </c>
      <c r="B22" s="2">
        <v>10</v>
      </c>
      <c r="C22">
        <f t="shared" si="0"/>
        <v>0</v>
      </c>
      <c r="D22" s="6">
        <f>IF(G22=0,B22*4,IF(G22=1,B22*3,_xlfn.CEILING.MATH(B22)*2))</f>
        <v>40</v>
      </c>
      <c r="F22" s="5">
        <f>VLOOKUP(C22,$D$108:$E$110,2,FALSE)*B22</f>
        <v>40</v>
      </c>
      <c r="G22">
        <f>VLOOKUP(LEFT(A22,1),$A$108:$B$133,2,FALSE)</f>
        <v>0</v>
      </c>
    </row>
    <row r="23" spans="1:7" ht="13.2" x14ac:dyDescent="0.25">
      <c r="A23" s="2" t="s">
        <v>25</v>
      </c>
      <c r="B23" s="2">
        <v>0.5</v>
      </c>
      <c r="C23">
        <f t="shared" si="0"/>
        <v>0</v>
      </c>
      <c r="D23" s="6">
        <f>IF(G23=0,B23*4,IF(G23=1,B23*3,_xlfn.CEILING.MATH(B23)*2))</f>
        <v>2</v>
      </c>
      <c r="F23" s="5">
        <f>VLOOKUP(C23,$D$108:$E$110,2,FALSE)*B23</f>
        <v>2</v>
      </c>
      <c r="G23">
        <f>VLOOKUP(LEFT(A23,1),$A$108:$B$133,2,FALSE)</f>
        <v>0</v>
      </c>
    </row>
    <row r="24" spans="1:7" ht="13.2" x14ac:dyDescent="0.25">
      <c r="A24" s="2" t="s">
        <v>26</v>
      </c>
      <c r="B24" s="2">
        <v>1</v>
      </c>
      <c r="C24">
        <f t="shared" si="0"/>
        <v>1</v>
      </c>
      <c r="D24" s="6">
        <f>IF(G24=0,B24*4,IF(G24=1,B24*3,_xlfn.CEILING.MATH(B24)*2))</f>
        <v>3</v>
      </c>
      <c r="F24" s="5">
        <f>VLOOKUP(C24,$D$108:$E$110,2,FALSE)*B24</f>
        <v>3</v>
      </c>
      <c r="G24">
        <f>VLOOKUP(LEFT(A24,1),$A$108:$B$133,2,FALSE)</f>
        <v>1</v>
      </c>
    </row>
    <row r="25" spans="1:7" ht="13.2" x14ac:dyDescent="0.25">
      <c r="A25" s="2" t="s">
        <v>27</v>
      </c>
      <c r="B25" s="2">
        <v>2</v>
      </c>
      <c r="C25">
        <f t="shared" si="0"/>
        <v>1</v>
      </c>
      <c r="D25" s="6">
        <f>IF(G25=0,B25*4,IF(G25=1,B25*3,_xlfn.CEILING.MATH(B25)*2))</f>
        <v>6</v>
      </c>
      <c r="F25" s="5">
        <f>VLOOKUP(C25,$D$108:$E$110,2,FALSE)*B25</f>
        <v>6</v>
      </c>
      <c r="G25">
        <f>VLOOKUP(LEFT(A25,1),$A$108:$B$133,2,FALSE)</f>
        <v>1</v>
      </c>
    </row>
    <row r="26" spans="1:7" ht="13.2" x14ac:dyDescent="0.25">
      <c r="A26" s="2" t="s">
        <v>28</v>
      </c>
      <c r="B26" s="2">
        <v>3</v>
      </c>
      <c r="C26">
        <f t="shared" si="0"/>
        <v>1</v>
      </c>
      <c r="D26" s="6">
        <f>IF(G26=0,B26*4,IF(G26=1,B26*3,_xlfn.CEILING.MATH(B26)*2))</f>
        <v>9</v>
      </c>
      <c r="F26" s="5">
        <f>VLOOKUP(C26,$D$108:$E$110,2,FALSE)*B26</f>
        <v>9</v>
      </c>
      <c r="G26">
        <f>VLOOKUP(LEFT(A26,1),$A$108:$B$133,2,FALSE)</f>
        <v>1</v>
      </c>
    </row>
    <row r="27" spans="1:7" ht="13.2" x14ac:dyDescent="0.25">
      <c r="A27" s="2" t="s">
        <v>29</v>
      </c>
      <c r="B27" s="2">
        <v>4</v>
      </c>
      <c r="C27">
        <f t="shared" si="0"/>
        <v>1</v>
      </c>
      <c r="D27" s="6">
        <f>IF(G27=0,B27*4,IF(G27=1,B27*3,_xlfn.CEILING.MATH(B27)*2))</f>
        <v>12</v>
      </c>
      <c r="F27" s="5">
        <f>VLOOKUP(C27,$D$108:$E$110,2,FALSE)*B27</f>
        <v>12</v>
      </c>
      <c r="G27">
        <f>VLOOKUP(LEFT(A27,1),$A$108:$B$133,2,FALSE)</f>
        <v>1</v>
      </c>
    </row>
    <row r="28" spans="1:7" ht="13.2" x14ac:dyDescent="0.25">
      <c r="A28" s="2" t="s">
        <v>30</v>
      </c>
      <c r="B28" s="2">
        <v>5</v>
      </c>
      <c r="C28">
        <f t="shared" si="0"/>
        <v>2</v>
      </c>
      <c r="D28" s="6">
        <f>IF(G28=0,B28*4,IF(G28=1,B28*3,_xlfn.CEILING.MATH(B28)*2))</f>
        <v>10</v>
      </c>
      <c r="F28" s="5">
        <f>VLOOKUP(C28,$D$108:$E$110,2,FALSE)*B28</f>
        <v>10</v>
      </c>
      <c r="G28">
        <f>VLOOKUP(LEFT(A28,1),$A$108:$B$133,2,FALSE)</f>
        <v>2</v>
      </c>
    </row>
    <row r="29" spans="1:7" ht="13.2" x14ac:dyDescent="0.25">
      <c r="A29" s="2" t="s">
        <v>31</v>
      </c>
      <c r="B29" s="2">
        <v>6</v>
      </c>
      <c r="C29">
        <f t="shared" si="0"/>
        <v>2</v>
      </c>
      <c r="D29" s="6">
        <f>IF(G29=0,B29*4,IF(G29=1,B29*3,_xlfn.CEILING.MATH(B29)*2))</f>
        <v>12</v>
      </c>
      <c r="F29" s="5">
        <f>VLOOKUP(C29,$D$108:$E$110,2,FALSE)*B29</f>
        <v>12</v>
      </c>
      <c r="G29">
        <f>VLOOKUP(LEFT(A29,1),$A$108:$B$133,2,FALSE)</f>
        <v>2</v>
      </c>
    </row>
    <row r="30" spans="1:7" ht="13.2" x14ac:dyDescent="0.25">
      <c r="A30" s="2" t="s">
        <v>32</v>
      </c>
      <c r="B30" s="2">
        <v>7</v>
      </c>
      <c r="C30">
        <f t="shared" si="0"/>
        <v>2</v>
      </c>
      <c r="D30" s="6">
        <f>IF(G30=0,B30*4,IF(G30=1,B30*3,_xlfn.CEILING.MATH(B30)*2))</f>
        <v>14</v>
      </c>
      <c r="F30" s="5">
        <f>VLOOKUP(C30,$D$108:$E$110,2,FALSE)*B30</f>
        <v>14</v>
      </c>
      <c r="G30">
        <f>VLOOKUP(LEFT(A30,1),$A$108:$B$133,2,FALSE)</f>
        <v>2</v>
      </c>
    </row>
    <row r="31" spans="1:7" ht="13.2" x14ac:dyDescent="0.25">
      <c r="A31" s="2" t="s">
        <v>33</v>
      </c>
      <c r="B31" s="2">
        <v>8</v>
      </c>
      <c r="C31">
        <f t="shared" si="0"/>
        <v>2</v>
      </c>
      <c r="D31" s="6">
        <f>IF(G31=0,B31*4,IF(G31=1,B31*3,_xlfn.CEILING.MATH(B31)*2))</f>
        <v>16</v>
      </c>
      <c r="F31" s="5">
        <f>VLOOKUP(C31,$D$108:$E$110,2,FALSE)*B31</f>
        <v>16</v>
      </c>
      <c r="G31">
        <f>VLOOKUP(LEFT(A31,1),$A$108:$B$133,2,FALSE)</f>
        <v>2</v>
      </c>
    </row>
    <row r="32" spans="1:7" ht="13.2" x14ac:dyDescent="0.25">
      <c r="A32" s="2" t="s">
        <v>34</v>
      </c>
      <c r="B32" s="2">
        <v>9</v>
      </c>
      <c r="C32">
        <f t="shared" si="0"/>
        <v>2</v>
      </c>
      <c r="D32" s="6">
        <f>IF(G32=0,B32*4,IF(G32=1,B32*3,_xlfn.CEILING.MATH(B32)*2))</f>
        <v>18</v>
      </c>
      <c r="F32" s="5">
        <f>VLOOKUP(C32,$D$108:$E$110,2,FALSE)*B32</f>
        <v>18</v>
      </c>
      <c r="G32">
        <f>VLOOKUP(LEFT(A32,1),$A$108:$B$133,2,FALSE)</f>
        <v>2</v>
      </c>
    </row>
    <row r="33" spans="1:7" ht="13.2" x14ac:dyDescent="0.25">
      <c r="A33" s="2" t="s">
        <v>35</v>
      </c>
      <c r="B33" s="2">
        <v>10</v>
      </c>
      <c r="C33">
        <f t="shared" si="0"/>
        <v>2</v>
      </c>
      <c r="D33" s="6">
        <f>IF(G33=0,B33*4,IF(G33=1,B33*3,_xlfn.CEILING.MATH(B33)*2))</f>
        <v>20</v>
      </c>
      <c r="F33" s="5">
        <f>VLOOKUP(C33,$D$108:$E$110,2,FALSE)*B33</f>
        <v>20</v>
      </c>
      <c r="G33">
        <f>VLOOKUP(LEFT(A33,1),$A$108:$B$133,2,FALSE)</f>
        <v>2</v>
      </c>
    </row>
    <row r="34" spans="1:7" ht="13.2" x14ac:dyDescent="0.25">
      <c r="A34" s="2" t="s">
        <v>36</v>
      </c>
      <c r="B34" s="2">
        <v>0.5</v>
      </c>
      <c r="C34">
        <f t="shared" si="0"/>
        <v>0</v>
      </c>
      <c r="D34" s="6">
        <f>IF(G34=0,B34*4,IF(G34=1,B34*3,_xlfn.CEILING.MATH(B34)*2))</f>
        <v>2</v>
      </c>
      <c r="F34" s="5">
        <f>VLOOKUP(C34,$D$108:$E$110,2,FALSE)*B34</f>
        <v>2</v>
      </c>
      <c r="G34">
        <f>VLOOKUP(LEFT(A34,1),$A$108:$B$133,2,FALSE)</f>
        <v>0</v>
      </c>
    </row>
    <row r="35" spans="1:7" ht="13.2" x14ac:dyDescent="0.25">
      <c r="A35" s="2" t="s">
        <v>37</v>
      </c>
      <c r="B35" s="2">
        <v>1</v>
      </c>
      <c r="C35">
        <f t="shared" si="0"/>
        <v>0</v>
      </c>
      <c r="D35" s="6">
        <f>IF(G35=0,B35*4,IF(G35=1,B35*3,_xlfn.CEILING.MATH(B35)*2))</f>
        <v>4</v>
      </c>
      <c r="F35" s="5">
        <f>VLOOKUP(C35,$D$108:$E$110,2,FALSE)*B35</f>
        <v>4</v>
      </c>
      <c r="G35">
        <f>VLOOKUP(LEFT(A35,1),$A$108:$B$133,2,FALSE)</f>
        <v>0</v>
      </c>
    </row>
    <row r="36" spans="1:7" ht="13.2" x14ac:dyDescent="0.25">
      <c r="A36" s="2" t="s">
        <v>38</v>
      </c>
      <c r="B36" s="2">
        <v>2</v>
      </c>
      <c r="C36">
        <f t="shared" si="0"/>
        <v>0</v>
      </c>
      <c r="D36" s="6">
        <f>IF(G36=0,B36*4,IF(G36=1,B36*3,_xlfn.CEILING.MATH(B36)*2))</f>
        <v>8</v>
      </c>
      <c r="F36" s="5">
        <f>VLOOKUP(C36,$D$108:$E$110,2,FALSE)*B36</f>
        <v>8</v>
      </c>
      <c r="G36">
        <f>VLOOKUP(LEFT(A36,1),$A$108:$B$133,2,FALSE)</f>
        <v>0</v>
      </c>
    </row>
    <row r="37" spans="1:7" ht="13.2" x14ac:dyDescent="0.25">
      <c r="A37" s="2" t="s">
        <v>39</v>
      </c>
      <c r="B37" s="2">
        <v>3</v>
      </c>
      <c r="C37">
        <f t="shared" si="0"/>
        <v>1</v>
      </c>
      <c r="D37" s="6">
        <f>IF(G37=0,B37*4,IF(G37=1,B37*3,_xlfn.CEILING.MATH(B37)*2))</f>
        <v>9</v>
      </c>
      <c r="F37" s="5">
        <f>VLOOKUP(C37,$D$108:$E$110,2,FALSE)*B37</f>
        <v>9</v>
      </c>
      <c r="G37">
        <f>VLOOKUP(LEFT(A37,1),$A$108:$B$133,2,FALSE)</f>
        <v>1</v>
      </c>
    </row>
    <row r="38" spans="1:7" ht="13.2" x14ac:dyDescent="0.25">
      <c r="A38" s="2" t="s">
        <v>40</v>
      </c>
      <c r="B38" s="2">
        <v>4</v>
      </c>
      <c r="C38">
        <f t="shared" si="0"/>
        <v>1</v>
      </c>
      <c r="D38" s="6">
        <f>IF(G38=0,B38*4,IF(G38=1,B38*3,_xlfn.CEILING.MATH(B38)*2))</f>
        <v>12</v>
      </c>
      <c r="F38" s="5">
        <f>VLOOKUP(C38,$D$108:$E$110,2,FALSE)*B38</f>
        <v>12</v>
      </c>
      <c r="G38">
        <f>VLOOKUP(LEFT(A38,1),$A$108:$B$133,2,FALSE)</f>
        <v>1</v>
      </c>
    </row>
    <row r="39" spans="1:7" ht="13.2" x14ac:dyDescent="0.25">
      <c r="A39" s="2" t="s">
        <v>41</v>
      </c>
      <c r="B39" s="2">
        <v>5</v>
      </c>
      <c r="C39">
        <f t="shared" si="0"/>
        <v>1</v>
      </c>
      <c r="D39" s="6">
        <f>IF(G39=0,B39*4,IF(G39=1,B39*3,_xlfn.CEILING.MATH(B39)*2))</f>
        <v>15</v>
      </c>
      <c r="F39" s="5">
        <f>VLOOKUP(C39,$D$108:$E$110,2,FALSE)*B39</f>
        <v>15</v>
      </c>
      <c r="G39">
        <f>VLOOKUP(LEFT(A39,1),$A$108:$B$133,2,FALSE)</f>
        <v>1</v>
      </c>
    </row>
    <row r="40" spans="1:7" ht="13.2" x14ac:dyDescent="0.25">
      <c r="A40" s="2" t="s">
        <v>42</v>
      </c>
      <c r="B40" s="2">
        <v>6</v>
      </c>
      <c r="C40">
        <f t="shared" si="0"/>
        <v>1</v>
      </c>
      <c r="D40" s="6">
        <f>IF(G40=0,B40*4,IF(G40=1,B40*3,_xlfn.CEILING.MATH(B40)*2))</f>
        <v>18</v>
      </c>
      <c r="F40" s="5">
        <f>VLOOKUP(C40,$D$108:$E$110,2,FALSE)*B40</f>
        <v>18</v>
      </c>
      <c r="G40">
        <f>VLOOKUP(LEFT(A40,1),$A$108:$B$133,2,FALSE)</f>
        <v>1</v>
      </c>
    </row>
    <row r="41" spans="1:7" ht="13.2" x14ac:dyDescent="0.25">
      <c r="A41" s="2" t="s">
        <v>43</v>
      </c>
      <c r="B41" s="2">
        <v>7</v>
      </c>
      <c r="C41">
        <f t="shared" si="0"/>
        <v>2</v>
      </c>
      <c r="D41" s="6">
        <f>IF(G41=0,B41*4,IF(G41=1,B41*3,_xlfn.CEILING.MATH(B41)*2))</f>
        <v>14</v>
      </c>
      <c r="F41" s="5">
        <f>VLOOKUP(C41,$D$108:$E$110,2,FALSE)*B41</f>
        <v>14</v>
      </c>
      <c r="G41">
        <f>VLOOKUP(LEFT(A41,1),$A$108:$B$133,2,FALSE)</f>
        <v>2</v>
      </c>
    </row>
    <row r="42" spans="1:7" ht="13.2" x14ac:dyDescent="0.25">
      <c r="A42" s="2" t="s">
        <v>44</v>
      </c>
      <c r="B42" s="2">
        <v>8</v>
      </c>
      <c r="C42">
        <f t="shared" si="0"/>
        <v>2</v>
      </c>
      <c r="D42" s="6">
        <f>IF(G42=0,B42*4,IF(G42=1,B42*3,_xlfn.CEILING.MATH(B42)*2))</f>
        <v>16</v>
      </c>
      <c r="F42" s="5">
        <f>VLOOKUP(C42,$D$108:$E$110,2,FALSE)*B42</f>
        <v>16</v>
      </c>
      <c r="G42">
        <f>VLOOKUP(LEFT(A42,1),$A$108:$B$133,2,FALSE)</f>
        <v>2</v>
      </c>
    </row>
    <row r="43" spans="1:7" ht="13.2" x14ac:dyDescent="0.25">
      <c r="A43" s="2" t="s">
        <v>45</v>
      </c>
      <c r="B43" s="2">
        <v>9</v>
      </c>
      <c r="C43">
        <f t="shared" si="0"/>
        <v>2</v>
      </c>
      <c r="D43" s="6">
        <f>IF(G43=0,B43*4,IF(G43=1,B43*3,_xlfn.CEILING.MATH(B43)*2))</f>
        <v>18</v>
      </c>
      <c r="F43" s="5">
        <f>VLOOKUP(C43,$D$108:$E$110,2,FALSE)*B43</f>
        <v>18</v>
      </c>
      <c r="G43">
        <f>VLOOKUP(LEFT(A43,1),$A$108:$B$133,2,FALSE)</f>
        <v>2</v>
      </c>
    </row>
    <row r="44" spans="1:7" ht="13.2" x14ac:dyDescent="0.25">
      <c r="A44" s="2" t="s">
        <v>7</v>
      </c>
      <c r="B44" s="2">
        <v>10</v>
      </c>
      <c r="C44">
        <f t="shared" si="0"/>
        <v>2</v>
      </c>
      <c r="D44" s="6">
        <f>IF(G44=0,B44*4,IF(G44=1,B44*3,_xlfn.CEILING.MATH(B44)*2))</f>
        <v>20</v>
      </c>
      <c r="F44" s="5">
        <f>VLOOKUP(C44,$D$108:$E$110,2,FALSE)*B44</f>
        <v>20</v>
      </c>
      <c r="G44">
        <f>VLOOKUP(LEFT(A44,1),$A$108:$B$133,2,FALSE)</f>
        <v>2</v>
      </c>
    </row>
    <row r="45" spans="1:7" ht="13.2" x14ac:dyDescent="0.25">
      <c r="A45" s="2" t="s">
        <v>46</v>
      </c>
      <c r="B45" s="2">
        <v>0.5</v>
      </c>
      <c r="C45">
        <f t="shared" si="0"/>
        <v>2</v>
      </c>
      <c r="D45" s="6">
        <f>IF(G45=0,B45*4,IF(G45=1,B45*3,_xlfn.CEILING.MATH(B45)*2))</f>
        <v>2</v>
      </c>
      <c r="F45" s="5">
        <f>VLOOKUP(C45,$D$108:$E$110,2,FALSE)*B45</f>
        <v>1</v>
      </c>
      <c r="G45">
        <f>VLOOKUP(LEFT(A45,1),$A$108:$B$133,2,FALSE)</f>
        <v>2</v>
      </c>
    </row>
    <row r="46" spans="1:7" ht="13.2" x14ac:dyDescent="0.25">
      <c r="A46" s="2" t="s">
        <v>47</v>
      </c>
      <c r="B46" s="2">
        <v>1</v>
      </c>
      <c r="C46">
        <f t="shared" si="0"/>
        <v>2</v>
      </c>
      <c r="D46" s="6">
        <f>IF(G46=0,B46*4,IF(G46=1,B46*3,_xlfn.CEILING.MATH(B46)*2))</f>
        <v>2</v>
      </c>
      <c r="F46" s="5">
        <f>VLOOKUP(C46,$D$108:$E$110,2,FALSE)*B46</f>
        <v>2</v>
      </c>
      <c r="G46">
        <f>VLOOKUP(LEFT(A46,1),$A$108:$B$133,2,FALSE)</f>
        <v>2</v>
      </c>
    </row>
    <row r="47" spans="1:7" ht="13.2" x14ac:dyDescent="0.25">
      <c r="A47" s="2" t="s">
        <v>48</v>
      </c>
      <c r="B47" s="2">
        <v>2</v>
      </c>
      <c r="C47">
        <f t="shared" si="0"/>
        <v>0</v>
      </c>
      <c r="D47" s="6">
        <f>IF(G47=0,B47*4,IF(G47=1,B47*3,_xlfn.CEILING.MATH(B47)*2))</f>
        <v>8</v>
      </c>
      <c r="F47" s="5">
        <f>VLOOKUP(C47,$D$108:$E$110,2,FALSE)*B47</f>
        <v>8</v>
      </c>
      <c r="G47">
        <f>VLOOKUP(LEFT(A47,1),$A$108:$B$133,2,FALSE)</f>
        <v>0</v>
      </c>
    </row>
    <row r="48" spans="1:7" ht="13.2" x14ac:dyDescent="0.25">
      <c r="A48" s="2" t="s">
        <v>49</v>
      </c>
      <c r="B48" s="2">
        <v>3</v>
      </c>
      <c r="C48">
        <f t="shared" si="0"/>
        <v>0</v>
      </c>
      <c r="D48" s="6">
        <f>IF(G48=0,B48*4,IF(G48=1,B48*3,_xlfn.CEILING.MATH(B48)*2))</f>
        <v>12</v>
      </c>
      <c r="F48" s="5">
        <f>VLOOKUP(C48,$D$108:$E$110,2,FALSE)*B48</f>
        <v>12</v>
      </c>
      <c r="G48">
        <f>VLOOKUP(LEFT(A48,1),$A$108:$B$133,2,FALSE)</f>
        <v>0</v>
      </c>
    </row>
    <row r="49" spans="1:7" ht="13.2" x14ac:dyDescent="0.25">
      <c r="A49" s="2" t="s">
        <v>50</v>
      </c>
      <c r="B49" s="2">
        <v>4</v>
      </c>
      <c r="C49">
        <f t="shared" si="0"/>
        <v>0</v>
      </c>
      <c r="D49" s="6">
        <f>IF(G49=0,B49*4,IF(G49=1,B49*3,_xlfn.CEILING.MATH(B49)*2))</f>
        <v>16</v>
      </c>
      <c r="F49" s="5">
        <f>VLOOKUP(C49,$D$108:$E$110,2,FALSE)*B49</f>
        <v>16</v>
      </c>
      <c r="G49">
        <f>VLOOKUP(LEFT(A49,1),$A$108:$B$133,2,FALSE)</f>
        <v>0</v>
      </c>
    </row>
    <row r="50" spans="1:7" ht="13.2" x14ac:dyDescent="0.25">
      <c r="A50" s="2" t="s">
        <v>51</v>
      </c>
      <c r="B50" s="2">
        <v>5</v>
      </c>
      <c r="C50">
        <f t="shared" si="0"/>
        <v>1</v>
      </c>
      <c r="D50" s="6">
        <f>IF(G50=0,B50*4,IF(G50=1,B50*3,_xlfn.CEILING.MATH(B50)*2))</f>
        <v>15</v>
      </c>
      <c r="F50" s="5">
        <f>VLOOKUP(C50,$D$108:$E$110,2,FALSE)*B50</f>
        <v>15</v>
      </c>
      <c r="G50">
        <f>VLOOKUP(LEFT(A50,1),$A$108:$B$133,2,FALSE)</f>
        <v>1</v>
      </c>
    </row>
    <row r="51" spans="1:7" ht="13.2" x14ac:dyDescent="0.25">
      <c r="A51" s="2" t="s">
        <v>52</v>
      </c>
      <c r="B51" s="2">
        <v>6</v>
      </c>
      <c r="C51">
        <f t="shared" si="0"/>
        <v>1</v>
      </c>
      <c r="D51" s="6">
        <f>IF(G51=0,B51*4,IF(G51=1,B51*3,_xlfn.CEILING.MATH(B51)*2))</f>
        <v>18</v>
      </c>
      <c r="F51" s="5">
        <f>VLOOKUP(C51,$D$108:$E$110,2,FALSE)*B51</f>
        <v>18</v>
      </c>
      <c r="G51">
        <f>VLOOKUP(LEFT(A51,1),$A$108:$B$133,2,FALSE)</f>
        <v>1</v>
      </c>
    </row>
    <row r="52" spans="1:7" ht="13.2" x14ac:dyDescent="0.25">
      <c r="A52" s="2" t="s">
        <v>53</v>
      </c>
      <c r="B52" s="2">
        <v>7</v>
      </c>
      <c r="C52">
        <f t="shared" si="0"/>
        <v>1</v>
      </c>
      <c r="D52" s="6">
        <f>IF(G52=0,B52*4,IF(G52=1,B52*3,_xlfn.CEILING.MATH(B52)*2))</f>
        <v>21</v>
      </c>
      <c r="F52" s="5">
        <f>VLOOKUP(C52,$D$108:$E$110,2,FALSE)*B52</f>
        <v>21</v>
      </c>
      <c r="G52">
        <f>VLOOKUP(LEFT(A52,1),$A$108:$B$133,2,FALSE)</f>
        <v>1</v>
      </c>
    </row>
    <row r="53" spans="1:7" ht="13.2" x14ac:dyDescent="0.25">
      <c r="A53" s="2" t="s">
        <v>54</v>
      </c>
      <c r="B53" s="2">
        <v>8</v>
      </c>
      <c r="C53">
        <f t="shared" si="0"/>
        <v>1</v>
      </c>
      <c r="D53" s="6">
        <f>IF(G53=0,B53*4,IF(G53=1,B53*3,_xlfn.CEILING.MATH(B53)*2))</f>
        <v>24</v>
      </c>
      <c r="F53" s="5">
        <f>VLOOKUP(C53,$D$108:$E$110,2,FALSE)*B53</f>
        <v>24</v>
      </c>
      <c r="G53">
        <f>VLOOKUP(LEFT(A53,1),$A$108:$B$133,2,FALSE)</f>
        <v>1</v>
      </c>
    </row>
    <row r="54" spans="1:7" ht="13.2" x14ac:dyDescent="0.25">
      <c r="A54" s="2" t="s">
        <v>55</v>
      </c>
      <c r="B54" s="2">
        <v>9</v>
      </c>
      <c r="C54">
        <f t="shared" si="0"/>
        <v>2</v>
      </c>
      <c r="D54" s="6">
        <f>IF(G54=0,B54*4,IF(G54=1,B54*3,_xlfn.CEILING.MATH(B54)*2))</f>
        <v>18</v>
      </c>
      <c r="F54" s="5">
        <f>VLOOKUP(C54,$D$108:$E$110,2,FALSE)*B54</f>
        <v>18</v>
      </c>
      <c r="G54">
        <f>VLOOKUP(LEFT(A54,1),$A$108:$B$133,2,FALSE)</f>
        <v>2</v>
      </c>
    </row>
    <row r="55" spans="1:7" ht="13.2" x14ac:dyDescent="0.25">
      <c r="A55" s="2" t="s">
        <v>56</v>
      </c>
      <c r="B55" s="2">
        <v>10</v>
      </c>
      <c r="C55">
        <f t="shared" si="0"/>
        <v>2</v>
      </c>
      <c r="D55" s="6">
        <f>IF(G55=0,B55*4,IF(G55=1,B55*3,_xlfn.CEILING.MATH(B55)*2))</f>
        <v>20</v>
      </c>
      <c r="F55" s="5">
        <f>VLOOKUP(C55,$D$108:$E$110,2,FALSE)*B55</f>
        <v>20</v>
      </c>
      <c r="G55">
        <f>VLOOKUP(LEFT(A55,1),$A$108:$B$133,2,FALSE)</f>
        <v>2</v>
      </c>
    </row>
    <row r="56" spans="1:7" ht="13.2" x14ac:dyDescent="0.25">
      <c r="A56" s="2" t="s">
        <v>57</v>
      </c>
      <c r="B56" s="2">
        <v>0.5</v>
      </c>
      <c r="C56">
        <f t="shared" si="0"/>
        <v>2</v>
      </c>
      <c r="D56" s="6">
        <f>IF(G56=0,B56*4,IF(G56=1,B56*3,_xlfn.CEILING.MATH(B56)*2))</f>
        <v>2</v>
      </c>
      <c r="F56" s="5">
        <f>VLOOKUP(C56,$D$108:$E$110,2,FALSE)*B56</f>
        <v>1</v>
      </c>
      <c r="G56">
        <f>VLOOKUP(LEFT(A56,1),$A$108:$B$133,2,FALSE)</f>
        <v>2</v>
      </c>
    </row>
    <row r="57" spans="1:7" ht="13.2" x14ac:dyDescent="0.25">
      <c r="A57" s="2" t="s">
        <v>58</v>
      </c>
      <c r="B57" s="2">
        <v>1</v>
      </c>
      <c r="C57">
        <f t="shared" si="0"/>
        <v>2</v>
      </c>
      <c r="D57" s="6">
        <f>IF(G57=0,B57*4,IF(G57=1,B57*3,_xlfn.CEILING.MATH(B57)*2))</f>
        <v>2</v>
      </c>
      <c r="F57" s="5">
        <f>VLOOKUP(C57,$D$108:$E$110,2,FALSE)*B57</f>
        <v>2</v>
      </c>
      <c r="G57">
        <f>VLOOKUP(LEFT(A57,1),$A$108:$B$133,2,FALSE)</f>
        <v>2</v>
      </c>
    </row>
    <row r="58" spans="1:7" ht="13.2" x14ac:dyDescent="0.25">
      <c r="A58" s="2" t="s">
        <v>59</v>
      </c>
      <c r="B58" s="2">
        <v>2</v>
      </c>
      <c r="C58">
        <f t="shared" si="0"/>
        <v>2</v>
      </c>
      <c r="D58" s="6">
        <f>IF(G58=0,B58*4,IF(G58=1,B58*3,_xlfn.CEILING.MATH(B58)*2))</f>
        <v>4</v>
      </c>
      <c r="F58" s="5">
        <f>VLOOKUP(C58,$D$108:$E$110,2,FALSE)*B58</f>
        <v>4</v>
      </c>
      <c r="G58">
        <f>VLOOKUP(LEFT(A58,1),$A$108:$B$133,2,FALSE)</f>
        <v>2</v>
      </c>
    </row>
    <row r="59" spans="1:7" ht="13.2" x14ac:dyDescent="0.25">
      <c r="A59" s="2" t="s">
        <v>60</v>
      </c>
      <c r="B59" s="2">
        <v>3</v>
      </c>
      <c r="C59">
        <f t="shared" si="0"/>
        <v>2</v>
      </c>
      <c r="D59" s="6">
        <f>IF(G59=0,B59*4,IF(G59=1,B59*3,_xlfn.CEILING.MATH(B59)*2))</f>
        <v>6</v>
      </c>
      <c r="F59" s="5">
        <f>VLOOKUP(C59,$D$108:$E$110,2,FALSE)*B59</f>
        <v>6</v>
      </c>
      <c r="G59">
        <f>VLOOKUP(LEFT(A59,1),$A$108:$B$133,2,FALSE)</f>
        <v>2</v>
      </c>
    </row>
    <row r="60" spans="1:7" ht="13.2" x14ac:dyDescent="0.25">
      <c r="A60" s="2" t="s">
        <v>61</v>
      </c>
      <c r="B60" s="2">
        <v>4</v>
      </c>
      <c r="C60">
        <f t="shared" si="0"/>
        <v>0</v>
      </c>
      <c r="D60" s="6">
        <f>IF(G60=0,B60*4,IF(G60=1,B60*3,_xlfn.CEILING.MATH(B60)*2))</f>
        <v>16</v>
      </c>
      <c r="F60" s="5">
        <f>VLOOKUP(C60,$D$108:$E$110,2,FALSE)*B60</f>
        <v>16</v>
      </c>
      <c r="G60">
        <f>VLOOKUP(LEFT(A60,1),$A$108:$B$133,2,FALSE)</f>
        <v>0</v>
      </c>
    </row>
    <row r="61" spans="1:7" ht="13.2" x14ac:dyDescent="0.25">
      <c r="A61" s="2" t="s">
        <v>62</v>
      </c>
      <c r="B61" s="2">
        <v>5</v>
      </c>
      <c r="C61">
        <f t="shared" si="0"/>
        <v>0</v>
      </c>
      <c r="D61" s="6">
        <f>IF(G61=0,B61*4,IF(G61=1,B61*3,_xlfn.CEILING.MATH(B61)*2))</f>
        <v>20</v>
      </c>
      <c r="F61" s="5">
        <f>VLOOKUP(C61,$D$108:$E$110,2,FALSE)*B61</f>
        <v>20</v>
      </c>
      <c r="G61">
        <f>VLOOKUP(LEFT(A61,1),$A$108:$B$133,2,FALSE)</f>
        <v>0</v>
      </c>
    </row>
    <row r="62" spans="1:7" ht="13.2" x14ac:dyDescent="0.25">
      <c r="A62" s="2" t="s">
        <v>63</v>
      </c>
      <c r="B62" s="2">
        <v>6</v>
      </c>
      <c r="C62">
        <f t="shared" si="0"/>
        <v>0</v>
      </c>
      <c r="D62" s="6">
        <f>IF(G62=0,B62*4,IF(G62=1,B62*3,_xlfn.CEILING.MATH(B62)*2))</f>
        <v>24</v>
      </c>
      <c r="F62" s="5">
        <f>VLOOKUP(C62,$D$108:$E$110,2,FALSE)*B62</f>
        <v>24</v>
      </c>
      <c r="G62">
        <f>VLOOKUP(LEFT(A62,1),$A$108:$B$133,2,FALSE)</f>
        <v>0</v>
      </c>
    </row>
    <row r="63" spans="1:7" ht="13.2" x14ac:dyDescent="0.25">
      <c r="A63" s="2" t="s">
        <v>64</v>
      </c>
      <c r="B63" s="2">
        <v>7</v>
      </c>
      <c r="C63">
        <f t="shared" si="0"/>
        <v>1</v>
      </c>
      <c r="D63" s="6">
        <f>IF(G63=0,B63*4,IF(G63=1,B63*3,_xlfn.CEILING.MATH(B63)*2))</f>
        <v>21</v>
      </c>
      <c r="F63" s="5">
        <f>VLOOKUP(C63,$D$108:$E$110,2,FALSE)*B63</f>
        <v>21</v>
      </c>
      <c r="G63">
        <f>VLOOKUP(LEFT(A63,1),$A$108:$B$133,2,FALSE)</f>
        <v>1</v>
      </c>
    </row>
    <row r="64" spans="1:7" ht="13.2" x14ac:dyDescent="0.25">
      <c r="A64" s="2" t="s">
        <v>65</v>
      </c>
      <c r="B64" s="2">
        <v>8</v>
      </c>
      <c r="C64">
        <f t="shared" si="0"/>
        <v>1</v>
      </c>
      <c r="D64" s="6">
        <f>IF(G64=0,B64*4,IF(G64=1,B64*3,_xlfn.CEILING.MATH(B64)*2))</f>
        <v>24</v>
      </c>
      <c r="F64" s="5">
        <f>VLOOKUP(C64,$D$108:$E$110,2,FALSE)*B64</f>
        <v>24</v>
      </c>
      <c r="G64">
        <f>VLOOKUP(LEFT(A64,1),$A$108:$B$133,2,FALSE)</f>
        <v>1</v>
      </c>
    </row>
    <row r="65" spans="1:7" ht="13.2" x14ac:dyDescent="0.25">
      <c r="A65" s="2" t="s">
        <v>66</v>
      </c>
      <c r="B65" s="2">
        <v>9</v>
      </c>
      <c r="C65">
        <f t="shared" si="0"/>
        <v>1</v>
      </c>
      <c r="D65" s="6">
        <f>IF(G65=0,B65*4,IF(G65=1,B65*3,_xlfn.CEILING.MATH(B65)*2))</f>
        <v>27</v>
      </c>
      <c r="F65" s="5">
        <f>VLOOKUP(C65,$D$108:$E$110,2,FALSE)*B65</f>
        <v>27</v>
      </c>
      <c r="G65">
        <f>VLOOKUP(LEFT(A65,1),$A$108:$B$133,2,FALSE)</f>
        <v>1</v>
      </c>
    </row>
    <row r="66" spans="1:7" ht="13.2" x14ac:dyDescent="0.25">
      <c r="A66" s="2" t="s">
        <v>67</v>
      </c>
      <c r="B66" s="2">
        <v>10</v>
      </c>
      <c r="C66">
        <f t="shared" si="0"/>
        <v>1</v>
      </c>
      <c r="D66" s="6">
        <f>IF(G66=0,B66*4,IF(G66=1,B66*3,_xlfn.CEILING.MATH(B66)*2))</f>
        <v>30</v>
      </c>
      <c r="F66" s="5">
        <f>VLOOKUP(C66,$D$108:$E$110,2,FALSE)*B66</f>
        <v>30</v>
      </c>
      <c r="G66">
        <f>VLOOKUP(LEFT(A66,1),$A$108:$B$133,2,FALSE)</f>
        <v>1</v>
      </c>
    </row>
    <row r="67" spans="1:7" ht="13.2" x14ac:dyDescent="0.25">
      <c r="A67" s="2" t="s">
        <v>68</v>
      </c>
      <c r="B67" s="2">
        <v>0.5</v>
      </c>
      <c r="C67">
        <f t="shared" ref="C67:C101" si="1">IF(AND(LEFT(A67,1)&gt;="A", LEFT(A67,1)&lt;="F"), 0,IF(AND(LEFT(A67,1)&gt;="G", LEFT(A67,1)&lt;="M"), 1, 2))</f>
        <v>2</v>
      </c>
      <c r="D67" s="6">
        <f>IF(G67=0,B67*4,IF(G67=1,B67*3,_xlfn.CEILING.MATH(B67)*2))</f>
        <v>2</v>
      </c>
      <c r="F67" s="5">
        <f>VLOOKUP(C67,$D$108:$E$110,2,FALSE)*B67</f>
        <v>1</v>
      </c>
      <c r="G67">
        <f>VLOOKUP(LEFT(A67,1),$A$108:$B$133,2,FALSE)</f>
        <v>2</v>
      </c>
    </row>
    <row r="68" spans="1:7" ht="13.2" x14ac:dyDescent="0.25">
      <c r="A68" s="2" t="s">
        <v>69</v>
      </c>
      <c r="B68" s="2">
        <v>1</v>
      </c>
      <c r="C68">
        <f t="shared" si="1"/>
        <v>2</v>
      </c>
      <c r="D68" s="6">
        <f>IF(G68=0,B68*4,IF(G68=1,B68*3,_xlfn.CEILING.MATH(B68)*2))</f>
        <v>2</v>
      </c>
      <c r="F68" s="5">
        <f>VLOOKUP(C68,$D$108:$E$110,2,FALSE)*B68</f>
        <v>2</v>
      </c>
      <c r="G68">
        <f>VLOOKUP(LEFT(A68,1),$A$108:$B$133,2,FALSE)</f>
        <v>2</v>
      </c>
    </row>
    <row r="69" spans="1:7" ht="13.2" x14ac:dyDescent="0.25">
      <c r="A69" s="2" t="s">
        <v>70</v>
      </c>
      <c r="B69" s="2">
        <v>2</v>
      </c>
      <c r="C69">
        <f t="shared" si="1"/>
        <v>2</v>
      </c>
      <c r="D69" s="6">
        <f>IF(G69=0,B69*4,IF(G69=1,B69*3,_xlfn.CEILING.MATH(B69)*2))</f>
        <v>4</v>
      </c>
      <c r="F69" s="5">
        <f>VLOOKUP(C69,$D$108:$E$110,2,FALSE)*B69</f>
        <v>4</v>
      </c>
      <c r="G69">
        <f>VLOOKUP(LEFT(A69,1),$A$108:$B$133,2,FALSE)</f>
        <v>2</v>
      </c>
    </row>
    <row r="70" spans="1:7" ht="13.2" x14ac:dyDescent="0.25">
      <c r="A70" s="2" t="s">
        <v>71</v>
      </c>
      <c r="B70" s="2">
        <v>3</v>
      </c>
      <c r="C70">
        <f t="shared" si="1"/>
        <v>2</v>
      </c>
      <c r="D70" s="6">
        <f>IF(G70=0,B70*4,IF(G70=1,B70*3,_xlfn.CEILING.MATH(B70)*2))</f>
        <v>6</v>
      </c>
      <c r="F70" s="5">
        <f>VLOOKUP(C70,$D$108:$E$110,2,FALSE)*B70</f>
        <v>6</v>
      </c>
      <c r="G70">
        <f>VLOOKUP(LEFT(A70,1),$A$108:$B$133,2,FALSE)</f>
        <v>2</v>
      </c>
    </row>
    <row r="71" spans="1:7" ht="13.2" x14ac:dyDescent="0.25">
      <c r="A71" s="2" t="s">
        <v>72</v>
      </c>
      <c r="B71" s="2">
        <v>4</v>
      </c>
      <c r="C71">
        <f t="shared" si="1"/>
        <v>2</v>
      </c>
      <c r="D71" s="6">
        <f>IF(G71=0,B71*4,IF(G71=1,B71*3,_xlfn.CEILING.MATH(B71)*2))</f>
        <v>8</v>
      </c>
      <c r="F71" s="5">
        <f>VLOOKUP(C71,$D$108:$E$110,2,FALSE)*B71</f>
        <v>8</v>
      </c>
      <c r="G71">
        <f>VLOOKUP(LEFT(A71,1),$A$108:$B$133,2,FALSE)</f>
        <v>2</v>
      </c>
    </row>
    <row r="72" spans="1:7" ht="13.2" x14ac:dyDescent="0.25">
      <c r="A72" s="2" t="s">
        <v>73</v>
      </c>
      <c r="B72" s="2">
        <v>5</v>
      </c>
      <c r="C72">
        <f t="shared" si="1"/>
        <v>2</v>
      </c>
      <c r="D72" s="6">
        <f>IF(G72=0,B72*4,IF(G72=1,B72*3,_xlfn.CEILING.MATH(B72)*2))</f>
        <v>10</v>
      </c>
      <c r="F72" s="5">
        <f>VLOOKUP(C72,$D$108:$E$110,2,FALSE)*B72</f>
        <v>10</v>
      </c>
      <c r="G72">
        <f>VLOOKUP(LEFT(A72,1),$A$108:$B$133,2,FALSE)</f>
        <v>2</v>
      </c>
    </row>
    <row r="73" spans="1:7" ht="13.2" x14ac:dyDescent="0.25">
      <c r="A73" s="2" t="s">
        <v>74</v>
      </c>
      <c r="B73" s="2">
        <v>6</v>
      </c>
      <c r="C73">
        <f t="shared" si="1"/>
        <v>0</v>
      </c>
      <c r="D73" s="6">
        <f>IF(G73=0,B73*4,IF(G73=1,B73*3,_xlfn.CEILING.MATH(B73)*2))</f>
        <v>24</v>
      </c>
      <c r="F73" s="5">
        <f>VLOOKUP(C73,$D$108:$E$110,2,FALSE)*B73</f>
        <v>24</v>
      </c>
      <c r="G73">
        <f>VLOOKUP(LEFT(A73,1),$A$108:$B$133,2,FALSE)</f>
        <v>0</v>
      </c>
    </row>
    <row r="74" spans="1:7" ht="13.2" x14ac:dyDescent="0.25">
      <c r="A74" s="2" t="s">
        <v>75</v>
      </c>
      <c r="B74" s="2">
        <v>7</v>
      </c>
      <c r="C74">
        <f t="shared" si="1"/>
        <v>0</v>
      </c>
      <c r="D74" s="6">
        <f>IF(G74=0,B74*4,IF(G74=1,B74*3,_xlfn.CEILING.MATH(B74)*2))</f>
        <v>28</v>
      </c>
      <c r="F74" s="5">
        <f>VLOOKUP(C74,$D$108:$E$110,2,FALSE)*B74</f>
        <v>28</v>
      </c>
      <c r="G74">
        <f>VLOOKUP(LEFT(A74,1),$A$108:$B$133,2,FALSE)</f>
        <v>0</v>
      </c>
    </row>
    <row r="75" spans="1:7" ht="13.2" x14ac:dyDescent="0.25">
      <c r="A75" s="2" t="s">
        <v>76</v>
      </c>
      <c r="B75" s="2">
        <v>8</v>
      </c>
      <c r="C75">
        <f t="shared" si="1"/>
        <v>0</v>
      </c>
      <c r="D75" s="6">
        <f>IF(G75=0,B75*4,IF(G75=1,B75*3,_xlfn.CEILING.MATH(B75)*2))</f>
        <v>32</v>
      </c>
      <c r="F75" s="5">
        <f>VLOOKUP(C75,$D$108:$E$110,2,FALSE)*B75</f>
        <v>32</v>
      </c>
      <c r="G75">
        <f>VLOOKUP(LEFT(A75,1),$A$108:$B$133,2,FALSE)</f>
        <v>0</v>
      </c>
    </row>
    <row r="76" spans="1:7" ht="13.2" x14ac:dyDescent="0.25">
      <c r="A76" s="2" t="s">
        <v>77</v>
      </c>
      <c r="B76" s="2">
        <v>9</v>
      </c>
      <c r="C76">
        <f t="shared" si="1"/>
        <v>1</v>
      </c>
      <c r="D76" s="6">
        <f>IF(G76=0,B76*4,IF(G76=1,B76*3,_xlfn.CEILING.MATH(B76)*2))</f>
        <v>27</v>
      </c>
      <c r="F76" s="5">
        <f>VLOOKUP(C76,$D$108:$E$110,2,FALSE)*B76</f>
        <v>27</v>
      </c>
      <c r="G76">
        <f>VLOOKUP(LEFT(A76,1),$A$108:$B$133,2,FALSE)</f>
        <v>1</v>
      </c>
    </row>
    <row r="77" spans="1:7" ht="13.2" x14ac:dyDescent="0.25">
      <c r="A77" s="2" t="s">
        <v>78</v>
      </c>
      <c r="B77" s="2">
        <v>10</v>
      </c>
      <c r="C77">
        <f t="shared" si="1"/>
        <v>1</v>
      </c>
      <c r="D77" s="6">
        <f>IF(G77=0,B77*4,IF(G77=1,B77*3,_xlfn.CEILING.MATH(B77)*2))</f>
        <v>30</v>
      </c>
      <c r="F77" s="5">
        <f>VLOOKUP(C77,$D$108:$E$110,2,FALSE)*B77</f>
        <v>30</v>
      </c>
      <c r="G77">
        <f>VLOOKUP(LEFT(A77,1),$A$108:$B$133,2,FALSE)</f>
        <v>1</v>
      </c>
    </row>
    <row r="78" spans="1:7" ht="13.2" x14ac:dyDescent="0.25">
      <c r="A78" s="2" t="s">
        <v>79</v>
      </c>
      <c r="B78" s="2">
        <v>0.5</v>
      </c>
      <c r="C78">
        <f t="shared" si="1"/>
        <v>1</v>
      </c>
      <c r="D78" s="6">
        <f>IF(G78=0,B78*4,IF(G78=1,B78*3,_xlfn.CEILING.MATH(B78)*2))</f>
        <v>1.5</v>
      </c>
      <c r="F78" s="5">
        <f>VLOOKUP(C78,$D$108:$E$110,2,FALSE)*B78</f>
        <v>1.5</v>
      </c>
      <c r="G78">
        <f>VLOOKUP(LEFT(A78,1),$A$108:$B$133,2,FALSE)</f>
        <v>1</v>
      </c>
    </row>
    <row r="79" spans="1:7" ht="13.2" x14ac:dyDescent="0.25">
      <c r="A79" s="2" t="s">
        <v>80</v>
      </c>
      <c r="B79" s="2">
        <v>1</v>
      </c>
      <c r="C79">
        <f t="shared" si="1"/>
        <v>1</v>
      </c>
      <c r="D79" s="6">
        <f>IF(G79=0,B79*4,IF(G79=1,B79*3,_xlfn.CEILING.MATH(B79)*2))</f>
        <v>3</v>
      </c>
      <c r="F79" s="5">
        <f>VLOOKUP(C79,$D$108:$E$110,2,FALSE)*B79</f>
        <v>3</v>
      </c>
      <c r="G79">
        <f>VLOOKUP(LEFT(A79,1),$A$108:$B$133,2,FALSE)</f>
        <v>1</v>
      </c>
    </row>
    <row r="80" spans="1:7" ht="13.2" x14ac:dyDescent="0.25">
      <c r="A80" s="2" t="s">
        <v>81</v>
      </c>
      <c r="B80" s="2">
        <v>2</v>
      </c>
      <c r="C80">
        <f t="shared" si="1"/>
        <v>2</v>
      </c>
      <c r="D80" s="6">
        <f>IF(G80=0,B80*4,IF(G80=1,B80*3,_xlfn.CEILING.MATH(B80)*2))</f>
        <v>4</v>
      </c>
      <c r="F80" s="5">
        <f>VLOOKUP(C80,$D$108:$E$110,2,FALSE)*B80</f>
        <v>4</v>
      </c>
      <c r="G80">
        <f>VLOOKUP(LEFT(A80,1),$A$108:$B$133,2,FALSE)</f>
        <v>2</v>
      </c>
    </row>
    <row r="81" spans="1:7" ht="13.2" x14ac:dyDescent="0.25">
      <c r="A81" s="2" t="s">
        <v>82</v>
      </c>
      <c r="B81" s="2">
        <v>3</v>
      </c>
      <c r="C81">
        <f t="shared" si="1"/>
        <v>2</v>
      </c>
      <c r="D81" s="6">
        <f>IF(G81=0,B81*4,IF(G81=1,B81*3,_xlfn.CEILING.MATH(B81)*2))</f>
        <v>6</v>
      </c>
      <c r="F81" s="5">
        <f>VLOOKUP(C81,$D$108:$E$110,2,FALSE)*B81</f>
        <v>6</v>
      </c>
      <c r="G81">
        <f>VLOOKUP(LEFT(A81,1),$A$108:$B$133,2,FALSE)</f>
        <v>2</v>
      </c>
    </row>
    <row r="82" spans="1:7" ht="13.2" x14ac:dyDescent="0.25">
      <c r="A82" s="2" t="s">
        <v>83</v>
      </c>
      <c r="B82" s="2">
        <v>4</v>
      </c>
      <c r="C82">
        <f t="shared" si="1"/>
        <v>2</v>
      </c>
      <c r="D82" s="6">
        <f>IF(G82=0,B82*4,IF(G82=1,B82*3,_xlfn.CEILING.MATH(B82)*2))</f>
        <v>8</v>
      </c>
      <c r="F82" s="5">
        <f>VLOOKUP(C82,$D$108:$E$110,2,FALSE)*B82</f>
        <v>8</v>
      </c>
      <c r="G82">
        <f>VLOOKUP(LEFT(A82,1),$A$108:$B$133,2,FALSE)</f>
        <v>2</v>
      </c>
    </row>
    <row r="83" spans="1:7" ht="13.2" x14ac:dyDescent="0.25">
      <c r="A83" s="2" t="s">
        <v>84</v>
      </c>
      <c r="B83" s="2">
        <v>5</v>
      </c>
      <c r="C83">
        <f t="shared" si="1"/>
        <v>2</v>
      </c>
      <c r="D83" s="6">
        <f>IF(G83=0,B83*4,IF(G83=1,B83*3,_xlfn.CEILING.MATH(B83)*2))</f>
        <v>10</v>
      </c>
      <c r="F83" s="5">
        <f>VLOOKUP(C83,$D$108:$E$110,2,FALSE)*B83</f>
        <v>10</v>
      </c>
      <c r="G83">
        <f>VLOOKUP(LEFT(A83,1),$A$108:$B$133,2,FALSE)</f>
        <v>2</v>
      </c>
    </row>
    <row r="84" spans="1:7" ht="13.2" x14ac:dyDescent="0.25">
      <c r="A84" s="2" t="s">
        <v>85</v>
      </c>
      <c r="B84" s="2">
        <v>6</v>
      </c>
      <c r="C84">
        <f t="shared" si="1"/>
        <v>2</v>
      </c>
      <c r="D84" s="6">
        <f>IF(G84=0,B84*4,IF(G84=1,B84*3,_xlfn.CEILING.MATH(B84)*2))</f>
        <v>12</v>
      </c>
      <c r="F84" s="5">
        <f>VLOOKUP(C84,$D$108:$E$110,2,FALSE)*B84</f>
        <v>12</v>
      </c>
      <c r="G84">
        <f>VLOOKUP(LEFT(A84,1),$A$108:$B$133,2,FALSE)</f>
        <v>2</v>
      </c>
    </row>
    <row r="85" spans="1:7" ht="13.2" x14ac:dyDescent="0.25">
      <c r="A85" s="2" t="s">
        <v>86</v>
      </c>
      <c r="B85" s="2">
        <v>7</v>
      </c>
      <c r="C85">
        <f t="shared" si="1"/>
        <v>2</v>
      </c>
      <c r="D85" s="6">
        <f>IF(G85=0,B85*4,IF(G85=1,B85*3,_xlfn.CEILING.MATH(B85)*2))</f>
        <v>14</v>
      </c>
      <c r="F85" s="5">
        <f>VLOOKUP(C85,$D$108:$E$110,2,FALSE)*B85</f>
        <v>14</v>
      </c>
      <c r="G85">
        <f>VLOOKUP(LEFT(A85,1),$A$108:$B$133,2,FALSE)</f>
        <v>2</v>
      </c>
    </row>
    <row r="86" spans="1:7" ht="13.2" x14ac:dyDescent="0.25">
      <c r="A86" s="2" t="s">
        <v>87</v>
      </c>
      <c r="B86" s="2">
        <v>8</v>
      </c>
      <c r="C86">
        <f t="shared" si="1"/>
        <v>0</v>
      </c>
      <c r="D86" s="6">
        <f>IF(G86=0,B86*4,IF(G86=1,B86*3,_xlfn.CEILING.MATH(B86)*2))</f>
        <v>32</v>
      </c>
      <c r="F86" s="5">
        <f>VLOOKUP(C86,$D$108:$E$110,2,FALSE)*B86</f>
        <v>32</v>
      </c>
      <c r="G86">
        <f>VLOOKUP(LEFT(A86,1),$A$108:$B$133,2,FALSE)</f>
        <v>0</v>
      </c>
    </row>
    <row r="87" spans="1:7" ht="13.2" x14ac:dyDescent="0.25">
      <c r="A87" s="2" t="s">
        <v>88</v>
      </c>
      <c r="B87" s="2">
        <v>9</v>
      </c>
      <c r="C87">
        <f t="shared" si="1"/>
        <v>0</v>
      </c>
      <c r="D87" s="6">
        <f>IF(G87=0,B87*4,IF(G87=1,B87*3,_xlfn.CEILING.MATH(B87)*2))</f>
        <v>36</v>
      </c>
      <c r="F87" s="5">
        <f>VLOOKUP(C87,$D$108:$E$110,2,FALSE)*B87</f>
        <v>36</v>
      </c>
      <c r="G87">
        <f>VLOOKUP(LEFT(A87,1),$A$108:$B$133,2,FALSE)</f>
        <v>0</v>
      </c>
    </row>
    <row r="88" spans="1:7" ht="13.2" x14ac:dyDescent="0.25">
      <c r="A88" s="2" t="s">
        <v>89</v>
      </c>
      <c r="B88" s="2">
        <v>10</v>
      </c>
      <c r="C88">
        <f t="shared" si="1"/>
        <v>0</v>
      </c>
      <c r="D88" s="6">
        <f>IF(G88=0,B88*4,IF(G88=1,B88*3,_xlfn.CEILING.MATH(B88)*2))</f>
        <v>40</v>
      </c>
      <c r="F88" s="5">
        <f>VLOOKUP(C88,$D$108:$E$110,2,FALSE)*B88</f>
        <v>40</v>
      </c>
      <c r="G88">
        <f>VLOOKUP(LEFT(A88,1),$A$108:$B$133,2,FALSE)</f>
        <v>0</v>
      </c>
    </row>
    <row r="89" spans="1:7" ht="13.2" x14ac:dyDescent="0.25">
      <c r="A89" s="2" t="s">
        <v>90</v>
      </c>
      <c r="B89" s="2">
        <v>0.5</v>
      </c>
      <c r="C89">
        <f t="shared" si="1"/>
        <v>1</v>
      </c>
      <c r="D89" s="6">
        <f>IF(G89=0,B89*4,IF(G89=1,B89*3,_xlfn.CEILING.MATH(B89)*2))</f>
        <v>1.5</v>
      </c>
      <c r="F89" s="5">
        <f>VLOOKUP(C89,$D$108:$E$110,2,FALSE)*B89</f>
        <v>1.5</v>
      </c>
      <c r="G89">
        <f>VLOOKUP(LEFT(A89,1),$A$108:$B$133,2,FALSE)</f>
        <v>1</v>
      </c>
    </row>
    <row r="90" spans="1:7" ht="13.2" x14ac:dyDescent="0.25">
      <c r="A90" s="2" t="s">
        <v>91</v>
      </c>
      <c r="B90" s="2">
        <v>1</v>
      </c>
      <c r="C90">
        <f t="shared" si="1"/>
        <v>1</v>
      </c>
      <c r="D90" s="6">
        <f>IF(G90=0,B90*4,IF(G90=1,B90*3,_xlfn.CEILING.MATH(B90)*2))</f>
        <v>3</v>
      </c>
      <c r="F90" s="5">
        <f>VLOOKUP(C90,$D$108:$E$110,2,FALSE)*B90</f>
        <v>3</v>
      </c>
      <c r="G90">
        <f>VLOOKUP(LEFT(A90,1),$A$108:$B$133,2,FALSE)</f>
        <v>1</v>
      </c>
    </row>
    <row r="91" spans="1:7" ht="13.2" x14ac:dyDescent="0.25">
      <c r="A91" s="2" t="s">
        <v>92</v>
      </c>
      <c r="B91" s="2">
        <v>2</v>
      </c>
      <c r="C91">
        <f t="shared" si="1"/>
        <v>1</v>
      </c>
      <c r="D91" s="6">
        <f>IF(G91=0,B91*4,IF(G91=1,B91*3,_xlfn.CEILING.MATH(B91)*2))</f>
        <v>6</v>
      </c>
      <c r="F91" s="5">
        <f>VLOOKUP(C91,$D$108:$E$110,2,FALSE)*B91</f>
        <v>6</v>
      </c>
      <c r="G91">
        <f>VLOOKUP(LEFT(A91,1),$A$108:$B$133,2,FALSE)</f>
        <v>1</v>
      </c>
    </row>
    <row r="92" spans="1:7" ht="13.2" x14ac:dyDescent="0.25">
      <c r="A92" s="2" t="s">
        <v>93</v>
      </c>
      <c r="B92" s="2">
        <v>3</v>
      </c>
      <c r="C92">
        <f t="shared" si="1"/>
        <v>1</v>
      </c>
      <c r="D92" s="6">
        <f>IF(G92=0,B92*4,IF(G92=1,B92*3,_xlfn.CEILING.MATH(B92)*2))</f>
        <v>9</v>
      </c>
      <c r="F92" s="5">
        <f>VLOOKUP(C92,$D$108:$E$110,2,FALSE)*B92</f>
        <v>9</v>
      </c>
      <c r="G92">
        <f>VLOOKUP(LEFT(A92,1),$A$108:$B$133,2,FALSE)</f>
        <v>1</v>
      </c>
    </row>
    <row r="93" spans="1:7" ht="13.2" x14ac:dyDescent="0.25">
      <c r="A93" s="2" t="s">
        <v>94</v>
      </c>
      <c r="B93" s="2">
        <v>4</v>
      </c>
      <c r="C93">
        <f t="shared" si="1"/>
        <v>2</v>
      </c>
      <c r="D93" s="6">
        <f>IF(G93=0,B93*4,IF(G93=1,B93*3,_xlfn.CEILING.MATH(B93)*2))</f>
        <v>8</v>
      </c>
      <c r="F93" s="5">
        <f>VLOOKUP(C93,$D$108:$E$110,2,FALSE)*B93</f>
        <v>8</v>
      </c>
      <c r="G93">
        <f>VLOOKUP(LEFT(A93,1),$A$108:$B$133,2,FALSE)</f>
        <v>2</v>
      </c>
    </row>
    <row r="94" spans="1:7" ht="13.2" x14ac:dyDescent="0.25">
      <c r="A94" s="2" t="s">
        <v>95</v>
      </c>
      <c r="B94" s="2">
        <v>5</v>
      </c>
      <c r="C94">
        <f t="shared" si="1"/>
        <v>2</v>
      </c>
      <c r="D94" s="6">
        <f>IF(G94=0,B94*4,IF(G94=1,B94*3,_xlfn.CEILING.MATH(B94)*2))</f>
        <v>10</v>
      </c>
      <c r="F94" s="5">
        <f>VLOOKUP(C94,$D$108:$E$110,2,FALSE)*B94</f>
        <v>10</v>
      </c>
      <c r="G94">
        <f>VLOOKUP(LEFT(A94,1),$A$108:$B$133,2,FALSE)</f>
        <v>2</v>
      </c>
    </row>
    <row r="95" spans="1:7" ht="13.2" x14ac:dyDescent="0.25">
      <c r="A95" s="2" t="s">
        <v>96</v>
      </c>
      <c r="B95" s="2">
        <v>6</v>
      </c>
      <c r="C95">
        <f t="shared" si="1"/>
        <v>2</v>
      </c>
      <c r="D95" s="6">
        <f>IF(G95=0,B95*4,IF(G95=1,B95*3,_xlfn.CEILING.MATH(B95)*2))</f>
        <v>12</v>
      </c>
      <c r="F95" s="5">
        <f>VLOOKUP(C95,$D$108:$E$110,2,FALSE)*B95</f>
        <v>12</v>
      </c>
      <c r="G95">
        <f>VLOOKUP(LEFT(A95,1),$A$108:$B$133,2,FALSE)</f>
        <v>2</v>
      </c>
    </row>
    <row r="96" spans="1:7" ht="13.2" x14ac:dyDescent="0.25">
      <c r="A96" s="2" t="s">
        <v>97</v>
      </c>
      <c r="B96" s="2">
        <v>7</v>
      </c>
      <c r="C96">
        <f t="shared" si="1"/>
        <v>2</v>
      </c>
      <c r="D96" s="6">
        <f>IF(G96=0,B96*4,IF(G96=1,B96*3,_xlfn.CEILING.MATH(B96)*2))</f>
        <v>14</v>
      </c>
      <c r="F96" s="5">
        <f>VLOOKUP(C96,$D$108:$E$110,2,FALSE)*B96</f>
        <v>14</v>
      </c>
      <c r="G96">
        <f>VLOOKUP(LEFT(A96,1),$A$108:$B$133,2,FALSE)</f>
        <v>2</v>
      </c>
    </row>
    <row r="97" spans="1:7" ht="13.2" x14ac:dyDescent="0.25">
      <c r="A97" s="2" t="s">
        <v>98</v>
      </c>
      <c r="B97" s="2">
        <v>8</v>
      </c>
      <c r="C97">
        <f t="shared" si="1"/>
        <v>2</v>
      </c>
      <c r="D97" s="6">
        <f>IF(G97=0,B97*4,IF(G97=1,B97*3,_xlfn.CEILING.MATH(B97)*2))</f>
        <v>16</v>
      </c>
      <c r="F97" s="5">
        <f>VLOOKUP(C97,$D$108:$E$110,2,FALSE)*B97</f>
        <v>16</v>
      </c>
      <c r="G97">
        <f>VLOOKUP(LEFT(A97,1),$A$108:$B$133,2,FALSE)</f>
        <v>2</v>
      </c>
    </row>
    <row r="98" spans="1:7" ht="13.2" x14ac:dyDescent="0.25">
      <c r="A98" s="2" t="s">
        <v>99</v>
      </c>
      <c r="B98" s="2">
        <v>9</v>
      </c>
      <c r="C98">
        <f t="shared" si="1"/>
        <v>2</v>
      </c>
      <c r="D98" s="6">
        <f>IF(G98=0,B98*4,IF(G98=1,B98*3,_xlfn.CEILING.MATH(B98)*2))</f>
        <v>18</v>
      </c>
      <c r="F98" s="5">
        <f>VLOOKUP(C98,$D$108:$E$110,2,FALSE)*B98</f>
        <v>18</v>
      </c>
      <c r="G98">
        <f>VLOOKUP(LEFT(A98,1),$A$108:$B$133,2,FALSE)</f>
        <v>2</v>
      </c>
    </row>
    <row r="99" spans="1:7" ht="13.2" x14ac:dyDescent="0.25">
      <c r="A99" s="2" t="s">
        <v>100</v>
      </c>
      <c r="B99" s="2">
        <v>10</v>
      </c>
      <c r="C99">
        <f t="shared" si="1"/>
        <v>0</v>
      </c>
      <c r="D99" s="6">
        <f>IF(G99=0,B99*4,IF(G99=1,B99*3,_xlfn.CEILING.MATH(B99)*2))</f>
        <v>40</v>
      </c>
      <c r="F99" s="5">
        <f>VLOOKUP(C99,$D$108:$E$110,2,FALSE)*B99</f>
        <v>40</v>
      </c>
      <c r="G99">
        <f>VLOOKUP(LEFT(A99,1),$A$108:$B$133,2,FALSE)</f>
        <v>0</v>
      </c>
    </row>
    <row r="100" spans="1:7" ht="13.2" x14ac:dyDescent="0.25">
      <c r="A100" s="2" t="s">
        <v>101</v>
      </c>
      <c r="B100" s="2">
        <v>0.5</v>
      </c>
      <c r="C100">
        <f t="shared" si="1"/>
        <v>0</v>
      </c>
      <c r="D100" s="6">
        <f>IF(G100=0,B100*4,IF(G100=1,B100*3,_xlfn.CEILING.MATH(B100)*2))</f>
        <v>2</v>
      </c>
      <c r="F100" s="5">
        <f>VLOOKUP(C100,$D$108:$E$110,2,FALSE)*B100</f>
        <v>2</v>
      </c>
      <c r="G100">
        <f>VLOOKUP(LEFT(A100,1),$A$108:$B$133,2,FALSE)</f>
        <v>0</v>
      </c>
    </row>
    <row r="101" spans="1:7" ht="13.2" x14ac:dyDescent="0.25">
      <c r="A101" s="2" t="s">
        <v>102</v>
      </c>
      <c r="B101" s="2">
        <v>1</v>
      </c>
      <c r="C101">
        <f t="shared" si="1"/>
        <v>0</v>
      </c>
      <c r="D101" s="6">
        <f>IF(G101=0,B101*4,IF(G101=1,B101*3,_xlfn.CEILING.MATH(B101)*2))</f>
        <v>4</v>
      </c>
      <c r="F101" s="5">
        <f>VLOOKUP(C101,$D$108:$E$110,2,FALSE)*B101</f>
        <v>4</v>
      </c>
      <c r="G101">
        <f>VLOOKUP(LEFT(A101,1),$A$108:$B$133,2,FALSE)</f>
        <v>0</v>
      </c>
    </row>
    <row r="107" spans="1:7" ht="15.75" customHeight="1" x14ac:dyDescent="0.25">
      <c r="A107" s="3" t="s">
        <v>110</v>
      </c>
      <c r="B107" s="3" t="s">
        <v>111</v>
      </c>
      <c r="D107" t="s">
        <v>139</v>
      </c>
      <c r="E107" t="s">
        <v>138</v>
      </c>
    </row>
    <row r="108" spans="1:7" ht="15.75" customHeight="1" x14ac:dyDescent="0.25">
      <c r="A108" s="4" t="s">
        <v>112</v>
      </c>
      <c r="B108" s="4">
        <v>0</v>
      </c>
      <c r="D108">
        <v>0</v>
      </c>
      <c r="E108">
        <v>4</v>
      </c>
    </row>
    <row r="109" spans="1:7" ht="15.75" customHeight="1" x14ac:dyDescent="0.25">
      <c r="A109" s="4" t="s">
        <v>113</v>
      </c>
      <c r="B109" s="4">
        <v>0</v>
      </c>
      <c r="D109">
        <v>1</v>
      </c>
      <c r="E109">
        <v>3</v>
      </c>
    </row>
    <row r="110" spans="1:7" ht="15.75" customHeight="1" x14ac:dyDescent="0.25">
      <c r="A110" s="4" t="s">
        <v>114</v>
      </c>
      <c r="B110" s="4">
        <v>0</v>
      </c>
      <c r="D110">
        <v>2</v>
      </c>
      <c r="E110">
        <v>2</v>
      </c>
    </row>
    <row r="111" spans="1:7" ht="15.75" customHeight="1" x14ac:dyDescent="0.25">
      <c r="A111" s="4" t="s">
        <v>115</v>
      </c>
      <c r="B111" s="4">
        <v>0</v>
      </c>
    </row>
    <row r="112" spans="1:7" ht="15.75" customHeight="1" x14ac:dyDescent="0.25">
      <c r="A112" s="4" t="s">
        <v>116</v>
      </c>
      <c r="B112" s="4">
        <v>0</v>
      </c>
    </row>
    <row r="113" spans="1:2" ht="15.75" customHeight="1" x14ac:dyDescent="0.25">
      <c r="A113" s="4" t="s">
        <v>117</v>
      </c>
      <c r="B113" s="4">
        <v>0</v>
      </c>
    </row>
    <row r="114" spans="1:2" ht="15.75" customHeight="1" x14ac:dyDescent="0.25">
      <c r="A114" s="4" t="s">
        <v>118</v>
      </c>
      <c r="B114" s="4">
        <v>1</v>
      </c>
    </row>
    <row r="115" spans="1:2" ht="15.75" customHeight="1" x14ac:dyDescent="0.25">
      <c r="A115" s="4" t="s">
        <v>119</v>
      </c>
      <c r="B115" s="4">
        <v>1</v>
      </c>
    </row>
    <row r="116" spans="1:2" ht="15.75" customHeight="1" x14ac:dyDescent="0.25">
      <c r="A116" s="4" t="s">
        <v>120</v>
      </c>
      <c r="B116" s="4">
        <v>1</v>
      </c>
    </row>
    <row r="117" spans="1:2" ht="15.75" customHeight="1" x14ac:dyDescent="0.25">
      <c r="A117" s="4" t="s">
        <v>121</v>
      </c>
      <c r="B117" s="4">
        <v>1</v>
      </c>
    </row>
    <row r="118" spans="1:2" ht="15.75" customHeight="1" x14ac:dyDescent="0.25">
      <c r="A118" s="4" t="s">
        <v>122</v>
      </c>
      <c r="B118" s="4">
        <v>1</v>
      </c>
    </row>
    <row r="119" spans="1:2" ht="15.75" customHeight="1" x14ac:dyDescent="0.25">
      <c r="A119" s="4" t="s">
        <v>123</v>
      </c>
      <c r="B119" s="4">
        <v>1</v>
      </c>
    </row>
    <row r="120" spans="1:2" ht="15.75" customHeight="1" x14ac:dyDescent="0.25">
      <c r="A120" s="4" t="s">
        <v>124</v>
      </c>
      <c r="B120" s="4">
        <v>1</v>
      </c>
    </row>
    <row r="121" spans="1:2" ht="15.75" customHeight="1" x14ac:dyDescent="0.25">
      <c r="A121" s="4" t="s">
        <v>125</v>
      </c>
      <c r="B121" s="4">
        <v>2</v>
      </c>
    </row>
    <row r="122" spans="1:2" ht="15.75" customHeight="1" x14ac:dyDescent="0.25">
      <c r="A122" s="4" t="s">
        <v>126</v>
      </c>
      <c r="B122" s="4">
        <v>2</v>
      </c>
    </row>
    <row r="123" spans="1:2" ht="15.75" customHeight="1" x14ac:dyDescent="0.25">
      <c r="A123" s="4" t="s">
        <v>127</v>
      </c>
      <c r="B123" s="4">
        <v>2</v>
      </c>
    </row>
    <row r="124" spans="1:2" ht="15.75" customHeight="1" x14ac:dyDescent="0.25">
      <c r="A124" s="4" t="s">
        <v>128</v>
      </c>
      <c r="B124" s="4">
        <v>2</v>
      </c>
    </row>
    <row r="125" spans="1:2" ht="15.75" customHeight="1" x14ac:dyDescent="0.25">
      <c r="A125" s="4" t="s">
        <v>129</v>
      </c>
      <c r="B125" s="4">
        <v>2</v>
      </c>
    </row>
    <row r="126" spans="1:2" ht="15.75" customHeight="1" x14ac:dyDescent="0.25">
      <c r="A126" s="4" t="s">
        <v>130</v>
      </c>
      <c r="B126" s="4">
        <v>2</v>
      </c>
    </row>
    <row r="127" spans="1:2" ht="15.75" customHeight="1" x14ac:dyDescent="0.25">
      <c r="A127" s="4" t="s">
        <v>131</v>
      </c>
      <c r="B127" s="4">
        <v>2</v>
      </c>
    </row>
    <row r="128" spans="1:2" ht="15.75" customHeight="1" x14ac:dyDescent="0.25">
      <c r="A128" s="4" t="s">
        <v>132</v>
      </c>
      <c r="B128" s="4">
        <v>2</v>
      </c>
    </row>
    <row r="129" spans="1:2" ht="15.75" customHeight="1" x14ac:dyDescent="0.25">
      <c r="A129" s="4" t="s">
        <v>133</v>
      </c>
      <c r="B129" s="4">
        <v>2</v>
      </c>
    </row>
    <row r="130" spans="1:2" ht="15.75" customHeight="1" x14ac:dyDescent="0.25">
      <c r="A130" s="4" t="s">
        <v>135</v>
      </c>
      <c r="B130" s="4">
        <v>2</v>
      </c>
    </row>
    <row r="131" spans="1:2" ht="15.75" customHeight="1" x14ac:dyDescent="0.25">
      <c r="A131" s="4" t="s">
        <v>136</v>
      </c>
      <c r="B131" s="4">
        <v>2</v>
      </c>
    </row>
    <row r="132" spans="1:2" ht="15.75" customHeight="1" x14ac:dyDescent="0.25">
      <c r="A132" s="4" t="s">
        <v>137</v>
      </c>
      <c r="B132" s="4">
        <v>2</v>
      </c>
    </row>
    <row r="133" spans="1:2" ht="15.75" customHeight="1" x14ac:dyDescent="0.25">
      <c r="A133" s="4" t="s">
        <v>134</v>
      </c>
      <c r="B133" s="4">
        <v>2</v>
      </c>
    </row>
    <row r="134" spans="1:2" ht="15.75" customHeight="1" x14ac:dyDescent="0.25">
      <c r="A134" s="4"/>
    </row>
    <row r="135" spans="1:2" ht="15.75" customHeight="1" x14ac:dyDescent="0.25">
      <c r="A135" s="4"/>
    </row>
    <row r="136" spans="1:2" ht="15.75" customHeight="1" x14ac:dyDescent="0.25">
      <c r="A136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workbookViewId="0">
      <selection activeCell="G2" sqref="G2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  <col min="6" max="6" width="16.33203125" customWidth="1"/>
    <col min="7" max="7" width="33.109375" customWidth="1"/>
    <col min="8" max="8" width="20.21875" customWidth="1"/>
  </cols>
  <sheetData>
    <row r="1" spans="1:26" x14ac:dyDescent="0.25">
      <c r="A1" s="1" t="s">
        <v>103</v>
      </c>
      <c r="B1" s="1" t="s">
        <v>104</v>
      </c>
      <c r="C1" s="1" t="s">
        <v>3</v>
      </c>
      <c r="D1" s="1" t="s">
        <v>103</v>
      </c>
      <c r="E1" s="1" t="s">
        <v>140</v>
      </c>
      <c r="F1" s="1" t="s">
        <v>146</v>
      </c>
      <c r="G1" s="1" t="s">
        <v>147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105</v>
      </c>
      <c r="B2" s="2">
        <v>55</v>
      </c>
      <c r="D2" t="s">
        <v>141</v>
      </c>
      <c r="E2">
        <f>COUNTIF(A2:A47, "MELA")</f>
        <v>11</v>
      </c>
      <c r="F2">
        <f xml:space="preserve"> SUMIF(A2:A47,"MELA",B2:B47)</f>
        <v>525</v>
      </c>
      <c r="G2">
        <f>SUMIFS(B2:B47, A2:A47, "Mela", B2:B47, "&gt;=80")</f>
        <v>0</v>
      </c>
    </row>
    <row r="3" spans="1:26" x14ac:dyDescent="0.25">
      <c r="A3" s="2" t="s">
        <v>106</v>
      </c>
      <c r="B3" s="2">
        <v>70</v>
      </c>
      <c r="C3" s="2">
        <v>80</v>
      </c>
      <c r="D3" t="s">
        <v>142</v>
      </c>
      <c r="E3">
        <f>COUNTIF(A2:A47, "BANANA")</f>
        <v>14</v>
      </c>
      <c r="F3">
        <f xml:space="preserve"> SUMIF(A2:A47,"BANANA",B2:B47)</f>
        <v>755</v>
      </c>
      <c r="G3">
        <f>SUMIFS(B2:B47, A2:A47, "BANANA", B2:B47, "&gt;=80")</f>
        <v>250</v>
      </c>
    </row>
    <row r="4" spans="1:26" x14ac:dyDescent="0.25">
      <c r="A4" s="2" t="s">
        <v>107</v>
      </c>
      <c r="B4" s="2">
        <v>40</v>
      </c>
      <c r="C4" s="2">
        <v>60</v>
      </c>
      <c r="D4" t="s">
        <v>143</v>
      </c>
      <c r="E4">
        <f>COUNTIF(A2:A47, "ARANCIA")</f>
        <v>11</v>
      </c>
      <c r="F4">
        <f xml:space="preserve"> SUMIF(A2:A47,"MELA",B2:B47)</f>
        <v>525</v>
      </c>
      <c r="G4">
        <f>SUMIFS(B2:B47, A2:A47, "ARANCIA", B2:B47, "&gt;=80")</f>
        <v>80</v>
      </c>
    </row>
    <row r="5" spans="1:26" x14ac:dyDescent="0.25">
      <c r="A5" s="2" t="s">
        <v>105</v>
      </c>
      <c r="B5" s="2">
        <v>20</v>
      </c>
      <c r="C5" s="2">
        <v>100</v>
      </c>
      <c r="D5" t="s">
        <v>144</v>
      </c>
      <c r="E5">
        <f>COUNTIF(A2:A47, "PERA")</f>
        <v>7</v>
      </c>
      <c r="F5">
        <f xml:space="preserve"> SUMIF(A5:A50,"PERA",B5:B50)</f>
        <v>380</v>
      </c>
      <c r="G5">
        <f>SUMIFS(B2:B47, A2:A47, "PERA", B2:B47, "&gt;=80")</f>
        <v>90</v>
      </c>
    </row>
    <row r="6" spans="1:26" x14ac:dyDescent="0.25">
      <c r="A6" s="2" t="s">
        <v>108</v>
      </c>
      <c r="B6" s="2">
        <v>90</v>
      </c>
      <c r="C6" s="2">
        <v>30</v>
      </c>
      <c r="D6" t="s">
        <v>145</v>
      </c>
      <c r="E6">
        <f>COUNTIF(A2:A47, "UVA")</f>
        <v>3</v>
      </c>
      <c r="F6">
        <f xml:space="preserve"> SUMIF(A2:A47,"UVA",B2:B47)</f>
        <v>160</v>
      </c>
      <c r="G6">
        <f>SUMIFS(B2:B47, A2:A47, "BANANA", B2:B47, "&gt;=80")</f>
        <v>250</v>
      </c>
    </row>
    <row r="7" spans="1:26" x14ac:dyDescent="0.25">
      <c r="A7" s="2" t="s">
        <v>106</v>
      </c>
      <c r="B7" s="2">
        <v>50</v>
      </c>
      <c r="C7" s="2">
        <v>40</v>
      </c>
    </row>
    <row r="8" spans="1:26" x14ac:dyDescent="0.25">
      <c r="A8" s="2" t="s">
        <v>107</v>
      </c>
      <c r="B8" s="2">
        <v>60</v>
      </c>
      <c r="C8" s="2">
        <v>55</v>
      </c>
    </row>
    <row r="9" spans="1:26" x14ac:dyDescent="0.25">
      <c r="A9" s="2" t="s">
        <v>105</v>
      </c>
      <c r="B9" s="2">
        <v>45</v>
      </c>
    </row>
    <row r="10" spans="1:26" x14ac:dyDescent="0.25">
      <c r="A10" s="2" t="s">
        <v>106</v>
      </c>
      <c r="B10" s="2">
        <v>25</v>
      </c>
      <c r="C10" s="2">
        <v>85</v>
      </c>
    </row>
    <row r="11" spans="1:26" x14ac:dyDescent="0.25">
      <c r="A11" s="2" t="s">
        <v>108</v>
      </c>
      <c r="B11" s="2">
        <v>35</v>
      </c>
      <c r="C11" s="2">
        <v>50</v>
      </c>
    </row>
    <row r="12" spans="1:26" x14ac:dyDescent="0.25">
      <c r="A12" s="2" t="s">
        <v>109</v>
      </c>
      <c r="B12" s="2">
        <v>60</v>
      </c>
      <c r="C12" s="2">
        <v>95</v>
      </c>
    </row>
    <row r="13" spans="1:26" x14ac:dyDescent="0.25">
      <c r="A13" s="2" t="s">
        <v>107</v>
      </c>
      <c r="B13" s="2">
        <v>80</v>
      </c>
    </row>
    <row r="14" spans="1:26" x14ac:dyDescent="0.25">
      <c r="A14" s="2" t="s">
        <v>106</v>
      </c>
      <c r="B14" s="2">
        <v>40</v>
      </c>
      <c r="C14" s="2">
        <v>45</v>
      </c>
    </row>
    <row r="15" spans="1:26" x14ac:dyDescent="0.25">
      <c r="A15" s="2" t="s">
        <v>105</v>
      </c>
      <c r="B15" s="2">
        <v>65</v>
      </c>
      <c r="C15" s="2">
        <v>65</v>
      </c>
    </row>
    <row r="16" spans="1:26" x14ac:dyDescent="0.25">
      <c r="A16" s="2" t="s">
        <v>107</v>
      </c>
      <c r="B16" s="2">
        <v>55</v>
      </c>
      <c r="C16" s="2">
        <v>30</v>
      </c>
    </row>
    <row r="17" spans="1:3" x14ac:dyDescent="0.25">
      <c r="A17" s="2" t="s">
        <v>108</v>
      </c>
      <c r="B17" s="2">
        <v>70</v>
      </c>
    </row>
    <row r="18" spans="1:3" x14ac:dyDescent="0.25">
      <c r="A18" s="2" t="s">
        <v>106</v>
      </c>
      <c r="B18" s="2">
        <v>45</v>
      </c>
      <c r="C18" s="2">
        <v>80</v>
      </c>
    </row>
    <row r="19" spans="1:3" x14ac:dyDescent="0.25">
      <c r="A19" s="2" t="s">
        <v>105</v>
      </c>
      <c r="B19" s="2">
        <v>25</v>
      </c>
      <c r="C19" s="2">
        <v>60</v>
      </c>
    </row>
    <row r="20" spans="1:3" x14ac:dyDescent="0.25">
      <c r="A20" s="2" t="s">
        <v>106</v>
      </c>
      <c r="B20" s="2">
        <v>35</v>
      </c>
    </row>
    <row r="21" spans="1:3" x14ac:dyDescent="0.25">
      <c r="A21" s="2" t="s">
        <v>107</v>
      </c>
      <c r="B21" s="2">
        <v>60</v>
      </c>
      <c r="C21" s="2">
        <v>30</v>
      </c>
    </row>
    <row r="22" spans="1:3" x14ac:dyDescent="0.25">
      <c r="A22" s="2" t="s">
        <v>105</v>
      </c>
      <c r="B22" s="2">
        <v>70</v>
      </c>
      <c r="C22" s="2">
        <v>40</v>
      </c>
    </row>
    <row r="23" spans="1:3" x14ac:dyDescent="0.25">
      <c r="A23" s="2" t="s">
        <v>106</v>
      </c>
      <c r="B23" s="2">
        <v>45</v>
      </c>
      <c r="C23" s="2">
        <v>55</v>
      </c>
    </row>
    <row r="24" spans="1:3" x14ac:dyDescent="0.25">
      <c r="A24" s="2" t="s">
        <v>108</v>
      </c>
      <c r="B24" s="2">
        <v>25</v>
      </c>
      <c r="C24" s="2">
        <v>70</v>
      </c>
    </row>
    <row r="25" spans="1:3" x14ac:dyDescent="0.25">
      <c r="A25" s="2" t="s">
        <v>109</v>
      </c>
      <c r="B25" s="2">
        <v>35</v>
      </c>
    </row>
    <row r="26" spans="1:3" x14ac:dyDescent="0.25">
      <c r="A26" s="2" t="s">
        <v>107</v>
      </c>
      <c r="B26" s="2">
        <v>60</v>
      </c>
      <c r="C26" s="2">
        <v>50</v>
      </c>
    </row>
    <row r="27" spans="1:3" x14ac:dyDescent="0.25">
      <c r="A27" s="2" t="s">
        <v>106</v>
      </c>
      <c r="B27" s="2">
        <v>80</v>
      </c>
      <c r="C27" s="2">
        <v>95</v>
      </c>
    </row>
    <row r="28" spans="1:3" x14ac:dyDescent="0.25">
      <c r="A28" s="2" t="s">
        <v>105</v>
      </c>
      <c r="B28" s="2">
        <v>40</v>
      </c>
      <c r="C28" s="2">
        <v>75</v>
      </c>
    </row>
    <row r="29" spans="1:3" x14ac:dyDescent="0.25">
      <c r="A29" s="2" t="s">
        <v>107</v>
      </c>
      <c r="B29" s="2">
        <v>65</v>
      </c>
      <c r="C29" s="2">
        <v>45</v>
      </c>
    </row>
    <row r="30" spans="1:3" x14ac:dyDescent="0.25">
      <c r="A30" s="2" t="s">
        <v>106</v>
      </c>
      <c r="B30" s="2">
        <v>55</v>
      </c>
      <c r="C30" s="2">
        <v>65</v>
      </c>
    </row>
    <row r="31" spans="1:3" x14ac:dyDescent="0.25">
      <c r="A31" s="2" t="s">
        <v>108</v>
      </c>
      <c r="B31" s="2">
        <v>70</v>
      </c>
      <c r="C31" s="2">
        <v>30</v>
      </c>
    </row>
    <row r="32" spans="1:3" x14ac:dyDescent="0.25">
      <c r="A32" s="2" t="s">
        <v>105</v>
      </c>
      <c r="B32" s="2">
        <v>45</v>
      </c>
    </row>
    <row r="33" spans="1:3" x14ac:dyDescent="0.25">
      <c r="A33" s="2" t="s">
        <v>106</v>
      </c>
      <c r="B33" s="2">
        <v>25</v>
      </c>
      <c r="C33" s="2">
        <v>80</v>
      </c>
    </row>
    <row r="34" spans="1:3" x14ac:dyDescent="0.25">
      <c r="A34" s="2" t="s">
        <v>107</v>
      </c>
      <c r="B34" s="2">
        <v>35</v>
      </c>
      <c r="C34" s="2">
        <v>60</v>
      </c>
    </row>
    <row r="35" spans="1:3" x14ac:dyDescent="0.25">
      <c r="A35" s="2" t="s">
        <v>105</v>
      </c>
      <c r="B35" s="2">
        <v>60</v>
      </c>
      <c r="C35" s="2">
        <v>100</v>
      </c>
    </row>
    <row r="36" spans="1:3" x14ac:dyDescent="0.25">
      <c r="A36" s="2" t="s">
        <v>106</v>
      </c>
      <c r="B36" s="2">
        <v>80</v>
      </c>
      <c r="C36" s="2">
        <v>30</v>
      </c>
    </row>
    <row r="37" spans="1:3" x14ac:dyDescent="0.25">
      <c r="A37" s="2" t="s">
        <v>108</v>
      </c>
      <c r="B37" s="2">
        <v>40</v>
      </c>
    </row>
    <row r="38" spans="1:3" x14ac:dyDescent="0.25">
      <c r="A38" s="2" t="s">
        <v>109</v>
      </c>
      <c r="B38" s="2">
        <v>65</v>
      </c>
      <c r="C38" s="2">
        <v>55</v>
      </c>
    </row>
    <row r="39" spans="1:3" x14ac:dyDescent="0.25">
      <c r="A39" s="2" t="s">
        <v>107</v>
      </c>
      <c r="B39" s="2">
        <v>55</v>
      </c>
      <c r="C39" s="2">
        <v>70</v>
      </c>
    </row>
    <row r="40" spans="1:3" x14ac:dyDescent="0.25">
      <c r="A40" s="2" t="s">
        <v>106</v>
      </c>
      <c r="B40" s="2">
        <v>70</v>
      </c>
      <c r="C40" s="2">
        <v>85</v>
      </c>
    </row>
    <row r="41" spans="1:3" x14ac:dyDescent="0.25">
      <c r="A41" s="2" t="s">
        <v>105</v>
      </c>
      <c r="B41" s="2">
        <v>40</v>
      </c>
      <c r="C41" s="2">
        <v>50</v>
      </c>
    </row>
    <row r="42" spans="1:3" x14ac:dyDescent="0.25">
      <c r="A42" s="2" t="s">
        <v>107</v>
      </c>
      <c r="B42" s="2">
        <v>20</v>
      </c>
      <c r="C42" s="2">
        <v>95</v>
      </c>
    </row>
    <row r="43" spans="1:3" x14ac:dyDescent="0.25">
      <c r="A43" s="2" t="s">
        <v>106</v>
      </c>
      <c r="B43" s="2">
        <v>90</v>
      </c>
      <c r="C43" s="2">
        <v>75</v>
      </c>
    </row>
    <row r="44" spans="1:3" x14ac:dyDescent="0.25">
      <c r="A44" s="2" t="s">
        <v>108</v>
      </c>
      <c r="B44" s="2">
        <v>50</v>
      </c>
      <c r="C44" s="2">
        <v>45</v>
      </c>
    </row>
    <row r="45" spans="1:3" x14ac:dyDescent="0.25">
      <c r="A45" s="2" t="s">
        <v>105</v>
      </c>
      <c r="B45" s="2">
        <v>60</v>
      </c>
      <c r="C45" s="2">
        <v>65</v>
      </c>
    </row>
    <row r="46" spans="1:3" x14ac:dyDescent="0.25">
      <c r="A46" s="2" t="s">
        <v>106</v>
      </c>
      <c r="B46" s="2">
        <v>45</v>
      </c>
    </row>
    <row r="47" spans="1:3" x14ac:dyDescent="0.25">
      <c r="A47" s="2" t="s">
        <v>107</v>
      </c>
      <c r="B47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Fortuna De Sena</dc:creator>
  <cp:lastModifiedBy>FORTUNA DE SENA</cp:lastModifiedBy>
  <dcterms:created xsi:type="dcterms:W3CDTF">2025-09-05T10:11:28Z</dcterms:created>
  <dcterms:modified xsi:type="dcterms:W3CDTF">2025-09-05T19:01:32Z</dcterms:modified>
</cp:coreProperties>
</file>