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8_{3BD21AAC-2F7D-4A48-94B0-8696083B8E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6" i="2"/>
  <c r="G5" i="2"/>
  <c r="G4" i="2"/>
  <c r="G3" i="2"/>
  <c r="F6" i="2"/>
  <c r="F5" i="2"/>
  <c r="F4" i="2"/>
  <c r="F3" i="2"/>
  <c r="F2" i="2"/>
  <c r="E6" i="2"/>
  <c r="E5" i="2"/>
  <c r="E4" i="2"/>
  <c r="E3" i="2"/>
  <c r="E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<sst xmlns="http://schemas.openxmlformats.org/spreadsheetml/2006/main" count="194" uniqueCount="150">
  <si>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</si>
  <si>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</si>
  <si>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</si>
  <si>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</si>
  <si>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</si>
  <si>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</si>
  <si>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</si>
  <si>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</si>
  <si>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</si>
  <si>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</si>
  <si>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</si>
  <si>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</si>
  <si>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</si>
  <si>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</si>
  <si>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</si>
  <si>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</si>
  <si>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</si>
  <si>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</si>
  <si>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</si>
  <si>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</si>
  <si>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</si>
  <si>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</si>
  <si>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</si>
  <si>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</si>
  <si>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</si>
  <si>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</si>
  <si>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</si>
  <si>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</si>
  <si>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</si>
  <si>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</si>
  <si>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</si>
  <si>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</si>
  <si>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</si>
  <si>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</si>
  <si>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</si>
  <si>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</si>
  <si>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</si>
  <si>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</si>
  <si>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</si>
  <si>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</si>
  <si>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</si>
  <si>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</si>
  <si>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</si>
  <si>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</si>
  <si>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</si>
  <si>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</si>
  <si>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</si>
  <si>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</si>
  <si>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</si>
  <si>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</si>
  <si>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</si>
  <si>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</si>
  <si>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</si>
  <si>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</si>
  <si>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</si>
  <si>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</si>
  <si>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</si>
  <si>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</si>
  <si>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</si>
  <si>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</si>
  <si>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</si>
  <si>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</si>
  <si>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</si>
  <si>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</si>
  <si>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</si>
  <si>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</si>
  <si>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</si>
  <si>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</si>
  <si>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</si>
  <si>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</si>
  <si>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</si>
  <si>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</si>
  <si>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</si>
  <si>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</si>
  <si>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</si>
  <si>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</si>
  <si>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</si>
  <si>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</si>
  <si>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</si>
  <si>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</si>
  <si>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</si>
  <si>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</si>
  <si>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</si>
  <si>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</si>
  <si>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</si>
  <si>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</si>
  <si>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</si>
  <si>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</si>
  <si>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</si>
  <si>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</si>
  <si>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</si>
  <si>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</si>
  <si>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</si>
  <si>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</si>
  <si>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</si>
  <si>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</si>
  <si>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</si>
  <si>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</si>
  <si>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</si>
  <si>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</si>
  <si>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</si>
  <si>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</si>
  <si>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</si>
  <si>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</si>
  <si>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</si>
  <si>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</si>
  <si>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</si>
  <si>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</si>
  <si>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</si>
  <si>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</si>
  <si>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tipologia - cerca.vert</t>
  </si>
  <si>
    <t>Lettera</t>
  </si>
  <si>
    <t>Valore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</si>
  <si>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</si>
  <si>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</si>
  <si>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</si>
  <si>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</si>
  <si>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</si>
  <si>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</si>
  <si>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</si>
  <si>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</si>
  <si>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</si>
  <si>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</si>
  <si>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</si>
  <si>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</si>
  <si>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</si>
  <si>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</si>
  <si>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</si>
  <si>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</si>
  <si>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</si>
  <si>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</si>
  <si>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</si>
  <si>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</si>
  <si>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</si>
  <si>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</si>
  <si>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</si>
  <si>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W</t>
  </si>
  <si>
    <t>X</t>
  </si>
  <si>
    <t>Y</t>
  </si>
  <si>
    <t xml:space="preserve">COSTO </t>
  </si>
  <si>
    <t>AUTO</t>
  </si>
  <si>
    <t>costo - cerca.vert</t>
  </si>
  <si>
    <t>CONTEGGIO</t>
  </si>
  <si>
    <t>MELA</t>
  </si>
  <si>
    <t>BANANA</t>
  </si>
  <si>
    <t>ARANCIA</t>
  </si>
  <si>
    <t>PERA</t>
  </si>
  <si>
    <t>UVA</t>
  </si>
  <si>
    <t>PESO TOTALE</t>
  </si>
  <si>
    <t>COSTO TOTALE (con condizione)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</si>
</sst>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NumberFormat="1" applyFont="1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6"/>
  <sheetViews>
    <sheetView tabSelected="1" zoomScale="87" workbookViewId="0">
      <selection activeCell="F2" sqref="F2"/>
    </sheetView>
  </sheetViews>
  <sheetFormatPr defaultColWidth="12.6640625" defaultRowHeight="15.75" customHeight="1" x14ac:dyDescent="0.25"/>
  <cols>
    <col min="2" max="2" width="25.33203125" customWidth="1"/>
    <col min="3" max="3" width="22.109375" customWidth="1"/>
    <col min="4" max="4" width="34.88671875" customWidth="1"/>
    <col min="5" max="5" width="22.77734375" customWidth="1"/>
    <col min="6" max="6" width="21.332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110</v>
      </c>
      <c r="E1" s="1" t="s">
        <v>3</v>
      </c>
      <c r="F1" s="1" t="s">
        <v>141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5">
        <v>1.5</v>
      </c>
      <c r="C2">
        <f>IF(AND(LEFT(A2,1)&gt;="A", LEFT(A2,1)&lt;="F"), 0,IF(AND(LEFT(A2,1)&gt;="G", LEFT(A2,1)&lt;="M"), 1, 2))</f>
        <v>0</v>
      </c>
      <c r="D2">
        <f>VLOOKUP(LEFT(A2,1),$A$108:$B$133,2,FALSE)</f>
        <v>0</v>
      </c>
      <c r="E2" s="6">
        <f>IF(C2=0,B2*4,IF(C2=1,B2*3,B2*2))</f>
        <v>6</v>
      </c>
      <c r="F2" s="6">
        <f>VLOOKUP(C2,$E$108:$F$110,2,FALSE)*B2</f>
        <v>6</v>
      </c>
    </row>
    <row r="3" spans="1:26" x14ac:dyDescent="0.25">
      <c r="A3" s="2" t="s">
        <v>5</v>
      </c>
      <c r="B3" s="5">
        <v>2.5</v>
      </c>
      <c r="C3">
        <f t="shared" ref="C3:C66" si="0">IF(AND(LEFT(A3,1)&gt;="A", LEFT(A3,1)&lt;="F"), 0,IF(AND(LEFT(A3,1)&gt;="G", LEFT(A3,1)&lt;="M"), 1, 2))</f>
        <v>1</v>
      </c>
      <c r="D3">
        <f t="shared" ref="D3:D66" si="1">VLOOKUP(LEFT(A3,1),$A$108:$B$133,2,FALSE)</f>
        <v>1</v>
      </c>
      <c r="E3" s="6">
        <f t="shared" ref="E3:E66" si="2">IF(C3=0,B3*4,IF(C3=1,B3*3,B3*2))</f>
        <v>7.5</v>
      </c>
      <c r="F3" s="6">
        <f t="shared" ref="F3:F66" si="3">VLOOKUP(C3,$E$108:$F$110,2,FALSE)*B3</f>
        <v>7.5</v>
      </c>
    </row>
    <row r="4" spans="1:26" x14ac:dyDescent="0.25">
      <c r="A4" s="2" t="s">
        <v>6</v>
      </c>
      <c r="B4" s="5">
        <v>3.5</v>
      </c>
      <c r="C4">
        <f t="shared" si="0"/>
        <v>2</v>
      </c>
      <c r="D4">
        <f t="shared" si="1"/>
        <v>2</v>
      </c>
      <c r="E4" s="6">
        <f t="shared" si="2"/>
        <v>7</v>
      </c>
      <c r="F4" s="6">
        <f t="shared" si="3"/>
        <v>7</v>
      </c>
    </row>
    <row r="5" spans="1:26" x14ac:dyDescent="0.25">
      <c r="A5" s="2" t="s">
        <v>7</v>
      </c>
      <c r="B5" s="5">
        <v>4.5</v>
      </c>
      <c r="C5">
        <f t="shared" si="0"/>
        <v>2</v>
      </c>
      <c r="D5">
        <f t="shared" si="1"/>
        <v>2</v>
      </c>
      <c r="E5" s="6">
        <f t="shared" si="2"/>
        <v>9</v>
      </c>
      <c r="F5" s="6">
        <f t="shared" si="3"/>
        <v>9</v>
      </c>
    </row>
    <row r="6" spans="1:26" x14ac:dyDescent="0.25">
      <c r="A6" s="2" t="s">
        <v>8</v>
      </c>
      <c r="B6" s="5">
        <v>5.5</v>
      </c>
      <c r="C6">
        <f t="shared" si="0"/>
        <v>2</v>
      </c>
      <c r="D6">
        <f t="shared" si="1"/>
        <v>2</v>
      </c>
      <c r="E6" s="6">
        <f t="shared" si="2"/>
        <v>11</v>
      </c>
      <c r="F6" s="6">
        <f t="shared" si="3"/>
        <v>11</v>
      </c>
    </row>
    <row r="7" spans="1:26" x14ac:dyDescent="0.25">
      <c r="A7" s="2" t="s">
        <v>9</v>
      </c>
      <c r="B7" s="5">
        <v>6.5</v>
      </c>
      <c r="C7">
        <f t="shared" si="0"/>
        <v>2</v>
      </c>
      <c r="D7">
        <f t="shared" si="1"/>
        <v>2</v>
      </c>
      <c r="E7" s="6">
        <f t="shared" si="2"/>
        <v>13</v>
      </c>
      <c r="F7" s="6">
        <f t="shared" si="3"/>
        <v>13</v>
      </c>
    </row>
    <row r="8" spans="1:26" x14ac:dyDescent="0.25">
      <c r="A8" s="2" t="s">
        <v>10</v>
      </c>
      <c r="B8" s="5">
        <v>7.5</v>
      </c>
      <c r="C8">
        <f t="shared" si="0"/>
        <v>0</v>
      </c>
      <c r="D8">
        <f t="shared" si="1"/>
        <v>0</v>
      </c>
      <c r="E8" s="6">
        <f t="shared" si="2"/>
        <v>30</v>
      </c>
      <c r="F8" s="6">
        <f t="shared" si="3"/>
        <v>30</v>
      </c>
    </row>
    <row r="9" spans="1:26" x14ac:dyDescent="0.25">
      <c r="A9" s="2" t="s">
        <v>11</v>
      </c>
      <c r="B9" s="5">
        <v>8.5</v>
      </c>
      <c r="C9">
        <f t="shared" si="0"/>
        <v>0</v>
      </c>
      <c r="D9">
        <f t="shared" si="1"/>
        <v>0</v>
      </c>
      <c r="E9" s="6">
        <f t="shared" si="2"/>
        <v>34</v>
      </c>
      <c r="F9" s="6">
        <f t="shared" si="3"/>
        <v>34</v>
      </c>
    </row>
    <row r="10" spans="1:26" x14ac:dyDescent="0.25">
      <c r="A10" s="2" t="s">
        <v>12</v>
      </c>
      <c r="B10" s="5">
        <v>9.5</v>
      </c>
      <c r="C10">
        <f t="shared" si="0"/>
        <v>0</v>
      </c>
      <c r="D10">
        <f t="shared" si="1"/>
        <v>0</v>
      </c>
      <c r="E10" s="6">
        <f t="shared" si="2"/>
        <v>38</v>
      </c>
      <c r="F10" s="6">
        <f t="shared" si="3"/>
        <v>38</v>
      </c>
    </row>
    <row r="11" spans="1:26" x14ac:dyDescent="0.25">
      <c r="A11" s="2" t="s">
        <v>13</v>
      </c>
      <c r="B11" s="5">
        <v>10</v>
      </c>
      <c r="C11">
        <f t="shared" si="0"/>
        <v>1</v>
      </c>
      <c r="D11">
        <f t="shared" si="1"/>
        <v>1</v>
      </c>
      <c r="E11" s="6">
        <f t="shared" si="2"/>
        <v>30</v>
      </c>
      <c r="F11" s="6">
        <f t="shared" si="3"/>
        <v>30</v>
      </c>
    </row>
    <row r="12" spans="1:26" x14ac:dyDescent="0.25">
      <c r="A12" s="2" t="s">
        <v>14</v>
      </c>
      <c r="B12" s="5">
        <v>0.5</v>
      </c>
      <c r="C12">
        <f t="shared" si="0"/>
        <v>1</v>
      </c>
      <c r="D12">
        <f t="shared" si="1"/>
        <v>1</v>
      </c>
      <c r="E12" s="6">
        <f t="shared" si="2"/>
        <v>1.5</v>
      </c>
      <c r="F12" s="6">
        <f t="shared" si="3"/>
        <v>1.5</v>
      </c>
    </row>
    <row r="13" spans="1:26" x14ac:dyDescent="0.25">
      <c r="A13" s="2" t="s">
        <v>15</v>
      </c>
      <c r="B13" s="5">
        <v>1</v>
      </c>
      <c r="C13">
        <f t="shared" si="0"/>
        <v>1</v>
      </c>
      <c r="D13">
        <f t="shared" si="1"/>
        <v>1</v>
      </c>
      <c r="E13" s="6">
        <f t="shared" si="2"/>
        <v>3</v>
      </c>
      <c r="F13" s="6">
        <f t="shared" si="3"/>
        <v>3</v>
      </c>
    </row>
    <row r="14" spans="1:26" x14ac:dyDescent="0.25">
      <c r="A14" s="2" t="s">
        <v>16</v>
      </c>
      <c r="B14" s="5">
        <v>2</v>
      </c>
      <c r="C14">
        <f t="shared" si="0"/>
        <v>1</v>
      </c>
      <c r="D14">
        <f t="shared" si="1"/>
        <v>1</v>
      </c>
      <c r="E14" s="6">
        <f t="shared" si="2"/>
        <v>6</v>
      </c>
      <c r="F14" s="6">
        <f t="shared" si="3"/>
        <v>6</v>
      </c>
    </row>
    <row r="15" spans="1:26" x14ac:dyDescent="0.25">
      <c r="A15" s="2" t="s">
        <v>17</v>
      </c>
      <c r="B15" s="5">
        <v>3</v>
      </c>
      <c r="C15">
        <f t="shared" si="0"/>
        <v>2</v>
      </c>
      <c r="D15">
        <f t="shared" si="1"/>
        <v>2</v>
      </c>
      <c r="E15" s="6">
        <f t="shared" si="2"/>
        <v>6</v>
      </c>
      <c r="F15" s="6">
        <f t="shared" si="3"/>
        <v>6</v>
      </c>
    </row>
    <row r="16" spans="1:26" x14ac:dyDescent="0.25">
      <c r="A16" s="2" t="s">
        <v>18</v>
      </c>
      <c r="B16" s="5">
        <v>4</v>
      </c>
      <c r="C16">
        <f t="shared" si="0"/>
        <v>2</v>
      </c>
      <c r="D16">
        <f t="shared" si="1"/>
        <v>2</v>
      </c>
      <c r="E16" s="6">
        <f t="shared" si="2"/>
        <v>8</v>
      </c>
      <c r="F16" s="6">
        <f t="shared" si="3"/>
        <v>8</v>
      </c>
    </row>
    <row r="17" spans="1:6" x14ac:dyDescent="0.25">
      <c r="A17" s="2" t="s">
        <v>19</v>
      </c>
      <c r="B17" s="5">
        <v>5</v>
      </c>
      <c r="C17">
        <f t="shared" si="0"/>
        <v>2</v>
      </c>
      <c r="D17">
        <f t="shared" si="1"/>
        <v>2</v>
      </c>
      <c r="E17" s="6">
        <f t="shared" si="2"/>
        <v>10</v>
      </c>
      <c r="F17" s="6">
        <f t="shared" si="3"/>
        <v>10</v>
      </c>
    </row>
    <row r="18" spans="1:6" x14ac:dyDescent="0.25">
      <c r="A18" s="2" t="s">
        <v>20</v>
      </c>
      <c r="B18" s="5">
        <v>6</v>
      </c>
      <c r="C18">
        <f t="shared" si="0"/>
        <v>2</v>
      </c>
      <c r="D18">
        <f t="shared" si="1"/>
        <v>2</v>
      </c>
      <c r="E18" s="6">
        <f t="shared" si="2"/>
        <v>12</v>
      </c>
      <c r="F18" s="6">
        <f t="shared" si="3"/>
        <v>12</v>
      </c>
    </row>
    <row r="19" spans="1:6" x14ac:dyDescent="0.25">
      <c r="A19" s="2" t="s">
        <v>21</v>
      </c>
      <c r="B19" s="5">
        <v>7</v>
      </c>
      <c r="C19">
        <f t="shared" si="0"/>
        <v>2</v>
      </c>
      <c r="D19">
        <f t="shared" si="1"/>
        <v>2</v>
      </c>
      <c r="E19" s="6">
        <f t="shared" si="2"/>
        <v>14</v>
      </c>
      <c r="F19" s="6">
        <f t="shared" si="3"/>
        <v>14</v>
      </c>
    </row>
    <row r="20" spans="1:6" x14ac:dyDescent="0.25">
      <c r="A20" s="2" t="s">
        <v>22</v>
      </c>
      <c r="B20" s="5">
        <v>8</v>
      </c>
      <c r="C20">
        <f t="shared" si="0"/>
        <v>2</v>
      </c>
      <c r="D20">
        <f t="shared" si="1"/>
        <v>2</v>
      </c>
      <c r="E20" s="6">
        <f t="shared" si="2"/>
        <v>16</v>
      </c>
      <c r="F20" s="6">
        <f t="shared" si="3"/>
        <v>16</v>
      </c>
    </row>
    <row r="21" spans="1:6" x14ac:dyDescent="0.25">
      <c r="A21" s="2" t="s">
        <v>23</v>
      </c>
      <c r="B21" s="5">
        <v>9</v>
      </c>
      <c r="C21">
        <f t="shared" si="0"/>
        <v>0</v>
      </c>
      <c r="D21">
        <f t="shared" si="1"/>
        <v>0</v>
      </c>
      <c r="E21" s="6">
        <f t="shared" si="2"/>
        <v>36</v>
      </c>
      <c r="F21" s="6">
        <f t="shared" si="3"/>
        <v>36</v>
      </c>
    </row>
    <row r="22" spans="1:6" x14ac:dyDescent="0.25">
      <c r="A22" s="2" t="s">
        <v>24</v>
      </c>
      <c r="B22" s="5">
        <v>10</v>
      </c>
      <c r="C22">
        <f t="shared" si="0"/>
        <v>0</v>
      </c>
      <c r="D22">
        <f t="shared" si="1"/>
        <v>0</v>
      </c>
      <c r="E22" s="6">
        <f t="shared" si="2"/>
        <v>40</v>
      </c>
      <c r="F22" s="6">
        <f t="shared" si="3"/>
        <v>40</v>
      </c>
    </row>
    <row r="23" spans="1:6" x14ac:dyDescent="0.25">
      <c r="A23" s="2" t="s">
        <v>25</v>
      </c>
      <c r="B23" s="5">
        <v>0.5</v>
      </c>
      <c r="C23">
        <f t="shared" si="0"/>
        <v>0</v>
      </c>
      <c r="D23">
        <f t="shared" si="1"/>
        <v>0</v>
      </c>
      <c r="E23" s="6">
        <f t="shared" si="2"/>
        <v>2</v>
      </c>
      <c r="F23" s="6">
        <f t="shared" si="3"/>
        <v>2</v>
      </c>
    </row>
    <row r="24" spans="1:6" x14ac:dyDescent="0.25">
      <c r="A24" s="2" t="s">
        <v>26</v>
      </c>
      <c r="B24" s="5">
        <v>1</v>
      </c>
      <c r="C24">
        <f t="shared" si="0"/>
        <v>1</v>
      </c>
      <c r="D24">
        <f t="shared" si="1"/>
        <v>1</v>
      </c>
      <c r="E24" s="6">
        <f t="shared" si="2"/>
        <v>3</v>
      </c>
      <c r="F24" s="6">
        <f t="shared" si="3"/>
        <v>3</v>
      </c>
    </row>
    <row r="25" spans="1:6" x14ac:dyDescent="0.25">
      <c r="A25" s="2" t="s">
        <v>27</v>
      </c>
      <c r="B25" s="5">
        <v>2</v>
      </c>
      <c r="C25">
        <f t="shared" si="0"/>
        <v>1</v>
      </c>
      <c r="D25">
        <f t="shared" si="1"/>
        <v>1</v>
      </c>
      <c r="E25" s="6">
        <f t="shared" si="2"/>
        <v>6</v>
      </c>
      <c r="F25" s="6">
        <f t="shared" si="3"/>
        <v>6</v>
      </c>
    </row>
    <row r="26" spans="1:6" x14ac:dyDescent="0.25">
      <c r="A26" s="2" t="s">
        <v>28</v>
      </c>
      <c r="B26" s="5">
        <v>3</v>
      </c>
      <c r="C26">
        <f t="shared" si="0"/>
        <v>1</v>
      </c>
      <c r="D26">
        <f t="shared" si="1"/>
        <v>1</v>
      </c>
      <c r="E26" s="6">
        <f t="shared" si="2"/>
        <v>9</v>
      </c>
      <c r="F26" s="6">
        <f t="shared" si="3"/>
        <v>9</v>
      </c>
    </row>
    <row r="27" spans="1:6" x14ac:dyDescent="0.25">
      <c r="A27" s="2" t="s">
        <v>29</v>
      </c>
      <c r="B27" s="5">
        <v>4</v>
      </c>
      <c r="C27">
        <f t="shared" si="0"/>
        <v>1</v>
      </c>
      <c r="D27">
        <f t="shared" si="1"/>
        <v>1</v>
      </c>
      <c r="E27" s="6">
        <f t="shared" si="2"/>
        <v>12</v>
      </c>
      <c r="F27" s="6">
        <f t="shared" si="3"/>
        <v>12</v>
      </c>
    </row>
    <row r="28" spans="1:6" x14ac:dyDescent="0.25">
      <c r="A28" s="2" t="s">
        <v>30</v>
      </c>
      <c r="B28" s="5">
        <v>5</v>
      </c>
      <c r="C28">
        <f t="shared" si="0"/>
        <v>2</v>
      </c>
      <c r="D28">
        <f t="shared" si="1"/>
        <v>2</v>
      </c>
      <c r="E28" s="6">
        <f t="shared" si="2"/>
        <v>10</v>
      </c>
      <c r="F28" s="6">
        <f t="shared" si="3"/>
        <v>10</v>
      </c>
    </row>
    <row r="29" spans="1:6" x14ac:dyDescent="0.25">
      <c r="A29" s="2" t="s">
        <v>31</v>
      </c>
      <c r="B29" s="5">
        <v>6</v>
      </c>
      <c r="C29">
        <f t="shared" si="0"/>
        <v>2</v>
      </c>
      <c r="D29">
        <f t="shared" si="1"/>
        <v>2</v>
      </c>
      <c r="E29" s="6">
        <f t="shared" si="2"/>
        <v>12</v>
      </c>
      <c r="F29" s="6">
        <f t="shared" si="3"/>
        <v>12</v>
      </c>
    </row>
    <row r="30" spans="1:6" x14ac:dyDescent="0.25">
      <c r="A30" s="2" t="s">
        <v>32</v>
      </c>
      <c r="B30" s="5">
        <v>7</v>
      </c>
      <c r="C30">
        <f t="shared" si="0"/>
        <v>2</v>
      </c>
      <c r="D30">
        <f t="shared" si="1"/>
        <v>2</v>
      </c>
      <c r="E30" s="6">
        <f t="shared" si="2"/>
        <v>14</v>
      </c>
      <c r="F30" s="6">
        <f t="shared" si="3"/>
        <v>14</v>
      </c>
    </row>
    <row r="31" spans="1:6" x14ac:dyDescent="0.25">
      <c r="A31" s="2" t="s">
        <v>33</v>
      </c>
      <c r="B31" s="5">
        <v>8</v>
      </c>
      <c r="C31">
        <f t="shared" si="0"/>
        <v>2</v>
      </c>
      <c r="D31">
        <f t="shared" si="1"/>
        <v>2</v>
      </c>
      <c r="E31" s="6">
        <f t="shared" si="2"/>
        <v>16</v>
      </c>
      <c r="F31" s="6">
        <f t="shared" si="3"/>
        <v>16</v>
      </c>
    </row>
    <row r="32" spans="1:6" x14ac:dyDescent="0.25">
      <c r="A32" s="2" t="s">
        <v>34</v>
      </c>
      <c r="B32" s="5">
        <v>9</v>
      </c>
      <c r="C32">
        <f t="shared" si="0"/>
        <v>2</v>
      </c>
      <c r="D32">
        <f t="shared" si="1"/>
        <v>2</v>
      </c>
      <c r="E32" s="6">
        <f t="shared" si="2"/>
        <v>18</v>
      </c>
      <c r="F32" s="6">
        <f t="shared" si="3"/>
        <v>18</v>
      </c>
    </row>
    <row r="33" spans="1:6" x14ac:dyDescent="0.25">
      <c r="A33" s="2" t="s">
        <v>35</v>
      </c>
      <c r="B33" s="5">
        <v>10</v>
      </c>
      <c r="C33">
        <f t="shared" si="0"/>
        <v>2</v>
      </c>
      <c r="D33">
        <f t="shared" si="1"/>
        <v>2</v>
      </c>
      <c r="E33" s="6">
        <f t="shared" si="2"/>
        <v>20</v>
      </c>
      <c r="F33" s="6">
        <f t="shared" si="3"/>
        <v>20</v>
      </c>
    </row>
    <row r="34" spans="1:6" x14ac:dyDescent="0.25">
      <c r="A34" s="2" t="s">
        <v>36</v>
      </c>
      <c r="B34" s="5">
        <v>0.5</v>
      </c>
      <c r="C34">
        <f t="shared" si="0"/>
        <v>0</v>
      </c>
      <c r="D34">
        <f t="shared" si="1"/>
        <v>0</v>
      </c>
      <c r="E34" s="6">
        <f t="shared" si="2"/>
        <v>2</v>
      </c>
      <c r="F34" s="6">
        <f t="shared" si="3"/>
        <v>2</v>
      </c>
    </row>
    <row r="35" spans="1:6" x14ac:dyDescent="0.25">
      <c r="A35" s="2" t="s">
        <v>37</v>
      </c>
      <c r="B35" s="5">
        <v>1</v>
      </c>
      <c r="C35">
        <f t="shared" si="0"/>
        <v>0</v>
      </c>
      <c r="D35">
        <f t="shared" si="1"/>
        <v>0</v>
      </c>
      <c r="E35" s="6">
        <f t="shared" si="2"/>
        <v>4</v>
      </c>
      <c r="F35" s="6">
        <f t="shared" si="3"/>
        <v>4</v>
      </c>
    </row>
    <row r="36" spans="1:6" x14ac:dyDescent="0.25">
      <c r="A36" s="2" t="s">
        <v>38</v>
      </c>
      <c r="B36" s="5">
        <v>2</v>
      </c>
      <c r="C36">
        <f t="shared" si="0"/>
        <v>0</v>
      </c>
      <c r="D36">
        <f t="shared" si="1"/>
        <v>0</v>
      </c>
      <c r="E36" s="6">
        <f t="shared" si="2"/>
        <v>8</v>
      </c>
      <c r="F36" s="6">
        <f t="shared" si="3"/>
        <v>8</v>
      </c>
    </row>
    <row r="37" spans="1:6" x14ac:dyDescent="0.25">
      <c r="A37" s="2" t="s">
        <v>39</v>
      </c>
      <c r="B37" s="5">
        <v>3</v>
      </c>
      <c r="C37">
        <f t="shared" si="0"/>
        <v>1</v>
      </c>
      <c r="D37">
        <f t="shared" si="1"/>
        <v>1</v>
      </c>
      <c r="E37" s="6">
        <f t="shared" si="2"/>
        <v>9</v>
      </c>
      <c r="F37" s="6">
        <f t="shared" si="3"/>
        <v>9</v>
      </c>
    </row>
    <row r="38" spans="1:6" x14ac:dyDescent="0.25">
      <c r="A38" s="2" t="s">
        <v>40</v>
      </c>
      <c r="B38" s="5">
        <v>4</v>
      </c>
      <c r="C38">
        <f t="shared" si="0"/>
        <v>1</v>
      </c>
      <c r="D38">
        <f t="shared" si="1"/>
        <v>1</v>
      </c>
      <c r="E38" s="6">
        <f t="shared" si="2"/>
        <v>12</v>
      </c>
      <c r="F38" s="6">
        <f t="shared" si="3"/>
        <v>12</v>
      </c>
    </row>
    <row r="39" spans="1:6" x14ac:dyDescent="0.25">
      <c r="A39" s="2" t="s">
        <v>41</v>
      </c>
      <c r="B39" s="5">
        <v>5</v>
      </c>
      <c r="C39">
        <f t="shared" si="0"/>
        <v>1</v>
      </c>
      <c r="D39">
        <f t="shared" si="1"/>
        <v>1</v>
      </c>
      <c r="E39" s="6">
        <f t="shared" si="2"/>
        <v>15</v>
      </c>
      <c r="F39" s="6">
        <f t="shared" si="3"/>
        <v>15</v>
      </c>
    </row>
    <row r="40" spans="1:6" x14ac:dyDescent="0.25">
      <c r="A40" s="2" t="s">
        <v>42</v>
      </c>
      <c r="B40" s="5">
        <v>6</v>
      </c>
      <c r="C40">
        <f t="shared" si="0"/>
        <v>1</v>
      </c>
      <c r="D40">
        <f t="shared" si="1"/>
        <v>1</v>
      </c>
      <c r="E40" s="6">
        <f t="shared" si="2"/>
        <v>18</v>
      </c>
      <c r="F40" s="6">
        <f t="shared" si="3"/>
        <v>18</v>
      </c>
    </row>
    <row r="41" spans="1:6" x14ac:dyDescent="0.25">
      <c r="A41" s="2" t="s">
        <v>43</v>
      </c>
      <c r="B41" s="5">
        <v>7</v>
      </c>
      <c r="C41">
        <f t="shared" si="0"/>
        <v>2</v>
      </c>
      <c r="D41">
        <f t="shared" si="1"/>
        <v>2</v>
      </c>
      <c r="E41" s="6">
        <f t="shared" si="2"/>
        <v>14</v>
      </c>
      <c r="F41" s="6">
        <f t="shared" si="3"/>
        <v>14</v>
      </c>
    </row>
    <row r="42" spans="1:6" x14ac:dyDescent="0.25">
      <c r="A42" s="2" t="s">
        <v>44</v>
      </c>
      <c r="B42" s="5">
        <v>8</v>
      </c>
      <c r="C42">
        <f t="shared" si="0"/>
        <v>2</v>
      </c>
      <c r="D42">
        <f t="shared" si="1"/>
        <v>2</v>
      </c>
      <c r="E42" s="6">
        <f t="shared" si="2"/>
        <v>16</v>
      </c>
      <c r="F42" s="6">
        <f t="shared" si="3"/>
        <v>16</v>
      </c>
    </row>
    <row r="43" spans="1:6" x14ac:dyDescent="0.25">
      <c r="A43" s="2" t="s">
        <v>45</v>
      </c>
      <c r="B43" s="5">
        <v>9</v>
      </c>
      <c r="C43">
        <f t="shared" si="0"/>
        <v>2</v>
      </c>
      <c r="D43">
        <f t="shared" si="1"/>
        <v>2</v>
      </c>
      <c r="E43" s="6">
        <f t="shared" si="2"/>
        <v>18</v>
      </c>
      <c r="F43" s="6">
        <f t="shared" si="3"/>
        <v>18</v>
      </c>
    </row>
    <row r="44" spans="1:6" x14ac:dyDescent="0.25">
      <c r="A44" s="2" t="s">
        <v>7</v>
      </c>
      <c r="B44" s="5">
        <v>10</v>
      </c>
      <c r="C44">
        <f t="shared" si="0"/>
        <v>2</v>
      </c>
      <c r="D44">
        <f t="shared" si="1"/>
        <v>2</v>
      </c>
      <c r="E44" s="6">
        <f t="shared" si="2"/>
        <v>20</v>
      </c>
      <c r="F44" s="6">
        <f t="shared" si="3"/>
        <v>20</v>
      </c>
    </row>
    <row r="45" spans="1:6" x14ac:dyDescent="0.25">
      <c r="A45" s="2" t="s">
        <v>46</v>
      </c>
      <c r="B45" s="5">
        <v>0.5</v>
      </c>
      <c r="C45">
        <f t="shared" si="0"/>
        <v>2</v>
      </c>
      <c r="D45">
        <f t="shared" si="1"/>
        <v>2</v>
      </c>
      <c r="E45" s="6">
        <f t="shared" si="2"/>
        <v>1</v>
      </c>
      <c r="F45" s="6">
        <f t="shared" si="3"/>
        <v>1</v>
      </c>
    </row>
    <row r="46" spans="1:6" x14ac:dyDescent="0.25">
      <c r="A46" s="2" t="s">
        <v>47</v>
      </c>
      <c r="B46" s="5">
        <v>1</v>
      </c>
      <c r="C46">
        <f t="shared" si="0"/>
        <v>2</v>
      </c>
      <c r="D46">
        <f t="shared" si="1"/>
        <v>2</v>
      </c>
      <c r="E46" s="6">
        <f t="shared" si="2"/>
        <v>2</v>
      </c>
      <c r="F46" s="6">
        <f t="shared" si="3"/>
        <v>2</v>
      </c>
    </row>
    <row r="47" spans="1:6" x14ac:dyDescent="0.25">
      <c r="A47" s="2" t="s">
        <v>48</v>
      </c>
      <c r="B47" s="5">
        <v>2</v>
      </c>
      <c r="C47">
        <f t="shared" si="0"/>
        <v>0</v>
      </c>
      <c r="D47">
        <f t="shared" si="1"/>
        <v>0</v>
      </c>
      <c r="E47" s="6">
        <f t="shared" si="2"/>
        <v>8</v>
      </c>
      <c r="F47" s="6">
        <f t="shared" si="3"/>
        <v>8</v>
      </c>
    </row>
    <row r="48" spans="1:6" x14ac:dyDescent="0.25">
      <c r="A48" s="2" t="s">
        <v>49</v>
      </c>
      <c r="B48" s="5">
        <v>3</v>
      </c>
      <c r="C48">
        <f t="shared" si="0"/>
        <v>0</v>
      </c>
      <c r="D48">
        <f t="shared" si="1"/>
        <v>0</v>
      </c>
      <c r="E48" s="6">
        <f t="shared" si="2"/>
        <v>12</v>
      </c>
      <c r="F48" s="6">
        <f t="shared" si="3"/>
        <v>12</v>
      </c>
    </row>
    <row r="49" spans="1:6" x14ac:dyDescent="0.25">
      <c r="A49" s="2" t="s">
        <v>50</v>
      </c>
      <c r="B49" s="5">
        <v>4</v>
      </c>
      <c r="C49">
        <f t="shared" si="0"/>
        <v>0</v>
      </c>
      <c r="D49">
        <f t="shared" si="1"/>
        <v>0</v>
      </c>
      <c r="E49" s="6">
        <f t="shared" si="2"/>
        <v>16</v>
      </c>
      <c r="F49" s="6">
        <f t="shared" si="3"/>
        <v>16</v>
      </c>
    </row>
    <row r="50" spans="1:6" x14ac:dyDescent="0.25">
      <c r="A50" s="2" t="s">
        <v>51</v>
      </c>
      <c r="B50" s="5">
        <v>5</v>
      </c>
      <c r="C50">
        <f t="shared" si="0"/>
        <v>1</v>
      </c>
      <c r="D50">
        <f t="shared" si="1"/>
        <v>1</v>
      </c>
      <c r="E50" s="6">
        <f t="shared" si="2"/>
        <v>15</v>
      </c>
      <c r="F50" s="6">
        <f t="shared" si="3"/>
        <v>15</v>
      </c>
    </row>
    <row r="51" spans="1:6" x14ac:dyDescent="0.25">
      <c r="A51" s="2" t="s">
        <v>52</v>
      </c>
      <c r="B51" s="5">
        <v>6</v>
      </c>
      <c r="C51">
        <f t="shared" si="0"/>
        <v>1</v>
      </c>
      <c r="D51">
        <f t="shared" si="1"/>
        <v>1</v>
      </c>
      <c r="E51" s="6">
        <f t="shared" si="2"/>
        <v>18</v>
      </c>
      <c r="F51" s="6">
        <f t="shared" si="3"/>
        <v>18</v>
      </c>
    </row>
    <row r="52" spans="1:6" x14ac:dyDescent="0.25">
      <c r="A52" s="2" t="s">
        <v>53</v>
      </c>
      <c r="B52" s="5">
        <v>7</v>
      </c>
      <c r="C52">
        <f t="shared" si="0"/>
        <v>1</v>
      </c>
      <c r="D52">
        <f t="shared" si="1"/>
        <v>1</v>
      </c>
      <c r="E52" s="6">
        <f t="shared" si="2"/>
        <v>21</v>
      </c>
      <c r="F52" s="6">
        <f t="shared" si="3"/>
        <v>21</v>
      </c>
    </row>
    <row r="53" spans="1:6" x14ac:dyDescent="0.25">
      <c r="A53" s="2" t="s">
        <v>54</v>
      </c>
      <c r="B53" s="5">
        <v>8</v>
      </c>
      <c r="C53">
        <f t="shared" si="0"/>
        <v>1</v>
      </c>
      <c r="D53">
        <f t="shared" si="1"/>
        <v>1</v>
      </c>
      <c r="E53" s="6">
        <f t="shared" si="2"/>
        <v>24</v>
      </c>
      <c r="F53" s="6">
        <f t="shared" si="3"/>
        <v>24</v>
      </c>
    </row>
    <row r="54" spans="1:6" x14ac:dyDescent="0.25">
      <c r="A54" s="2" t="s">
        <v>55</v>
      </c>
      <c r="B54" s="5">
        <v>9</v>
      </c>
      <c r="C54">
        <f t="shared" si="0"/>
        <v>2</v>
      </c>
      <c r="D54">
        <f t="shared" si="1"/>
        <v>2</v>
      </c>
      <c r="E54" s="6">
        <f t="shared" si="2"/>
        <v>18</v>
      </c>
      <c r="F54" s="6">
        <f t="shared" si="3"/>
        <v>18</v>
      </c>
    </row>
    <row r="55" spans="1:6" x14ac:dyDescent="0.25">
      <c r="A55" s="2" t="s">
        <v>56</v>
      </c>
      <c r="B55" s="5">
        <v>10</v>
      </c>
      <c r="C55">
        <f t="shared" si="0"/>
        <v>2</v>
      </c>
      <c r="D55">
        <f t="shared" si="1"/>
        <v>2</v>
      </c>
      <c r="E55" s="6">
        <f t="shared" si="2"/>
        <v>20</v>
      </c>
      <c r="F55" s="6">
        <f t="shared" si="3"/>
        <v>20</v>
      </c>
    </row>
    <row r="56" spans="1:6" x14ac:dyDescent="0.25">
      <c r="A56" s="2" t="s">
        <v>57</v>
      </c>
      <c r="B56" s="5">
        <v>0.5</v>
      </c>
      <c r="C56">
        <f t="shared" si="0"/>
        <v>2</v>
      </c>
      <c r="D56">
        <f t="shared" si="1"/>
        <v>2</v>
      </c>
      <c r="E56" s="6">
        <f t="shared" si="2"/>
        <v>1</v>
      </c>
      <c r="F56" s="6">
        <f t="shared" si="3"/>
        <v>1</v>
      </c>
    </row>
    <row r="57" spans="1:6" x14ac:dyDescent="0.25">
      <c r="A57" s="2" t="s">
        <v>58</v>
      </c>
      <c r="B57" s="5">
        <v>1</v>
      </c>
      <c r="C57">
        <f t="shared" si="0"/>
        <v>2</v>
      </c>
      <c r="D57">
        <f t="shared" si="1"/>
        <v>2</v>
      </c>
      <c r="E57" s="6">
        <f t="shared" si="2"/>
        <v>2</v>
      </c>
      <c r="F57" s="6">
        <f t="shared" si="3"/>
        <v>2</v>
      </c>
    </row>
    <row r="58" spans="1:6" x14ac:dyDescent="0.25">
      <c r="A58" s="2" t="s">
        <v>59</v>
      </c>
      <c r="B58" s="5">
        <v>2</v>
      </c>
      <c r="C58">
        <f t="shared" si="0"/>
        <v>2</v>
      </c>
      <c r="D58">
        <f t="shared" si="1"/>
        <v>2</v>
      </c>
      <c r="E58" s="6">
        <f t="shared" si="2"/>
        <v>4</v>
      </c>
      <c r="F58" s="6">
        <f t="shared" si="3"/>
        <v>4</v>
      </c>
    </row>
    <row r="59" spans="1:6" x14ac:dyDescent="0.25">
      <c r="A59" s="2" t="s">
        <v>60</v>
      </c>
      <c r="B59" s="5">
        <v>3</v>
      </c>
      <c r="C59">
        <f t="shared" si="0"/>
        <v>2</v>
      </c>
      <c r="D59">
        <f t="shared" si="1"/>
        <v>2</v>
      </c>
      <c r="E59" s="6">
        <f t="shared" si="2"/>
        <v>6</v>
      </c>
      <c r="F59" s="6">
        <f t="shared" si="3"/>
        <v>6</v>
      </c>
    </row>
    <row r="60" spans="1:6" x14ac:dyDescent="0.25">
      <c r="A60" s="2" t="s">
        <v>61</v>
      </c>
      <c r="B60" s="5">
        <v>4</v>
      </c>
      <c r="C60">
        <f t="shared" si="0"/>
        <v>0</v>
      </c>
      <c r="D60">
        <f t="shared" si="1"/>
        <v>0</v>
      </c>
      <c r="E60" s="6">
        <f t="shared" si="2"/>
        <v>16</v>
      </c>
      <c r="F60" s="6">
        <f t="shared" si="3"/>
        <v>16</v>
      </c>
    </row>
    <row r="61" spans="1:6" x14ac:dyDescent="0.25">
      <c r="A61" s="2" t="s">
        <v>62</v>
      </c>
      <c r="B61" s="5">
        <v>5</v>
      </c>
      <c r="C61">
        <f t="shared" si="0"/>
        <v>0</v>
      </c>
      <c r="D61">
        <f t="shared" si="1"/>
        <v>0</v>
      </c>
      <c r="E61" s="6">
        <f t="shared" si="2"/>
        <v>20</v>
      </c>
      <c r="F61" s="6">
        <f t="shared" si="3"/>
        <v>20</v>
      </c>
    </row>
    <row r="62" spans="1:6" x14ac:dyDescent="0.25">
      <c r="A62" s="2" t="s">
        <v>63</v>
      </c>
      <c r="B62" s="5">
        <v>6</v>
      </c>
      <c r="C62">
        <f t="shared" si="0"/>
        <v>0</v>
      </c>
      <c r="D62">
        <f t="shared" si="1"/>
        <v>0</v>
      </c>
      <c r="E62" s="6">
        <f t="shared" si="2"/>
        <v>24</v>
      </c>
      <c r="F62" s="6">
        <f t="shared" si="3"/>
        <v>24</v>
      </c>
    </row>
    <row r="63" spans="1:6" x14ac:dyDescent="0.25">
      <c r="A63" s="2" t="s">
        <v>64</v>
      </c>
      <c r="B63" s="5">
        <v>7</v>
      </c>
      <c r="C63">
        <f t="shared" si="0"/>
        <v>1</v>
      </c>
      <c r="D63">
        <f t="shared" si="1"/>
        <v>1</v>
      </c>
      <c r="E63" s="6">
        <f t="shared" si="2"/>
        <v>21</v>
      </c>
      <c r="F63" s="6">
        <f t="shared" si="3"/>
        <v>21</v>
      </c>
    </row>
    <row r="64" spans="1:6" x14ac:dyDescent="0.25">
      <c r="A64" s="2" t="s">
        <v>65</v>
      </c>
      <c r="B64" s="5">
        <v>8</v>
      </c>
      <c r="C64">
        <f t="shared" si="0"/>
        <v>1</v>
      </c>
      <c r="D64">
        <f t="shared" si="1"/>
        <v>1</v>
      </c>
      <c r="E64" s="6">
        <f t="shared" si="2"/>
        <v>24</v>
      </c>
      <c r="F64" s="6">
        <f t="shared" si="3"/>
        <v>24</v>
      </c>
    </row>
    <row r="65" spans="1:6" x14ac:dyDescent="0.25">
      <c r="A65" s="2" t="s">
        <v>66</v>
      </c>
      <c r="B65" s="5">
        <v>9</v>
      </c>
      <c r="C65">
        <f t="shared" si="0"/>
        <v>1</v>
      </c>
      <c r="D65">
        <f t="shared" si="1"/>
        <v>1</v>
      </c>
      <c r="E65" s="6">
        <f t="shared" si="2"/>
        <v>27</v>
      </c>
      <c r="F65" s="6">
        <f t="shared" si="3"/>
        <v>27</v>
      </c>
    </row>
    <row r="66" spans="1:6" x14ac:dyDescent="0.25">
      <c r="A66" s="2" t="s">
        <v>67</v>
      </c>
      <c r="B66" s="5">
        <v>10</v>
      </c>
      <c r="C66">
        <f t="shared" si="0"/>
        <v>1</v>
      </c>
      <c r="D66">
        <f t="shared" si="1"/>
        <v>1</v>
      </c>
      <c r="E66" s="6">
        <f t="shared" si="2"/>
        <v>30</v>
      </c>
      <c r="F66" s="6">
        <f t="shared" si="3"/>
        <v>30</v>
      </c>
    </row>
    <row r="67" spans="1:6" x14ac:dyDescent="0.25">
      <c r="A67" s="2" t="s">
        <v>68</v>
      </c>
      <c r="B67" s="5">
        <v>0.5</v>
      </c>
      <c r="C67">
        <f t="shared" ref="C67:C101" si="4">IF(AND(LEFT(A67,1)&gt;="A", LEFT(A67,1)&lt;="F"), 0,IF(AND(LEFT(A67,1)&gt;="G", LEFT(A67,1)&lt;="M"), 1, 2))</f>
        <v>2</v>
      </c>
      <c r="D67">
        <f t="shared" ref="D67:D102" si="5">VLOOKUP(LEFT(A67,1),$A$108:$B$133,2,FALSE)</f>
        <v>2</v>
      </c>
      <c r="E67" s="6">
        <f t="shared" ref="E67:E101" si="6">IF(C67=0,B67*4,IF(C67=1,B67*3,B67*2))</f>
        <v>1</v>
      </c>
      <c r="F67" s="6">
        <f t="shared" ref="F67:F101" si="7">VLOOKUP(C67,$E$108:$F$110,2,FALSE)*B67</f>
        <v>1</v>
      </c>
    </row>
    <row r="68" spans="1:6" x14ac:dyDescent="0.25">
      <c r="A68" s="2" t="s">
        <v>69</v>
      </c>
      <c r="B68" s="5">
        <v>1</v>
      </c>
      <c r="C68">
        <f t="shared" si="4"/>
        <v>2</v>
      </c>
      <c r="D68">
        <f t="shared" si="5"/>
        <v>2</v>
      </c>
      <c r="E68" s="6">
        <f t="shared" si="6"/>
        <v>2</v>
      </c>
      <c r="F68" s="6">
        <f t="shared" si="7"/>
        <v>2</v>
      </c>
    </row>
    <row r="69" spans="1:6" x14ac:dyDescent="0.25">
      <c r="A69" s="2" t="s">
        <v>70</v>
      </c>
      <c r="B69" s="5">
        <v>2</v>
      </c>
      <c r="C69">
        <f t="shared" si="4"/>
        <v>2</v>
      </c>
      <c r="D69">
        <f t="shared" si="5"/>
        <v>2</v>
      </c>
      <c r="E69" s="6">
        <f t="shared" si="6"/>
        <v>4</v>
      </c>
      <c r="F69" s="6">
        <f t="shared" si="7"/>
        <v>4</v>
      </c>
    </row>
    <row r="70" spans="1:6" x14ac:dyDescent="0.25">
      <c r="A70" s="2" t="s">
        <v>71</v>
      </c>
      <c r="B70" s="5">
        <v>3</v>
      </c>
      <c r="C70">
        <f t="shared" si="4"/>
        <v>2</v>
      </c>
      <c r="D70">
        <f t="shared" si="5"/>
        <v>2</v>
      </c>
      <c r="E70" s="6">
        <f t="shared" si="6"/>
        <v>6</v>
      </c>
      <c r="F70" s="6">
        <f t="shared" si="7"/>
        <v>6</v>
      </c>
    </row>
    <row r="71" spans="1:6" x14ac:dyDescent="0.25">
      <c r="A71" s="2" t="s">
        <v>72</v>
      </c>
      <c r="B71" s="5">
        <v>4</v>
      </c>
      <c r="C71">
        <f t="shared" si="4"/>
        <v>2</v>
      </c>
      <c r="D71">
        <f t="shared" si="5"/>
        <v>2</v>
      </c>
      <c r="E71" s="6">
        <f t="shared" si="6"/>
        <v>8</v>
      </c>
      <c r="F71" s="6">
        <f t="shared" si="7"/>
        <v>8</v>
      </c>
    </row>
    <row r="72" spans="1:6" x14ac:dyDescent="0.25">
      <c r="A72" s="2" t="s">
        <v>73</v>
      </c>
      <c r="B72" s="5">
        <v>5</v>
      </c>
      <c r="C72">
        <f t="shared" si="4"/>
        <v>2</v>
      </c>
      <c r="D72">
        <f t="shared" si="5"/>
        <v>2</v>
      </c>
      <c r="E72" s="6">
        <f t="shared" si="6"/>
        <v>10</v>
      </c>
      <c r="F72" s="6">
        <f t="shared" si="7"/>
        <v>10</v>
      </c>
    </row>
    <row r="73" spans="1:6" x14ac:dyDescent="0.25">
      <c r="A73" s="2" t="s">
        <v>74</v>
      </c>
      <c r="B73" s="5">
        <v>6</v>
      </c>
      <c r="C73">
        <f t="shared" si="4"/>
        <v>0</v>
      </c>
      <c r="D73">
        <f t="shared" si="5"/>
        <v>0</v>
      </c>
      <c r="E73" s="6">
        <f t="shared" si="6"/>
        <v>24</v>
      </c>
      <c r="F73" s="6">
        <f t="shared" si="7"/>
        <v>24</v>
      </c>
    </row>
    <row r="74" spans="1:6" x14ac:dyDescent="0.25">
      <c r="A74" s="2" t="s">
        <v>75</v>
      </c>
      <c r="B74" s="5">
        <v>7</v>
      </c>
      <c r="C74">
        <f t="shared" si="4"/>
        <v>0</v>
      </c>
      <c r="D74">
        <f t="shared" si="5"/>
        <v>0</v>
      </c>
      <c r="E74" s="6">
        <f t="shared" si="6"/>
        <v>28</v>
      </c>
      <c r="F74" s="6">
        <f t="shared" si="7"/>
        <v>28</v>
      </c>
    </row>
    <row r="75" spans="1:6" x14ac:dyDescent="0.25">
      <c r="A75" s="2" t="s">
        <v>76</v>
      </c>
      <c r="B75" s="5">
        <v>8</v>
      </c>
      <c r="C75">
        <f t="shared" si="4"/>
        <v>0</v>
      </c>
      <c r="D75">
        <f t="shared" si="5"/>
        <v>0</v>
      </c>
      <c r="E75" s="6">
        <f t="shared" si="6"/>
        <v>32</v>
      </c>
      <c r="F75" s="6">
        <f t="shared" si="7"/>
        <v>32</v>
      </c>
    </row>
    <row r="76" spans="1:6" x14ac:dyDescent="0.25">
      <c r="A76" s="2" t="s">
        <v>77</v>
      </c>
      <c r="B76" s="5">
        <v>9</v>
      </c>
      <c r="C76">
        <f t="shared" si="4"/>
        <v>1</v>
      </c>
      <c r="D76">
        <f t="shared" si="5"/>
        <v>1</v>
      </c>
      <c r="E76" s="6">
        <f t="shared" si="6"/>
        <v>27</v>
      </c>
      <c r="F76" s="6">
        <f t="shared" si="7"/>
        <v>27</v>
      </c>
    </row>
    <row r="77" spans="1:6" x14ac:dyDescent="0.25">
      <c r="A77" s="2" t="s">
        <v>78</v>
      </c>
      <c r="B77" s="5">
        <v>10</v>
      </c>
      <c r="C77">
        <f t="shared" si="4"/>
        <v>1</v>
      </c>
      <c r="D77">
        <f t="shared" si="5"/>
        <v>1</v>
      </c>
      <c r="E77" s="6">
        <f t="shared" si="6"/>
        <v>30</v>
      </c>
      <c r="F77" s="6">
        <f t="shared" si="7"/>
        <v>30</v>
      </c>
    </row>
    <row r="78" spans="1:6" x14ac:dyDescent="0.25">
      <c r="A78" s="2" t="s">
        <v>79</v>
      </c>
      <c r="B78" s="5">
        <v>0.5</v>
      </c>
      <c r="C78">
        <f t="shared" si="4"/>
        <v>1</v>
      </c>
      <c r="D78">
        <f t="shared" si="5"/>
        <v>1</v>
      </c>
      <c r="E78" s="6">
        <f t="shared" si="6"/>
        <v>1.5</v>
      </c>
      <c r="F78" s="6">
        <f t="shared" si="7"/>
        <v>1.5</v>
      </c>
    </row>
    <row r="79" spans="1:6" x14ac:dyDescent="0.25">
      <c r="A79" s="2" t="s">
        <v>80</v>
      </c>
      <c r="B79" s="5">
        <v>1</v>
      </c>
      <c r="C79">
        <f t="shared" si="4"/>
        <v>1</v>
      </c>
      <c r="D79">
        <f t="shared" si="5"/>
        <v>1</v>
      </c>
      <c r="E79" s="6">
        <f t="shared" si="6"/>
        <v>3</v>
      </c>
      <c r="F79" s="6">
        <f t="shared" si="7"/>
        <v>3</v>
      </c>
    </row>
    <row r="80" spans="1:6" x14ac:dyDescent="0.25">
      <c r="A80" s="2" t="s">
        <v>81</v>
      </c>
      <c r="B80" s="5">
        <v>2</v>
      </c>
      <c r="C80">
        <f t="shared" si="4"/>
        <v>2</v>
      </c>
      <c r="D80">
        <f t="shared" si="5"/>
        <v>2</v>
      </c>
      <c r="E80" s="6">
        <f t="shared" si="6"/>
        <v>4</v>
      </c>
      <c r="F80" s="6">
        <f t="shared" si="7"/>
        <v>4</v>
      </c>
    </row>
    <row r="81" spans="1:6" x14ac:dyDescent="0.25">
      <c r="A81" s="2" t="s">
        <v>82</v>
      </c>
      <c r="B81" s="5">
        <v>3</v>
      </c>
      <c r="C81">
        <f t="shared" si="4"/>
        <v>2</v>
      </c>
      <c r="D81">
        <f t="shared" si="5"/>
        <v>2</v>
      </c>
      <c r="E81" s="6">
        <f t="shared" si="6"/>
        <v>6</v>
      </c>
      <c r="F81" s="6">
        <f t="shared" si="7"/>
        <v>6</v>
      </c>
    </row>
    <row r="82" spans="1:6" x14ac:dyDescent="0.25">
      <c r="A82" s="2" t="s">
        <v>83</v>
      </c>
      <c r="B82" s="5">
        <v>4</v>
      </c>
      <c r="C82">
        <f t="shared" si="4"/>
        <v>2</v>
      </c>
      <c r="D82">
        <f t="shared" si="5"/>
        <v>2</v>
      </c>
      <c r="E82" s="6">
        <f t="shared" si="6"/>
        <v>8</v>
      </c>
      <c r="F82" s="6">
        <f t="shared" si="7"/>
        <v>8</v>
      </c>
    </row>
    <row r="83" spans="1:6" x14ac:dyDescent="0.25">
      <c r="A83" s="2" t="s">
        <v>84</v>
      </c>
      <c r="B83" s="5">
        <v>5</v>
      </c>
      <c r="C83">
        <f t="shared" si="4"/>
        <v>2</v>
      </c>
      <c r="D83">
        <f t="shared" si="5"/>
        <v>2</v>
      </c>
      <c r="E83" s="6">
        <f t="shared" si="6"/>
        <v>10</v>
      </c>
      <c r="F83" s="6">
        <f t="shared" si="7"/>
        <v>10</v>
      </c>
    </row>
    <row r="84" spans="1:6" x14ac:dyDescent="0.25">
      <c r="A84" s="2" t="s">
        <v>85</v>
      </c>
      <c r="B84" s="5">
        <v>6</v>
      </c>
      <c r="C84">
        <f t="shared" si="4"/>
        <v>2</v>
      </c>
      <c r="D84">
        <f t="shared" si="5"/>
        <v>2</v>
      </c>
      <c r="E84" s="6">
        <f t="shared" si="6"/>
        <v>12</v>
      </c>
      <c r="F84" s="6">
        <f t="shared" si="7"/>
        <v>12</v>
      </c>
    </row>
    <row r="85" spans="1:6" x14ac:dyDescent="0.25">
      <c r="A85" s="2" t="s">
        <v>86</v>
      </c>
      <c r="B85" s="5">
        <v>7</v>
      </c>
      <c r="C85">
        <f t="shared" si="4"/>
        <v>2</v>
      </c>
      <c r="D85">
        <f t="shared" si="5"/>
        <v>2</v>
      </c>
      <c r="E85" s="6">
        <f t="shared" si="6"/>
        <v>14</v>
      </c>
      <c r="F85" s="6">
        <f t="shared" si="7"/>
        <v>14</v>
      </c>
    </row>
    <row r="86" spans="1:6" x14ac:dyDescent="0.25">
      <c r="A86" s="2" t="s">
        <v>87</v>
      </c>
      <c r="B86" s="5">
        <v>8</v>
      </c>
      <c r="C86">
        <f t="shared" si="4"/>
        <v>0</v>
      </c>
      <c r="D86">
        <f t="shared" si="5"/>
        <v>0</v>
      </c>
      <c r="E86" s="6">
        <f t="shared" si="6"/>
        <v>32</v>
      </c>
      <c r="F86" s="6">
        <f t="shared" si="7"/>
        <v>32</v>
      </c>
    </row>
    <row r="87" spans="1:6" x14ac:dyDescent="0.25">
      <c r="A87" s="2" t="s">
        <v>88</v>
      </c>
      <c r="B87" s="5">
        <v>9</v>
      </c>
      <c r="C87">
        <f t="shared" si="4"/>
        <v>0</v>
      </c>
      <c r="D87">
        <f t="shared" si="5"/>
        <v>0</v>
      </c>
      <c r="E87" s="6">
        <f t="shared" si="6"/>
        <v>36</v>
      </c>
      <c r="F87" s="6">
        <f t="shared" si="7"/>
        <v>36</v>
      </c>
    </row>
    <row r="88" spans="1:6" x14ac:dyDescent="0.25">
      <c r="A88" s="2" t="s">
        <v>89</v>
      </c>
      <c r="B88" s="5">
        <v>10</v>
      </c>
      <c r="C88">
        <f t="shared" si="4"/>
        <v>0</v>
      </c>
      <c r="D88">
        <f t="shared" si="5"/>
        <v>0</v>
      </c>
      <c r="E88" s="6">
        <f t="shared" si="6"/>
        <v>40</v>
      </c>
      <c r="F88" s="6">
        <f t="shared" si="7"/>
        <v>40</v>
      </c>
    </row>
    <row r="89" spans="1:6" x14ac:dyDescent="0.25">
      <c r="A89" s="2" t="s">
        <v>90</v>
      </c>
      <c r="B89" s="5">
        <v>0.5</v>
      </c>
      <c r="C89">
        <f t="shared" si="4"/>
        <v>1</v>
      </c>
      <c r="D89">
        <f t="shared" si="5"/>
        <v>1</v>
      </c>
      <c r="E89" s="6">
        <f t="shared" si="6"/>
        <v>1.5</v>
      </c>
      <c r="F89" s="6">
        <f t="shared" si="7"/>
        <v>1.5</v>
      </c>
    </row>
    <row r="90" spans="1:6" x14ac:dyDescent="0.25">
      <c r="A90" s="2" t="s">
        <v>91</v>
      </c>
      <c r="B90" s="5">
        <v>1</v>
      </c>
      <c r="C90">
        <f t="shared" si="4"/>
        <v>1</v>
      </c>
      <c r="D90">
        <f t="shared" si="5"/>
        <v>1</v>
      </c>
      <c r="E90" s="6">
        <f t="shared" si="6"/>
        <v>3</v>
      </c>
      <c r="F90" s="6">
        <f t="shared" si="7"/>
        <v>3</v>
      </c>
    </row>
    <row r="91" spans="1:6" x14ac:dyDescent="0.25">
      <c r="A91" s="2" t="s">
        <v>92</v>
      </c>
      <c r="B91" s="5">
        <v>2</v>
      </c>
      <c r="C91">
        <f t="shared" si="4"/>
        <v>1</v>
      </c>
      <c r="D91">
        <f t="shared" si="5"/>
        <v>1</v>
      </c>
      <c r="E91" s="6">
        <f t="shared" si="6"/>
        <v>6</v>
      </c>
      <c r="F91" s="6">
        <f t="shared" si="7"/>
        <v>6</v>
      </c>
    </row>
    <row r="92" spans="1:6" x14ac:dyDescent="0.25">
      <c r="A92" s="2" t="s">
        <v>93</v>
      </c>
      <c r="B92" s="5">
        <v>3</v>
      </c>
      <c r="C92">
        <f t="shared" si="4"/>
        <v>1</v>
      </c>
      <c r="D92">
        <f t="shared" si="5"/>
        <v>1</v>
      </c>
      <c r="E92" s="6">
        <f t="shared" si="6"/>
        <v>9</v>
      </c>
      <c r="F92" s="6">
        <f t="shared" si="7"/>
        <v>9</v>
      </c>
    </row>
    <row r="93" spans="1:6" x14ac:dyDescent="0.25">
      <c r="A93" s="2" t="s">
        <v>94</v>
      </c>
      <c r="B93" s="5">
        <v>4</v>
      </c>
      <c r="C93">
        <f t="shared" si="4"/>
        <v>2</v>
      </c>
      <c r="D93">
        <f t="shared" si="5"/>
        <v>2</v>
      </c>
      <c r="E93" s="6">
        <f t="shared" si="6"/>
        <v>8</v>
      </c>
      <c r="F93" s="6">
        <f t="shared" si="7"/>
        <v>8</v>
      </c>
    </row>
    <row r="94" spans="1:6" x14ac:dyDescent="0.25">
      <c r="A94" s="2" t="s">
        <v>95</v>
      </c>
      <c r="B94" s="5">
        <v>5</v>
      </c>
      <c r="C94">
        <f t="shared" si="4"/>
        <v>2</v>
      </c>
      <c r="D94">
        <f t="shared" si="5"/>
        <v>2</v>
      </c>
      <c r="E94" s="6">
        <f t="shared" si="6"/>
        <v>10</v>
      </c>
      <c r="F94" s="6">
        <f t="shared" si="7"/>
        <v>10</v>
      </c>
    </row>
    <row r="95" spans="1:6" x14ac:dyDescent="0.25">
      <c r="A95" s="2" t="s">
        <v>96</v>
      </c>
      <c r="B95" s="5">
        <v>6</v>
      </c>
      <c r="C95">
        <f t="shared" si="4"/>
        <v>2</v>
      </c>
      <c r="D95">
        <f t="shared" si="5"/>
        <v>2</v>
      </c>
      <c r="E95" s="6">
        <f t="shared" si="6"/>
        <v>12</v>
      </c>
      <c r="F95" s="6">
        <f t="shared" si="7"/>
        <v>12</v>
      </c>
    </row>
    <row r="96" spans="1:6" x14ac:dyDescent="0.25">
      <c r="A96" s="2" t="s">
        <v>97</v>
      </c>
      <c r="B96" s="5">
        <v>7</v>
      </c>
      <c r="C96">
        <f t="shared" si="4"/>
        <v>2</v>
      </c>
      <c r="D96">
        <f t="shared" si="5"/>
        <v>2</v>
      </c>
      <c r="E96" s="6">
        <f t="shared" si="6"/>
        <v>14</v>
      </c>
      <c r="F96" s="6">
        <f t="shared" si="7"/>
        <v>14</v>
      </c>
    </row>
    <row r="97" spans="1:6" x14ac:dyDescent="0.25">
      <c r="A97" s="2" t="s">
        <v>98</v>
      </c>
      <c r="B97" s="5">
        <v>8</v>
      </c>
      <c r="C97">
        <f t="shared" si="4"/>
        <v>2</v>
      </c>
      <c r="D97">
        <f t="shared" si="5"/>
        <v>2</v>
      </c>
      <c r="E97" s="6">
        <f t="shared" si="6"/>
        <v>16</v>
      </c>
      <c r="F97" s="6">
        <f t="shared" si="7"/>
        <v>16</v>
      </c>
    </row>
    <row r="98" spans="1:6" x14ac:dyDescent="0.25">
      <c r="A98" s="2" t="s">
        <v>99</v>
      </c>
      <c r="B98" s="5">
        <v>9</v>
      </c>
      <c r="C98">
        <f t="shared" si="4"/>
        <v>2</v>
      </c>
      <c r="D98">
        <f t="shared" si="5"/>
        <v>2</v>
      </c>
      <c r="E98" s="6">
        <f t="shared" si="6"/>
        <v>18</v>
      </c>
      <c r="F98" s="6">
        <f t="shared" si="7"/>
        <v>18</v>
      </c>
    </row>
    <row r="99" spans="1:6" x14ac:dyDescent="0.25">
      <c r="A99" s="2" t="s">
        <v>100</v>
      </c>
      <c r="B99" s="5">
        <v>10</v>
      </c>
      <c r="C99">
        <f t="shared" si="4"/>
        <v>0</v>
      </c>
      <c r="D99">
        <f t="shared" si="5"/>
        <v>0</v>
      </c>
      <c r="E99" s="6">
        <f t="shared" si="6"/>
        <v>40</v>
      </c>
      <c r="F99" s="6">
        <f t="shared" si="7"/>
        <v>40</v>
      </c>
    </row>
    <row r="100" spans="1:6" x14ac:dyDescent="0.25">
      <c r="A100" s="2" t="s">
        <v>101</v>
      </c>
      <c r="B100" s="5">
        <v>0.5</v>
      </c>
      <c r="C100">
        <f t="shared" si="4"/>
        <v>0</v>
      </c>
      <c r="D100">
        <f t="shared" si="5"/>
        <v>0</v>
      </c>
      <c r="E100" s="6">
        <f t="shared" si="6"/>
        <v>2</v>
      </c>
      <c r="F100" s="6">
        <f t="shared" si="7"/>
        <v>2</v>
      </c>
    </row>
    <row r="101" spans="1:6" x14ac:dyDescent="0.25">
      <c r="A101" s="2" t="s">
        <v>102</v>
      </c>
      <c r="B101" s="5">
        <v>1</v>
      </c>
      <c r="C101">
        <f t="shared" si="4"/>
        <v>0</v>
      </c>
      <c r="D101">
        <f t="shared" si="5"/>
        <v>0</v>
      </c>
      <c r="E101" s="6">
        <f t="shared" si="6"/>
        <v>4</v>
      </c>
      <c r="F101" s="6">
        <f t="shared" si="7"/>
        <v>4</v>
      </c>
    </row>
    <row r="107" spans="1:6" ht="15.75" customHeight="1" x14ac:dyDescent="0.25">
      <c r="A107" s="3" t="s">
        <v>111</v>
      </c>
      <c r="B107" s="3" t="s">
        <v>112</v>
      </c>
      <c r="E107" t="s">
        <v>140</v>
      </c>
      <c r="F107" t="s">
        <v>139</v>
      </c>
    </row>
    <row r="108" spans="1:6" ht="15.75" customHeight="1" x14ac:dyDescent="0.25">
      <c r="A108" s="4" t="s">
        <v>113</v>
      </c>
      <c r="B108" s="4">
        <v>0</v>
      </c>
      <c r="E108">
        <v>0</v>
      </c>
      <c r="F108">
        <v>4</v>
      </c>
    </row>
    <row r="109" spans="1:6" ht="15.75" customHeight="1" x14ac:dyDescent="0.25">
      <c r="A109" s="4" t="s">
        <v>114</v>
      </c>
      <c r="B109" s="4">
        <v>0</v>
      </c>
      <c r="E109">
        <v>1</v>
      </c>
      <c r="F109">
        <v>3</v>
      </c>
    </row>
    <row r="110" spans="1:6" ht="15.75" customHeight="1" x14ac:dyDescent="0.25">
      <c r="A110" s="4" t="s">
        <v>115</v>
      </c>
      <c r="B110" s="4">
        <v>0</v>
      </c>
      <c r="E110">
        <v>2</v>
      </c>
      <c r="F110">
        <v>2</v>
      </c>
    </row>
    <row r="111" spans="1:6" ht="15.75" customHeight="1" x14ac:dyDescent="0.25">
      <c r="A111" s="4" t="s">
        <v>116</v>
      </c>
      <c r="B111" s="4">
        <v>0</v>
      </c>
    </row>
    <row r="112" spans="1:6" ht="15.75" customHeight="1" x14ac:dyDescent="0.25">
      <c r="A112" s="4" t="s">
        <v>117</v>
      </c>
      <c r="B112" s="4">
        <v>0</v>
      </c>
    </row>
    <row r="113" spans="1:2" ht="15.75" customHeight="1" x14ac:dyDescent="0.25">
      <c r="A113" s="4" t="s">
        <v>118</v>
      </c>
      <c r="B113" s="4">
        <v>0</v>
      </c>
    </row>
    <row r="114" spans="1:2" ht="15.75" customHeight="1" x14ac:dyDescent="0.25">
      <c r="A114" s="4" t="s">
        <v>119</v>
      </c>
      <c r="B114" s="4">
        <v>1</v>
      </c>
    </row>
    <row r="115" spans="1:2" ht="15.75" customHeight="1" x14ac:dyDescent="0.25">
      <c r="A115" s="4" t="s">
        <v>120</v>
      </c>
      <c r="B115" s="4">
        <v>1</v>
      </c>
    </row>
    <row r="116" spans="1:2" ht="15.75" customHeight="1" x14ac:dyDescent="0.25">
      <c r="A116" s="4" t="s">
        <v>121</v>
      </c>
      <c r="B116" s="4">
        <v>1</v>
      </c>
    </row>
    <row r="117" spans="1:2" ht="15.75" customHeight="1" x14ac:dyDescent="0.25">
      <c r="A117" s="4" t="s">
        <v>122</v>
      </c>
      <c r="B117" s="4">
        <v>1</v>
      </c>
    </row>
    <row r="118" spans="1:2" ht="15.75" customHeight="1" x14ac:dyDescent="0.25">
      <c r="A118" s="4" t="s">
        <v>123</v>
      </c>
      <c r="B118" s="4">
        <v>1</v>
      </c>
    </row>
    <row r="119" spans="1:2" ht="15.75" customHeight="1" x14ac:dyDescent="0.25">
      <c r="A119" s="4" t="s">
        <v>124</v>
      </c>
      <c r="B119" s="4">
        <v>1</v>
      </c>
    </row>
    <row r="120" spans="1:2" ht="15.75" customHeight="1" x14ac:dyDescent="0.25">
      <c r="A120" s="4" t="s">
        <v>125</v>
      </c>
      <c r="B120" s="4">
        <v>1</v>
      </c>
    </row>
    <row r="121" spans="1:2" ht="15.75" customHeight="1" x14ac:dyDescent="0.25">
      <c r="A121" s="4" t="s">
        <v>126</v>
      </c>
      <c r="B121" s="4">
        <v>2</v>
      </c>
    </row>
    <row r="122" spans="1:2" ht="15.75" customHeight="1" x14ac:dyDescent="0.25">
      <c r="A122" s="4" t="s">
        <v>127</v>
      </c>
      <c r="B122" s="4">
        <v>2</v>
      </c>
    </row>
    <row r="123" spans="1:2" ht="15.75" customHeight="1" x14ac:dyDescent="0.25">
      <c r="A123" s="4" t="s">
        <v>128</v>
      </c>
      <c r="B123" s="4">
        <v>2</v>
      </c>
    </row>
    <row r="124" spans="1:2" ht="15.75" customHeight="1" x14ac:dyDescent="0.25">
      <c r="A124" s="4" t="s">
        <v>129</v>
      </c>
      <c r="B124" s="4">
        <v>2</v>
      </c>
    </row>
    <row r="125" spans="1:2" ht="15.75" customHeight="1" x14ac:dyDescent="0.25">
      <c r="A125" s="4" t="s">
        <v>130</v>
      </c>
      <c r="B125" s="4">
        <v>2</v>
      </c>
    </row>
    <row r="126" spans="1:2" ht="15.75" customHeight="1" x14ac:dyDescent="0.25">
      <c r="A126" s="4" t="s">
        <v>131</v>
      </c>
      <c r="B126" s="4">
        <v>2</v>
      </c>
    </row>
    <row r="127" spans="1:2" ht="15.75" customHeight="1" x14ac:dyDescent="0.25">
      <c r="A127" s="4" t="s">
        <v>132</v>
      </c>
      <c r="B127" s="4">
        <v>2</v>
      </c>
    </row>
    <row r="128" spans="1:2" ht="15.75" customHeight="1" x14ac:dyDescent="0.25">
      <c r="A128" s="4" t="s">
        <v>133</v>
      </c>
      <c r="B128" s="4">
        <v>2</v>
      </c>
    </row>
    <row r="129" spans="1:2" ht="15.75" customHeight="1" x14ac:dyDescent="0.25">
      <c r="A129" s="4" t="s">
        <v>134</v>
      </c>
      <c r="B129" s="4">
        <v>2</v>
      </c>
    </row>
    <row r="130" spans="1:2" ht="15.75" customHeight="1" x14ac:dyDescent="0.25">
      <c r="A130" s="4" t="s">
        <v>136</v>
      </c>
      <c r="B130" s="4">
        <v>2</v>
      </c>
    </row>
    <row r="131" spans="1:2" ht="15.75" customHeight="1" x14ac:dyDescent="0.25">
      <c r="A131" s="4" t="s">
        <v>137</v>
      </c>
      <c r="B131" s="4">
        <v>2</v>
      </c>
    </row>
    <row r="132" spans="1:2" ht="15.75" customHeight="1" x14ac:dyDescent="0.25">
      <c r="A132" s="4" t="s">
        <v>138</v>
      </c>
      <c r="B132" s="4">
        <v>2</v>
      </c>
    </row>
    <row r="133" spans="1:2" ht="15.75" customHeight="1" x14ac:dyDescent="0.25">
      <c r="A133" s="4" t="s">
        <v>135</v>
      </c>
      <c r="B133" s="4">
        <v>2</v>
      </c>
    </row>
    <row r="134" spans="1:2" ht="15.75" customHeight="1" x14ac:dyDescent="0.25">
      <c r="A134" s="4"/>
    </row>
    <row r="135" spans="1:2" ht="15.75" customHeight="1" x14ac:dyDescent="0.25">
      <c r="A135" s="4"/>
    </row>
    <row r="136" spans="1:2" ht="15.75" customHeight="1" x14ac:dyDescent="0.25">
      <c r="A136" s="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G2" sqref="G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16.33203125" customWidth="1"/>
    <col min="7" max="7" width="33.109375" customWidth="1"/>
    <col min="8" max="8" width="20.21875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1" t="s">
        <v>103</v>
      </c>
      <c r="E1" s="1" t="s">
        <v>142</v>
      </c>
      <c r="F1" s="1" t="s">
        <v>148</v>
      </c>
      <c r="G1" s="1" t="s">
        <v>149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t="s">
        <v>143</v>
      </c>
      <c r="E2">
        <f>COUNTIF(A2:A47, "MELA")</f>
        <v>11</v>
      </c>
      <c r="F2">
        <f xml:space="preserve"> SUMIF(A2:A47,"MELA",B2:B47)</f>
        <v>525</v>
      </c>
      <c r="G2">
        <f>SUMIFS(B2:B47, A2:A47, "Mela", B2:B47, "&gt;=80")</f>
        <v>0</v>
      </c>
    </row>
    <row r="3" spans="1:26" x14ac:dyDescent="0.25">
      <c r="A3" s="2" t="s">
        <v>106</v>
      </c>
      <c r="B3" s="2">
        <v>70</v>
      </c>
      <c r="C3" s="2">
        <v>80</v>
      </c>
      <c r="D3" t="s">
        <v>144</v>
      </c>
      <c r="E3">
        <f>COUNTIF(A2:A47, "BANANA")</f>
        <v>14</v>
      </c>
      <c r="F3">
        <f xml:space="preserve"> SUMIF(A2:A47,"BANANA",B2:B47)</f>
        <v>755</v>
      </c>
      <c r="G3">
        <f>SUMIFS(B2:B47, A2:A47, "BANANA", B2:B47, "&gt;=80")</f>
        <v>250</v>
      </c>
    </row>
    <row r="4" spans="1:26" x14ac:dyDescent="0.25">
      <c r="A4" s="2" t="s">
        <v>107</v>
      </c>
      <c r="B4" s="2">
        <v>40</v>
      </c>
      <c r="C4" s="2">
        <v>60</v>
      </c>
      <c r="D4" t="s">
        <v>145</v>
      </c>
      <c r="E4">
        <f>COUNTIF(A2:A47, "ARANCIA")</f>
        <v>11</v>
      </c>
      <c r="F4">
        <f xml:space="preserve"> SUMIF(A2:A47,"MELA",B2:B47)</f>
        <v>525</v>
      </c>
      <c r="G4">
        <f>SUMIFS(B2:B47, A2:A47, "ARANCIA", B2:B47, "&gt;=80")</f>
        <v>80</v>
      </c>
    </row>
    <row r="5" spans="1:26" x14ac:dyDescent="0.25">
      <c r="A5" s="2" t="s">
        <v>105</v>
      </c>
      <c r="B5" s="2">
        <v>20</v>
      </c>
      <c r="C5" s="2">
        <v>100</v>
      </c>
      <c r="D5" t="s">
        <v>146</v>
      </c>
      <c r="E5">
        <f>COUNTIF(A2:A47, "PERA")</f>
        <v>7</v>
      </c>
      <c r="F5">
        <f xml:space="preserve"> SUMIF(A5:A50,"PERA",B5:B50)</f>
        <v>380</v>
      </c>
      <c r="G5">
        <f>SUMIFS(B2:B47, A2:A47, "PERA", B2:B47, "&gt;=80")</f>
        <v>90</v>
      </c>
    </row>
    <row r="6" spans="1:26" x14ac:dyDescent="0.25">
      <c r="A6" s="2" t="s">
        <v>108</v>
      </c>
      <c r="B6" s="2">
        <v>90</v>
      </c>
      <c r="C6" s="2">
        <v>30</v>
      </c>
      <c r="D6" t="s">
        <v>147</v>
      </c>
      <c r="E6">
        <f>COUNTIF(A2:A47, "UVA")</f>
        <v>3</v>
      </c>
      <c r="F6">
        <f xml:space="preserve"> SUMIF(A2:A47,"UVA",B2:B47)</f>
        <v>160</v>
      </c>
      <c r="G6">
        <f>SUMIFS(B2:B47, A2:A47, "BANANA", B2:B47, "&gt;=80")</f>
        <v>250</v>
      </c>
    </row>
    <row r="7" spans="1:26" x14ac:dyDescent="0.25">
      <c r="A7" s="2" t="s">
        <v>106</v>
      </c>
      <c r="B7" s="2">
        <v>50</v>
      </c>
      <c r="C7" s="2">
        <v>40</v>
      </c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2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dcterms:created xsi:type="dcterms:W3CDTF">2025-09-05T10:11:28Z</dcterms:created>
  <dcterms:modified xsi:type="dcterms:W3CDTF">2025-09-05T10:11:28Z</dcterms:modified>
</cp:coreProperties>
</file>