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OnOff_Ttest\"/>
    </mc:Choice>
  </mc:AlternateContent>
  <xr:revisionPtr revIDLastSave="0" documentId="13_ncr:1_{224320AF-DBF4-41D6-9C9C-339E533D64F5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R25" i="1"/>
  <c r="R24" i="1"/>
  <c r="R23" i="1"/>
  <c r="R22" i="1"/>
  <c r="W9" i="1"/>
  <c r="W2" i="1"/>
  <c r="W13" i="1"/>
  <c r="W3" i="1"/>
  <c r="W4" i="1"/>
  <c r="W5" i="1"/>
  <c r="W6" i="1"/>
  <c r="W7" i="1"/>
  <c r="W8" i="1"/>
  <c r="W10" i="1"/>
  <c r="W11" i="1"/>
  <c r="W12" i="1"/>
  <c r="W22" i="1" l="1"/>
  <c r="K15" i="1"/>
  <c r="L15" i="1"/>
  <c r="M15" i="1"/>
  <c r="N15" i="1"/>
  <c r="O15" i="1"/>
  <c r="P15" i="1"/>
  <c r="J15" i="1"/>
  <c r="O22" i="1"/>
  <c r="K22" i="1"/>
  <c r="P17" i="1"/>
  <c r="O17" i="1"/>
  <c r="N17" i="1"/>
  <c r="M17" i="1"/>
  <c r="L17" i="1"/>
  <c r="K17" i="1"/>
  <c r="V18" i="1"/>
  <c r="U18" i="1"/>
  <c r="T18" i="1"/>
  <c r="S18" i="1"/>
  <c r="R18" i="1"/>
  <c r="Q18" i="1"/>
  <c r="P18" i="1"/>
  <c r="O18" i="1"/>
  <c r="N18" i="1"/>
  <c r="M18" i="1"/>
  <c r="L18" i="1"/>
  <c r="K18" i="1"/>
  <c r="K16" i="1"/>
  <c r="L16" i="1"/>
  <c r="M16" i="1"/>
  <c r="N16" i="1"/>
  <c r="O16" i="1"/>
  <c r="P16" i="1"/>
  <c r="Q16" i="1"/>
  <c r="R16" i="1"/>
  <c r="S16" i="1"/>
  <c r="T16" i="1"/>
  <c r="U16" i="1"/>
  <c r="V16" i="1"/>
  <c r="J16" i="1"/>
  <c r="E18" i="1" l="1"/>
  <c r="E16" i="1"/>
  <c r="B56" i="1"/>
  <c r="E17" i="1" l="1"/>
</calcChain>
</file>

<file path=xl/sharedStrings.xml><?xml version="1.0" encoding="utf-8"?>
<sst xmlns="http://schemas.openxmlformats.org/spreadsheetml/2006/main" count="36" uniqueCount="29">
  <si>
    <t>ON</t>
    <phoneticPr fontId="2" type="noConversion"/>
  </si>
  <si>
    <t>OFF</t>
    <phoneticPr fontId="2" type="noConversion"/>
  </si>
  <si>
    <t>T-test</t>
    <phoneticPr fontId="2" type="noConversion"/>
  </si>
  <si>
    <t>average</t>
    <phoneticPr fontId="2" type="noConversion"/>
  </si>
  <si>
    <t>add</t>
    <phoneticPr fontId="2" type="noConversion"/>
  </si>
  <si>
    <t>六盘山站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</si>
  <si>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</si>
  <si>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</si>
  <si>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</si>
  <si>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</si>
  <si>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</si>
  <si>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</si>
  <si>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</si>
  <si>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</si>
  <si>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</si>
  <si>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</si>
  <si>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</si>
  <si>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</si>
  <si>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average</t>
    <phoneticPr fontId="2" type="noConversion"/>
  </si>
  <si>
    <t>T-test</t>
    <phoneticPr fontId="2" type="noConversion"/>
  </si>
  <si>
    <t>add</t>
    <phoneticPr fontId="2" type="noConversion"/>
  </si>
  <si>
    <t>2020_1-7</t>
    <phoneticPr fontId="2" type="noConversion"/>
  </si>
  <si>
    <t>2020_8-11</t>
    <phoneticPr fontId="2" type="noConversion"/>
  </si>
  <si>
    <t>2019_8-11</t>
    <phoneticPr fontId="2" type="noConversion"/>
  </si>
  <si>
    <t>before</t>
    <phoneticPr fontId="2" type="noConversion"/>
  </si>
  <si>
    <t>08-11sum</t>
    <phoneticPr fontId="2" type="noConversion"/>
  </si>
  <si>
    <t>2020_sum</t>
    <phoneticPr fontId="2" type="noConversion"/>
  </si>
  <si>
    <t>average19-</t>
    <phoneticPr fontId="2" type="noConversion"/>
  </si>
  <si>
    <t>14-19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</si>
</sst>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58" fontId="0" fillId="0" borderId="0" xfId="0" applyNumberFormat="1"/>
    <xf numFmtId="0" fontId="3" fillId="0" borderId="0" xfId="0" applyFont="1"/>
    <xf numFmtId="9" fontId="0" fillId="0" borderId="0" xfId="1" applyFont="1" applyAlignment="1"/>
    <xf numFmtId="0" fontId="0" fillId="0" borderId="0" xfId="0" applyAlignment="1">
      <alignment vertical="center"/>
    </xf>
    <xf numFmtId="0" fontId="0" fillId="0" borderId="0" xfId="0" applyFill="1"/>
    <xf numFmtId="0" fontId="4" fillId="0" borderId="0" xfId="0" applyFont="1"/>
    <xf numFmtId="9" fontId="0" fillId="0" borderId="0" xfId="0" applyNumberFormat="1"/>
    <xf numFmtId="0" fontId="5" fillId="0" borderId="0" xfId="0" applyFont="1"/>
    <xf numFmtId="0" fontId="0" fillId="3" borderId="0" xfId="0" applyFill="1"/>
    <xf numFmtId="0" fontId="0" fillId="2" borderId="0" xfId="0" applyFill="1" applyAlignment="1"/>
    <xf numFmtId="1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vertical="center"/>
    </xf>
    <xf numFmtId="58" fontId="0" fillId="4" borderId="0" xfId="0" applyNumberFormat="1" applyFill="1"/>
    <xf numFmtId="58" fontId="0" fillId="0" borderId="0" xfId="0" applyNumberFormat="1" applyFill="1"/>
    <xf numFmtId="49" fontId="0" fillId="0" borderId="0" xfId="0" applyNumberFormat="1" applyFill="1"/>
    <xf numFmtId="58" fontId="0" fillId="2" borderId="0" xfId="0" applyNumberForma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9"/>
  <sheetViews>
    <sheetView tabSelected="1" topLeftCell="H1" zoomScaleNormal="100" workbookViewId="0">
      <selection activeCell="X10" sqref="X10"/>
    </sheetView>
  </sheetViews>
  <sheetFormatPr defaultRowHeight="14" x14ac:dyDescent="0.3"/>
  <cols>
    <col min="25" max="25" width="8.83203125" bestFit="1" customWidth="1"/>
  </cols>
  <sheetData>
    <row r="1" spans="1:27" x14ac:dyDescent="0.3">
      <c r="A1" s="20" t="s">
        <v>0</v>
      </c>
      <c r="B1" s="20"/>
      <c r="D1" s="20" t="s">
        <v>1</v>
      </c>
      <c r="E1" s="20"/>
      <c r="I1" s="1" t="s">
        <v>5</v>
      </c>
      <c r="J1" s="11">
        <v>2020</v>
      </c>
      <c r="K1" s="11">
        <v>2019</v>
      </c>
      <c r="L1" s="1">
        <v>2018</v>
      </c>
      <c r="M1" s="1">
        <v>2017</v>
      </c>
      <c r="N1" s="1">
        <v>2016</v>
      </c>
      <c r="O1" s="1">
        <v>2015</v>
      </c>
      <c r="P1" s="1">
        <v>2014</v>
      </c>
      <c r="Q1" s="1">
        <v>2013</v>
      </c>
      <c r="R1" s="1">
        <v>2012</v>
      </c>
      <c r="S1" s="1">
        <v>2011</v>
      </c>
      <c r="T1" s="1">
        <v>2010</v>
      </c>
      <c r="U1" s="1">
        <v>2009</v>
      </c>
      <c r="V1" s="1">
        <v>2008</v>
      </c>
      <c r="W1" s="10" t="s">
        <v>27</v>
      </c>
      <c r="X1" s="6"/>
      <c r="Y1" s="16"/>
      <c r="Z1" s="17"/>
      <c r="AA1" s="6"/>
    </row>
    <row r="2" spans="1:27" x14ac:dyDescent="0.3">
      <c r="A2" s="2">
        <v>44409</v>
      </c>
      <c r="B2" s="3">
        <v>15.1</v>
      </c>
      <c r="C2" s="5"/>
      <c r="D2" s="2">
        <v>44378</v>
      </c>
      <c r="E2" s="3">
        <v>7.21</v>
      </c>
      <c r="F2" s="5"/>
      <c r="G2" s="5"/>
      <c r="I2" s="2" t="s">
        <v>6</v>
      </c>
      <c r="J2" s="5">
        <v>19.8</v>
      </c>
      <c r="K2" s="5">
        <v>14.0999999999999</v>
      </c>
      <c r="L2" s="5">
        <v>23.8</v>
      </c>
      <c r="M2" s="5">
        <v>6.6999999999999904</v>
      </c>
      <c r="N2" s="5">
        <v>7.2999999999999901</v>
      </c>
      <c r="P2" s="5">
        <v>2.9</v>
      </c>
      <c r="W2">
        <f>AVERAGE(K2:V2)</f>
        <v>10.959999999999976</v>
      </c>
    </row>
    <row r="3" spans="1:27" x14ac:dyDescent="0.3">
      <c r="A3" s="2">
        <v>44411</v>
      </c>
      <c r="B3" s="3">
        <v>1.51</v>
      </c>
      <c r="C3" s="5"/>
      <c r="D3" s="2">
        <v>44379</v>
      </c>
      <c r="E3">
        <v>0</v>
      </c>
      <c r="F3" s="5"/>
      <c r="G3" s="5"/>
      <c r="I3" s="2" t="s">
        <v>7</v>
      </c>
      <c r="J3" s="5">
        <v>21</v>
      </c>
      <c r="K3" s="5">
        <v>23.2</v>
      </c>
      <c r="L3" s="5">
        <v>18.399999999999999</v>
      </c>
      <c r="M3" s="5">
        <v>17.599999999999898</v>
      </c>
      <c r="N3" s="5">
        <v>6.4999999999999902</v>
      </c>
      <c r="P3" s="5">
        <v>24.5</v>
      </c>
      <c r="W3">
        <f t="shared" ref="W3:W12" si="0">AVERAGE(K3:V3)</f>
        <v>18.039999999999974</v>
      </c>
    </row>
    <row r="4" spans="1:27" x14ac:dyDescent="0.3">
      <c r="A4" s="2">
        <v>44412</v>
      </c>
      <c r="B4" s="3">
        <v>4.96</v>
      </c>
      <c r="C4" s="5"/>
      <c r="D4" s="2">
        <v>44380</v>
      </c>
      <c r="E4">
        <v>3.03</v>
      </c>
      <c r="F4" s="5"/>
      <c r="G4" s="5"/>
      <c r="I4" s="2" t="s">
        <v>8</v>
      </c>
      <c r="J4" s="5">
        <v>22.2</v>
      </c>
      <c r="K4" s="5">
        <v>11.4</v>
      </c>
      <c r="L4" s="5">
        <v>29.4</v>
      </c>
      <c r="M4" s="5">
        <v>79.599999999999994</v>
      </c>
      <c r="N4" s="5">
        <v>31.2</v>
      </c>
      <c r="P4" s="5">
        <v>22.6</v>
      </c>
      <c r="W4">
        <f t="shared" si="0"/>
        <v>34.839999999999996</v>
      </c>
    </row>
    <row r="5" spans="1:27" x14ac:dyDescent="0.3">
      <c r="A5" s="2">
        <v>44413</v>
      </c>
      <c r="B5" s="3">
        <v>50.89</v>
      </c>
      <c r="C5" s="5"/>
      <c r="D5" s="2">
        <v>44381</v>
      </c>
      <c r="E5">
        <v>0</v>
      </c>
      <c r="F5" s="5"/>
      <c r="G5" s="5"/>
      <c r="I5" s="2" t="s">
        <v>9</v>
      </c>
      <c r="J5" s="5">
        <v>21.6</v>
      </c>
      <c r="K5" s="5">
        <v>73.3</v>
      </c>
      <c r="L5" s="5">
        <v>70.900000000000006</v>
      </c>
      <c r="M5" s="5">
        <v>27.4</v>
      </c>
      <c r="N5" s="5">
        <v>50.2</v>
      </c>
      <c r="O5" s="5">
        <v>55.8</v>
      </c>
      <c r="P5" s="5">
        <v>90.5</v>
      </c>
      <c r="W5">
        <f t="shared" si="0"/>
        <v>61.35</v>
      </c>
    </row>
    <row r="6" spans="1:27" x14ac:dyDescent="0.3">
      <c r="A6" s="2">
        <v>44415</v>
      </c>
      <c r="B6" s="3">
        <v>0</v>
      </c>
      <c r="C6" s="5"/>
      <c r="D6" s="2">
        <v>44382</v>
      </c>
      <c r="E6" s="3">
        <v>31.3</v>
      </c>
      <c r="F6" s="5"/>
      <c r="G6" s="5"/>
      <c r="I6" s="2" t="s">
        <v>10</v>
      </c>
      <c r="J6" s="5">
        <v>79</v>
      </c>
      <c r="K6" s="5">
        <v>93.6</v>
      </c>
      <c r="L6" s="5">
        <v>59.899999999999899</v>
      </c>
      <c r="M6" s="5">
        <v>55.5</v>
      </c>
      <c r="N6" s="5">
        <v>72.799999999999898</v>
      </c>
      <c r="O6" s="5">
        <v>84.5</v>
      </c>
      <c r="P6" s="5">
        <v>27.4</v>
      </c>
      <c r="W6">
        <f t="shared" si="0"/>
        <v>65.616666666666632</v>
      </c>
    </row>
    <row r="7" spans="1:27" x14ac:dyDescent="0.3">
      <c r="A7" s="2">
        <v>44416</v>
      </c>
      <c r="B7" s="3">
        <v>4.8</v>
      </c>
      <c r="C7" s="5"/>
      <c r="D7" s="2">
        <v>44383</v>
      </c>
      <c r="E7">
        <v>0</v>
      </c>
      <c r="F7" s="5"/>
      <c r="G7" s="5"/>
      <c r="I7" s="2" t="s">
        <v>11</v>
      </c>
      <c r="J7" s="5">
        <v>135.89999999999901</v>
      </c>
      <c r="K7" s="5">
        <v>95.6</v>
      </c>
      <c r="L7" s="5">
        <v>133.1</v>
      </c>
      <c r="M7" s="5">
        <v>117.899999999999</v>
      </c>
      <c r="N7" s="5">
        <v>90.499999999999901</v>
      </c>
      <c r="O7" s="5">
        <v>86.899999999999906</v>
      </c>
      <c r="P7" s="5">
        <v>100.6</v>
      </c>
      <c r="Q7" s="5">
        <v>112.9</v>
      </c>
      <c r="R7" s="5">
        <v>128.5</v>
      </c>
      <c r="S7" s="5">
        <v>51.1</v>
      </c>
      <c r="T7" s="5">
        <v>65.5</v>
      </c>
      <c r="U7" s="5">
        <v>14.4</v>
      </c>
      <c r="V7" s="5">
        <v>74.400000000000006</v>
      </c>
      <c r="W7">
        <f t="shared" si="0"/>
        <v>89.283333333333232</v>
      </c>
    </row>
    <row r="8" spans="1:27" x14ac:dyDescent="0.3">
      <c r="A8" s="2">
        <v>44417</v>
      </c>
      <c r="B8" s="3">
        <v>0</v>
      </c>
      <c r="C8" s="5"/>
      <c r="D8" s="2">
        <v>44384</v>
      </c>
      <c r="E8">
        <v>0</v>
      </c>
      <c r="F8" s="5"/>
      <c r="G8" s="5"/>
      <c r="I8" s="2" t="s">
        <v>12</v>
      </c>
      <c r="J8" s="5">
        <v>155.19999999999899</v>
      </c>
      <c r="K8" s="5">
        <v>188</v>
      </c>
      <c r="L8" s="5">
        <v>257.49999999999898</v>
      </c>
      <c r="M8" s="5">
        <v>73.5</v>
      </c>
      <c r="N8" s="5">
        <v>103.7</v>
      </c>
      <c r="O8" s="5">
        <v>54.1</v>
      </c>
      <c r="P8" s="5">
        <v>82.499999999999901</v>
      </c>
      <c r="Q8" s="5">
        <v>294.7</v>
      </c>
      <c r="R8" s="5">
        <v>86.399999999999906</v>
      </c>
      <c r="S8" s="5">
        <v>126.899999999999</v>
      </c>
      <c r="T8" s="5">
        <v>164.5</v>
      </c>
      <c r="U8" s="5">
        <v>111.2</v>
      </c>
      <c r="V8" s="5">
        <v>63.1</v>
      </c>
      <c r="W8">
        <f t="shared" si="0"/>
        <v>133.84166666666647</v>
      </c>
    </row>
    <row r="9" spans="1:27" x14ac:dyDescent="0.3">
      <c r="A9" s="2">
        <v>44418</v>
      </c>
      <c r="B9" s="3">
        <v>38.409999999999997</v>
      </c>
      <c r="C9" s="5"/>
      <c r="D9" s="2">
        <v>44385</v>
      </c>
      <c r="E9">
        <v>0</v>
      </c>
      <c r="F9" s="5"/>
      <c r="G9" s="5"/>
      <c r="I9" s="2" t="s">
        <v>13</v>
      </c>
      <c r="J9" s="5">
        <v>303.79999999999899</v>
      </c>
      <c r="K9" s="5">
        <v>243.69999999999899</v>
      </c>
      <c r="L9" s="5">
        <v>138.29999999999899</v>
      </c>
      <c r="M9" s="5">
        <v>230.79999999999899</v>
      </c>
      <c r="N9" s="5">
        <v>72.299999999999898</v>
      </c>
      <c r="O9" s="5">
        <v>67.400000000000006</v>
      </c>
      <c r="P9" s="5">
        <v>81.199999999999903</v>
      </c>
      <c r="Q9" s="5">
        <v>76.3</v>
      </c>
      <c r="R9" s="5">
        <v>118.799999999999</v>
      </c>
      <c r="S9" s="5">
        <v>131.29999999999899</v>
      </c>
      <c r="T9" s="5">
        <v>92.399999999999906</v>
      </c>
      <c r="U9" s="5">
        <v>146.1</v>
      </c>
      <c r="V9" s="5">
        <v>68</v>
      </c>
      <c r="W9">
        <f>AVERAGE(K9:V9)</f>
        <v>122.21666666666623</v>
      </c>
    </row>
    <row r="10" spans="1:27" x14ac:dyDescent="0.3">
      <c r="A10" s="2">
        <v>44419</v>
      </c>
      <c r="B10" s="3">
        <v>10.3</v>
      </c>
      <c r="C10" s="5"/>
      <c r="D10" s="2">
        <v>44386</v>
      </c>
      <c r="E10">
        <v>5.99</v>
      </c>
      <c r="F10" s="5"/>
      <c r="G10" s="5"/>
      <c r="I10" s="2" t="s">
        <v>14</v>
      </c>
      <c r="J10" s="5">
        <v>110.899999999999</v>
      </c>
      <c r="K10" s="5">
        <v>149.79999999999899</v>
      </c>
      <c r="L10" s="5">
        <v>92.599999999999795</v>
      </c>
      <c r="M10" s="5">
        <v>46.9</v>
      </c>
      <c r="N10" s="5">
        <v>66.3</v>
      </c>
      <c r="O10" s="5">
        <v>127.19999999999899</v>
      </c>
      <c r="P10" s="5">
        <v>220.29999999999899</v>
      </c>
      <c r="Q10" s="5">
        <v>144.19999999999899</v>
      </c>
      <c r="R10" s="5">
        <v>87.4</v>
      </c>
      <c r="S10" s="5">
        <v>115.099999999999</v>
      </c>
      <c r="T10" s="5">
        <v>90.1</v>
      </c>
      <c r="U10" s="5">
        <v>56.5</v>
      </c>
      <c r="V10" s="5">
        <v>165.49999999999901</v>
      </c>
      <c r="W10">
        <f t="shared" si="0"/>
        <v>113.49166666666615</v>
      </c>
    </row>
    <row r="11" spans="1:27" x14ac:dyDescent="0.3">
      <c r="A11" s="2">
        <v>44420</v>
      </c>
      <c r="B11" s="3">
        <v>126.5</v>
      </c>
      <c r="C11" s="5"/>
      <c r="D11" s="2">
        <v>44387</v>
      </c>
      <c r="E11">
        <v>71.16</v>
      </c>
      <c r="F11" s="5"/>
      <c r="G11" s="5"/>
      <c r="I11" s="2" t="s">
        <v>15</v>
      </c>
      <c r="J11" s="5">
        <v>59.5</v>
      </c>
      <c r="K11" s="5">
        <v>73.099999999999994</v>
      </c>
      <c r="L11" s="5">
        <v>22.4</v>
      </c>
      <c r="M11" s="5">
        <v>90.999999999999901</v>
      </c>
      <c r="N11" s="5">
        <v>62.2</v>
      </c>
      <c r="O11" s="5">
        <v>43.4</v>
      </c>
      <c r="P11" s="5">
        <v>54</v>
      </c>
      <c r="W11">
        <f t="shared" si="0"/>
        <v>57.683333333333309</v>
      </c>
    </row>
    <row r="12" spans="1:27" x14ac:dyDescent="0.3">
      <c r="A12" s="2">
        <v>44421</v>
      </c>
      <c r="B12" s="3">
        <v>0.2</v>
      </c>
      <c r="C12" s="5"/>
      <c r="D12" s="2">
        <v>44388</v>
      </c>
      <c r="E12" s="3">
        <v>112.67</v>
      </c>
      <c r="F12" s="5"/>
      <c r="G12" s="5"/>
      <c r="I12" s="2" t="s">
        <v>16</v>
      </c>
      <c r="J12" s="5">
        <v>14.999999999999901</v>
      </c>
      <c r="K12" s="5">
        <v>33.299999999999997</v>
      </c>
      <c r="L12" s="5">
        <v>47.1</v>
      </c>
      <c r="M12" s="5">
        <v>2.8</v>
      </c>
      <c r="N12" s="5">
        <v>5.6999999999999904</v>
      </c>
      <c r="O12" s="5">
        <v>31.7</v>
      </c>
      <c r="P12" s="5">
        <v>23.2</v>
      </c>
      <c r="W12">
        <f t="shared" si="0"/>
        <v>23.966666666666665</v>
      </c>
    </row>
    <row r="13" spans="1:27" x14ac:dyDescent="0.3">
      <c r="A13" s="2">
        <v>44422</v>
      </c>
      <c r="B13" s="3">
        <v>103.97</v>
      </c>
      <c r="C13" s="5"/>
      <c r="D13" s="2">
        <v>44389</v>
      </c>
      <c r="E13" s="3">
        <v>2.88</v>
      </c>
      <c r="F13" s="5"/>
      <c r="G13" s="5"/>
      <c r="I13" s="2" t="s">
        <v>17</v>
      </c>
      <c r="L13" s="5"/>
      <c r="M13" s="5">
        <v>0.79999999999999905</v>
      </c>
      <c r="N13" s="5">
        <v>1.4</v>
      </c>
      <c r="O13" s="5">
        <v>12.999999999999901</v>
      </c>
      <c r="P13" s="5">
        <v>2.1</v>
      </c>
      <c r="W13">
        <f>AVERAGE(K13:V13)</f>
        <v>4.3249999999999753</v>
      </c>
    </row>
    <row r="14" spans="1:27" x14ac:dyDescent="0.3">
      <c r="A14" s="2">
        <v>44426</v>
      </c>
      <c r="B14" s="3">
        <v>0</v>
      </c>
      <c r="C14" s="5"/>
      <c r="D14" s="2">
        <v>44390</v>
      </c>
      <c r="E14">
        <v>0</v>
      </c>
      <c r="F14" s="5"/>
      <c r="G14" s="5"/>
      <c r="I14" s="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7" x14ac:dyDescent="0.3">
      <c r="A15" s="2">
        <v>44427</v>
      </c>
      <c r="B15" s="3">
        <v>0.4</v>
      </c>
      <c r="C15" s="5"/>
      <c r="I15" s="2" t="s">
        <v>25</v>
      </c>
      <c r="J15">
        <f>SUM(J9:J12)</f>
        <v>489.19999999999789</v>
      </c>
      <c r="K15">
        <f t="shared" ref="K15:P15" si="1">SUM(K9:K12)</f>
        <v>499.89999999999799</v>
      </c>
      <c r="L15">
        <f t="shared" si="1"/>
        <v>300.39999999999878</v>
      </c>
      <c r="M15">
        <f t="shared" si="1"/>
        <v>371.49999999999886</v>
      </c>
      <c r="N15">
        <f t="shared" si="1"/>
        <v>206.49999999999989</v>
      </c>
      <c r="O15">
        <f t="shared" si="1"/>
        <v>269.69999999999902</v>
      </c>
      <c r="P15">
        <f t="shared" si="1"/>
        <v>378.69999999999885</v>
      </c>
    </row>
    <row r="16" spans="1:27" x14ac:dyDescent="0.3">
      <c r="A16" s="2">
        <v>44428</v>
      </c>
      <c r="B16" s="3">
        <v>1.6</v>
      </c>
      <c r="C16" s="5"/>
      <c r="D16" s="1" t="s">
        <v>3</v>
      </c>
      <c r="E16">
        <f>AVERAGE(E2:E14)</f>
        <v>18.018461538461541</v>
      </c>
      <c r="I16" s="16" t="s">
        <v>18</v>
      </c>
      <c r="J16" s="5">
        <f t="shared" ref="J16:V16" si="2">AVERAGE(J2:J13)</f>
        <v>85.809090909090528</v>
      </c>
      <c r="K16" s="5">
        <f t="shared" si="2"/>
        <v>90.827272727272529</v>
      </c>
      <c r="L16" s="5">
        <f t="shared" si="2"/>
        <v>81.218181818181606</v>
      </c>
      <c r="M16" s="5">
        <f t="shared" si="2"/>
        <v>62.54166666666648</v>
      </c>
      <c r="N16" s="5">
        <f t="shared" si="2"/>
        <v>47.508333333333304</v>
      </c>
      <c r="O16" s="5">
        <f t="shared" si="2"/>
        <v>62.666666666666544</v>
      </c>
      <c r="P16" s="5">
        <f t="shared" si="2"/>
        <v>60.983333333333242</v>
      </c>
      <c r="Q16" s="5">
        <f t="shared" si="2"/>
        <v>157.02499999999975</v>
      </c>
      <c r="R16" s="5">
        <f t="shared" si="2"/>
        <v>105.27499999999972</v>
      </c>
      <c r="S16" s="5">
        <f t="shared" si="2"/>
        <v>106.09999999999926</v>
      </c>
      <c r="T16" s="5">
        <f t="shared" si="2"/>
        <v>103.12499999999997</v>
      </c>
      <c r="U16" s="5">
        <f t="shared" si="2"/>
        <v>82.05</v>
      </c>
      <c r="V16" s="5">
        <f t="shared" si="2"/>
        <v>92.749999999999744</v>
      </c>
    </row>
    <row r="17" spans="1:23" x14ac:dyDescent="0.3">
      <c r="A17" s="2">
        <v>44429</v>
      </c>
      <c r="B17" s="3">
        <v>6.51</v>
      </c>
      <c r="C17" s="5"/>
      <c r="D17" s="1" t="s">
        <v>4</v>
      </c>
      <c r="E17" s="8">
        <f>(B56-E16)/E16</f>
        <v>0.14838192081657897</v>
      </c>
      <c r="F17" s="8"/>
      <c r="G17" s="8"/>
      <c r="I17" s="16" t="s">
        <v>20</v>
      </c>
      <c r="K17" s="4">
        <f>(J16-K16)/K16</f>
        <v>-5.5249724752279177E-2</v>
      </c>
      <c r="L17" s="4">
        <f>(J16-L16)/L16</f>
        <v>5.6525632415489462E-2</v>
      </c>
      <c r="M17" s="4">
        <f>(J16-M16)/M16</f>
        <v>0.37203076736720775</v>
      </c>
      <c r="N17" s="4">
        <f>(J16-N16)/N16</f>
        <v>0.80619030154198734</v>
      </c>
      <c r="O17" s="4">
        <f>(J16-O16)/O16</f>
        <v>0.36929400386846856</v>
      </c>
      <c r="P17" s="4">
        <f>(J16-P16)/P16</f>
        <v>0.40709085940022943</v>
      </c>
      <c r="Q17" s="4"/>
      <c r="R17" s="4"/>
      <c r="S17" s="4"/>
      <c r="T17" s="4"/>
      <c r="U17" s="4"/>
      <c r="V17" s="4"/>
    </row>
    <row r="18" spans="1:23" x14ac:dyDescent="0.3">
      <c r="A18" s="2">
        <v>44430</v>
      </c>
      <c r="B18" s="3">
        <v>9.31</v>
      </c>
      <c r="C18" s="5"/>
      <c r="D18" s="1" t="s">
        <v>2</v>
      </c>
      <c r="E18">
        <f>_xlfn.T.TEST(B2:B54,E2:E14,1,2)</f>
        <v>0.40883861147000222</v>
      </c>
      <c r="I18" s="18" t="s">
        <v>19</v>
      </c>
      <c r="J18" s="5"/>
      <c r="K18" s="5">
        <f>_xlfn.T.TEST(J2:J13,K2:K13,1,2)</f>
        <v>0.44376003334492864</v>
      </c>
      <c r="L18" s="5">
        <f>_xlfn.T.TEST(J2:J13,L2:L13,1,2)</f>
        <v>0.44759309017060461</v>
      </c>
      <c r="M18" s="5">
        <f>_xlfn.T.TEST(J2:J13,M2:M13,1,2)</f>
        <v>0.23863339551204416</v>
      </c>
      <c r="N18" s="5">
        <f>_xlfn.T.TEST(J2:J13,N2:N13,1,2)</f>
        <v>9.0362285399658251E-2</v>
      </c>
      <c r="O18" s="5">
        <f>_xlfn.T.TEST(J2:J13,O2:O13,1,2)</f>
        <v>0.23439376499460313</v>
      </c>
      <c r="P18" s="5">
        <f>_xlfn.T.TEST(J2:J13,P2:P13,1,2)</f>
        <v>0.21906252608932664</v>
      </c>
      <c r="Q18" s="5">
        <f>_xlfn.T.TEST(J2:J13,Q2:Q13,1,2)</f>
        <v>9.9445915576296159E-2</v>
      </c>
      <c r="R18" s="5">
        <f>_xlfn.T.TEST(J2:J13,R2:R13,1,2)</f>
        <v>0.3382794965415401</v>
      </c>
      <c r="S18" s="5">
        <f>_xlfn.T.TEST(J2:J13,S2:S13,1,2)</f>
        <v>0.33455895496208604</v>
      </c>
      <c r="T18" s="5">
        <f>_xlfn.T.TEST(J2:J13,T2:T13,1,2)</f>
        <v>0.35858918224520686</v>
      </c>
      <c r="U18" s="5">
        <f>_xlfn.T.TEST(J2:J13,U2:U13,1,2)</f>
        <v>0.46943295253430406</v>
      </c>
      <c r="V18" s="5">
        <f>_xlfn.T.TEST(J2:J13,V2:V13,1,2)</f>
        <v>0.44271274489253598</v>
      </c>
    </row>
    <row r="19" spans="1:23" x14ac:dyDescent="0.3">
      <c r="A19" s="2">
        <v>44431</v>
      </c>
      <c r="B19" s="3">
        <v>174.04</v>
      </c>
      <c r="C19" s="5"/>
      <c r="I19" s="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3" x14ac:dyDescent="0.3">
      <c r="A20" s="2">
        <v>44432</v>
      </c>
      <c r="B20" s="3">
        <v>0.2</v>
      </c>
      <c r="C20" s="5"/>
      <c r="I20" s="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3" x14ac:dyDescent="0.3">
      <c r="A21" s="2">
        <v>44433</v>
      </c>
      <c r="B21" s="3">
        <v>8.91</v>
      </c>
      <c r="C21" s="5"/>
      <c r="I21" s="12" t="s">
        <v>21</v>
      </c>
      <c r="J21" s="13" t="s">
        <v>22</v>
      </c>
      <c r="K21" s="1" t="s">
        <v>2</v>
      </c>
      <c r="L21" s="5"/>
      <c r="M21" s="13" t="s">
        <v>22</v>
      </c>
      <c r="N21" s="13" t="s">
        <v>23</v>
      </c>
      <c r="O21" s="1" t="s">
        <v>2</v>
      </c>
      <c r="P21" s="5"/>
      <c r="Q21" s="13" t="s">
        <v>22</v>
      </c>
      <c r="R21" s="15" t="s">
        <v>24</v>
      </c>
      <c r="S21" s="1" t="s">
        <v>2</v>
      </c>
      <c r="T21" s="5"/>
      <c r="U21" s="14" t="s">
        <v>26</v>
      </c>
      <c r="V21" s="14" t="s">
        <v>28</v>
      </c>
      <c r="W21" s="19" t="s">
        <v>2</v>
      </c>
    </row>
    <row r="22" spans="1:23" x14ac:dyDescent="0.3">
      <c r="A22" s="2">
        <v>44434</v>
      </c>
      <c r="B22" s="3">
        <v>0.5</v>
      </c>
      <c r="C22" s="5"/>
      <c r="I22" s="14">
        <v>19.8</v>
      </c>
      <c r="J22" s="14">
        <v>303.79999999999899</v>
      </c>
      <c r="K22" s="13">
        <f>_xlfn.T.TEST(I22:I28,J22:J25,1,2)</f>
        <v>0.16263061452182337</v>
      </c>
      <c r="L22" s="5"/>
      <c r="M22" s="14">
        <v>303.79999999999899</v>
      </c>
      <c r="N22" s="14">
        <v>243.69999999999899</v>
      </c>
      <c r="O22" s="13">
        <f>_xlfn.T.TEST(M22:M25,N22:N25,1,2)</f>
        <v>0.4869949724090703</v>
      </c>
      <c r="P22" s="5"/>
      <c r="Q22" s="14">
        <v>303.79999999999899</v>
      </c>
      <c r="R22" s="13">
        <f>AVERAGE(F22:Q22)</f>
        <v>167.9356607981324</v>
      </c>
      <c r="S22" s="13">
        <f>_xlfn.T.TEST(Q22:Q25,R22:R25,1,2)</f>
        <v>0.31340895495767157</v>
      </c>
      <c r="T22" s="5"/>
      <c r="U22" s="14">
        <v>489.19999999999789</v>
      </c>
      <c r="V22" s="14">
        <v>378.69999999999885</v>
      </c>
      <c r="W22" s="14">
        <f>_xlfn.T.TEST(U22:U23,V22:V27,1,2)</f>
        <v>4.7174706518129592E-2</v>
      </c>
    </row>
    <row r="23" spans="1:23" x14ac:dyDescent="0.3">
      <c r="A23" s="2">
        <v>44435</v>
      </c>
      <c r="B23" s="3">
        <v>2.1</v>
      </c>
      <c r="C23" s="5"/>
      <c r="I23" s="14">
        <v>21</v>
      </c>
      <c r="J23" s="14">
        <v>110.899999999999</v>
      </c>
      <c r="K23" s="13"/>
      <c r="L23" s="5"/>
      <c r="M23" s="14">
        <v>110.899999999999</v>
      </c>
      <c r="N23" s="14">
        <v>149.79999999999899</v>
      </c>
      <c r="O23" s="13"/>
      <c r="P23" s="5"/>
      <c r="Q23" s="14">
        <v>110.899999999999</v>
      </c>
      <c r="R23" s="13">
        <f t="shared" ref="R23:R25" si="3">AVERAGE(F23:Q23)</f>
        <v>100.69999999999921</v>
      </c>
      <c r="S23" s="13"/>
      <c r="T23" s="5"/>
      <c r="U23" s="14">
        <v>489.2</v>
      </c>
      <c r="V23" s="14">
        <v>269.69999999999902</v>
      </c>
      <c r="W23" s="14"/>
    </row>
    <row r="24" spans="1:23" x14ac:dyDescent="0.3">
      <c r="A24" s="2">
        <v>44436</v>
      </c>
      <c r="B24" s="3">
        <v>0</v>
      </c>
      <c r="C24" s="5"/>
      <c r="I24" s="14">
        <v>22.2</v>
      </c>
      <c r="J24" s="14">
        <v>59.5</v>
      </c>
      <c r="K24" s="13"/>
      <c r="L24" s="5"/>
      <c r="M24" s="14">
        <v>59.5</v>
      </c>
      <c r="N24" s="14">
        <v>73.099999999999994</v>
      </c>
      <c r="O24" s="13"/>
      <c r="P24" s="5"/>
      <c r="Q24" s="14">
        <v>59.5</v>
      </c>
      <c r="R24" s="13">
        <f t="shared" si="3"/>
        <v>54.759999999999991</v>
      </c>
      <c r="S24" s="13"/>
      <c r="T24" s="5"/>
      <c r="U24" s="14"/>
      <c r="V24" s="14">
        <v>206.49999999999989</v>
      </c>
      <c r="W24" s="14"/>
    </row>
    <row r="25" spans="1:23" x14ac:dyDescent="0.3">
      <c r="A25" s="2">
        <v>44437</v>
      </c>
      <c r="B25" s="3">
        <v>67.47</v>
      </c>
      <c r="C25" s="5"/>
      <c r="I25" s="14">
        <v>21.6</v>
      </c>
      <c r="J25" s="14">
        <v>14.999999999999901</v>
      </c>
      <c r="K25" s="13"/>
      <c r="L25" s="5"/>
      <c r="M25" s="14">
        <v>14.999999999999901</v>
      </c>
      <c r="N25" s="14">
        <v>33.299999999999997</v>
      </c>
      <c r="O25" s="13"/>
      <c r="P25" s="5"/>
      <c r="Q25" s="14">
        <v>14.999999999999901</v>
      </c>
      <c r="R25" s="13">
        <f t="shared" si="3"/>
        <v>19.97999999999994</v>
      </c>
      <c r="S25" s="13"/>
      <c r="T25" s="5"/>
      <c r="U25" s="14"/>
      <c r="V25" s="14">
        <v>371.49999999999886</v>
      </c>
      <c r="W25" s="14"/>
    </row>
    <row r="26" spans="1:23" x14ac:dyDescent="0.3">
      <c r="A26" s="2">
        <v>44438</v>
      </c>
      <c r="B26" s="3">
        <v>115.86</v>
      </c>
      <c r="C26" s="5"/>
      <c r="I26" s="14">
        <v>79</v>
      </c>
      <c r="J26" s="13"/>
      <c r="K26" s="13"/>
      <c r="L26" s="5"/>
      <c r="M26" s="5"/>
      <c r="N26" s="5"/>
      <c r="O26" s="5"/>
      <c r="P26" s="5"/>
      <c r="Q26" s="5"/>
      <c r="R26" s="5"/>
      <c r="S26" s="5"/>
      <c r="T26" s="5"/>
      <c r="U26" s="14"/>
      <c r="V26" s="14">
        <v>300.39999999999998</v>
      </c>
      <c r="W26" s="14"/>
    </row>
    <row r="27" spans="1:23" x14ac:dyDescent="0.3">
      <c r="A27" s="2">
        <v>44441</v>
      </c>
      <c r="B27" s="3">
        <v>0.1</v>
      </c>
      <c r="C27" s="5"/>
      <c r="I27" s="14">
        <v>135.89999999999901</v>
      </c>
      <c r="J27" s="13"/>
      <c r="K27" s="13"/>
      <c r="L27" s="5"/>
      <c r="M27" s="5"/>
      <c r="N27" s="5"/>
      <c r="O27" s="5"/>
      <c r="P27" s="5"/>
      <c r="Q27" s="5"/>
      <c r="R27" s="5"/>
      <c r="S27" s="5"/>
      <c r="T27" s="5"/>
      <c r="U27" s="14"/>
      <c r="V27" s="14">
        <v>499.89999999999799</v>
      </c>
      <c r="W27" s="13"/>
    </row>
    <row r="28" spans="1:23" x14ac:dyDescent="0.3">
      <c r="A28" s="2">
        <v>44442</v>
      </c>
      <c r="B28" s="3">
        <v>1.1000000000000001</v>
      </c>
      <c r="C28" s="5"/>
      <c r="I28" s="14">
        <v>155.19999999999899</v>
      </c>
      <c r="J28" s="13"/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3" x14ac:dyDescent="0.3">
      <c r="A29" s="2">
        <v>44443</v>
      </c>
      <c r="B29" s="3">
        <v>0</v>
      </c>
      <c r="C29" s="5"/>
      <c r="I29" s="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3" x14ac:dyDescent="0.3">
      <c r="A30" s="2">
        <v>44444</v>
      </c>
      <c r="B30" s="3">
        <v>1.1000000000000001</v>
      </c>
      <c r="C30" s="5"/>
      <c r="I30" s="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3" x14ac:dyDescent="0.3">
      <c r="A31" s="2">
        <v>44445</v>
      </c>
      <c r="B31" s="3">
        <v>0</v>
      </c>
      <c r="C31" s="5"/>
      <c r="I31" s="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3" x14ac:dyDescent="0.3">
      <c r="A32" s="2">
        <v>44446</v>
      </c>
      <c r="B32" s="3">
        <v>0</v>
      </c>
      <c r="C32" s="5"/>
      <c r="I32" s="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x14ac:dyDescent="0.3">
      <c r="A33" s="2">
        <v>44447</v>
      </c>
      <c r="B33" s="3">
        <v>0</v>
      </c>
      <c r="C33" s="5"/>
      <c r="I33" s="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3">
      <c r="A34" s="2">
        <v>44448</v>
      </c>
      <c r="B34" s="3">
        <v>58.96</v>
      </c>
      <c r="C34" s="5"/>
      <c r="I34" s="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x14ac:dyDescent="0.3">
      <c r="A35" s="2">
        <v>44449</v>
      </c>
      <c r="B35" s="3">
        <v>0.9</v>
      </c>
      <c r="C35" s="5"/>
      <c r="I35" s="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x14ac:dyDescent="0.3">
      <c r="A36" s="2">
        <v>44450</v>
      </c>
      <c r="B36" s="3">
        <v>0</v>
      </c>
      <c r="C36" s="5"/>
      <c r="I36" s="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x14ac:dyDescent="0.3">
      <c r="A37" s="2">
        <v>44452</v>
      </c>
      <c r="B37" s="3">
        <v>61.44</v>
      </c>
      <c r="C37" s="5"/>
      <c r="I37" s="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3">
      <c r="A38" s="2">
        <v>44453</v>
      </c>
      <c r="B38" s="3">
        <v>0.6</v>
      </c>
      <c r="C38" s="5"/>
      <c r="I38" s="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x14ac:dyDescent="0.3">
      <c r="A39" s="2">
        <v>44454</v>
      </c>
      <c r="B39" s="3">
        <v>10.7</v>
      </c>
      <c r="C39" s="5"/>
      <c r="I39" s="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x14ac:dyDescent="0.3">
      <c r="A40" s="2">
        <v>44455</v>
      </c>
      <c r="B40" s="3">
        <v>21.12</v>
      </c>
      <c r="C40" s="5"/>
      <c r="I40" s="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x14ac:dyDescent="0.3">
      <c r="A41" s="2">
        <v>44456</v>
      </c>
      <c r="B41" s="3">
        <v>0.8</v>
      </c>
      <c r="C41" s="5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x14ac:dyDescent="0.3">
      <c r="A42" s="2">
        <v>44457</v>
      </c>
      <c r="B42" s="3">
        <v>0</v>
      </c>
      <c r="C42" s="5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x14ac:dyDescent="0.3">
      <c r="A43" s="2">
        <v>44458</v>
      </c>
      <c r="B43" s="3">
        <v>0</v>
      </c>
      <c r="C43" s="5"/>
      <c r="I43" s="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x14ac:dyDescent="0.3">
      <c r="A44" s="2">
        <v>44459</v>
      </c>
      <c r="B44" s="3">
        <v>6.01</v>
      </c>
      <c r="C44" s="5"/>
      <c r="I44" s="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3">
      <c r="A45" s="2">
        <v>44460</v>
      </c>
      <c r="B45" s="3">
        <v>50.73</v>
      </c>
      <c r="C45" s="5"/>
      <c r="I45" s="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x14ac:dyDescent="0.3">
      <c r="A46" s="2">
        <v>44461</v>
      </c>
      <c r="B46" s="3">
        <v>1.9</v>
      </c>
      <c r="C46" s="5"/>
      <c r="I46" s="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x14ac:dyDescent="0.3">
      <c r="A47" s="2">
        <v>44462</v>
      </c>
      <c r="B47" s="3">
        <v>0.1</v>
      </c>
      <c r="C47" s="5"/>
      <c r="I47" s="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x14ac:dyDescent="0.3">
      <c r="A48" s="2">
        <v>44463</v>
      </c>
      <c r="B48" s="3">
        <v>0</v>
      </c>
      <c r="C48" s="5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8" x14ac:dyDescent="0.3">
      <c r="A49" s="2">
        <v>44464</v>
      </c>
      <c r="B49" s="3">
        <v>60.19</v>
      </c>
      <c r="C49" s="5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8" x14ac:dyDescent="0.3">
      <c r="A50" s="2">
        <v>44465</v>
      </c>
      <c r="B50" s="3">
        <v>5.62</v>
      </c>
      <c r="C50" s="5"/>
      <c r="I50" s="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8" x14ac:dyDescent="0.3">
      <c r="A51" s="2">
        <v>44466</v>
      </c>
      <c r="B51" s="3">
        <v>3</v>
      </c>
      <c r="C51" s="5"/>
      <c r="I51" s="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8" x14ac:dyDescent="0.3">
      <c r="A52" s="2">
        <v>44467</v>
      </c>
      <c r="B52" s="3">
        <v>11.93</v>
      </c>
      <c r="C52" s="5"/>
      <c r="I52" s="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8" x14ac:dyDescent="0.3">
      <c r="A53" s="2">
        <v>44468</v>
      </c>
      <c r="B53" s="3">
        <v>0.1</v>
      </c>
      <c r="C53" s="5"/>
      <c r="I53" s="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8" x14ac:dyDescent="0.3">
      <c r="A54" s="2">
        <v>44469</v>
      </c>
      <c r="B54" s="3">
        <v>56.74</v>
      </c>
      <c r="C54" s="5"/>
      <c r="I54" s="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8" x14ac:dyDescent="0.3">
      <c r="C55" s="5"/>
    </row>
    <row r="56" spans="1:28" x14ac:dyDescent="0.3">
      <c r="A56" s="1" t="s">
        <v>3</v>
      </c>
      <c r="B56">
        <f>AVERAGE(B2:B54)</f>
        <v>20.692075471698114</v>
      </c>
      <c r="I56" s="6"/>
    </row>
    <row r="57" spans="1:28" x14ac:dyDescent="0.3">
      <c r="I57" s="6"/>
      <c r="L57" s="7"/>
      <c r="N57" s="7"/>
      <c r="O57" s="7"/>
      <c r="R57" s="7"/>
      <c r="T57" s="7"/>
      <c r="U57" s="7"/>
      <c r="W57" s="7"/>
      <c r="X57" s="9"/>
      <c r="Y57" s="7"/>
      <c r="Z57" s="7"/>
    </row>
    <row r="58" spans="1:28" x14ac:dyDescent="0.3">
      <c r="I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8" x14ac:dyDescent="0.3">
      <c r="I59" s="6"/>
      <c r="AA59" s="4"/>
      <c r="AB59" s="4"/>
    </row>
  </sheetData>
  <mergeCells count="2">
    <mergeCell ref="A1:B1"/>
    <mergeCell ref="D1:E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2021-03-05T09:24:36Z</dcterms:modified>
</cp:coreProperties>
</file>