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22F04E73-3DF9-41CF-B571-3C271B5F984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Q40" i="1"/>
  <c r="I50" i="1"/>
  <c r="I49" i="1"/>
  <c r="H49" i="1"/>
  <c r="I35" i="1"/>
  <c r="I34" i="1"/>
  <c r="H34" i="1"/>
  <c r="U12" i="1"/>
  <c r="V12" i="1" s="1"/>
  <c r="I22" i="1"/>
  <c r="T21" i="1"/>
  <c r="R20" i="1"/>
  <c r="S21" i="1"/>
  <c r="R21" i="1"/>
  <c r="Q21" i="1"/>
  <c r="P21" i="1"/>
  <c r="O21" i="1"/>
  <c r="N21" i="1"/>
  <c r="M21" i="1"/>
  <c r="L21" i="1"/>
  <c r="K21" i="1"/>
  <c r="J21" i="1"/>
  <c r="I21" i="1"/>
  <c r="I20" i="1"/>
  <c r="J20" i="1"/>
  <c r="K20" i="1"/>
  <c r="L20" i="1"/>
  <c r="M20" i="1"/>
  <c r="N20" i="1"/>
  <c r="O20" i="1"/>
  <c r="P20" i="1"/>
  <c r="Q20" i="1"/>
  <c r="S20" i="1"/>
  <c r="T20" i="1"/>
  <c r="H20" i="1"/>
  <c r="H16" i="1"/>
  <c r="I17" i="1" s="1"/>
  <c r="V9" i="1"/>
  <c r="V10" i="1"/>
  <c r="V11" i="1"/>
  <c r="V8" i="1"/>
  <c r="R27" i="1"/>
  <c r="N27" i="1"/>
  <c r="H15" i="1"/>
  <c r="J27" i="1"/>
  <c r="T18" i="1"/>
  <c r="S18" i="1"/>
  <c r="R18" i="1"/>
  <c r="Q18" i="1"/>
  <c r="P18" i="1"/>
  <c r="O18" i="1"/>
  <c r="N18" i="1"/>
  <c r="M18" i="1"/>
  <c r="L18" i="1"/>
  <c r="K18" i="1"/>
  <c r="J18" i="1"/>
  <c r="I18" i="1"/>
  <c r="J16" i="1"/>
  <c r="I16" i="1"/>
  <c r="K16" i="1"/>
  <c r="L16" i="1"/>
  <c r="M16" i="1"/>
  <c r="N16" i="1"/>
  <c r="O16" i="1"/>
  <c r="P16" i="1"/>
  <c r="Q16" i="1"/>
  <c r="R16" i="1"/>
  <c r="S16" i="1"/>
  <c r="T16" i="1"/>
  <c r="J15" i="1"/>
  <c r="K15" i="1"/>
  <c r="L15" i="1"/>
  <c r="M15" i="1"/>
  <c r="N15" i="1"/>
  <c r="O15" i="1"/>
  <c r="P15" i="1"/>
  <c r="Q15" i="1"/>
  <c r="R15" i="1"/>
  <c r="S15" i="1"/>
  <c r="T15" i="1"/>
  <c r="I15" i="1"/>
  <c r="U4" i="1"/>
  <c r="U2" i="1"/>
  <c r="U13" i="1"/>
  <c r="U11" i="1"/>
  <c r="U10" i="1"/>
  <c r="U9" i="1"/>
  <c r="U8" i="1"/>
  <c r="U7" i="1"/>
  <c r="U6" i="1"/>
  <c r="U5" i="1"/>
  <c r="U3" i="1"/>
  <c r="U20" i="1" l="1"/>
  <c r="U21" i="1" s="1"/>
  <c r="U16" i="1"/>
  <c r="U17" i="1" s="1"/>
  <c r="U18" i="1"/>
  <c r="U15" i="1"/>
  <c r="V13" i="1"/>
  <c r="U22" i="1"/>
  <c r="Q17" i="1"/>
  <c r="K17" i="1"/>
  <c r="R17" i="1"/>
  <c r="S17" i="1"/>
  <c r="N17" i="1"/>
  <c r="J17" i="1"/>
  <c r="T17" i="1"/>
  <c r="O17" i="1"/>
  <c r="P17" i="1"/>
  <c r="L17" i="1"/>
  <c r="M17" i="1"/>
  <c r="B48" i="1" l="1"/>
  <c r="B47" i="1"/>
  <c r="E28" i="1"/>
  <c r="E26" i="1"/>
  <c r="AI15" i="1"/>
  <c r="AB19" i="1"/>
  <c r="AI14" i="1"/>
  <c r="AI13" i="1"/>
  <c r="AF34" i="1"/>
  <c r="AF33" i="1"/>
  <c r="AB17" i="1"/>
  <c r="AB16" i="1"/>
  <c r="Y17" i="1"/>
  <c r="E27" i="1"/>
  <c r="E29" i="1" l="1"/>
</calcChain>
</file>

<file path=xl/sharedStrings.xml><?xml version="1.0" encoding="utf-8"?>
<sst xmlns="http://schemas.openxmlformats.org/spreadsheetml/2006/main" count="52" uniqueCount="43">
  <si>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</si>
  <si>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</si>
  <si>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</si>
  <si>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</si>
  <si>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add</t>
    <phoneticPr fontId="19" type="noConversion"/>
  </si>
  <si>
    <t>T-test</t>
    <phoneticPr fontId="19" type="noConversion"/>
  </si>
  <si>
    <t>sum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</si>
  <si>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</si>
  <si>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</si>
  <si>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</si>
  <si>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随机天数</t>
    <phoneticPr fontId="19" type="noConversion"/>
  </si>
  <si>
    <t>连续时间段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</si>
  <si>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</si>
  <si>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</si>
  <si>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</si>
  <si>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average19-</t>
    <phoneticPr fontId="19" type="noConversion"/>
  </si>
  <si>
    <t>1月</t>
    <phoneticPr fontId="1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</si>
  <si>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</si>
  <si>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</si>
  <si>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</si>
  <si>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</si>
  <si>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</si>
  <si>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</si>
  <si>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</si>
  <si>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</si>
  <si>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</si>
  <si>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</si>
  <si>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</si>
  <si>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2020_sum</t>
    <phoneticPr fontId="19" type="noConversion"/>
  </si>
  <si>
    <t>14-19</t>
    <phoneticPr fontId="19" type="noConversion"/>
  </si>
  <si>
    <t>乌鞘岭站</t>
    <phoneticPr fontId="19" type="noConversion"/>
  </si>
  <si>
    <t>2020_1-6</t>
    <phoneticPr fontId="19" type="noConversion"/>
  </si>
  <si>
    <t>2020_7-12</t>
    <phoneticPr fontId="19" type="noConversion"/>
  </si>
  <si>
    <t>07-12sum</t>
    <phoneticPr fontId="19" type="noConversion"/>
  </si>
  <si>
    <t>before</t>
  </si>
  <si>
    <t>T-test</t>
  </si>
  <si>
    <t>2020_2</t>
    <phoneticPr fontId="19" type="noConversion"/>
  </si>
  <si>
    <t>ADD</t>
    <phoneticPr fontId="19" type="noConversion"/>
  </si>
  <si>
    <t>all-year</t>
    <phoneticPr fontId="19" type="noConversion"/>
  </si>
  <si>
    <t>add</t>
    <phoneticPr fontId="19" type="noConversion"/>
  </si>
  <si>
    <t>T-test</t>
    <phoneticPr fontId="19" type="noConversion"/>
  </si>
  <si>
    <t>before_1</t>
    <phoneticPr fontId="19" type="noConversion"/>
  </si>
  <si>
    <t>before_2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</si>
</sst>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58" fontId="0" fillId="33" borderId="0" xfId="0" applyNumberFormat="1" applyFill="1"/>
    <xf numFmtId="0" fontId="0" fillId="0" borderId="0" xfId="0" applyFill="1"/>
    <xf numFmtId="58" fontId="0" fillId="0" borderId="0" xfId="0" applyNumberFormat="1" applyFill="1"/>
    <xf numFmtId="0" fontId="0" fillId="0" borderId="0" xfId="0" applyFill="1" applyAlignme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5" borderId="0" xfId="0" applyFill="1"/>
    <xf numFmtId="58" fontId="0" fillId="34" borderId="0" xfId="0" applyNumberFormat="1" applyFill="1"/>
    <xf numFmtId="0" fontId="0" fillId="33" borderId="0" xfId="0" applyFill="1" applyAlignment="1">
      <alignment vertical="center"/>
    </xf>
    <xf numFmtId="176" fontId="0" fillId="0" borderId="0" xfId="0" applyNumberFormat="1" applyFill="1"/>
    <xf numFmtId="176" fontId="0" fillId="0" borderId="0" xfId="0" applyNumberFormat="1"/>
    <xf numFmtId="9" fontId="0" fillId="0" borderId="0" xfId="42" applyFont="1" applyFill="1" applyAlignmen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abSelected="1" topLeftCell="E22" zoomScaleNormal="100" workbookViewId="0">
      <selection activeCell="Q41" sqref="Q41"/>
    </sheetView>
  </sheetViews>
  <sheetFormatPr defaultRowHeight="14" x14ac:dyDescent="0.3"/>
  <cols>
    <col min="21" max="21" width="9.33203125" customWidth="1"/>
    <col min="22" max="22" width="8.6640625" style="22"/>
    <col min="29" max="29" width="9" bestFit="1" customWidth="1"/>
    <col min="31" max="31" width="9" bestFit="1" customWidth="1"/>
  </cols>
  <sheetData>
    <row r="1" spans="1:35" x14ac:dyDescent="0.3">
      <c r="A1" s="24" t="s">
        <v>0</v>
      </c>
      <c r="B1" s="24"/>
      <c r="D1" s="24" t="s">
        <v>1</v>
      </c>
      <c r="E1" s="24"/>
      <c r="G1" s="3" t="s">
        <v>30</v>
      </c>
      <c r="H1" s="3">
        <v>2020</v>
      </c>
      <c r="I1" s="3">
        <v>2019</v>
      </c>
      <c r="J1" s="3">
        <v>2018</v>
      </c>
      <c r="K1" s="3">
        <v>2017</v>
      </c>
      <c r="L1" s="3">
        <v>2016</v>
      </c>
      <c r="M1" s="3">
        <v>2015</v>
      </c>
      <c r="N1" s="3">
        <v>2014</v>
      </c>
      <c r="O1" s="3">
        <v>2013</v>
      </c>
      <c r="P1" s="3">
        <v>2012</v>
      </c>
      <c r="Q1" s="3">
        <v>2011</v>
      </c>
      <c r="R1" s="3">
        <v>2010</v>
      </c>
      <c r="S1" s="3">
        <v>2009</v>
      </c>
      <c r="T1" s="3">
        <v>2008</v>
      </c>
      <c r="U1" s="18" t="s">
        <v>15</v>
      </c>
      <c r="V1" s="23" t="s">
        <v>37</v>
      </c>
      <c r="W1" s="12"/>
      <c r="X1" s="25" t="s">
        <v>10</v>
      </c>
      <c r="Y1" s="25"/>
      <c r="Z1" s="25"/>
      <c r="AA1" s="25"/>
      <c r="AB1" s="25"/>
      <c r="AC1" s="10"/>
      <c r="AD1" s="10"/>
      <c r="AE1" s="25" t="s">
        <v>11</v>
      </c>
      <c r="AF1" s="25"/>
      <c r="AG1" s="25"/>
      <c r="AH1" s="25"/>
      <c r="AI1" s="25"/>
    </row>
    <row r="2" spans="1:35" x14ac:dyDescent="0.3">
      <c r="A2" s="1">
        <v>192</v>
      </c>
      <c r="B2" s="2">
        <v>0.52</v>
      </c>
      <c r="D2" s="1">
        <v>44378</v>
      </c>
      <c r="E2" s="2">
        <v>34.51</v>
      </c>
      <c r="G2" s="1" t="s">
        <v>16</v>
      </c>
      <c r="H2">
        <v>7.1000000000000014</v>
      </c>
      <c r="I2">
        <v>2.1</v>
      </c>
      <c r="J2">
        <v>4.6000000000000014</v>
      </c>
      <c r="K2">
        <v>0.3</v>
      </c>
      <c r="L2">
        <v>5.3999999999999986</v>
      </c>
      <c r="M2">
        <v>2.7</v>
      </c>
      <c r="N2">
        <v>0</v>
      </c>
      <c r="O2">
        <v>0</v>
      </c>
      <c r="P2">
        <v>2.5</v>
      </c>
      <c r="Q2">
        <v>2</v>
      </c>
      <c r="R2">
        <v>0.79999999999999993</v>
      </c>
      <c r="S2">
        <v>0.2</v>
      </c>
      <c r="T2">
        <v>5.6</v>
      </c>
      <c r="U2">
        <f>AVERAGE(I2:T2)</f>
        <v>2.1833333333333331</v>
      </c>
      <c r="V2" s="23"/>
      <c r="W2" s="10"/>
      <c r="X2" s="25"/>
      <c r="Y2" s="25"/>
      <c r="Z2" s="25"/>
      <c r="AA2" s="25"/>
      <c r="AB2" s="25"/>
      <c r="AC2" s="11"/>
      <c r="AD2" s="10"/>
      <c r="AE2" s="25"/>
      <c r="AF2" s="25"/>
      <c r="AG2" s="25"/>
      <c r="AH2" s="25"/>
      <c r="AI2" s="25"/>
    </row>
    <row r="3" spans="1:35" x14ac:dyDescent="0.3">
      <c r="A3" s="1">
        <v>44388</v>
      </c>
      <c r="B3" s="2">
        <v>27.63</v>
      </c>
      <c r="D3" s="1">
        <v>44389</v>
      </c>
      <c r="E3">
        <v>0</v>
      </c>
      <c r="G3" s="1" t="s">
        <v>17</v>
      </c>
      <c r="H3">
        <v>2.9</v>
      </c>
      <c r="I3">
        <v>7.8000000000000007</v>
      </c>
      <c r="J3">
        <v>5.7</v>
      </c>
      <c r="K3">
        <v>3.1</v>
      </c>
      <c r="L3">
        <v>6.2</v>
      </c>
      <c r="M3">
        <v>8.6999999999999993</v>
      </c>
      <c r="N3">
        <v>15.9</v>
      </c>
      <c r="O3">
        <v>5.9</v>
      </c>
      <c r="P3">
        <v>0.9</v>
      </c>
      <c r="Q3">
        <v>2.1</v>
      </c>
      <c r="R3">
        <v>3.4</v>
      </c>
      <c r="S3">
        <v>3.6</v>
      </c>
      <c r="T3">
        <v>1.9</v>
      </c>
      <c r="U3">
        <f t="shared" ref="U3:U11" si="0">AVERAGE(I3:T3)</f>
        <v>5.4333333333333336</v>
      </c>
      <c r="V3" s="6"/>
      <c r="X3" s="1">
        <v>192</v>
      </c>
      <c r="Y3" s="2">
        <v>0.52</v>
      </c>
      <c r="Z3" s="12"/>
      <c r="AA3" s="1">
        <v>44378</v>
      </c>
      <c r="AB3" s="2">
        <v>34.51</v>
      </c>
      <c r="AE3" s="1">
        <v>44432</v>
      </c>
      <c r="AF3" s="2">
        <v>0</v>
      </c>
      <c r="AH3" s="1">
        <v>44454</v>
      </c>
      <c r="AI3">
        <v>0.1</v>
      </c>
    </row>
    <row r="4" spans="1:35" x14ac:dyDescent="0.3">
      <c r="A4" s="1">
        <v>44393</v>
      </c>
      <c r="B4" s="2">
        <v>15.64</v>
      </c>
      <c r="D4" s="1">
        <v>44390</v>
      </c>
      <c r="E4" s="2">
        <v>32.96</v>
      </c>
      <c r="G4" s="1" t="s">
        <v>18</v>
      </c>
      <c r="H4">
        <v>8.9</v>
      </c>
      <c r="I4">
        <v>4</v>
      </c>
      <c r="J4">
        <v>2.8</v>
      </c>
      <c r="K4">
        <v>22.4</v>
      </c>
      <c r="L4">
        <v>29.2</v>
      </c>
      <c r="M4">
        <v>3.2</v>
      </c>
      <c r="N4">
        <v>10.199999999999999</v>
      </c>
      <c r="O4">
        <v>1.1000000000000001</v>
      </c>
      <c r="P4">
        <v>7.6</v>
      </c>
      <c r="Q4">
        <v>4.1000000000000014</v>
      </c>
      <c r="R4">
        <v>7.6999999999999966</v>
      </c>
      <c r="S4">
        <v>6.7999999999999989</v>
      </c>
      <c r="T4">
        <v>12.3</v>
      </c>
      <c r="U4">
        <f>AVERAGE(I4:T4)</f>
        <v>9.2833333333333332</v>
      </c>
      <c r="V4" s="6"/>
      <c r="X4" s="1">
        <v>44388</v>
      </c>
      <c r="Y4" s="2">
        <v>27.63</v>
      </c>
      <c r="Z4" s="10"/>
      <c r="AA4" s="1">
        <v>44389</v>
      </c>
      <c r="AB4">
        <v>0</v>
      </c>
      <c r="AE4" s="1">
        <v>44433</v>
      </c>
      <c r="AF4" s="2">
        <v>0</v>
      </c>
      <c r="AH4" s="1">
        <v>44455</v>
      </c>
      <c r="AI4" s="2">
        <v>0</v>
      </c>
    </row>
    <row r="5" spans="1:35" x14ac:dyDescent="0.3">
      <c r="A5" s="1">
        <v>44398</v>
      </c>
      <c r="B5" s="2">
        <v>0</v>
      </c>
      <c r="D5" s="1">
        <v>44391</v>
      </c>
      <c r="E5">
        <v>0</v>
      </c>
      <c r="G5" s="1" t="s">
        <v>19</v>
      </c>
      <c r="H5">
        <v>14</v>
      </c>
      <c r="I5">
        <v>29.3</v>
      </c>
      <c r="J5">
        <v>23.2</v>
      </c>
      <c r="K5">
        <v>31.4</v>
      </c>
      <c r="L5">
        <v>29.5</v>
      </c>
      <c r="M5">
        <v>29</v>
      </c>
      <c r="N5">
        <v>47.4</v>
      </c>
      <c r="O5">
        <v>16.5</v>
      </c>
      <c r="P5">
        <v>5.7999999999999989</v>
      </c>
      <c r="Q5">
        <v>5.8</v>
      </c>
      <c r="R5">
        <v>19.600000000000001</v>
      </c>
      <c r="S5">
        <v>11.1</v>
      </c>
      <c r="T5">
        <v>14</v>
      </c>
      <c r="U5">
        <f t="shared" si="0"/>
        <v>21.883333333333336</v>
      </c>
      <c r="V5" s="6"/>
      <c r="X5" s="1">
        <v>44393</v>
      </c>
      <c r="Y5" s="2">
        <v>15.64</v>
      </c>
      <c r="Z5" s="5"/>
      <c r="AA5" s="1">
        <v>44390</v>
      </c>
      <c r="AB5" s="2">
        <v>32.96</v>
      </c>
      <c r="AE5" s="1">
        <v>44434</v>
      </c>
      <c r="AF5" s="2">
        <v>0</v>
      </c>
      <c r="AH5" s="1">
        <v>44456</v>
      </c>
      <c r="AI5">
        <v>1.2</v>
      </c>
    </row>
    <row r="6" spans="1:35" x14ac:dyDescent="0.3">
      <c r="A6" s="1">
        <v>44400</v>
      </c>
      <c r="B6" s="2">
        <v>88.95</v>
      </c>
      <c r="D6" s="1">
        <v>44392</v>
      </c>
      <c r="E6" s="2">
        <v>0</v>
      </c>
      <c r="G6" s="1" t="s">
        <v>20</v>
      </c>
      <c r="H6">
        <v>37.1</v>
      </c>
      <c r="I6">
        <v>83.4</v>
      </c>
      <c r="J6">
        <v>30</v>
      </c>
      <c r="K6">
        <v>29</v>
      </c>
      <c r="L6">
        <v>32.6</v>
      </c>
      <c r="M6">
        <v>39.799999999999997</v>
      </c>
      <c r="N6">
        <v>22.3</v>
      </c>
      <c r="O6">
        <v>30.4</v>
      </c>
      <c r="P6">
        <v>48.20000000000001</v>
      </c>
      <c r="Q6">
        <v>54.3</v>
      </c>
      <c r="R6">
        <v>46.900000000000013</v>
      </c>
      <c r="S6">
        <v>32.299999999999997</v>
      </c>
      <c r="T6">
        <v>40.299999999999997</v>
      </c>
      <c r="U6">
        <f t="shared" si="0"/>
        <v>40.791666666666671</v>
      </c>
      <c r="V6" s="6"/>
      <c r="X6" s="1">
        <v>44398</v>
      </c>
      <c r="Y6" s="2">
        <v>0</v>
      </c>
      <c r="AA6" s="1">
        <v>44391</v>
      </c>
      <c r="AB6">
        <v>0</v>
      </c>
      <c r="AE6" s="1">
        <v>44435</v>
      </c>
      <c r="AF6" s="2">
        <v>0</v>
      </c>
      <c r="AH6" s="1">
        <v>44457</v>
      </c>
      <c r="AI6" s="2">
        <v>0</v>
      </c>
    </row>
    <row r="7" spans="1:35" x14ac:dyDescent="0.3">
      <c r="A7" s="1">
        <v>44402</v>
      </c>
      <c r="B7" s="2">
        <v>0.4</v>
      </c>
      <c r="D7" s="1">
        <v>44396</v>
      </c>
      <c r="E7">
        <v>0</v>
      </c>
      <c r="G7" s="1" t="s">
        <v>21</v>
      </c>
      <c r="H7">
        <v>67.2</v>
      </c>
      <c r="I7">
        <v>110.5</v>
      </c>
      <c r="J7">
        <v>36.400000000000013</v>
      </c>
      <c r="K7">
        <v>95.399999999999991</v>
      </c>
      <c r="L7">
        <v>101.1</v>
      </c>
      <c r="M7">
        <v>97.999999999999972</v>
      </c>
      <c r="N7">
        <v>130.1</v>
      </c>
      <c r="O7">
        <v>55.79999999999999</v>
      </c>
      <c r="P7">
        <v>129.19999999999999</v>
      </c>
      <c r="Q7">
        <v>81.5</v>
      </c>
      <c r="R7">
        <v>104.1</v>
      </c>
      <c r="S7">
        <v>64.699999999999989</v>
      </c>
      <c r="T7">
        <v>69.2</v>
      </c>
      <c r="U7">
        <f t="shared" si="0"/>
        <v>89.666666666666671</v>
      </c>
      <c r="V7" s="6"/>
      <c r="X7" s="1">
        <v>44400</v>
      </c>
      <c r="Y7" s="2">
        <v>88.95</v>
      </c>
      <c r="AA7" s="1">
        <v>44392</v>
      </c>
      <c r="AB7" s="2">
        <v>0</v>
      </c>
      <c r="AE7" s="1">
        <v>44436</v>
      </c>
      <c r="AF7" s="2">
        <v>0</v>
      </c>
      <c r="AH7" s="1">
        <v>44458</v>
      </c>
      <c r="AI7">
        <v>0</v>
      </c>
    </row>
    <row r="8" spans="1:35" x14ac:dyDescent="0.3">
      <c r="A8" s="1">
        <v>44403</v>
      </c>
      <c r="B8" s="2">
        <v>0</v>
      </c>
      <c r="D8" s="1">
        <v>44397</v>
      </c>
      <c r="E8">
        <v>0</v>
      </c>
      <c r="G8" s="1" t="s">
        <v>22</v>
      </c>
      <c r="H8" s="14">
        <v>79.399999999999991</v>
      </c>
      <c r="I8" s="14">
        <v>148.19999999999999</v>
      </c>
      <c r="J8" s="14">
        <v>118.6</v>
      </c>
      <c r="K8" s="14">
        <v>76</v>
      </c>
      <c r="L8" s="14">
        <v>120.4</v>
      </c>
      <c r="M8" s="14">
        <v>73.600000000000009</v>
      </c>
      <c r="N8" s="14">
        <v>88.999999999999986</v>
      </c>
      <c r="O8" s="14">
        <v>71.5</v>
      </c>
      <c r="P8" s="14">
        <v>179</v>
      </c>
      <c r="Q8" s="14">
        <v>53.399999999999991</v>
      </c>
      <c r="R8" s="14">
        <v>38.900000000000013</v>
      </c>
      <c r="S8" s="14">
        <v>68.5</v>
      </c>
      <c r="T8" s="14">
        <v>69.899999999999991</v>
      </c>
      <c r="U8">
        <f t="shared" si="0"/>
        <v>92.25</v>
      </c>
      <c r="V8" s="6">
        <f>(H8-U8)/U8</f>
        <v>-0.13929539295392962</v>
      </c>
      <c r="W8" s="5"/>
      <c r="X8" s="1">
        <v>44402</v>
      </c>
      <c r="Y8" s="2">
        <v>0.4</v>
      </c>
      <c r="Z8" s="5"/>
      <c r="AA8" s="1">
        <v>44396</v>
      </c>
      <c r="AB8">
        <v>0</v>
      </c>
      <c r="AE8" s="1">
        <v>44437</v>
      </c>
      <c r="AF8" s="2">
        <v>231.92</v>
      </c>
      <c r="AH8" s="1">
        <v>44459</v>
      </c>
      <c r="AI8" s="2">
        <v>0</v>
      </c>
    </row>
    <row r="9" spans="1:35" x14ac:dyDescent="0.3">
      <c r="A9" s="1">
        <v>44406</v>
      </c>
      <c r="B9" s="2">
        <v>0</v>
      </c>
      <c r="D9" s="1">
        <v>44401</v>
      </c>
      <c r="E9" s="2">
        <v>7.69</v>
      </c>
      <c r="G9" s="1" t="s">
        <v>23</v>
      </c>
      <c r="H9">
        <v>145.4</v>
      </c>
      <c r="I9">
        <v>93.100000000000009</v>
      </c>
      <c r="J9">
        <v>182.09999999999991</v>
      </c>
      <c r="K9">
        <v>128.30000000000001</v>
      </c>
      <c r="L9">
        <v>75.3</v>
      </c>
      <c r="M9">
        <v>54.3</v>
      </c>
      <c r="N9">
        <v>88.59999999999998</v>
      </c>
      <c r="O9">
        <v>82.6</v>
      </c>
      <c r="P9">
        <v>104</v>
      </c>
      <c r="Q9">
        <v>106.4</v>
      </c>
      <c r="R9">
        <v>48.599999999999987</v>
      </c>
      <c r="S9">
        <v>83.7</v>
      </c>
      <c r="T9">
        <v>89.4</v>
      </c>
      <c r="U9">
        <f>AVERAGE(I9:T9)</f>
        <v>94.7</v>
      </c>
      <c r="V9" s="6">
        <f>(H9-U9)/U9</f>
        <v>0.53537486800422385</v>
      </c>
      <c r="W9" s="16"/>
      <c r="X9" s="1">
        <v>44403</v>
      </c>
      <c r="Y9" s="2">
        <v>0</v>
      </c>
      <c r="Z9" s="5"/>
      <c r="AA9" s="1">
        <v>44397</v>
      </c>
      <c r="AB9">
        <v>0</v>
      </c>
      <c r="AE9" s="1">
        <v>44438</v>
      </c>
      <c r="AF9" s="2">
        <v>16.57</v>
      </c>
      <c r="AH9" s="1">
        <v>44460</v>
      </c>
      <c r="AI9" s="2">
        <v>73.95</v>
      </c>
    </row>
    <row r="10" spans="1:35" x14ac:dyDescent="0.3">
      <c r="A10" s="1">
        <v>44409</v>
      </c>
      <c r="B10" s="2">
        <v>0.5</v>
      </c>
      <c r="D10" s="1">
        <v>44405</v>
      </c>
      <c r="E10">
        <v>0</v>
      </c>
      <c r="G10" s="1" t="s">
        <v>24</v>
      </c>
      <c r="H10">
        <v>83.09999999999998</v>
      </c>
      <c r="I10">
        <v>57.400000000000013</v>
      </c>
      <c r="J10">
        <v>76.2</v>
      </c>
      <c r="K10">
        <v>52</v>
      </c>
      <c r="L10">
        <v>75.400000000000006</v>
      </c>
      <c r="M10">
        <v>78.999999999999986</v>
      </c>
      <c r="N10">
        <v>50.2</v>
      </c>
      <c r="O10">
        <v>29.2</v>
      </c>
      <c r="P10">
        <v>85.199999999999974</v>
      </c>
      <c r="Q10">
        <v>129.9</v>
      </c>
      <c r="R10">
        <v>71.800000000000011</v>
      </c>
      <c r="S10">
        <v>67.000000000000014</v>
      </c>
      <c r="T10">
        <v>63.3</v>
      </c>
      <c r="U10">
        <f t="shared" si="0"/>
        <v>69.716666666666654</v>
      </c>
      <c r="V10" s="6">
        <f t="shared" ref="V10:V13" si="1">(H10-U10)/U10</f>
        <v>0.19196748744919906</v>
      </c>
      <c r="W10" s="17"/>
      <c r="X10" s="1">
        <v>44406</v>
      </c>
      <c r="Y10" s="2">
        <v>0</v>
      </c>
      <c r="Z10" s="5"/>
      <c r="AA10" s="1">
        <v>44401</v>
      </c>
      <c r="AB10" s="2">
        <v>7.69</v>
      </c>
      <c r="AE10" s="1">
        <v>44439</v>
      </c>
      <c r="AF10" s="2">
        <v>21.37</v>
      </c>
      <c r="AH10" s="1">
        <v>44461</v>
      </c>
      <c r="AI10" s="2">
        <v>7.93</v>
      </c>
    </row>
    <row r="11" spans="1:35" x14ac:dyDescent="0.3">
      <c r="A11" s="1">
        <v>44410</v>
      </c>
      <c r="B11" s="2">
        <v>0</v>
      </c>
      <c r="D11" s="1">
        <v>44408</v>
      </c>
      <c r="E11">
        <v>0</v>
      </c>
      <c r="G11" s="1" t="s">
        <v>25</v>
      </c>
      <c r="H11">
        <v>11.9</v>
      </c>
      <c r="I11">
        <v>40.6</v>
      </c>
      <c r="J11">
        <v>15.6</v>
      </c>
      <c r="K11">
        <v>37.299999999999997</v>
      </c>
      <c r="L11">
        <v>28.9</v>
      </c>
      <c r="M11">
        <v>14.7</v>
      </c>
      <c r="N11">
        <v>24.5</v>
      </c>
      <c r="O11">
        <v>6.1000000000000014</v>
      </c>
      <c r="P11">
        <v>15.6</v>
      </c>
      <c r="Q11">
        <v>32.299999999999997</v>
      </c>
      <c r="R11">
        <v>26.2</v>
      </c>
      <c r="S11">
        <v>27.6</v>
      </c>
      <c r="T11">
        <v>20.8</v>
      </c>
      <c r="U11">
        <f t="shared" si="0"/>
        <v>24.183333333333334</v>
      </c>
      <c r="V11" s="6">
        <f t="shared" si="1"/>
        <v>-0.50792556857339766</v>
      </c>
      <c r="W11" s="16"/>
      <c r="X11" s="1">
        <v>44409</v>
      </c>
      <c r="Y11" s="2">
        <v>0.5</v>
      </c>
      <c r="Z11" s="5"/>
      <c r="AA11" s="1">
        <v>44405</v>
      </c>
      <c r="AB11">
        <v>0</v>
      </c>
      <c r="AE11" s="1">
        <v>44440</v>
      </c>
      <c r="AF11" s="2">
        <v>4.72</v>
      </c>
      <c r="AH11" s="1"/>
      <c r="AI11" s="2"/>
    </row>
    <row r="12" spans="1:35" x14ac:dyDescent="0.3">
      <c r="A12" s="1">
        <v>44414</v>
      </c>
      <c r="B12" s="2">
        <v>0.8</v>
      </c>
      <c r="D12" s="1">
        <v>44412</v>
      </c>
      <c r="E12" s="2">
        <v>47.42</v>
      </c>
      <c r="G12" s="1" t="s">
        <v>26</v>
      </c>
      <c r="H12">
        <v>2.5</v>
      </c>
      <c r="I12">
        <v>10.8</v>
      </c>
      <c r="J12">
        <v>14</v>
      </c>
      <c r="K12">
        <v>1.7</v>
      </c>
      <c r="L12">
        <v>2.2000000000000002</v>
      </c>
      <c r="M12">
        <v>14.8</v>
      </c>
      <c r="N12">
        <v>9.8000000000000007</v>
      </c>
      <c r="O12">
        <v>2.7</v>
      </c>
      <c r="P12">
        <v>9.5</v>
      </c>
      <c r="Q12">
        <v>7.4</v>
      </c>
      <c r="R12">
        <v>2.4</v>
      </c>
      <c r="S12">
        <v>1.3</v>
      </c>
      <c r="T12">
        <v>2.8</v>
      </c>
      <c r="U12">
        <f>AVERAGE(I12:T12)</f>
        <v>6.6166666666666671</v>
      </c>
      <c r="V12" s="6">
        <f t="shared" si="1"/>
        <v>-0.62216624685138544</v>
      </c>
      <c r="W12" s="17"/>
      <c r="X12" s="1">
        <v>44410</v>
      </c>
      <c r="Y12" s="2">
        <v>0</v>
      </c>
      <c r="Z12" s="5"/>
      <c r="AA12" s="1">
        <v>44408</v>
      </c>
      <c r="AB12">
        <v>0</v>
      </c>
      <c r="AE12" s="1">
        <v>44441</v>
      </c>
      <c r="AF12" s="2">
        <v>0</v>
      </c>
      <c r="AH12" s="1"/>
      <c r="AI12" s="2"/>
    </row>
    <row r="13" spans="1:35" x14ac:dyDescent="0.3">
      <c r="A13" s="1">
        <v>44418</v>
      </c>
      <c r="B13" s="2">
        <v>0</v>
      </c>
      <c r="D13" s="1">
        <v>44416</v>
      </c>
      <c r="E13">
        <v>0.2</v>
      </c>
      <c r="G13" s="1" t="s">
        <v>27</v>
      </c>
      <c r="H13">
        <v>4.3</v>
      </c>
      <c r="I13">
        <v>1.3</v>
      </c>
      <c r="J13">
        <v>5.3000000000000007</v>
      </c>
      <c r="K13">
        <v>3.6</v>
      </c>
      <c r="L13">
        <v>0.60000000000000009</v>
      </c>
      <c r="M13">
        <v>1</v>
      </c>
      <c r="N13">
        <v>2.4</v>
      </c>
      <c r="O13">
        <v>0.8</v>
      </c>
      <c r="P13">
        <v>5.3000000000000007</v>
      </c>
      <c r="Q13">
        <v>0.4</v>
      </c>
      <c r="R13">
        <v>1.6</v>
      </c>
      <c r="S13">
        <v>1.5</v>
      </c>
      <c r="T13">
        <v>1.1000000000000001</v>
      </c>
      <c r="U13">
        <f>AVERAGE(I13:T13)</f>
        <v>2.0750000000000006</v>
      </c>
      <c r="V13" s="6">
        <f t="shared" si="1"/>
        <v>1.0722891566265054</v>
      </c>
      <c r="W13" s="17"/>
      <c r="X13" s="1">
        <v>44414</v>
      </c>
      <c r="Y13" s="2">
        <v>0.8</v>
      </c>
      <c r="Z13" s="5"/>
      <c r="AA13" s="1">
        <v>44412</v>
      </c>
      <c r="AB13" s="2">
        <v>47.42</v>
      </c>
      <c r="AE13" s="1">
        <v>44442</v>
      </c>
      <c r="AF13" s="2">
        <v>0</v>
      </c>
      <c r="AH13" t="s">
        <v>7</v>
      </c>
      <c r="AI13">
        <f>SUM(AI3:AI12)</f>
        <v>83.18</v>
      </c>
    </row>
    <row r="14" spans="1:35" x14ac:dyDescent="0.3">
      <c r="A14" s="1">
        <v>44420</v>
      </c>
      <c r="B14" s="2">
        <v>39.79</v>
      </c>
      <c r="D14" s="1">
        <v>44417</v>
      </c>
      <c r="E14" s="2">
        <v>6.34</v>
      </c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W14" s="17"/>
      <c r="X14" s="1">
        <v>44418</v>
      </c>
      <c r="Y14" s="2">
        <v>0</v>
      </c>
      <c r="Z14" s="5"/>
      <c r="AA14" s="1">
        <v>44416</v>
      </c>
      <c r="AB14">
        <v>0.2</v>
      </c>
      <c r="AE14" s="1">
        <v>44443</v>
      </c>
      <c r="AF14" s="2">
        <v>0</v>
      </c>
      <c r="AH14" t="s">
        <v>8</v>
      </c>
      <c r="AI14">
        <f>AVERAGE(AI3:AI12)</f>
        <v>10.397500000000001</v>
      </c>
    </row>
    <row r="15" spans="1:35" x14ac:dyDescent="0.3">
      <c r="A15" s="1">
        <v>44421</v>
      </c>
      <c r="B15" s="2">
        <v>2.5</v>
      </c>
      <c r="D15" s="1">
        <v>44454</v>
      </c>
      <c r="E15">
        <v>0.1</v>
      </c>
      <c r="G15" s="1" t="s">
        <v>33</v>
      </c>
      <c r="H15">
        <f>SUM(H8:H13)</f>
        <v>326.59999999999997</v>
      </c>
      <c r="I15">
        <f>SUM(I8:I13)</f>
        <v>351.40000000000009</v>
      </c>
      <c r="J15">
        <f t="shared" ref="J15:T15" si="2">SUM(J8:J13)</f>
        <v>411.79999999999995</v>
      </c>
      <c r="K15">
        <f t="shared" si="2"/>
        <v>298.90000000000003</v>
      </c>
      <c r="L15">
        <f t="shared" si="2"/>
        <v>302.8</v>
      </c>
      <c r="M15">
        <f t="shared" si="2"/>
        <v>237.39999999999998</v>
      </c>
      <c r="N15">
        <f t="shared" si="2"/>
        <v>264.49999999999994</v>
      </c>
      <c r="O15">
        <f t="shared" si="2"/>
        <v>192.89999999999998</v>
      </c>
      <c r="P15">
        <f t="shared" si="2"/>
        <v>398.6</v>
      </c>
      <c r="Q15">
        <f t="shared" si="2"/>
        <v>329.8</v>
      </c>
      <c r="R15">
        <f t="shared" si="2"/>
        <v>189.5</v>
      </c>
      <c r="S15">
        <f t="shared" si="2"/>
        <v>249.6</v>
      </c>
      <c r="T15">
        <f t="shared" si="2"/>
        <v>247.30000000000004</v>
      </c>
      <c r="U15">
        <f>SUM(U8:U13)</f>
        <v>289.54166666666663</v>
      </c>
      <c r="W15" s="17"/>
      <c r="X15" s="1">
        <v>44420</v>
      </c>
      <c r="Y15" s="2">
        <v>39.79</v>
      </c>
      <c r="Z15" s="5"/>
      <c r="AA15" s="1">
        <v>44417</v>
      </c>
      <c r="AB15" s="2">
        <v>6.34</v>
      </c>
      <c r="AE15" s="1">
        <v>44444</v>
      </c>
      <c r="AF15" s="2">
        <v>17.32</v>
      </c>
      <c r="AH15" t="s">
        <v>14</v>
      </c>
      <c r="AI15">
        <f>_xlfn.T.TEST(AF3:AF32,AI3:AI10,1,2)</f>
        <v>0.22933015465276618</v>
      </c>
    </row>
    <row r="16" spans="1:35" x14ac:dyDescent="0.3">
      <c r="A16" s="1">
        <v>44432</v>
      </c>
      <c r="B16" s="2">
        <v>0</v>
      </c>
      <c r="D16" s="1">
        <v>44455</v>
      </c>
      <c r="E16" s="2">
        <v>0</v>
      </c>
      <c r="G16" s="1" t="s">
        <v>2</v>
      </c>
      <c r="H16" s="4">
        <f>AVERAGE(H8:H13)</f>
        <v>54.43333333333333</v>
      </c>
      <c r="I16" s="4">
        <f t="shared" ref="I16:T16" si="3">AVERAGE(I8:I13)</f>
        <v>58.566666666666684</v>
      </c>
      <c r="J16" s="4">
        <f>AVERAGE(J8:J13)</f>
        <v>68.633333333333326</v>
      </c>
      <c r="K16" s="4">
        <f t="shared" si="3"/>
        <v>49.81666666666667</v>
      </c>
      <c r="L16" s="4">
        <f t="shared" si="3"/>
        <v>50.466666666666669</v>
      </c>
      <c r="M16" s="4">
        <f t="shared" si="3"/>
        <v>39.566666666666663</v>
      </c>
      <c r="N16" s="4">
        <f t="shared" si="3"/>
        <v>44.083333333333321</v>
      </c>
      <c r="O16" s="4">
        <f t="shared" si="3"/>
        <v>32.15</v>
      </c>
      <c r="P16" s="4">
        <f t="shared" si="3"/>
        <v>66.433333333333337</v>
      </c>
      <c r="Q16" s="4">
        <f t="shared" si="3"/>
        <v>54.966666666666669</v>
      </c>
      <c r="R16" s="4">
        <f t="shared" si="3"/>
        <v>31.583333333333332</v>
      </c>
      <c r="S16" s="4">
        <f t="shared" si="3"/>
        <v>41.6</v>
      </c>
      <c r="T16" s="4">
        <f t="shared" si="3"/>
        <v>41.216666666666676</v>
      </c>
      <c r="U16" s="4">
        <f>AVERAGE(U8:U13)</f>
        <v>48.256944444444436</v>
      </c>
      <c r="W16" s="17"/>
      <c r="X16" s="1">
        <v>44421</v>
      </c>
      <c r="Y16" s="2">
        <v>2.5</v>
      </c>
      <c r="Z16" s="5"/>
      <c r="AA16" t="s">
        <v>7</v>
      </c>
      <c r="AB16">
        <f>SUM(AB3:AB15)</f>
        <v>129.12</v>
      </c>
      <c r="AE16" s="1">
        <v>44445</v>
      </c>
      <c r="AF16" s="2">
        <v>1.1000000000000001</v>
      </c>
    </row>
    <row r="17" spans="1:32" x14ac:dyDescent="0.3">
      <c r="A17" s="1">
        <v>44433</v>
      </c>
      <c r="B17" s="2">
        <v>0</v>
      </c>
      <c r="D17" s="1">
        <v>44456</v>
      </c>
      <c r="E17">
        <v>1.2</v>
      </c>
      <c r="G17" s="1" t="s">
        <v>4</v>
      </c>
      <c r="I17" s="6">
        <f>(H16-I16)/I16</f>
        <v>-7.0574843483210345E-2</v>
      </c>
      <c r="J17" s="6">
        <f>(H16-J16)/J16</f>
        <v>-0.2068965517241379</v>
      </c>
      <c r="K17" s="6">
        <f>(H16-K16)/K16</f>
        <v>9.2673134827701439E-2</v>
      </c>
      <c r="L17" s="6">
        <f>(H16-L16)/L16</f>
        <v>7.8599735799207288E-2</v>
      </c>
      <c r="M17" s="6">
        <f>(H16-M16)/M16</f>
        <v>0.37573715248525702</v>
      </c>
      <c r="N17" s="6">
        <f>(H16-N16)/N16</f>
        <v>0.23478260869565243</v>
      </c>
      <c r="O17" s="6">
        <f>(H16-O16)/O16</f>
        <v>0.69310523587350958</v>
      </c>
      <c r="P17" s="6">
        <f>(H16-P16)/P16</f>
        <v>-0.18063221274460622</v>
      </c>
      <c r="Q17" s="6">
        <f>(H16-Q16)/Q16</f>
        <v>-9.7028502122499423E-3</v>
      </c>
      <c r="R17" s="6">
        <f>(H16-R16)/R16</f>
        <v>0.7234828496042216</v>
      </c>
      <c r="S17" s="6">
        <f>(H16-S16)/S16</f>
        <v>0.30849358974358965</v>
      </c>
      <c r="T17" s="6">
        <f>(H16-T16)/T16</f>
        <v>0.32066316215123297</v>
      </c>
      <c r="U17" s="6">
        <f>(H16-U16)/U16</f>
        <v>0.12798963879694933</v>
      </c>
      <c r="W17" s="17"/>
      <c r="X17" s="17" t="s">
        <v>7</v>
      </c>
      <c r="Y17" s="16">
        <f>SUM(Y3:Y16)</f>
        <v>176.73000000000002</v>
      </c>
      <c r="Z17" s="5"/>
      <c r="AA17" t="s">
        <v>8</v>
      </c>
      <c r="AB17">
        <f>AVERAGE(AB3:AB15)</f>
        <v>9.9323076923076918</v>
      </c>
      <c r="AE17" s="1">
        <v>44446</v>
      </c>
      <c r="AF17" s="2">
        <v>0</v>
      </c>
    </row>
    <row r="18" spans="1:32" x14ac:dyDescent="0.3">
      <c r="A18" s="1">
        <v>44434</v>
      </c>
      <c r="B18" s="2">
        <v>0</v>
      </c>
      <c r="D18" s="1">
        <v>44457</v>
      </c>
      <c r="E18" s="2">
        <v>0</v>
      </c>
      <c r="G18" s="9" t="s">
        <v>5</v>
      </c>
      <c r="H18" s="4"/>
      <c r="I18" s="4">
        <f>_xlfn.T.TEST(H8:H13,I2:I13,1,2)</f>
        <v>0.41954467690162789</v>
      </c>
      <c r="J18" s="4">
        <f>_xlfn.T.TEST(H8:H13,J2:J13,1,2)</f>
        <v>0.34382721020239526</v>
      </c>
      <c r="K18" s="4">
        <f>_xlfn.T.TEST(H8:H13,K2:K13,1,2)</f>
        <v>0.2742765426080338</v>
      </c>
      <c r="L18" s="4">
        <f>_xlfn.T.TEST(H8:H13,L2:L13,1,2)</f>
        <v>0.30477321067226049</v>
      </c>
      <c r="M18" s="4">
        <f>_xlfn.T.TEST(H8:H13,M2:M13,1,2)</f>
        <v>0.18737155189995625</v>
      </c>
      <c r="N18" s="4">
        <f>_xlfn.T.TEST(H8:H13,N2:N13,1,2)</f>
        <v>0.28688525943558552</v>
      </c>
      <c r="O18" s="4">
        <f>_xlfn.T.TEST(H8:H13,O2:O13,1,2)</f>
        <v>8.4351666621129542E-2</v>
      </c>
      <c r="P18" s="4">
        <f>_xlfn.T.TEST(H8:H13,P2:P13,1,2)</f>
        <v>0.43411653860141908</v>
      </c>
      <c r="Q18" s="4">
        <f>_xlfn.T.TEST(H8:H13,Q2:Q13,1,2)</f>
        <v>0.28390868152879534</v>
      </c>
      <c r="R18" s="4">
        <f>_xlfn.T.TEST(H8:H13,R2:R13,1,2)</f>
        <v>0.14129974815887086</v>
      </c>
      <c r="S18" s="4">
        <f>_xlfn.T.TEST(H8:H13,S2:S13,1,2)</f>
        <v>0.13570682484594601</v>
      </c>
      <c r="T18" s="4">
        <f>_xlfn.T.TEST(H8:H13,T2:T13,1,2)</f>
        <v>0.15611844945820885</v>
      </c>
      <c r="U18">
        <f>_xlfn.T.TEST(H8:H13,U8:U13,1,2)</f>
        <v>0.41861413226192312</v>
      </c>
      <c r="W18" s="17"/>
      <c r="X18" s="17"/>
      <c r="Y18" s="16"/>
      <c r="Z18" s="5"/>
      <c r="AE18" s="1">
        <v>44447</v>
      </c>
      <c r="AF18" s="2">
        <v>62.43</v>
      </c>
    </row>
    <row r="19" spans="1:32" x14ac:dyDescent="0.3">
      <c r="A19" s="1">
        <v>44435</v>
      </c>
      <c r="B19" s="2">
        <v>0</v>
      </c>
      <c r="D19" s="1">
        <v>44458</v>
      </c>
      <c r="E19">
        <v>0</v>
      </c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W19" s="16"/>
      <c r="X19" s="17"/>
      <c r="Y19" s="16"/>
      <c r="Z19" s="5"/>
      <c r="AA19" t="s">
        <v>9</v>
      </c>
      <c r="AB19">
        <f>_xlfn.T.TEST(Y3:Y16,AB3:AB15,1,2)</f>
        <v>0.37429460651155899</v>
      </c>
      <c r="AE19" s="1">
        <v>44448</v>
      </c>
      <c r="AF19" s="2">
        <v>35.53</v>
      </c>
    </row>
    <row r="20" spans="1:32" x14ac:dyDescent="0.3">
      <c r="A20" s="1">
        <v>44436</v>
      </c>
      <c r="B20" s="2">
        <v>0</v>
      </c>
      <c r="D20" s="1">
        <v>44459</v>
      </c>
      <c r="E20" s="2">
        <v>0</v>
      </c>
      <c r="G20" s="1" t="s">
        <v>38</v>
      </c>
      <c r="H20">
        <f>SUM(H2:H13)</f>
        <v>463.79999999999995</v>
      </c>
      <c r="I20">
        <f t="shared" ref="I20:T20" si="4">SUM(I2:I13)</f>
        <v>588.5</v>
      </c>
      <c r="J20">
        <f t="shared" si="4"/>
        <v>514.49999999999989</v>
      </c>
      <c r="K20">
        <f t="shared" si="4"/>
        <v>480.5</v>
      </c>
      <c r="L20">
        <f t="shared" si="4"/>
        <v>506.8</v>
      </c>
      <c r="M20">
        <f t="shared" si="4"/>
        <v>418.8</v>
      </c>
      <c r="N20">
        <f t="shared" si="4"/>
        <v>490.39999999999992</v>
      </c>
      <c r="O20">
        <f t="shared" si="4"/>
        <v>302.59999999999997</v>
      </c>
      <c r="P20">
        <f t="shared" si="4"/>
        <v>592.79999999999995</v>
      </c>
      <c r="Q20">
        <f t="shared" si="4"/>
        <v>479.59999999999997</v>
      </c>
      <c r="R20">
        <f>SUM(R2:R13)</f>
        <v>372</v>
      </c>
      <c r="S20">
        <f t="shared" si="4"/>
        <v>368.3</v>
      </c>
      <c r="T20">
        <f t="shared" si="4"/>
        <v>390.60000000000008</v>
      </c>
      <c r="U20">
        <f>SUM(U2:U13)</f>
        <v>458.7833333333333</v>
      </c>
      <c r="V20" s="21"/>
      <c r="W20" s="16"/>
      <c r="X20" s="10"/>
      <c r="Y20" s="16"/>
      <c r="Z20" s="5"/>
      <c r="AE20" s="1">
        <v>44449</v>
      </c>
      <c r="AF20" s="2">
        <v>0</v>
      </c>
    </row>
    <row r="21" spans="1:32" x14ac:dyDescent="0.3">
      <c r="A21" s="1">
        <v>44437</v>
      </c>
      <c r="B21" s="2">
        <v>231.92</v>
      </c>
      <c r="D21" s="1">
        <v>44460</v>
      </c>
      <c r="E21" s="2">
        <v>73.95</v>
      </c>
      <c r="G21" s="1" t="s">
        <v>39</v>
      </c>
      <c r="H21" s="6"/>
      <c r="I21" s="6">
        <f>(H20-I20)/I20</f>
        <v>-0.21189464740866618</v>
      </c>
      <c r="J21" s="6">
        <f>(H20-J20)/J20</f>
        <v>-9.8542274052478021E-2</v>
      </c>
      <c r="K21" s="6">
        <f>(H20-K20)/K20</f>
        <v>-3.4755463059313312E-2</v>
      </c>
      <c r="L21" s="6">
        <f>(H20-L20)/L20</f>
        <v>-8.4846093133386064E-2</v>
      </c>
      <c r="M21" s="6">
        <f>(H20-M20)/M20</f>
        <v>0.10744985673352421</v>
      </c>
      <c r="N21" s="6">
        <f>(H20-N20)/N20</f>
        <v>-5.4241435562805813E-2</v>
      </c>
      <c r="O21" s="6">
        <f>(H20-O20)/O20</f>
        <v>0.53271645736946471</v>
      </c>
      <c r="P21" s="6">
        <f>(H20-P20)/P20</f>
        <v>-0.21761133603238869</v>
      </c>
      <c r="Q21" s="6">
        <f>(H20-O20)/O20</f>
        <v>0.53271645736946471</v>
      </c>
      <c r="R21" s="6">
        <f>(H20-P20)/P20</f>
        <v>-0.21761133603238869</v>
      </c>
      <c r="S21" s="6">
        <f>(H20-S20)/S20</f>
        <v>0.25929948411620946</v>
      </c>
      <c r="T21" s="6">
        <f>(H20-T20)/T20</f>
        <v>0.18740399385560641</v>
      </c>
      <c r="U21" s="6">
        <f>(H20-U20)/U20</f>
        <v>1.0934718639880813E-2</v>
      </c>
      <c r="V21" s="21"/>
      <c r="W21" s="16"/>
      <c r="X21" s="16"/>
      <c r="Y21" s="16"/>
      <c r="Z21" s="5"/>
      <c r="AE21" s="1">
        <v>44450</v>
      </c>
      <c r="AF21" s="2">
        <v>0.2</v>
      </c>
    </row>
    <row r="22" spans="1:32" x14ac:dyDescent="0.3">
      <c r="A22" s="1">
        <v>44438</v>
      </c>
      <c r="B22" s="2">
        <v>16.57</v>
      </c>
      <c r="D22" s="1">
        <v>44461</v>
      </c>
      <c r="E22" s="2">
        <v>7.93</v>
      </c>
      <c r="G22" s="1" t="s">
        <v>40</v>
      </c>
      <c r="I22">
        <f>_xlfn.T.TEST(H2:H13,I2:I13,1,2)</f>
        <v>0.29892393635953485</v>
      </c>
      <c r="S22" s="17"/>
      <c r="T22" s="10"/>
      <c r="U22" s="17">
        <f>_xlfn.T.TEST(H2:H13,U2:U13,1,2)</f>
        <v>0.49035226530243281</v>
      </c>
      <c r="V22" s="21"/>
      <c r="W22" s="5"/>
      <c r="X22" s="5"/>
      <c r="Y22" s="5"/>
      <c r="Z22" s="5"/>
      <c r="AE22" s="1">
        <v>44451</v>
      </c>
      <c r="AF22" s="2">
        <v>0</v>
      </c>
    </row>
    <row r="23" spans="1:32" x14ac:dyDescent="0.3">
      <c r="A23" s="1">
        <v>44439</v>
      </c>
      <c r="B23" s="2">
        <v>21.37</v>
      </c>
      <c r="S23" s="17"/>
      <c r="T23" s="10"/>
      <c r="U23" s="17"/>
      <c r="V23" s="21"/>
      <c r="W23" s="5"/>
      <c r="X23" s="5"/>
      <c r="Y23" s="5"/>
      <c r="Z23" s="5"/>
      <c r="AE23" s="1">
        <v>44452</v>
      </c>
      <c r="AF23" s="2">
        <v>76.27</v>
      </c>
    </row>
    <row r="24" spans="1:32" x14ac:dyDescent="0.3">
      <c r="A24" s="1">
        <v>44440</v>
      </c>
      <c r="B24" s="2">
        <v>4.72</v>
      </c>
      <c r="S24" s="17"/>
      <c r="T24" s="10"/>
      <c r="U24" s="17"/>
      <c r="V24" s="21"/>
      <c r="W24" s="4"/>
      <c r="X24" s="5"/>
      <c r="Y24" s="5"/>
      <c r="Z24" s="5"/>
      <c r="AE24" s="1">
        <v>44453</v>
      </c>
      <c r="AF24" s="2">
        <v>73.95</v>
      </c>
    </row>
    <row r="25" spans="1:32" x14ac:dyDescent="0.3">
      <c r="A25" s="1">
        <v>44441</v>
      </c>
      <c r="B25" s="2">
        <v>0</v>
      </c>
      <c r="H25" s="1"/>
      <c r="I25" s="4"/>
      <c r="J25" s="4"/>
      <c r="K25" s="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1"/>
      <c r="W25" s="5"/>
      <c r="X25" s="5"/>
      <c r="Y25" s="5"/>
      <c r="Z25" s="5"/>
      <c r="AE25" s="1">
        <v>44462</v>
      </c>
      <c r="AF25" s="2">
        <v>0</v>
      </c>
    </row>
    <row r="26" spans="1:32" x14ac:dyDescent="0.3">
      <c r="A26" s="1">
        <v>44442</v>
      </c>
      <c r="B26" s="2">
        <v>0</v>
      </c>
      <c r="D26" t="s">
        <v>6</v>
      </c>
      <c r="E26">
        <f>SUM(E2:E24)</f>
        <v>212.3</v>
      </c>
      <c r="H26" s="13" t="s">
        <v>31</v>
      </c>
      <c r="I26" s="14" t="s">
        <v>32</v>
      </c>
      <c r="J26" s="3" t="s">
        <v>5</v>
      </c>
      <c r="K26" s="4"/>
      <c r="L26" s="14" t="s">
        <v>36</v>
      </c>
      <c r="M26" s="19" t="s">
        <v>34</v>
      </c>
      <c r="N26" s="3" t="s">
        <v>35</v>
      </c>
      <c r="O26" s="17"/>
      <c r="P26" s="15" t="s">
        <v>28</v>
      </c>
      <c r="Q26" s="15" t="s">
        <v>29</v>
      </c>
      <c r="R26" s="20" t="s">
        <v>5</v>
      </c>
      <c r="S26" s="17"/>
      <c r="T26" s="17"/>
      <c r="U26" s="17"/>
      <c r="V26" s="21"/>
      <c r="W26" s="5"/>
      <c r="X26" s="4"/>
      <c r="Y26" s="4"/>
      <c r="Z26" s="5"/>
      <c r="AE26" s="1">
        <v>44463</v>
      </c>
      <c r="AF26" s="2">
        <v>0</v>
      </c>
    </row>
    <row r="27" spans="1:32" x14ac:dyDescent="0.3">
      <c r="A27" s="1">
        <v>44443</v>
      </c>
      <c r="B27" s="2">
        <v>0</v>
      </c>
      <c r="D27" s="9" t="s">
        <v>2</v>
      </c>
      <c r="E27" s="2">
        <f>AVERAGE(E2:E24)</f>
        <v>10.109523809523811</v>
      </c>
      <c r="H27" s="14">
        <v>7.1000000000000014</v>
      </c>
      <c r="I27" s="14">
        <v>79.399999999999991</v>
      </c>
      <c r="J27" s="14">
        <f>_xlfn.T.TEST(H27:H33,I27:I32,1,2)</f>
        <v>0.12381067770206715</v>
      </c>
      <c r="K27" s="4"/>
      <c r="L27" s="14">
        <v>79.399999999999991</v>
      </c>
      <c r="M27" s="14">
        <v>92.25</v>
      </c>
      <c r="N27" s="14">
        <f>_xlfn.T.TEST(L27:L32,M27:M32,1,2)</f>
        <v>0.41861413226192312</v>
      </c>
      <c r="O27" s="17"/>
      <c r="P27" s="15">
        <v>326.59999999999997</v>
      </c>
      <c r="Q27" s="14">
        <v>351.40000000000009</v>
      </c>
      <c r="R27" s="15">
        <f>_xlfn.T.TEST(P27:P28,Q27:Q32,1,2)</f>
        <v>0.3757514607133528</v>
      </c>
      <c r="S27" s="17"/>
      <c r="T27" s="17"/>
      <c r="U27" s="10"/>
      <c r="V27" s="21"/>
      <c r="W27" s="5"/>
      <c r="X27" s="5"/>
      <c r="Y27" s="5"/>
      <c r="Z27" s="5"/>
      <c r="AE27" s="1">
        <v>44464</v>
      </c>
      <c r="AF27" s="2">
        <v>16.73</v>
      </c>
    </row>
    <row r="28" spans="1:32" x14ac:dyDescent="0.3">
      <c r="A28" s="1">
        <v>44444</v>
      </c>
      <c r="B28" s="2">
        <v>17.32</v>
      </c>
      <c r="D28" s="3" t="s">
        <v>3</v>
      </c>
      <c r="E28">
        <f>_xlfn.T.TEST(B2:B45,E2:E24,1,2)</f>
        <v>0.15208575657814238</v>
      </c>
      <c r="H28" s="14">
        <v>2.9</v>
      </c>
      <c r="I28" s="14">
        <v>145.4</v>
      </c>
      <c r="J28" s="14"/>
      <c r="K28" s="4"/>
      <c r="L28" s="14">
        <v>145.4</v>
      </c>
      <c r="M28" s="14">
        <v>94.7</v>
      </c>
      <c r="N28" s="14"/>
      <c r="O28" s="17"/>
      <c r="P28" s="15">
        <v>326.59999999999997</v>
      </c>
      <c r="Q28" s="14">
        <v>411.79999999999995</v>
      </c>
      <c r="R28" s="15"/>
      <c r="S28" s="17"/>
      <c r="T28" s="17"/>
      <c r="U28" s="10"/>
      <c r="V28" s="21"/>
      <c r="W28" s="5"/>
      <c r="X28" s="4"/>
      <c r="Y28" s="5"/>
      <c r="Z28" s="5"/>
      <c r="AE28" s="1">
        <v>44465</v>
      </c>
      <c r="AF28" s="2">
        <v>0</v>
      </c>
    </row>
    <row r="29" spans="1:32" x14ac:dyDescent="0.3">
      <c r="A29" s="1">
        <v>44445</v>
      </c>
      <c r="B29" s="2">
        <v>1.1000000000000001</v>
      </c>
      <c r="D29" s="3" t="s">
        <v>4</v>
      </c>
      <c r="E29" s="8">
        <f>(B48-E27)/E27</f>
        <v>0.98725752579968284</v>
      </c>
      <c r="H29" s="14">
        <v>8.9</v>
      </c>
      <c r="I29" s="14">
        <v>83.09999999999998</v>
      </c>
      <c r="J29" s="14"/>
      <c r="K29" s="4"/>
      <c r="L29" s="14">
        <v>83.09999999999998</v>
      </c>
      <c r="M29" s="14">
        <v>69.716666666666654</v>
      </c>
      <c r="N29" s="14"/>
      <c r="O29" s="17"/>
      <c r="P29" s="15"/>
      <c r="Q29" s="14">
        <v>298.90000000000003</v>
      </c>
      <c r="R29" s="15"/>
      <c r="S29" s="17"/>
      <c r="T29" s="17"/>
      <c r="U29" s="10"/>
      <c r="V29" s="21"/>
      <c r="W29" s="5"/>
      <c r="X29" s="5"/>
      <c r="Y29" s="5"/>
      <c r="Z29" s="5"/>
      <c r="AE29" s="1">
        <v>44466</v>
      </c>
      <c r="AF29" s="2">
        <v>8.1199999999999992</v>
      </c>
    </row>
    <row r="30" spans="1:32" x14ac:dyDescent="0.3">
      <c r="A30" s="1">
        <v>44446</v>
      </c>
      <c r="B30" s="2">
        <v>0</v>
      </c>
      <c r="H30" s="14">
        <v>14</v>
      </c>
      <c r="I30" s="14">
        <v>11.9</v>
      </c>
      <c r="J30" s="14"/>
      <c r="K30" s="4"/>
      <c r="L30" s="14">
        <v>11.9</v>
      </c>
      <c r="M30" s="14">
        <v>24.183333333333334</v>
      </c>
      <c r="N30" s="14"/>
      <c r="O30" s="17"/>
      <c r="P30" s="15"/>
      <c r="Q30" s="15">
        <v>302.8</v>
      </c>
      <c r="R30" s="15"/>
      <c r="S30" s="17"/>
      <c r="T30" s="4"/>
      <c r="W30" s="5"/>
      <c r="X30" s="5"/>
      <c r="Y30" s="5"/>
      <c r="Z30" s="5"/>
      <c r="AE30" s="1">
        <v>44467</v>
      </c>
      <c r="AF30" s="2">
        <v>90.3</v>
      </c>
    </row>
    <row r="31" spans="1:32" x14ac:dyDescent="0.3">
      <c r="A31" s="1">
        <v>44447</v>
      </c>
      <c r="B31" s="2">
        <v>62.43</v>
      </c>
      <c r="E31" s="2"/>
      <c r="H31" s="14">
        <v>37.1</v>
      </c>
      <c r="I31" s="14">
        <v>2.5</v>
      </c>
      <c r="J31" s="14"/>
      <c r="K31" s="4"/>
      <c r="L31" s="14">
        <v>2.5</v>
      </c>
      <c r="M31" s="14">
        <v>6.6166666666666671</v>
      </c>
      <c r="N31" s="17"/>
      <c r="O31" s="17"/>
      <c r="P31" s="15"/>
      <c r="Q31" s="15">
        <v>237.39999999999998</v>
      </c>
      <c r="R31" s="15"/>
      <c r="S31" s="17"/>
      <c r="T31" s="4"/>
      <c r="W31" s="5"/>
      <c r="X31" s="5"/>
      <c r="Y31" s="5"/>
      <c r="Z31" s="5"/>
      <c r="AE31" s="1">
        <v>44468</v>
      </c>
      <c r="AF31" s="2">
        <v>0</v>
      </c>
    </row>
    <row r="32" spans="1:32" x14ac:dyDescent="0.3">
      <c r="A32" s="1">
        <v>44448</v>
      </c>
      <c r="B32" s="2">
        <v>35.53</v>
      </c>
      <c r="E32" s="2"/>
      <c r="H32" s="14">
        <v>67.2</v>
      </c>
      <c r="I32" s="14">
        <v>4.3</v>
      </c>
      <c r="J32" s="14"/>
      <c r="K32" s="4"/>
      <c r="L32" s="14">
        <v>4.3</v>
      </c>
      <c r="M32" s="14">
        <v>2.0750000000000006</v>
      </c>
      <c r="N32" s="17"/>
      <c r="O32" s="17"/>
      <c r="P32" s="15"/>
      <c r="Q32" s="15">
        <v>264.49999999999994</v>
      </c>
      <c r="R32" s="14"/>
      <c r="S32" s="17"/>
      <c r="T32" s="4"/>
      <c r="W32" s="5"/>
      <c r="X32" s="5"/>
      <c r="Y32" s="5"/>
      <c r="Z32" s="4"/>
      <c r="AE32" s="1">
        <v>44469</v>
      </c>
      <c r="AF32" s="2">
        <v>50.71</v>
      </c>
    </row>
    <row r="33" spans="1:32" x14ac:dyDescent="0.3">
      <c r="A33" s="1">
        <v>44449</v>
      </c>
      <c r="B33" s="2">
        <v>0</v>
      </c>
      <c r="E33" s="2"/>
      <c r="H33" s="15"/>
      <c r="I33" s="14"/>
      <c r="J33" s="14"/>
      <c r="K33" s="4"/>
      <c r="L33" s="17"/>
      <c r="M33" s="17"/>
      <c r="N33" s="17"/>
      <c r="O33" s="17"/>
      <c r="P33" s="15"/>
      <c r="Q33" s="15">
        <v>192.89999999999998</v>
      </c>
      <c r="R33" s="15"/>
      <c r="S33" s="17"/>
      <c r="T33" s="4"/>
      <c r="X33" s="5"/>
      <c r="Y33" s="5"/>
      <c r="Z33" s="5"/>
      <c r="AE33" t="s">
        <v>12</v>
      </c>
      <c r="AF33">
        <f>SUM(AF3:AF32)</f>
        <v>707.24</v>
      </c>
    </row>
    <row r="34" spans="1:32" x14ac:dyDescent="0.3">
      <c r="A34" s="1">
        <v>44450</v>
      </c>
      <c r="B34" s="2">
        <v>0.2</v>
      </c>
      <c r="E34" s="2"/>
      <c r="H34" s="22">
        <f>AVERAGE(H27:H32)</f>
        <v>22.866666666666664</v>
      </c>
      <c r="I34" s="4">
        <f>AVERAGE(I27:I32)</f>
        <v>54.43333333333333</v>
      </c>
      <c r="J34" s="4"/>
      <c r="K34" s="4"/>
      <c r="L34" s="17"/>
      <c r="M34" s="17"/>
      <c r="N34" s="17"/>
      <c r="O34" s="17"/>
      <c r="P34" s="15"/>
      <c r="Q34" s="15">
        <v>398.6</v>
      </c>
      <c r="R34" s="15"/>
      <c r="S34" s="17"/>
      <c r="T34" s="4"/>
      <c r="AE34" t="s">
        <v>13</v>
      </c>
      <c r="AF34">
        <f>AVERAGE(AF3:AF32)</f>
        <v>23.574666666666666</v>
      </c>
    </row>
    <row r="35" spans="1:32" x14ac:dyDescent="0.3">
      <c r="A35" s="1">
        <v>44451</v>
      </c>
      <c r="B35" s="2">
        <v>0</v>
      </c>
      <c r="E35" s="2"/>
      <c r="H35" s="1"/>
      <c r="I35" s="4">
        <f>(I34-H34)/H34</f>
        <v>1.3804664723032072</v>
      </c>
      <c r="J35" s="4"/>
      <c r="K35" s="4"/>
      <c r="L35" s="4"/>
      <c r="M35" s="4"/>
      <c r="N35" s="4"/>
      <c r="O35" s="4"/>
      <c r="P35" s="15"/>
      <c r="Q35" s="15">
        <v>329.8</v>
      </c>
      <c r="R35" s="15"/>
      <c r="S35" s="4"/>
      <c r="T35" s="4"/>
    </row>
    <row r="36" spans="1:32" x14ac:dyDescent="0.3">
      <c r="A36" s="1">
        <v>44452</v>
      </c>
      <c r="B36" s="2">
        <v>76.27</v>
      </c>
      <c r="E36" s="2"/>
      <c r="H36" s="1"/>
      <c r="I36" s="4"/>
      <c r="J36" s="4"/>
      <c r="K36" s="4"/>
      <c r="L36" s="4"/>
      <c r="M36" s="4"/>
      <c r="N36" s="4"/>
      <c r="O36" s="4"/>
      <c r="P36" s="15"/>
      <c r="Q36" s="15">
        <v>189.5</v>
      </c>
      <c r="R36" s="15"/>
      <c r="S36" s="4"/>
      <c r="T36" s="4"/>
    </row>
    <row r="37" spans="1:32" x14ac:dyDescent="0.3">
      <c r="A37" s="1">
        <v>44453</v>
      </c>
      <c r="B37" s="2">
        <v>73.95</v>
      </c>
      <c r="E37" s="2"/>
      <c r="H37" s="1"/>
      <c r="I37" s="4"/>
      <c r="J37" s="4"/>
      <c r="K37" s="4"/>
      <c r="L37" s="4"/>
      <c r="M37" s="4"/>
      <c r="N37" s="4"/>
      <c r="O37" s="4"/>
      <c r="P37" s="15"/>
      <c r="Q37" s="15">
        <v>249.6</v>
      </c>
      <c r="R37" s="15"/>
      <c r="S37" s="4"/>
      <c r="T37" s="4"/>
      <c r="W37" s="6"/>
      <c r="X37" s="6"/>
      <c r="Y37" s="6"/>
      <c r="Z37" s="6"/>
      <c r="AB37" s="6"/>
      <c r="AC37" s="6"/>
      <c r="AD37" s="6"/>
      <c r="AE37" s="6"/>
      <c r="AF37" s="6"/>
    </row>
    <row r="38" spans="1:32" x14ac:dyDescent="0.3">
      <c r="A38" s="1">
        <v>44462</v>
      </c>
      <c r="B38" s="2">
        <v>0</v>
      </c>
      <c r="E38" s="2"/>
      <c r="H38" s="1"/>
      <c r="I38" s="4"/>
      <c r="J38" s="4"/>
      <c r="K38" s="4"/>
      <c r="L38" s="4"/>
      <c r="M38" s="4"/>
      <c r="N38" s="4"/>
      <c r="O38" s="4"/>
      <c r="P38" s="15"/>
      <c r="Q38" s="15">
        <v>247.30000000000004</v>
      </c>
      <c r="R38" s="15"/>
      <c r="S38" s="4"/>
      <c r="X38" s="7"/>
      <c r="Z38" s="7"/>
      <c r="AB38" s="7"/>
      <c r="AC38" s="7"/>
      <c r="AD38" s="7"/>
      <c r="AE38" s="7"/>
      <c r="AF38" s="7"/>
    </row>
    <row r="39" spans="1:32" x14ac:dyDescent="0.3">
      <c r="A39" s="1">
        <v>44463</v>
      </c>
      <c r="B39" s="2">
        <v>0</v>
      </c>
      <c r="E39" s="2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32" x14ac:dyDescent="0.3">
      <c r="A40" s="1">
        <v>44464</v>
      </c>
      <c r="B40" s="2">
        <v>16.73</v>
      </c>
      <c r="E40" s="2"/>
      <c r="H40" s="1"/>
      <c r="I40" s="4"/>
      <c r="J40" s="4"/>
      <c r="K40" s="4"/>
      <c r="L40" s="4"/>
      <c r="M40" s="4"/>
      <c r="N40" s="4"/>
      <c r="O40" s="4"/>
      <c r="P40" s="4"/>
      <c r="Q40" s="4">
        <f>AVERAGE(Q27:Q38)</f>
        <v>289.54166666666669</v>
      </c>
      <c r="R40" s="4"/>
      <c r="S40" s="4"/>
    </row>
    <row r="41" spans="1:32" x14ac:dyDescent="0.3">
      <c r="A41" s="1">
        <v>44465</v>
      </c>
      <c r="B41" s="2">
        <v>0</v>
      </c>
      <c r="E41" s="2"/>
      <c r="H41" s="14" t="s">
        <v>41</v>
      </c>
      <c r="I41" s="14" t="s">
        <v>42</v>
      </c>
      <c r="J41" s="14"/>
      <c r="Q41">
        <f>(P28-Q40)/Q40</f>
        <v>0.12798963879694902</v>
      </c>
    </row>
    <row r="42" spans="1:32" x14ac:dyDescent="0.3">
      <c r="A42" s="1">
        <v>44466</v>
      </c>
      <c r="B42" s="2">
        <v>8.1199999999999992</v>
      </c>
      <c r="E42" s="2"/>
      <c r="H42" s="14">
        <v>2.1833333333333331</v>
      </c>
      <c r="I42" s="14">
        <v>92.25</v>
      </c>
      <c r="J42" s="14"/>
    </row>
    <row r="43" spans="1:32" x14ac:dyDescent="0.3">
      <c r="A43" s="1">
        <v>44467</v>
      </c>
      <c r="B43" s="2">
        <v>90.3</v>
      </c>
      <c r="E43" s="2"/>
      <c r="H43" s="14">
        <v>5.4333333333333336</v>
      </c>
      <c r="I43" s="14">
        <v>94.7</v>
      </c>
      <c r="J43" s="14"/>
    </row>
    <row r="44" spans="1:32" x14ac:dyDescent="0.3">
      <c r="A44" s="1">
        <v>44468</v>
      </c>
      <c r="B44" s="2">
        <v>0</v>
      </c>
      <c r="E44" s="2"/>
      <c r="H44" s="14">
        <v>9.2833333333333332</v>
      </c>
      <c r="I44" s="14">
        <v>69.716666666666654</v>
      </c>
      <c r="J44" s="14"/>
    </row>
    <row r="45" spans="1:32" x14ac:dyDescent="0.3">
      <c r="A45" s="1">
        <v>44469</v>
      </c>
      <c r="B45" s="2">
        <v>50.71</v>
      </c>
      <c r="E45" s="2"/>
      <c r="H45" s="14">
        <v>21.883333333333336</v>
      </c>
      <c r="I45" s="14">
        <v>24.183333333333334</v>
      </c>
      <c r="J45" s="14"/>
    </row>
    <row r="46" spans="1:32" x14ac:dyDescent="0.3">
      <c r="B46" s="2"/>
      <c r="E46" s="2"/>
      <c r="H46" s="14">
        <v>40.791666666666671</v>
      </c>
      <c r="I46" s="14">
        <v>6.6166666666666671</v>
      </c>
      <c r="J46" s="14"/>
    </row>
    <row r="47" spans="1:32" x14ac:dyDescent="0.3">
      <c r="A47" t="s">
        <v>6</v>
      </c>
      <c r="B47" s="2">
        <f>SUM(B2:B45)</f>
        <v>883.97</v>
      </c>
      <c r="E47" s="2"/>
      <c r="H47" s="14">
        <v>89.666666666666671</v>
      </c>
      <c r="I47" s="14">
        <v>2.0750000000000006</v>
      </c>
      <c r="J47" s="14"/>
    </row>
    <row r="48" spans="1:32" x14ac:dyDescent="0.3">
      <c r="A48" s="3" t="s">
        <v>2</v>
      </c>
      <c r="B48">
        <f>AVERAGE(B2:B45)</f>
        <v>20.090227272727272</v>
      </c>
    </row>
    <row r="49" spans="2:26" x14ac:dyDescent="0.3">
      <c r="B49" s="2"/>
      <c r="E49" s="2"/>
      <c r="H49">
        <f>AVERAGE(H42:H47)</f>
        <v>28.206944444444446</v>
      </c>
      <c r="I49">
        <f>AVERAGE(I42:I47)</f>
        <v>48.256944444444436</v>
      </c>
    </row>
    <row r="50" spans="2:26" x14ac:dyDescent="0.3">
      <c r="B50" s="2"/>
      <c r="E50" s="2"/>
      <c r="I50">
        <f>(I49-H49)/H49</f>
        <v>0.71081786400118141</v>
      </c>
    </row>
    <row r="51" spans="2:26" x14ac:dyDescent="0.3">
      <c r="B51" s="2"/>
    </row>
    <row r="52" spans="2:26" x14ac:dyDescent="0.3">
      <c r="B52" s="2"/>
    </row>
    <row r="53" spans="2:26" x14ac:dyDescent="0.3">
      <c r="B53" s="2"/>
      <c r="Y53" s="5"/>
      <c r="Z53" s="5"/>
    </row>
    <row r="54" spans="2:26" x14ac:dyDescent="0.3">
      <c r="X54" s="5"/>
      <c r="Y54" s="5"/>
      <c r="Z54" s="4"/>
    </row>
    <row r="55" spans="2:26" x14ac:dyDescent="0.3">
      <c r="B55" s="2"/>
      <c r="W55" s="4"/>
      <c r="X55" s="5"/>
      <c r="Y55" s="5"/>
      <c r="Z55" s="5"/>
    </row>
    <row r="56" spans="2:26" x14ac:dyDescent="0.3">
      <c r="B56" s="2"/>
      <c r="W56" s="4"/>
      <c r="X56" s="5"/>
      <c r="Y56" s="5"/>
      <c r="Z56" s="5"/>
    </row>
    <row r="57" spans="2:26" x14ac:dyDescent="0.3">
      <c r="W57" s="5"/>
      <c r="X57" s="5"/>
      <c r="Y57" s="5"/>
      <c r="Z57" s="5"/>
    </row>
    <row r="58" spans="2:26" x14ac:dyDescent="0.3">
      <c r="W58" s="4"/>
      <c r="X58" s="5"/>
      <c r="Y58" s="5"/>
      <c r="Z58" s="5"/>
    </row>
    <row r="59" spans="2:26" x14ac:dyDescent="0.3">
      <c r="W59" s="5"/>
      <c r="X59" s="5"/>
      <c r="Y59" s="5"/>
      <c r="Z59" s="5"/>
    </row>
    <row r="60" spans="2:26" x14ac:dyDescent="0.3">
      <c r="W60" s="5"/>
      <c r="X60" s="5"/>
      <c r="Y60" s="5"/>
      <c r="Z60" s="5"/>
    </row>
    <row r="61" spans="2:26" ht="14.5" customHeight="1" x14ac:dyDescent="0.3">
      <c r="W61" s="5"/>
      <c r="X61" s="5"/>
      <c r="Y61" s="5"/>
      <c r="Z61" s="4"/>
    </row>
    <row r="62" spans="2:26" x14ac:dyDescent="0.3">
      <c r="W62" s="5"/>
      <c r="X62" s="4"/>
      <c r="Y62" s="5"/>
      <c r="Z62" s="5"/>
    </row>
    <row r="63" spans="2:26" x14ac:dyDescent="0.3">
      <c r="W63" s="5"/>
      <c r="X63" s="5"/>
      <c r="Y63" s="5"/>
      <c r="Z63" s="5"/>
    </row>
    <row r="64" spans="2:26" x14ac:dyDescent="0.3">
      <c r="W64" s="5"/>
      <c r="X64" s="5"/>
      <c r="Y64" s="5"/>
      <c r="Z64" s="5"/>
    </row>
    <row r="65" spans="23:26" x14ac:dyDescent="0.3">
      <c r="W65" s="5"/>
      <c r="X65" s="5"/>
      <c r="Y65" s="5"/>
      <c r="Z65" s="5"/>
    </row>
  </sheetData>
  <mergeCells count="4">
    <mergeCell ref="A1:B1"/>
    <mergeCell ref="D1:E1"/>
    <mergeCell ref="X1:AB2"/>
    <mergeCell ref="AE1:AI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2021-03-30T12:57:51Z</dcterms:modified>
</cp:coreProperties>
</file>