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D:\ドキュメント\MyBook\LecNotes\"/>
    </mc:Choice>
  </mc:AlternateContent>
  <xr:revisionPtr revIDLastSave="0" documentId="13_ncr:1_{A428FF1E-D185-4D5E-873E-1337E1610D68}" xr6:coauthVersionLast="47" xr6:coauthVersionMax="47" xr10:uidLastSave="{00000000-0000-0000-0000-000000000000}"/>
  <bookViews>
    <workbookView xWindow="41660" yWindow="1730" windowWidth="16190" windowHeight="17710" tabRatio="789" xr2:uid="{00000000-000D-0000-FFFF-FFFF00000000}"/>
  </bookViews>
  <sheets>
    <sheet name="3.6" sheetId="62" r:id="rId1"/>
    <sheet name="3.7" sheetId="59" r:id="rId2"/>
    <sheet name="3.11" sheetId="54" r:id="rId3"/>
  </sheets>
  <calcPr calcId="181029"/>
</workbook>
</file>

<file path=xl/calcChain.xml><?xml version="1.0" encoding="utf-8"?>
<calcChain xmlns="http://schemas.openxmlformats.org/spreadsheetml/2006/main">
  <c r="B5" i="62" l="1"/>
  <c r="C5" i="62" s="1"/>
  <c r="E10" i="62"/>
  <c r="B8" i="62"/>
  <c r="B7" i="62"/>
  <c r="C7" i="62" s="1"/>
  <c r="B6" i="62"/>
  <c r="C6" i="62" s="1"/>
  <c r="E2" i="62"/>
  <c r="E11" i="62" s="1"/>
  <c r="D6" i="59"/>
  <c r="G4" i="59"/>
  <c r="I7" i="59"/>
  <c r="B5" i="59"/>
  <c r="I3" i="59"/>
  <c r="E16" i="59"/>
  <c r="C11" i="59"/>
  <c r="H5" i="59"/>
  <c r="E8" i="59"/>
  <c r="F11" i="59"/>
  <c r="C4" i="59"/>
  <c r="H7" i="59"/>
  <c r="B14" i="59"/>
  <c r="I11" i="59"/>
  <c r="G10" i="59"/>
  <c r="G15" i="59"/>
  <c r="G11" i="59"/>
  <c r="I2" i="59"/>
  <c r="F13" i="59"/>
  <c r="C6" i="59"/>
  <c r="F10" i="59"/>
  <c r="I8" i="59"/>
  <c r="D5" i="59"/>
  <c r="H16" i="59"/>
  <c r="G12" i="59"/>
  <c r="F3" i="59"/>
  <c r="F7" i="59"/>
  <c r="H3" i="59"/>
  <c r="D7" i="59"/>
  <c r="I4" i="59"/>
  <c r="G6" i="59"/>
  <c r="G5" i="59"/>
  <c r="F2" i="59"/>
  <c r="D3" i="59"/>
  <c r="B13" i="59"/>
  <c r="B7" i="59"/>
  <c r="F16" i="59"/>
  <c r="H4" i="59"/>
  <c r="E6" i="59"/>
  <c r="C16" i="59"/>
  <c r="I12" i="59"/>
  <c r="E4" i="59"/>
  <c r="C10" i="59"/>
  <c r="E15" i="59"/>
  <c r="H15" i="59"/>
  <c r="I16" i="59"/>
  <c r="E13" i="59"/>
  <c r="C2" i="59"/>
  <c r="C7" i="59"/>
  <c r="F15" i="59"/>
  <c r="H13" i="59"/>
  <c r="H2" i="59"/>
  <c r="D14" i="59"/>
  <c r="G3" i="59"/>
  <c r="E11" i="59"/>
  <c r="B3" i="59"/>
  <c r="H6" i="59"/>
  <c r="C8" i="59"/>
  <c r="E10" i="59"/>
  <c r="G8" i="59"/>
  <c r="F5" i="59"/>
  <c r="G14" i="59"/>
  <c r="F12" i="59"/>
  <c r="F8" i="59"/>
  <c r="D11" i="59"/>
  <c r="H14" i="59"/>
  <c r="C3" i="59"/>
  <c r="E3" i="59"/>
  <c r="G13" i="59"/>
  <c r="G2" i="59"/>
  <c r="I5" i="59"/>
  <c r="D4" i="59"/>
  <c r="D12" i="59"/>
  <c r="E2" i="59"/>
  <c r="E7" i="59"/>
  <c r="I13" i="59"/>
  <c r="C15" i="59"/>
  <c r="B15" i="59"/>
  <c r="E14" i="59"/>
  <c r="B10" i="59"/>
  <c r="D2" i="59"/>
  <c r="C14" i="59"/>
  <c r="F14" i="59"/>
  <c r="B2" i="59"/>
  <c r="E12" i="59"/>
  <c r="H12" i="59"/>
  <c r="I6" i="59"/>
  <c r="F4" i="59"/>
  <c r="E5" i="59"/>
  <c r="C13" i="59"/>
  <c r="D15" i="59"/>
  <c r="B11" i="59"/>
  <c r="G16" i="59"/>
  <c r="C12" i="59"/>
  <c r="H8" i="59"/>
  <c r="I15" i="59"/>
  <c r="H10" i="59"/>
  <c r="C5" i="59"/>
  <c r="F6" i="59"/>
  <c r="B4" i="59"/>
  <c r="G7" i="59"/>
  <c r="I10" i="59"/>
  <c r="D8" i="59"/>
  <c r="H11" i="59"/>
  <c r="B8" i="59"/>
  <c r="D16" i="59"/>
  <c r="D10" i="59"/>
  <c r="D13" i="59"/>
  <c r="B6" i="59"/>
  <c r="B12" i="59"/>
  <c r="B16" i="59"/>
  <c r="I14" i="59"/>
  <c r="C8" i="62" l="1"/>
  <c r="E9" i="62" l="1"/>
  <c r="E12" i="62" s="1"/>
  <c r="E13" i="62" s="1"/>
  <c r="B4" i="54"/>
  <c r="C4" i="54"/>
  <c r="D4" i="54"/>
  <c r="E4" i="54"/>
  <c r="F4" i="54"/>
  <c r="F5" i="54" l="1"/>
  <c r="F7" i="54" s="1"/>
</calcChain>
</file>

<file path=xl/sharedStrings.xml><?xml version="1.0" encoding="utf-8"?>
<sst xmlns="http://schemas.openxmlformats.org/spreadsheetml/2006/main" count="63" uniqueCount="63">
  <si>
    <t>2008年</t>
    <rPh sb="4" eb="5">
      <t>ネン</t>
    </rPh>
    <phoneticPr fontId="3"/>
  </si>
  <si>
    <t>2009年</t>
    <rPh sb="4" eb="5">
      <t>ネン</t>
    </rPh>
    <phoneticPr fontId="3"/>
  </si>
  <si>
    <t>2010年</t>
    <rPh sb="4" eb="5">
      <t>ネン</t>
    </rPh>
    <phoneticPr fontId="3"/>
  </si>
  <si>
    <t>2011年</t>
    <rPh sb="4" eb="5">
      <t>ネン</t>
    </rPh>
    <phoneticPr fontId="3"/>
  </si>
  <si>
    <t>2012年</t>
    <rPh sb="4" eb="5">
      <t>ネン</t>
    </rPh>
    <phoneticPr fontId="3"/>
  </si>
  <si>
    <t>（F列計算式）</t>
    <rPh sb="2" eb="3">
      <t>レツ</t>
    </rPh>
    <rPh sb="3" eb="5">
      <t>ケイサン</t>
    </rPh>
    <rPh sb="5" eb="6">
      <t>シキ</t>
    </rPh>
    <phoneticPr fontId="3"/>
  </si>
  <si>
    <t>4月CPI</t>
    <rPh sb="1" eb="2">
      <t>ガツ</t>
    </rPh>
    <phoneticPr fontId="3"/>
  </si>
  <si>
    <t>5月CPI</t>
    <rPh sb="1" eb="2">
      <t>ガツ</t>
    </rPh>
    <phoneticPr fontId="3"/>
  </si>
  <si>
    <t>月次ｲﾝﾌﾚ率</t>
    <rPh sb="0" eb="2">
      <t>ゲツジ</t>
    </rPh>
    <rPh sb="6" eb="7">
      <t>リツ</t>
    </rPh>
    <phoneticPr fontId="3"/>
  </si>
  <si>
    <t>=LN(F3/F2)</t>
    <phoneticPr fontId="3"/>
  </si>
  <si>
    <r>
      <t>B4から</t>
    </r>
    <r>
      <rPr>
        <sz val="11"/>
        <rFont val="ＭＳ Ｐゴシック"/>
        <family val="3"/>
        <charset val="128"/>
      </rPr>
      <t>F</t>
    </r>
    <r>
      <rPr>
        <sz val="11"/>
        <rFont val="ＭＳ Ｐゴシック"/>
        <family val="3"/>
        <charset val="128"/>
      </rPr>
      <t>4までの平均値</t>
    </r>
    <rPh sb="9" eb="12">
      <t>ヘイキンチ</t>
    </rPh>
    <phoneticPr fontId="3"/>
  </si>
  <si>
    <t>=AVERAGE(B4:F4)</t>
    <phoneticPr fontId="3"/>
  </si>
  <si>
    <t>5年間月次ｲﾝﾌﾚ率平均</t>
    <rPh sb="1" eb="3">
      <t>ネンカン</t>
    </rPh>
    <rPh sb="3" eb="5">
      <t>ゲツジ</t>
    </rPh>
    <rPh sb="9" eb="10">
      <t>リツ</t>
    </rPh>
    <rPh sb="10" eb="12">
      <t>ヘイキン</t>
    </rPh>
    <phoneticPr fontId="3"/>
  </si>
  <si>
    <t>(別途計算)</t>
    <rPh sb="1" eb="3">
      <t>ベット</t>
    </rPh>
    <rPh sb="3" eb="5">
      <t>ケイサン</t>
    </rPh>
    <phoneticPr fontId="3"/>
  </si>
  <si>
    <t>5月季節調整率</t>
    <rPh sb="1" eb="2">
      <t>ガツ</t>
    </rPh>
    <rPh sb="2" eb="4">
      <t>キセツ</t>
    </rPh>
    <rPh sb="4" eb="6">
      <t>チョウセイ</t>
    </rPh>
    <rPh sb="6" eb="7">
      <t>リツ</t>
    </rPh>
    <phoneticPr fontId="3"/>
  </si>
  <si>
    <t>=F5-F6</t>
    <phoneticPr fontId="3"/>
  </si>
  <si>
    <t xml:space="preserve"> </t>
    <phoneticPr fontId="3"/>
  </si>
  <si>
    <t>Settle Date</t>
  </si>
  <si>
    <t>Clean</t>
  </si>
  <si>
    <t>IndxRatio</t>
  </si>
  <si>
    <t>Gross Prc</t>
  </si>
  <si>
    <t>Accrued</t>
  </si>
  <si>
    <t>(Act/360)</t>
  </si>
  <si>
    <t>Bond</t>
  </si>
  <si>
    <t>Pay Date</t>
  </si>
  <si>
    <t>Days</t>
  </si>
  <si>
    <t>Tenor</t>
  </si>
  <si>
    <t>Discount</t>
  </si>
  <si>
    <t>Payment</t>
  </si>
  <si>
    <t xml:space="preserve">       ( Formula of column E)</t>
  </si>
  <si>
    <t>Annuity</t>
  </si>
  <si>
    <t>Dirty price</t>
  </si>
  <si>
    <t>=E2+F2</t>
  </si>
  <si>
    <t>ParPar Spread</t>
  </si>
  <si>
    <t>=(E12-E13)/E11*100</t>
  </si>
  <si>
    <t>ASW Sprd (Proceeds)</t>
  </si>
  <si>
    <t>=E14/E13*100</t>
  </si>
  <si>
    <t xml:space="preserve"> (**Gross Prc = C2*D2)</t>
  </si>
  <si>
    <t>JBI18 Govt</t>
  </si>
  <si>
    <t>JBI17 Govt</t>
  </si>
  <si>
    <t>OAS_SPREAD_BID</t>
  </si>
  <si>
    <t>OAS_SPREAD_ASK</t>
  </si>
  <si>
    <t>ASSET_SWAP_SPD_BID</t>
  </si>
  <si>
    <t>ASSET_SWAP_SPD_ASK</t>
  </si>
  <si>
    <t>YLD_CNV_BID</t>
  </si>
  <si>
    <t>YLD_CNV_ASK</t>
  </si>
  <si>
    <t>PX_BID</t>
  </si>
  <si>
    <t>PX_ASK</t>
    <phoneticPr fontId="2"/>
  </si>
  <si>
    <t>JBI19 Govt</t>
  </si>
  <si>
    <t>JBI20 Govt</t>
  </si>
  <si>
    <t>JBI21 Govt</t>
  </si>
  <si>
    <t>JBI22 Govt</t>
  </si>
  <si>
    <t>JBI23 Govt</t>
  </si>
  <si>
    <t>JB300 Govt</t>
  </si>
  <si>
    <t>JB310 Govt</t>
  </si>
  <si>
    <t>JB320 Govt</t>
  </si>
  <si>
    <t>JB330 Govt</t>
  </si>
  <si>
    <t>JB340 Govt</t>
  </si>
  <si>
    <t>JB350 Govt</t>
  </si>
  <si>
    <t>JB351 Govt</t>
  </si>
  <si>
    <t>B swap</t>
    <phoneticPr fontId="3"/>
  </si>
  <si>
    <t>=SUMPRODUCT(C5:C8,D5:D8)</t>
    <phoneticPr fontId="3"/>
  </si>
  <si>
    <t>=SUMPRODUCT(D5:D8,E5:E8)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</si>
</sst>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76" formatCode="0.00_ "/>
    <numFmt numFmtId="177" formatCode="0.000%"/>
    <numFmt numFmtId="178" formatCode="0.0000%"/>
    <numFmt numFmtId="179" formatCode="mm/dd/yyyy;@"/>
    <numFmt numFmtId="180" formatCode="0.000"/>
    <numFmt numFmtId="181" formatCode="0.0000"/>
    <numFmt numFmtId="182" formatCode="#,##0.000"/>
    <numFmt numFmtId="183" formatCode="0.000000"/>
    <numFmt numFmtId="184" formatCode="#,##0.0000"/>
    <numFmt numFmtId="185" formatCode="0.00000"/>
    <numFmt numFmtId="186" formatCode="0.0"/>
    <numFmt numFmtId="187" formatCode="0.0_ "/>
    <numFmt numFmtId="188" formatCode="0.000_ "/>
  </numFmts>
  <fonts count="9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Arial"/>
      <family val="2"/>
    </font>
    <font>
      <sz val="9"/>
      <name val="ＭＳ Ｐゴシック"/>
      <family val="3"/>
      <charset val="128"/>
    </font>
    <font>
      <sz val="10.5"/>
      <name val="ＭＳ Ｐゴシック"/>
      <family val="3"/>
      <charset val="128"/>
    </font>
    <font>
      <sz val="8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4" fillId="0" borderId="0" applyNumberFormat="0"/>
    <xf numFmtId="0" fontId="4" fillId="0" borderId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/>
  </cellStyleXfs>
  <cellXfs count="60">
    <xf numFmtId="0" fontId="0" fillId="0" borderId="0" xfId="0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76" fontId="2" fillId="0" borderId="0" xfId="0" applyNumberFormat="1" applyFont="1" applyAlignment="1">
      <alignment horizontal="center" vertical="center"/>
    </xf>
    <xf numFmtId="178" fontId="2" fillId="0" borderId="0" xfId="1" applyNumberFormat="1" applyFont="1" applyFill="1" applyBorder="1" applyAlignment="1">
      <alignment horizontal="center" vertical="center"/>
    </xf>
    <xf numFmtId="178" fontId="2" fillId="0" borderId="3" xfId="1" applyNumberFormat="1" applyFont="1" applyBorder="1" applyAlignment="1">
      <alignment horizontal="center" vertical="center"/>
    </xf>
    <xf numFmtId="0" fontId="5" fillId="0" borderId="0" xfId="0" quotePrefix="1" applyFont="1" applyAlignment="1">
      <alignment horizontal="left" vertical="center"/>
    </xf>
    <xf numFmtId="0" fontId="2" fillId="0" borderId="0" xfId="0" applyFont="1" applyAlignment="1">
      <alignment horizontal="left" vertical="center" indent="2"/>
    </xf>
    <xf numFmtId="177" fontId="2" fillId="0" borderId="0" xfId="1" applyNumberFormat="1" applyFont="1" applyFill="1">
      <alignment vertical="center"/>
    </xf>
    <xf numFmtId="177" fontId="2" fillId="0" borderId="0" xfId="1" applyNumberFormat="1" applyFont="1" applyFill="1" applyAlignment="1">
      <alignment horizontal="right" vertical="center"/>
    </xf>
    <xf numFmtId="178" fontId="2" fillId="0" borderId="0" xfId="1" applyNumberFormat="1" applyFont="1" applyFill="1" applyAlignment="1">
      <alignment horizontal="center" vertical="center"/>
    </xf>
    <xf numFmtId="177" fontId="2" fillId="0" borderId="0" xfId="1" quotePrefix="1" applyNumberFormat="1" applyFont="1" applyFill="1" applyAlignment="1">
      <alignment horizontal="left" vertical="center" indent="2"/>
    </xf>
    <xf numFmtId="177" fontId="2" fillId="0" borderId="0" xfId="1" applyNumberFormat="1" applyFill="1">
      <alignment vertical="center"/>
    </xf>
    <xf numFmtId="178" fontId="5" fillId="0" borderId="0" xfId="1" applyNumberFormat="1" applyFont="1" applyFill="1" applyAlignment="1">
      <alignment horizontal="left" vertical="center"/>
    </xf>
    <xf numFmtId="178" fontId="2" fillId="0" borderId="0" xfId="1" applyNumberFormat="1" applyFill="1" applyAlignment="1">
      <alignment horizontal="center" vertical="center"/>
    </xf>
    <xf numFmtId="178" fontId="2" fillId="0" borderId="2" xfId="1" applyNumberFormat="1" applyFont="1" applyFill="1" applyBorder="1" applyAlignment="1">
      <alignment horizontal="center" vertical="center"/>
    </xf>
    <xf numFmtId="178" fontId="5" fillId="0" borderId="0" xfId="1" quotePrefix="1" applyNumberFormat="1" applyFont="1" applyFill="1" applyAlignment="1">
      <alignment horizontal="left" vertical="center"/>
    </xf>
    <xf numFmtId="177" fontId="2" fillId="0" borderId="0" xfId="1" applyNumberFormat="1">
      <alignment vertical="center"/>
    </xf>
    <xf numFmtId="177" fontId="2" fillId="0" borderId="0" xfId="1" applyNumberFormat="1" applyFill="1" applyAlignment="1">
      <alignment horizontal="center" vertical="center"/>
    </xf>
    <xf numFmtId="0" fontId="5" fillId="0" borderId="0" xfId="0" applyFont="1">
      <alignment vertical="center"/>
    </xf>
    <xf numFmtId="14" fontId="5" fillId="0" borderId="0" xfId="0" applyNumberFormat="1" applyFont="1">
      <alignment vertical="center"/>
    </xf>
    <xf numFmtId="0" fontId="4" fillId="0" borderId="1" xfId="6" applyBorder="1" applyAlignment="1">
      <alignment horizontal="center"/>
    </xf>
    <xf numFmtId="0" fontId="4" fillId="0" borderId="0" xfId="6" applyAlignment="1">
      <alignment horizontal="center"/>
    </xf>
    <xf numFmtId="0" fontId="4" fillId="0" borderId="0" xfId="6"/>
    <xf numFmtId="179" fontId="4" fillId="0" borderId="0" xfId="6" applyNumberFormat="1" applyAlignment="1">
      <alignment horizontal="center"/>
    </xf>
    <xf numFmtId="181" fontId="4" fillId="0" borderId="0" xfId="6" applyNumberFormat="1" applyAlignment="1">
      <alignment horizontal="center"/>
    </xf>
    <xf numFmtId="179" fontId="4" fillId="0" borderId="0" xfId="0" applyNumberFormat="1" applyFont="1" applyAlignment="1"/>
    <xf numFmtId="0" fontId="4" fillId="0" borderId="0" xfId="0" applyFont="1" applyAlignment="1">
      <alignment horizontal="center"/>
    </xf>
    <xf numFmtId="182" fontId="4" fillId="0" borderId="0" xfId="6" applyNumberFormat="1" applyAlignment="1">
      <alignment horizontal="center"/>
    </xf>
    <xf numFmtId="183" fontId="4" fillId="0" borderId="0" xfId="0" applyNumberFormat="1" applyFont="1" applyAlignment="1">
      <alignment horizontal="center"/>
    </xf>
    <xf numFmtId="184" fontId="4" fillId="0" borderId="0" xfId="6" applyNumberFormat="1"/>
    <xf numFmtId="0" fontId="7" fillId="0" borderId="0" xfId="6" applyFont="1" applyAlignment="1">
      <alignment horizontal="left"/>
    </xf>
    <xf numFmtId="179" fontId="4" fillId="0" borderId="1" xfId="0" applyNumberFormat="1" applyFont="1" applyBorder="1" applyAlignment="1"/>
    <xf numFmtId="182" fontId="4" fillId="0" borderId="1" xfId="6" applyNumberFormat="1" applyBorder="1" applyAlignment="1">
      <alignment horizontal="center"/>
    </xf>
    <xf numFmtId="183" fontId="4" fillId="0" borderId="1" xfId="0" applyNumberFormat="1" applyFont="1" applyBorder="1" applyAlignment="1">
      <alignment horizontal="center"/>
    </xf>
    <xf numFmtId="184" fontId="4" fillId="0" borderId="1" xfId="6" applyNumberFormat="1" applyBorder="1"/>
    <xf numFmtId="0" fontId="7" fillId="0" borderId="1" xfId="6" applyFont="1" applyBorder="1" applyAlignment="1">
      <alignment horizontal="left"/>
    </xf>
    <xf numFmtId="0" fontId="4" fillId="0" borderId="1" xfId="6" applyBorder="1"/>
    <xf numFmtId="0" fontId="4" fillId="0" borderId="0" xfId="6" applyAlignment="1">
      <alignment horizontal="right"/>
    </xf>
    <xf numFmtId="185" fontId="4" fillId="0" borderId="0" xfId="6" applyNumberFormat="1"/>
    <xf numFmtId="0" fontId="7" fillId="0" borderId="0" xfId="6" quotePrefix="1" applyFont="1"/>
    <xf numFmtId="182" fontId="4" fillId="0" borderId="0" xfId="6" applyNumberFormat="1"/>
    <xf numFmtId="180" fontId="4" fillId="0" borderId="0" xfId="6" applyNumberFormat="1"/>
    <xf numFmtId="186" fontId="4" fillId="0" borderId="0" xfId="6" applyNumberFormat="1"/>
    <xf numFmtId="186" fontId="4" fillId="0" borderId="2" xfId="6" applyNumberFormat="1" applyBorder="1"/>
    <xf numFmtId="0" fontId="7" fillId="0" borderId="0" xfId="6" applyFont="1"/>
    <xf numFmtId="0" fontId="4" fillId="0" borderId="1" xfId="0" applyFont="1" applyBorder="1" applyAlignment="1">
      <alignment horizontal="center"/>
    </xf>
    <xf numFmtId="0" fontId="8" fillId="0" borderId="1" xfId="0" applyFont="1" applyBorder="1">
      <alignment vertical="center"/>
    </xf>
    <xf numFmtId="0" fontId="8" fillId="0" borderId="0" xfId="0" applyFont="1">
      <alignment vertical="center"/>
    </xf>
    <xf numFmtId="188" fontId="8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187" fontId="8" fillId="3" borderId="0" xfId="0" applyNumberFormat="1" applyFont="1" applyFill="1" applyAlignment="1">
      <alignment horizontal="center" vertical="center"/>
    </xf>
    <xf numFmtId="187" fontId="8" fillId="0" borderId="0" xfId="0" applyNumberFormat="1" applyFont="1" applyAlignment="1">
      <alignment horizontal="center" vertical="center"/>
    </xf>
    <xf numFmtId="0" fontId="4" fillId="0" borderId="1" xfId="6" applyBorder="1" applyAlignment="1">
      <alignment horizontal="center"/>
    </xf>
  </cellXfs>
  <cellStyles count="10">
    <cellStyle name="Normal 2" xfId="6" xr:uid="{00000000-0005-0000-0000-000000000000}"/>
    <cellStyle name="Percent 2" xfId="7" xr:uid="{00000000-0005-0000-0000-000001000000}"/>
    <cellStyle name="Percent 3" xfId="8" xr:uid="{00000000-0005-0000-0000-000002000000}"/>
    <cellStyle name="Percent 4" xfId="9" xr:uid="{00000000-0005-0000-0000-000003000000}"/>
    <cellStyle name="パーセント" xfId="1" builtinId="5"/>
    <cellStyle name="パーセント 2" xfId="2" xr:uid="{00000000-0005-0000-0000-000005000000}"/>
    <cellStyle name="桁区切り 2" xfId="3" xr:uid="{00000000-0005-0000-0000-000006000000}"/>
    <cellStyle name="標準" xfId="0" builtinId="0"/>
    <cellStyle name="標準 2" xfId="4" xr:uid="{00000000-0005-0000-0000-000008000000}"/>
    <cellStyle name="標準 3" xfId="5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0</xdr:rowOff>
    </xdr:from>
    <xdr:to>
      <xdr:col>18</xdr:col>
      <xdr:colOff>355600</xdr:colOff>
      <xdr:row>37</xdr:row>
      <xdr:rowOff>19050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561200C0-CC69-A08C-E7CA-A0FB799D4A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0"/>
          <a:ext cx="6642100" cy="599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25400" cap="flat" cmpd="sng" algn="ctr">
          <a:solidFill>
            <a:srgbClr val="00FFFF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25400" cap="flat" cmpd="sng" algn="ctr">
          <a:solidFill>
            <a:srgbClr val="00FFFF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4BB57-A97F-4E1B-9867-06CCF790369C}">
  <dimension ref="A1:I23"/>
  <sheetViews>
    <sheetView tabSelected="1" zoomScaleNormal="100" workbookViewId="0"/>
  </sheetViews>
  <sheetFormatPr defaultColWidth="9" defaultRowHeight="12.5" x14ac:dyDescent="0.25"/>
  <cols>
    <col min="1" max="1" width="10.36328125" style="26" bestFit="1" customWidth="1"/>
    <col min="2" max="2" width="4.36328125" style="26" customWidth="1"/>
    <col min="3" max="3" width="7.90625" style="26" bestFit="1" customWidth="1"/>
    <col min="4" max="4" width="8.36328125" style="26" bestFit="1" customWidth="1"/>
    <col min="5" max="5" width="9.453125" style="26" bestFit="1" customWidth="1"/>
    <col min="6" max="6" width="6.90625" style="26" customWidth="1"/>
    <col min="7" max="7" width="16.36328125" style="26" bestFit="1" customWidth="1"/>
    <col min="8" max="16384" width="9" style="26"/>
  </cols>
  <sheetData>
    <row r="1" spans="1:9" ht="13" x14ac:dyDescent="0.25">
      <c r="A1" s="24" t="s">
        <v>17</v>
      </c>
      <c r="B1" s="25"/>
      <c r="C1" s="24" t="s">
        <v>18</v>
      </c>
      <c r="D1" s="24" t="s">
        <v>19</v>
      </c>
      <c r="E1" s="24" t="s">
        <v>20</v>
      </c>
      <c r="F1" s="24" t="s">
        <v>21</v>
      </c>
      <c r="I1"/>
    </row>
    <row r="2" spans="1:9" x14ac:dyDescent="0.25">
      <c r="A2" s="27">
        <v>44796</v>
      </c>
      <c r="B2" s="25"/>
      <c r="C2" s="28">
        <v>99.824200000000005</v>
      </c>
      <c r="D2" s="25">
        <v>1.1702399999999999</v>
      </c>
      <c r="E2" s="28">
        <f>C2*D2</f>
        <v>116.81827180800001</v>
      </c>
      <c r="F2" s="28">
        <v>0.20782999999999999</v>
      </c>
      <c r="G2" s="48" t="s">
        <v>37</v>
      </c>
    </row>
    <row r="3" spans="1:9" ht="17.25" customHeight="1" x14ac:dyDescent="0.25">
      <c r="A3" s="25"/>
      <c r="B3" s="59" t="s">
        <v>22</v>
      </c>
      <c r="C3" s="59"/>
      <c r="D3" s="25"/>
      <c r="E3" s="25" t="s">
        <v>23</v>
      </c>
    </row>
    <row r="4" spans="1:9" x14ac:dyDescent="0.25">
      <c r="A4" s="24" t="s">
        <v>24</v>
      </c>
      <c r="B4" s="24" t="s">
        <v>25</v>
      </c>
      <c r="C4" s="24" t="s">
        <v>26</v>
      </c>
      <c r="D4" s="24" t="s">
        <v>27</v>
      </c>
      <c r="E4" s="24" t="s">
        <v>28</v>
      </c>
    </row>
    <row r="5" spans="1:9" x14ac:dyDescent="0.25">
      <c r="A5" s="29">
        <v>44849</v>
      </c>
      <c r="B5" s="30">
        <f>A5-A2</f>
        <v>53</v>
      </c>
      <c r="C5" s="31">
        <f t="shared" ref="C5:C8" si="0">B5/360</f>
        <v>0.14722222222222223</v>
      </c>
      <c r="D5" s="32">
        <v>0.99625900000000001</v>
      </c>
      <c r="E5" s="33">
        <v>0.29384199999999999</v>
      </c>
    </row>
    <row r="6" spans="1:9" x14ac:dyDescent="0.25">
      <c r="A6" s="29">
        <v>45031</v>
      </c>
      <c r="B6" s="30">
        <f t="shared" ref="B6:B8" si="1">A6-A5</f>
        <v>182</v>
      </c>
      <c r="C6" s="31">
        <f t="shared" si="0"/>
        <v>0.50555555555555554</v>
      </c>
      <c r="D6" s="32">
        <v>0.97926299999999999</v>
      </c>
      <c r="E6" s="33">
        <v>0.29646800000000001</v>
      </c>
      <c r="F6" s="34"/>
    </row>
    <row r="7" spans="1:9" x14ac:dyDescent="0.25">
      <c r="A7" s="29">
        <v>45214</v>
      </c>
      <c r="B7" s="30">
        <f t="shared" si="1"/>
        <v>183</v>
      </c>
      <c r="C7" s="31">
        <f t="shared" si="0"/>
        <v>0.5083333333333333</v>
      </c>
      <c r="D7" s="32">
        <v>0.96200600000000003</v>
      </c>
      <c r="E7" s="33">
        <v>0.302948</v>
      </c>
      <c r="F7" s="34"/>
    </row>
    <row r="8" spans="1:9" x14ac:dyDescent="0.25">
      <c r="A8" s="35">
        <v>45397</v>
      </c>
      <c r="B8" s="49">
        <f t="shared" si="1"/>
        <v>183</v>
      </c>
      <c r="C8" s="36">
        <f t="shared" si="0"/>
        <v>0.5083333333333333</v>
      </c>
      <c r="D8" s="37">
        <v>0.946299</v>
      </c>
      <c r="E8" s="38">
        <v>122.61073799999998</v>
      </c>
      <c r="F8" s="39" t="s">
        <v>29</v>
      </c>
      <c r="G8" s="40"/>
    </row>
    <row r="9" spans="1:9" x14ac:dyDescent="0.25">
      <c r="D9" s="41" t="s">
        <v>30</v>
      </c>
      <c r="E9" s="42">
        <f>SUMPRODUCT(C5:C8,D5:D8)</f>
        <v>1.6117983555555553</v>
      </c>
      <c r="F9" s="43" t="s">
        <v>61</v>
      </c>
    </row>
    <row r="10" spans="1:9" x14ac:dyDescent="0.25">
      <c r="D10" s="41" t="s">
        <v>60</v>
      </c>
      <c r="E10" s="44">
        <f>SUMPRODUCT(D5:D8,E5:E8)</f>
        <v>116.90091943251198</v>
      </c>
      <c r="F10" s="43" t="s">
        <v>62</v>
      </c>
    </row>
    <row r="11" spans="1:9" x14ac:dyDescent="0.25">
      <c r="D11" s="41" t="s">
        <v>31</v>
      </c>
      <c r="E11" s="45">
        <f>E2+F2</f>
        <v>117.02610180800001</v>
      </c>
      <c r="F11" s="43" t="s">
        <v>32</v>
      </c>
    </row>
    <row r="12" spans="1:9" x14ac:dyDescent="0.25">
      <c r="D12" s="41" t="s">
        <v>33</v>
      </c>
      <c r="E12" s="46">
        <f>(E10-E11)/E9*100</f>
        <v>-7.7666275720250102</v>
      </c>
      <c r="F12" s="43" t="s">
        <v>34</v>
      </c>
    </row>
    <row r="13" spans="1:9" ht="13" thickBot="1" x14ac:dyDescent="0.3">
      <c r="D13" s="41" t="s">
        <v>35</v>
      </c>
      <c r="E13" s="47">
        <f>E12/E11*100</f>
        <v>-6.6366626351165676</v>
      </c>
      <c r="F13" s="43" t="s">
        <v>36</v>
      </c>
    </row>
    <row r="14" spans="1:9" ht="13" thickTop="1" x14ac:dyDescent="0.25"/>
    <row r="19" spans="7:9" ht="13" x14ac:dyDescent="0.25">
      <c r="G19"/>
    </row>
    <row r="20" spans="7:9" ht="13" x14ac:dyDescent="0.25">
      <c r="G20"/>
    </row>
    <row r="21" spans="7:9" ht="13" x14ac:dyDescent="0.25">
      <c r="G21"/>
    </row>
    <row r="23" spans="7:9" ht="13" x14ac:dyDescent="0.25">
      <c r="I23"/>
    </row>
  </sheetData>
  <mergeCells count="1">
    <mergeCell ref="B3:C3"/>
  </mergeCells>
  <phoneticPr fontId="3"/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I16"/>
  <sheetViews>
    <sheetView workbookViewId="0"/>
  </sheetViews>
  <sheetFormatPr defaultColWidth="9" defaultRowHeight="14" x14ac:dyDescent="0.2"/>
  <cols>
    <col min="1" max="1" width="10.26953125" style="51" bestFit="1" customWidth="1"/>
    <col min="2" max="3" width="9.453125" style="51" bestFit="1" customWidth="1"/>
    <col min="4" max="5" width="9.453125" style="51" customWidth="1"/>
    <col min="6" max="6" width="6.90625" style="51" customWidth="1"/>
    <col min="7" max="7" width="7.26953125" style="51" customWidth="1"/>
    <col min="8" max="9" width="8.7265625" style="51" customWidth="1"/>
    <col min="10" max="16384" width="9" style="51"/>
  </cols>
  <sheetData>
    <row r="1" spans="1:9" ht="50" x14ac:dyDescent="0.2">
      <c r="A1" s="50"/>
      <c r="B1" s="53" t="s">
        <v>47</v>
      </c>
      <c r="C1" s="53" t="s">
        <v>46</v>
      </c>
      <c r="D1" s="54" t="s">
        <v>45</v>
      </c>
      <c r="E1" s="54" t="s">
        <v>44</v>
      </c>
      <c r="F1" s="55" t="s">
        <v>43</v>
      </c>
      <c r="G1" s="55" t="s">
        <v>42</v>
      </c>
      <c r="H1" s="55" t="s">
        <v>41</v>
      </c>
      <c r="I1" s="55" t="s">
        <v>40</v>
      </c>
    </row>
    <row r="2" spans="1:9" x14ac:dyDescent="0.2">
      <c r="A2" s="56" t="s">
        <v>39</v>
      </c>
      <c r="B2" s="52" t="e">
        <f ca="1">_xll.BDP(A2,$B$1)</f>
        <v>#NAME?</v>
      </c>
      <c r="C2" s="52" t="e">
        <f ca="1">_xll.BDP(A2,$C$1)</f>
        <v>#NAME?</v>
      </c>
      <c r="D2" s="52" t="e">
        <f ca="1">_xll.BDP(A2,$D$1)</f>
        <v>#NAME?</v>
      </c>
      <c r="E2" s="52" t="e">
        <f ca="1">_xll.BDP(A2,$E$1)</f>
        <v>#NAME?</v>
      </c>
      <c r="F2" s="57" t="e">
        <f ca="1">_xll.BDP(A2,$F$1)</f>
        <v>#NAME?</v>
      </c>
      <c r="G2" s="57" t="e">
        <f ca="1">_xll.BDP(A2,$G$1)</f>
        <v>#NAME?</v>
      </c>
      <c r="H2" s="58" t="e">
        <f ca="1">_xll.BDP(A2,$H$1)</f>
        <v>#NAME?</v>
      </c>
      <c r="I2" s="58" t="e">
        <f ca="1">_xll.BDP(A2,$I$1)</f>
        <v>#NAME?</v>
      </c>
    </row>
    <row r="3" spans="1:9" x14ac:dyDescent="0.2">
      <c r="A3" s="56" t="s">
        <v>38</v>
      </c>
      <c r="B3" s="52" t="e">
        <f ca="1">_xll.BDP(A3,$B$1)</f>
        <v>#NAME?</v>
      </c>
      <c r="C3" s="52" t="e">
        <f ca="1">_xll.BDP(A3,$C$1)</f>
        <v>#NAME?</v>
      </c>
      <c r="D3" s="52" t="e">
        <f ca="1">_xll.BDP(A3,$D$1)</f>
        <v>#NAME?</v>
      </c>
      <c r="E3" s="52" t="e">
        <f ca="1">_xll.BDP(A3,$E$1)</f>
        <v>#NAME?</v>
      </c>
      <c r="F3" s="57" t="e">
        <f ca="1">_xll.BDP(A3,$F$1)</f>
        <v>#NAME?</v>
      </c>
      <c r="G3" s="57" t="e">
        <f ca="1">_xll.BDP(A3,$G$1)</f>
        <v>#NAME?</v>
      </c>
      <c r="H3" s="58" t="e">
        <f ca="1">_xll.BDP(A3,$H$1)</f>
        <v>#NAME?</v>
      </c>
      <c r="I3" s="58" t="e">
        <f ca="1">_xll.BDP(A3,$I$1)</f>
        <v>#NAME?</v>
      </c>
    </row>
    <row r="4" spans="1:9" x14ac:dyDescent="0.2">
      <c r="A4" s="56" t="s">
        <v>48</v>
      </c>
      <c r="B4" s="52" t="e">
        <f ca="1">_xll.BDP(A4,$B$1)</f>
        <v>#NAME?</v>
      </c>
      <c r="C4" s="52" t="e">
        <f ca="1">_xll.BDP(A4,$C$1)</f>
        <v>#NAME?</v>
      </c>
      <c r="D4" s="52" t="e">
        <f ca="1">_xll.BDP(A4,$D$1)</f>
        <v>#NAME?</v>
      </c>
      <c r="E4" s="52" t="e">
        <f ca="1">_xll.BDP(A4,$E$1)</f>
        <v>#NAME?</v>
      </c>
      <c r="F4" s="57" t="e">
        <f ca="1">_xll.BDP(A4,$F$1)</f>
        <v>#NAME?</v>
      </c>
      <c r="G4" s="57" t="e">
        <f ca="1">_xll.BDP(A4,$G$1)</f>
        <v>#NAME?</v>
      </c>
      <c r="H4" s="58" t="e">
        <f ca="1">_xll.BDP(A4,$H$1)</f>
        <v>#NAME?</v>
      </c>
      <c r="I4" s="58" t="e">
        <f ca="1">_xll.BDP(A4,$I$1)</f>
        <v>#NAME?</v>
      </c>
    </row>
    <row r="5" spans="1:9" x14ac:dyDescent="0.2">
      <c r="A5" s="56" t="s">
        <v>49</v>
      </c>
      <c r="B5" s="52" t="e">
        <f ca="1">_xll.BDP(A5,$B$1)</f>
        <v>#NAME?</v>
      </c>
      <c r="C5" s="52" t="e">
        <f ca="1">_xll.BDP(A5,$C$1)</f>
        <v>#NAME?</v>
      </c>
      <c r="D5" s="52" t="e">
        <f ca="1">_xll.BDP(A5,$D$1)</f>
        <v>#NAME?</v>
      </c>
      <c r="E5" s="52" t="e">
        <f ca="1">_xll.BDP(A5,$E$1)</f>
        <v>#NAME?</v>
      </c>
      <c r="F5" s="57" t="e">
        <f ca="1">_xll.BDP(A5,$F$1)</f>
        <v>#NAME?</v>
      </c>
      <c r="G5" s="57" t="e">
        <f ca="1">_xll.BDP(A5,$G$1)</f>
        <v>#NAME?</v>
      </c>
      <c r="H5" s="58" t="e">
        <f ca="1">_xll.BDP(A5,$H$1)</f>
        <v>#NAME?</v>
      </c>
      <c r="I5" s="58" t="e">
        <f ca="1">_xll.BDP(A5,$I$1)</f>
        <v>#NAME?</v>
      </c>
    </row>
    <row r="6" spans="1:9" x14ac:dyDescent="0.2">
      <c r="A6" s="56" t="s">
        <v>50</v>
      </c>
      <c r="B6" s="52" t="e">
        <f ca="1">_xll.BDP(A6,$B$1)</f>
        <v>#NAME?</v>
      </c>
      <c r="C6" s="52" t="e">
        <f ca="1">_xll.BDP(A6,$C$1)</f>
        <v>#NAME?</v>
      </c>
      <c r="D6" s="52" t="e">
        <f ca="1">_xll.BDP(A6,$D$1)</f>
        <v>#NAME?</v>
      </c>
      <c r="E6" s="52" t="e">
        <f ca="1">_xll.BDP(A6,$E$1)</f>
        <v>#NAME?</v>
      </c>
      <c r="F6" s="57" t="e">
        <f ca="1">_xll.BDP(A6,$F$1)</f>
        <v>#NAME?</v>
      </c>
      <c r="G6" s="57" t="e">
        <f ca="1">_xll.BDP(A6,$G$1)</f>
        <v>#NAME?</v>
      </c>
      <c r="H6" s="58" t="e">
        <f ca="1">_xll.BDP(A6,$H$1)</f>
        <v>#NAME?</v>
      </c>
      <c r="I6" s="58" t="e">
        <f ca="1">_xll.BDP(A6,$I$1)</f>
        <v>#NAME?</v>
      </c>
    </row>
    <row r="7" spans="1:9" x14ac:dyDescent="0.2">
      <c r="A7" s="56" t="s">
        <v>51</v>
      </c>
      <c r="B7" s="52" t="e">
        <f ca="1">_xll.BDP(A7,$B$1)</f>
        <v>#NAME?</v>
      </c>
      <c r="C7" s="52" t="e">
        <f ca="1">_xll.BDP(A7,$C$1)</f>
        <v>#NAME?</v>
      </c>
      <c r="D7" s="52" t="e">
        <f ca="1">_xll.BDP(A7,$D$1)</f>
        <v>#NAME?</v>
      </c>
      <c r="E7" s="52" t="e">
        <f ca="1">_xll.BDP(A7,$E$1)</f>
        <v>#NAME?</v>
      </c>
      <c r="F7" s="57" t="e">
        <f ca="1">_xll.BDP(A7,$F$1)</f>
        <v>#NAME?</v>
      </c>
      <c r="G7" s="57" t="e">
        <f ca="1">_xll.BDP(A7,$G$1)</f>
        <v>#NAME?</v>
      </c>
      <c r="H7" s="58" t="e">
        <f ca="1">_xll.BDP(A7,$H$1)</f>
        <v>#NAME?</v>
      </c>
      <c r="I7" s="58" t="e">
        <f ca="1">_xll.BDP(A7,$I$1)</f>
        <v>#NAME?</v>
      </c>
    </row>
    <row r="8" spans="1:9" x14ac:dyDescent="0.2">
      <c r="A8" s="56" t="s">
        <v>52</v>
      </c>
      <c r="B8" s="52" t="e">
        <f ca="1">_xll.BDP(A8,$B$1)</f>
        <v>#NAME?</v>
      </c>
      <c r="C8" s="52" t="e">
        <f ca="1">_xll.BDP(A8,$C$1)</f>
        <v>#NAME?</v>
      </c>
      <c r="D8" s="52" t="e">
        <f ca="1">_xll.BDP(A8,$D$1)</f>
        <v>#NAME?</v>
      </c>
      <c r="E8" s="52" t="e">
        <f ca="1">_xll.BDP(A8,$E$1)</f>
        <v>#NAME?</v>
      </c>
      <c r="F8" s="57" t="e">
        <f ca="1">_xll.BDP(A8,$F$1)</f>
        <v>#NAME?</v>
      </c>
      <c r="G8" s="57" t="e">
        <f ca="1">_xll.BDP(A8,$G$1)</f>
        <v>#NAME?</v>
      </c>
      <c r="H8" s="58" t="e">
        <f ca="1">_xll.BDP(A8,$H$1)</f>
        <v>#NAME?</v>
      </c>
      <c r="I8" s="58" t="e">
        <f ca="1">_xll.BDP(A8,$I$1)</f>
        <v>#NAME?</v>
      </c>
    </row>
    <row r="10" spans="1:9" x14ac:dyDescent="0.2">
      <c r="A10" s="51" t="s">
        <v>53</v>
      </c>
      <c r="B10" s="52" t="e">
        <f ca="1">_xll.BDP(A10,$B$1)</f>
        <v>#NAME?</v>
      </c>
      <c r="C10" s="52" t="e">
        <f ca="1">_xll.BDP(A10,$C$1)</f>
        <v>#NAME?</v>
      </c>
      <c r="D10" s="52" t="e">
        <f ca="1">_xll.BDP(A10,$D$1)</f>
        <v>#NAME?</v>
      </c>
      <c r="E10" s="52" t="e">
        <f ca="1">_xll.BDP(A10,$E$1)</f>
        <v>#NAME?</v>
      </c>
      <c r="F10" s="57" t="e">
        <f ca="1">_xll.BDP(A10,$F$1)</f>
        <v>#NAME?</v>
      </c>
      <c r="G10" s="57" t="e">
        <f ca="1">_xll.BDP(A10,$G$1)</f>
        <v>#NAME?</v>
      </c>
      <c r="H10" s="58" t="e">
        <f ca="1">_xll.BDP(A10,$H$1)</f>
        <v>#NAME?</v>
      </c>
      <c r="I10" s="58" t="e">
        <f ca="1">_xll.BDP(A10,$I$1)</f>
        <v>#NAME?</v>
      </c>
    </row>
    <row r="11" spans="1:9" x14ac:dyDescent="0.2">
      <c r="A11" s="51" t="s">
        <v>54</v>
      </c>
      <c r="B11" s="52" t="e">
        <f ca="1">_xll.BDP(A11,$B$1)</f>
        <v>#NAME?</v>
      </c>
      <c r="C11" s="52" t="e">
        <f ca="1">_xll.BDP(A11,$C$1)</f>
        <v>#NAME?</v>
      </c>
      <c r="D11" s="52" t="e">
        <f ca="1">_xll.BDP(A11,$D$1)</f>
        <v>#NAME?</v>
      </c>
      <c r="E11" s="52" t="e">
        <f ca="1">_xll.BDP(A11,$E$1)</f>
        <v>#NAME?</v>
      </c>
      <c r="F11" s="57" t="e">
        <f ca="1">_xll.BDP(A11,$F$1)</f>
        <v>#NAME?</v>
      </c>
      <c r="G11" s="57" t="e">
        <f ca="1">_xll.BDP(A11,$G$1)</f>
        <v>#NAME?</v>
      </c>
      <c r="H11" s="58" t="e">
        <f ca="1">_xll.BDP(A11,$H$1)</f>
        <v>#NAME?</v>
      </c>
      <c r="I11" s="58" t="e">
        <f ca="1">_xll.BDP(A11,$I$1)</f>
        <v>#NAME?</v>
      </c>
    </row>
    <row r="12" spans="1:9" x14ac:dyDescent="0.2">
      <c r="A12" s="51" t="s">
        <v>55</v>
      </c>
      <c r="B12" s="52" t="e">
        <f ca="1">_xll.BDP(A12,$B$1)</f>
        <v>#NAME?</v>
      </c>
      <c r="C12" s="52" t="e">
        <f ca="1">_xll.BDP(A12,$C$1)</f>
        <v>#NAME?</v>
      </c>
      <c r="D12" s="52" t="e">
        <f ca="1">_xll.BDP(A12,$D$1)</f>
        <v>#NAME?</v>
      </c>
      <c r="E12" s="52" t="e">
        <f ca="1">_xll.BDP(A12,$E$1)</f>
        <v>#NAME?</v>
      </c>
      <c r="F12" s="57" t="e">
        <f ca="1">_xll.BDP(A12,$F$1)</f>
        <v>#NAME?</v>
      </c>
      <c r="G12" s="57" t="e">
        <f ca="1">_xll.BDP(A12,$G$1)</f>
        <v>#NAME?</v>
      </c>
      <c r="H12" s="58" t="e">
        <f ca="1">_xll.BDP(A12,$H$1)</f>
        <v>#NAME?</v>
      </c>
      <c r="I12" s="58" t="e">
        <f ca="1">_xll.BDP(A12,$I$1)</f>
        <v>#NAME?</v>
      </c>
    </row>
    <row r="13" spans="1:9" x14ac:dyDescent="0.2">
      <c r="A13" s="51" t="s">
        <v>56</v>
      </c>
      <c r="B13" s="52" t="e">
        <f ca="1">_xll.BDP(A13,$B$1)</f>
        <v>#NAME?</v>
      </c>
      <c r="C13" s="52" t="e">
        <f ca="1">_xll.BDP(A13,$C$1)</f>
        <v>#NAME?</v>
      </c>
      <c r="D13" s="52" t="e">
        <f ca="1">_xll.BDP(A13,$D$1)</f>
        <v>#NAME?</v>
      </c>
      <c r="E13" s="52" t="e">
        <f ca="1">_xll.BDP(A13,$E$1)</f>
        <v>#NAME?</v>
      </c>
      <c r="F13" s="57" t="e">
        <f ca="1">_xll.BDP(A13,$F$1)</f>
        <v>#NAME?</v>
      </c>
      <c r="G13" s="57" t="e">
        <f ca="1">_xll.BDP(A13,$G$1)</f>
        <v>#NAME?</v>
      </c>
      <c r="H13" s="58" t="e">
        <f ca="1">_xll.BDP(A13,$H$1)</f>
        <v>#NAME?</v>
      </c>
      <c r="I13" s="58" t="e">
        <f ca="1">_xll.BDP(A13,$I$1)</f>
        <v>#NAME?</v>
      </c>
    </row>
    <row r="14" spans="1:9" x14ac:dyDescent="0.2">
      <c r="A14" s="51" t="s">
        <v>57</v>
      </c>
      <c r="B14" s="52" t="e">
        <f ca="1">_xll.BDP(A14,$B$1)</f>
        <v>#NAME?</v>
      </c>
      <c r="C14" s="52" t="e">
        <f ca="1">_xll.BDP(A14,$C$1)</f>
        <v>#NAME?</v>
      </c>
      <c r="D14" s="52" t="e">
        <f ca="1">_xll.BDP(A14,$D$1)</f>
        <v>#NAME?</v>
      </c>
      <c r="E14" s="52" t="e">
        <f ca="1">_xll.BDP(A14,$E$1)</f>
        <v>#NAME?</v>
      </c>
      <c r="F14" s="57" t="e">
        <f ca="1">_xll.BDP(A14,$F$1)</f>
        <v>#NAME?</v>
      </c>
      <c r="G14" s="57" t="e">
        <f ca="1">_xll.BDP(A14,$G$1)</f>
        <v>#NAME?</v>
      </c>
      <c r="H14" s="58" t="e">
        <f ca="1">_xll.BDP(A14,$H$1)</f>
        <v>#NAME?</v>
      </c>
      <c r="I14" s="58" t="e">
        <f ca="1">_xll.BDP(A14,$I$1)</f>
        <v>#NAME?</v>
      </c>
    </row>
    <row r="15" spans="1:9" x14ac:dyDescent="0.2">
      <c r="A15" s="51" t="s">
        <v>58</v>
      </c>
      <c r="B15" s="52" t="e">
        <f ca="1">_xll.BDP(A15,$B$1)</f>
        <v>#NAME?</v>
      </c>
      <c r="C15" s="52" t="e">
        <f ca="1">_xll.BDP(A15,$C$1)</f>
        <v>#NAME?</v>
      </c>
      <c r="D15" s="52" t="e">
        <f ca="1">_xll.BDP(A15,$D$1)</f>
        <v>#NAME?</v>
      </c>
      <c r="E15" s="52" t="e">
        <f ca="1">_xll.BDP(A15,$E$1)</f>
        <v>#NAME?</v>
      </c>
      <c r="F15" s="57" t="e">
        <f ca="1">_xll.BDP(A15,$F$1)</f>
        <v>#NAME?</v>
      </c>
      <c r="G15" s="57" t="e">
        <f ca="1">_xll.BDP(A15,$G$1)</f>
        <v>#NAME?</v>
      </c>
      <c r="H15" s="58" t="e">
        <f ca="1">_xll.BDP(A15,$H$1)</f>
        <v>#NAME?</v>
      </c>
      <c r="I15" s="58" t="e">
        <f ca="1">_xll.BDP(A15,$I$1)</f>
        <v>#NAME?</v>
      </c>
    </row>
    <row r="16" spans="1:9" x14ac:dyDescent="0.2">
      <c r="A16" s="51" t="s">
        <v>59</v>
      </c>
      <c r="B16" s="52" t="e">
        <f ca="1">_xll.BDP(A16,$B$1)</f>
        <v>#NAME?</v>
      </c>
      <c r="C16" s="52" t="e">
        <f ca="1">_xll.BDP(A16,$C$1)</f>
        <v>#NAME?</v>
      </c>
      <c r="D16" s="52" t="e">
        <f ca="1">_xll.BDP(A16,$D$1)</f>
        <v>#NAME?</v>
      </c>
      <c r="E16" s="52" t="e">
        <f ca="1">_xll.BDP(A16,$E$1)</f>
        <v>#NAME?</v>
      </c>
      <c r="F16" s="57" t="e">
        <f ca="1">_xll.BDP(A16,$F$1)</f>
        <v>#NAME?</v>
      </c>
      <c r="G16" s="57" t="e">
        <f ca="1">_xll.BDP(A16,$G$1)</f>
        <v>#NAME?</v>
      </c>
      <c r="H16" s="58" t="e">
        <f ca="1">_xll.BDP(A16,$H$1)</f>
        <v>#NAME?</v>
      </c>
      <c r="I16" s="58" t="e">
        <f ca="1">_xll.BDP(A16,$I$1)</f>
        <v>#NAME?</v>
      </c>
    </row>
  </sheetData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Q35"/>
  <sheetViews>
    <sheetView workbookViewId="0"/>
  </sheetViews>
  <sheetFormatPr defaultRowHeight="13" x14ac:dyDescent="0.2"/>
  <cols>
    <col min="1" max="1" width="10.26953125" customWidth="1"/>
    <col min="2" max="6" width="9.08984375" customWidth="1"/>
    <col min="7" max="7" width="12.453125" customWidth="1"/>
    <col min="8" max="8" width="11.36328125" customWidth="1"/>
    <col min="9" max="10" width="11.6328125" bestFit="1" customWidth="1"/>
    <col min="13" max="13" width="11.6328125" bestFit="1" customWidth="1"/>
    <col min="16" max="16" width="11.6328125" bestFit="1" customWidth="1"/>
  </cols>
  <sheetData>
    <row r="1" spans="1:10" x14ac:dyDescent="0.2">
      <c r="A1" s="3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5" t="s">
        <v>5</v>
      </c>
      <c r="H1" s="2"/>
    </row>
    <row r="2" spans="1:10" x14ac:dyDescent="0.2">
      <c r="A2" s="1" t="s">
        <v>6</v>
      </c>
      <c r="B2" s="6">
        <v>214.82300000000001</v>
      </c>
      <c r="C2" s="6">
        <v>213.24</v>
      </c>
      <c r="D2" s="6">
        <v>218.00899999999999</v>
      </c>
      <c r="E2" s="6">
        <v>224.90600000000001</v>
      </c>
      <c r="F2" s="6">
        <v>230.08500000000001</v>
      </c>
      <c r="G2" s="7"/>
      <c r="H2" s="7"/>
    </row>
    <row r="3" spans="1:10" x14ac:dyDescent="0.2">
      <c r="A3" s="1" t="s">
        <v>7</v>
      </c>
      <c r="B3" s="6">
        <v>216.63200000000001</v>
      </c>
      <c r="C3" s="6">
        <v>213.85599999999999</v>
      </c>
      <c r="D3" s="6">
        <v>218.178</v>
      </c>
      <c r="E3" s="6">
        <v>225.964</v>
      </c>
      <c r="F3" s="6">
        <v>229.815</v>
      </c>
      <c r="G3" s="7"/>
      <c r="H3" s="7"/>
    </row>
    <row r="4" spans="1:10" x14ac:dyDescent="0.2">
      <c r="A4" s="1" t="s">
        <v>8</v>
      </c>
      <c r="B4" s="8">
        <f>LN(B3/B2)</f>
        <v>8.3856281676679637E-3</v>
      </c>
      <c r="C4" s="8">
        <f>LN(C3/C2)</f>
        <v>2.8845993740993707E-3</v>
      </c>
      <c r="D4" s="8">
        <f>LN(D3/D2)</f>
        <v>7.7489704395860323E-4</v>
      </c>
      <c r="E4" s="8">
        <f>LN(E3/E2)</f>
        <v>4.6931574153710248E-3</v>
      </c>
      <c r="F4" s="8">
        <f>LN(F3/F2)</f>
        <v>-1.1741684323553611E-3</v>
      </c>
      <c r="G4" s="9" t="s">
        <v>9</v>
      </c>
    </row>
    <row r="5" spans="1:10" x14ac:dyDescent="0.2">
      <c r="A5" s="10"/>
      <c r="C5" s="11"/>
      <c r="D5" s="11"/>
      <c r="E5" s="12" t="s">
        <v>10</v>
      </c>
      <c r="F5" s="7">
        <f>AVERAGE(B4:F4)</f>
        <v>3.1128227137483203E-3</v>
      </c>
      <c r="G5" s="9" t="s">
        <v>11</v>
      </c>
      <c r="H5" s="13"/>
    </row>
    <row r="6" spans="1:10" x14ac:dyDescent="0.2">
      <c r="A6" s="14"/>
      <c r="C6" s="15"/>
      <c r="D6" s="15"/>
      <c r="E6" s="12" t="s">
        <v>12</v>
      </c>
      <c r="F6" s="13">
        <v>1.6663630017791661E-3</v>
      </c>
      <c r="G6" s="16" t="s">
        <v>13</v>
      </c>
      <c r="H6" s="17"/>
    </row>
    <row r="7" spans="1:10" ht="13.5" thickBot="1" x14ac:dyDescent="0.25">
      <c r="B7" s="15"/>
      <c r="C7" s="15"/>
      <c r="D7" s="15"/>
      <c r="E7" s="12" t="s">
        <v>14</v>
      </c>
      <c r="F7" s="18">
        <f>F5-F6</f>
        <v>1.4464597119691542E-3</v>
      </c>
      <c r="G7" s="19" t="s">
        <v>15</v>
      </c>
      <c r="H7" s="17"/>
    </row>
    <row r="8" spans="1:10" ht="13.5" thickTop="1" x14ac:dyDescent="0.2">
      <c r="B8" s="15"/>
      <c r="C8" s="15"/>
      <c r="D8" s="15"/>
      <c r="E8" s="15"/>
      <c r="F8" s="15"/>
      <c r="G8" s="17"/>
      <c r="H8" s="17"/>
    </row>
    <row r="9" spans="1:10" x14ac:dyDescent="0.2">
      <c r="B9" s="15"/>
      <c r="C9" s="15"/>
      <c r="D9" s="15"/>
      <c r="E9" s="15"/>
      <c r="F9" s="15"/>
      <c r="G9" s="17"/>
      <c r="H9" s="17"/>
    </row>
    <row r="10" spans="1:10" x14ac:dyDescent="0.2">
      <c r="B10" s="15"/>
      <c r="C10" s="15"/>
      <c r="D10" s="15"/>
      <c r="E10" s="15"/>
      <c r="F10" s="15"/>
      <c r="G10" s="17"/>
      <c r="H10" s="17"/>
    </row>
    <row r="11" spans="1:10" x14ac:dyDescent="0.2">
      <c r="B11" s="15"/>
      <c r="C11" s="15"/>
      <c r="D11" s="15"/>
      <c r="E11" s="15"/>
      <c r="F11" s="15"/>
      <c r="G11" s="17"/>
      <c r="H11" s="17"/>
    </row>
    <row r="12" spans="1:10" x14ac:dyDescent="0.2">
      <c r="B12" s="15"/>
      <c r="C12" s="15"/>
      <c r="D12" s="15"/>
      <c r="E12" s="15"/>
      <c r="F12" s="15"/>
      <c r="G12" s="17"/>
      <c r="H12" s="17"/>
    </row>
    <row r="13" spans="1:10" x14ac:dyDescent="0.2">
      <c r="B13" s="20"/>
      <c r="C13" s="20"/>
      <c r="D13" s="20"/>
      <c r="E13" s="20"/>
      <c r="F13" s="21"/>
      <c r="G13" s="17"/>
      <c r="H13" s="17"/>
    </row>
    <row r="14" spans="1:10" x14ac:dyDescent="0.2">
      <c r="J14" t="s">
        <v>16</v>
      </c>
    </row>
    <row r="21" spans="2:17" x14ac:dyDescent="0.2"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</row>
    <row r="22" spans="2:17" x14ac:dyDescent="0.2"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</row>
    <row r="23" spans="2:17" x14ac:dyDescent="0.2"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</row>
    <row r="24" spans="2:17" x14ac:dyDescent="0.2">
      <c r="B24" s="22"/>
      <c r="C24" s="22"/>
      <c r="D24" s="23"/>
      <c r="E24" s="22"/>
      <c r="F24" s="22"/>
      <c r="G24" s="23"/>
      <c r="H24" s="22"/>
      <c r="I24" s="22"/>
      <c r="J24" s="23"/>
      <c r="K24" s="22"/>
      <c r="L24" s="22"/>
      <c r="M24" s="23"/>
      <c r="N24" s="22"/>
      <c r="O24" s="22"/>
      <c r="P24" s="23"/>
      <c r="Q24" s="22"/>
    </row>
    <row r="25" spans="2:17" x14ac:dyDescent="0.2">
      <c r="B25" s="22"/>
      <c r="C25" s="22"/>
      <c r="D25" s="23"/>
      <c r="E25" s="22"/>
      <c r="F25" s="22"/>
      <c r="G25" s="23"/>
      <c r="H25" s="22"/>
      <c r="I25" s="22"/>
      <c r="J25" s="23"/>
      <c r="K25" s="22"/>
      <c r="L25" s="22"/>
      <c r="M25" s="23"/>
      <c r="N25" s="22"/>
      <c r="O25" s="22"/>
      <c r="P25" s="23"/>
      <c r="Q25" s="22"/>
    </row>
    <row r="26" spans="2:17" x14ac:dyDescent="0.2">
      <c r="B26" s="22"/>
      <c r="C26" s="22"/>
      <c r="D26" s="23"/>
      <c r="F26" s="22"/>
      <c r="G26" s="23"/>
      <c r="I26" s="22"/>
      <c r="J26" s="23"/>
      <c r="L26" s="22"/>
      <c r="M26" s="23"/>
      <c r="O26" s="22"/>
      <c r="P26" s="23"/>
    </row>
    <row r="27" spans="2:17" x14ac:dyDescent="0.2">
      <c r="B27" s="22"/>
      <c r="C27" s="22"/>
      <c r="D27" s="23"/>
      <c r="F27" s="22"/>
      <c r="G27" s="23"/>
      <c r="I27" s="22"/>
      <c r="J27" s="23"/>
      <c r="L27" s="22"/>
      <c r="M27" s="23"/>
      <c r="O27" s="22"/>
      <c r="P27" s="23"/>
    </row>
    <row r="28" spans="2:17" x14ac:dyDescent="0.2">
      <c r="B28" s="22"/>
      <c r="C28" s="22"/>
      <c r="D28" s="23"/>
      <c r="E28" s="22"/>
      <c r="F28" s="22"/>
      <c r="G28" s="23"/>
      <c r="H28" s="22"/>
      <c r="I28" s="22"/>
      <c r="J28" s="23"/>
      <c r="K28" s="22"/>
      <c r="L28" s="22"/>
      <c r="M28" s="23"/>
      <c r="N28" s="22"/>
      <c r="O28" s="22"/>
      <c r="P28" s="23"/>
      <c r="Q28" s="22"/>
    </row>
    <row r="29" spans="2:17" x14ac:dyDescent="0.2">
      <c r="B29" s="22"/>
      <c r="C29" s="22"/>
      <c r="D29" s="23"/>
      <c r="E29" s="22"/>
      <c r="F29" s="22"/>
      <c r="G29" s="23"/>
      <c r="H29" s="22"/>
      <c r="I29" s="22"/>
      <c r="J29" s="23"/>
      <c r="K29" s="22"/>
      <c r="L29" s="22"/>
      <c r="M29" s="23"/>
      <c r="N29" s="22"/>
      <c r="O29" s="22"/>
      <c r="P29" s="23"/>
      <c r="Q29" s="22"/>
    </row>
    <row r="30" spans="2:17" x14ac:dyDescent="0.2">
      <c r="B30" s="22"/>
      <c r="C30" s="22"/>
      <c r="D30" s="23"/>
      <c r="E30" s="22"/>
      <c r="F30" s="22"/>
      <c r="G30" s="23"/>
      <c r="H30" s="22"/>
      <c r="I30" s="22"/>
      <c r="J30" s="23"/>
      <c r="K30" s="22"/>
      <c r="L30" s="22"/>
      <c r="M30" s="23"/>
      <c r="N30" s="22"/>
      <c r="O30" s="22"/>
      <c r="P30" s="23"/>
      <c r="Q30" s="22"/>
    </row>
    <row r="31" spans="2:17" x14ac:dyDescent="0.2">
      <c r="B31" s="22"/>
      <c r="C31" s="22"/>
      <c r="D31" s="23"/>
      <c r="E31" s="22"/>
      <c r="F31" s="22"/>
      <c r="G31" s="23"/>
      <c r="H31" s="22"/>
      <c r="I31" s="22"/>
      <c r="J31" s="23"/>
      <c r="K31" s="22"/>
      <c r="L31" s="22"/>
      <c r="M31" s="23"/>
      <c r="N31" s="22"/>
      <c r="O31" s="22"/>
      <c r="P31" s="23"/>
      <c r="Q31" s="22"/>
    </row>
    <row r="32" spans="2:17" x14ac:dyDescent="0.2">
      <c r="B32" s="22"/>
      <c r="C32" s="22"/>
      <c r="D32" s="23"/>
      <c r="E32" s="22"/>
      <c r="F32" s="22"/>
      <c r="G32" s="23"/>
      <c r="H32" s="22"/>
      <c r="I32" s="22"/>
      <c r="J32" s="23"/>
      <c r="K32" s="22"/>
      <c r="L32" s="22"/>
      <c r="M32" s="23"/>
      <c r="N32" s="22"/>
      <c r="O32" s="22"/>
      <c r="P32" s="23"/>
      <c r="Q32" s="22"/>
    </row>
    <row r="33" spans="2:17" x14ac:dyDescent="0.2">
      <c r="B33" s="22"/>
      <c r="C33" s="22"/>
      <c r="D33" s="23"/>
      <c r="E33" s="22"/>
      <c r="F33" s="22"/>
      <c r="G33" s="23"/>
      <c r="H33" s="22"/>
      <c r="I33" s="22"/>
      <c r="J33" s="23"/>
      <c r="K33" s="22"/>
      <c r="L33" s="22"/>
      <c r="M33" s="23"/>
      <c r="N33" s="22"/>
      <c r="O33" s="22"/>
      <c r="P33" s="23"/>
      <c r="Q33" s="22"/>
    </row>
    <row r="34" spans="2:17" x14ac:dyDescent="0.2">
      <c r="B34" s="22"/>
      <c r="C34" s="22"/>
      <c r="D34" s="23"/>
      <c r="E34" s="22"/>
      <c r="F34" s="22"/>
      <c r="G34" s="23"/>
      <c r="H34" s="22"/>
      <c r="I34" s="22"/>
      <c r="J34" s="23"/>
      <c r="K34" s="22"/>
      <c r="L34" s="22"/>
      <c r="M34" s="23"/>
      <c r="N34" s="22"/>
      <c r="O34" s="22"/>
      <c r="P34" s="23"/>
      <c r="Q34" s="22"/>
    </row>
    <row r="35" spans="2:17" x14ac:dyDescent="0.2">
      <c r="B35" s="22"/>
      <c r="C35" s="22"/>
      <c r="D35" s="23"/>
      <c r="E35" s="22"/>
      <c r="F35" s="22"/>
      <c r="G35" s="23"/>
      <c r="H35" s="22"/>
      <c r="I35" s="22"/>
      <c r="J35" s="23"/>
      <c r="K35" s="22"/>
      <c r="L35" s="22"/>
      <c r="M35" s="23"/>
      <c r="N35" s="22"/>
      <c r="O35" s="22"/>
      <c r="P35" s="23"/>
      <c r="Q35" s="22"/>
    </row>
  </sheetData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3.6</vt:lpstr>
      <vt:lpstr>3.7</vt:lpstr>
      <vt:lpstr>3.11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</dc:creator>
  <cp:lastModifiedBy>K O</cp:lastModifiedBy>
  <dcterms:created xsi:type="dcterms:W3CDTF">2008-11-08T16:18:17Z</dcterms:created>
  <dcterms:modified xsi:type="dcterms:W3CDTF">2023-11-26T07:43:40Z</dcterms:modified>
</cp:coreProperties>
</file>