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College\ll yer\Практика\"/>
    </mc:Choice>
  </mc:AlternateContent>
  <xr:revisionPtr revIDLastSave="0" documentId="13_ncr:1_{21EE9046-CBEE-4C6E-AD4C-B8109664D11B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Практична 1" sheetId="1" r:id="rId1"/>
    <sheet name="Практична 2" sheetId="2" r:id="rId2"/>
    <sheet name="Практична 3" sheetId="4" r:id="rId3"/>
    <sheet name="Практична 4" sheetId="5" r:id="rId4"/>
    <sheet name="Практична 5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D10" i="5"/>
  <c r="E10" i="5" s="1"/>
  <c r="G9" i="5"/>
  <c r="D9" i="5"/>
  <c r="E9" i="5" s="1"/>
  <c r="G8" i="5"/>
  <c r="D8" i="5"/>
  <c r="E8" i="5" s="1"/>
  <c r="G7" i="5"/>
  <c r="D7" i="5"/>
  <c r="E7" i="5" s="1"/>
  <c r="G6" i="5"/>
  <c r="D6" i="5"/>
  <c r="E6" i="5" s="1"/>
  <c r="G5" i="5"/>
  <c r="D5" i="5"/>
  <c r="E5" i="5" s="1"/>
  <c r="G4" i="5"/>
  <c r="D4" i="5"/>
  <c r="E4" i="5" s="1"/>
  <c r="G3" i="5"/>
  <c r="D3" i="5"/>
  <c r="E3" i="5" s="1"/>
  <c r="B13" i="4"/>
  <c r="B12" i="4"/>
  <c r="C4" i="4"/>
  <c r="B4" i="4"/>
  <c r="B11" i="4" s="1"/>
  <c r="B3" i="4"/>
  <c r="C2" i="4" s="1"/>
  <c r="H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G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C17" i="2"/>
  <c r="D17" i="2"/>
  <c r="E17" i="2"/>
  <c r="F17" i="2"/>
  <c r="G17" i="2"/>
  <c r="H17" i="2"/>
  <c r="B17" i="2"/>
  <c r="C16" i="2"/>
  <c r="D16" i="2"/>
  <c r="E16" i="2"/>
  <c r="F16" i="2"/>
  <c r="G16" i="2"/>
  <c r="H16" i="2"/>
  <c r="B16" i="2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11" i="2"/>
  <c r="F12" i="2"/>
  <c r="F13" i="2"/>
  <c r="F14" i="2"/>
  <c r="F3" i="2"/>
  <c r="E15" i="2"/>
  <c r="D15" i="2"/>
  <c r="C15" i="2"/>
  <c r="B15" i="2"/>
  <c r="D13" i="1"/>
  <c r="C13" i="1"/>
  <c r="B13" i="1"/>
  <c r="B7" i="4" l="1"/>
  <c r="C3" i="4"/>
  <c r="B8" i="4"/>
</calcChain>
</file>

<file path=xl/sharedStrings.xml><?xml version="1.0" encoding="utf-8"?>
<sst xmlns="http://schemas.openxmlformats.org/spreadsheetml/2006/main" count="78" uniqueCount="76">
  <si>
    <t>Виконання плану підприємствами області</t>
  </si>
  <si>
    <t>Назва підприємства</t>
  </si>
  <si>
    <t>Середньорічна вартість основних фондів (млн.грн.)</t>
  </si>
  <si>
    <t>Середньооблікова кількість робітників за звітний період</t>
  </si>
  <si>
    <t>Виробництво продукції за звітний період (млн.грн.)</t>
  </si>
  <si>
    <t>Виконання плану (y відсотках)</t>
  </si>
  <si>
    <t>"Авіаприлад"</t>
  </si>
  <si>
    <t>"Склозавод"</t>
  </si>
  <si>
    <t>"Медтехніка"</t>
  </si>
  <si>
    <t>"Автопровід"</t>
  </si>
  <si>
    <t>Машино-будівельний завод</t>
  </si>
  <si>
    <t>"Легмаш"</t>
  </si>
  <si>
    <t>Приладо-
будівельний завод</t>
  </si>
  <si>
    <t>Темп-Авіа</t>
  </si>
  <si>
    <t>"ХолодСервіс"</t>
  </si>
  <si>
    <t>"Текстиль Плюс"</t>
  </si>
  <si>
    <t>ВСЬОГО:</t>
  </si>
  <si>
    <t>Продаж комплектуючих до персональних комп'ютерів</t>
  </si>
  <si>
    <t>Місяць</t>
  </si>
  <si>
    <t>Техноцентр</t>
  </si>
  <si>
    <t>Бізнес Центр</t>
  </si>
  <si>
    <t>IBM-
Професіонал</t>
  </si>
  <si>
    <t>IT Kim</t>
  </si>
  <si>
    <t>Середнє</t>
  </si>
  <si>
    <t>Максимум</t>
  </si>
  <si>
    <t>Мінімум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</si>
  <si>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</si>
  <si>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</si>
  <si>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</si>
  <si>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</si>
  <si>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</si>
  <si>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</si>
  <si>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</si>
  <si>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</si>
  <si>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</si>
  <si>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</si>
  <si>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</si>
  <si>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</si>
  <si>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Разом:</t>
  </si>
  <si>
    <t>Число</t>
  </si>
  <si>
    <t>Десятиковий логарифм</t>
  </si>
  <si>
    <t>Натуральний логарифм</t>
  </si>
  <si>
    <t>Корінь</t>
  </si>
  <si>
    <t>Квадрат</t>
  </si>
  <si>
    <t>Куб</t>
  </si>
  <si>
    <t>Показникова функція</t>
  </si>
  <si>
    <t>Факторіал</t>
  </si>
  <si>
    <t>Функції Дата та час</t>
  </si>
  <si>
    <t>Початок роботи</t>
  </si>
  <si>
    <t>Системна (поточна) дата та час</t>
  </si>
  <si>
    <t>Сьогодні</t>
  </si>
  <si>
    <t>Кінець місяця</t>
  </si>
  <si>
    <t>Кінець року</t>
  </si>
  <si>
    <t>Залишилось до кінця місяця</t>
  </si>
  <si>
    <t>Залишилось до кінця року</t>
  </si>
  <si>
    <t>Дата народження</t>
  </si>
  <si>
    <t>Прожив днів</t>
  </si>
  <si>
    <t>Сьогодні + 100 днів</t>
  </si>
  <si>
    <t>Сьогодні + 365 днів</t>
  </si>
  <si>
    <t>Відомість нарахування заробітної плати</t>
  </si>
  <si>
    <t>№    п/п</t>
  </si>
  <si>
    <t>Прізвище</t>
  </si>
  <si>
    <t>Оклад</t>
  </si>
  <si>
    <t>Матеріальна допомога</t>
  </si>
  <si>
    <t>Сума до видачі</t>
  </si>
  <si>
    <t>Кваліфікаційний розряд.</t>
  </si>
  <si>
    <t>Премія</t>
  </si>
  <si>
    <t>Іванов</t>
  </si>
  <si>
    <t>Котик</t>
  </si>
  <si>
    <t>Горшков</t>
  </si>
  <si>
    <t>Смілий</t>
  </si>
  <si>
    <t>Веселков</t>
  </si>
  <si>
    <t>Братик</t>
  </si>
  <si>
    <t>Петров</t>
  </si>
  <si>
    <t>Убийвовк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</si>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</sst>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C22]d\ mmmm\ yyyy&quot; р.&quot;;@"/>
    <numFmt numFmtId="166" formatCode="[$-419]d\ mmm\ yy;@"/>
    <numFmt numFmtId="167" formatCode="[$-419]d\ mmm;@"/>
    <numFmt numFmtId="168" formatCode="[$-419]m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b/>
      <i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2" borderId="2" applyNumberFormat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6" fillId="0" borderId="2" xfId="1" applyFont="1" applyFill="1" applyAlignment="1">
      <alignment horizontal="center"/>
    </xf>
    <xf numFmtId="0" fontId="6" fillId="0" borderId="2" xfId="1" applyFont="1" applyFill="1" applyAlignment="1">
      <alignment wrapText="1"/>
    </xf>
    <xf numFmtId="14" fontId="6" fillId="0" borderId="2" xfId="1" applyNumberFormat="1" applyFont="1" applyFill="1" applyAlignment="1">
      <alignment wrapText="1"/>
    </xf>
    <xf numFmtId="21" fontId="6" fillId="0" borderId="2" xfId="1" applyNumberFormat="1" applyFont="1" applyFill="1" applyAlignment="1">
      <alignment wrapText="1"/>
    </xf>
    <xf numFmtId="165" fontId="6" fillId="0" borderId="2" xfId="1" applyNumberFormat="1" applyFont="1" applyFill="1" applyAlignment="1">
      <alignment wrapText="1"/>
    </xf>
    <xf numFmtId="166" fontId="6" fillId="0" borderId="2" xfId="1" applyNumberFormat="1" applyFont="1" applyFill="1" applyAlignment="1">
      <alignment wrapText="1"/>
    </xf>
    <xf numFmtId="167" fontId="6" fillId="0" borderId="2" xfId="1" applyNumberFormat="1" applyFont="1" applyFill="1" applyAlignment="1">
      <alignment wrapText="1"/>
    </xf>
    <xf numFmtId="168" fontId="6" fillId="0" borderId="2" xfId="1" applyNumberFormat="1" applyFont="1" applyFill="1" applyAlignment="1">
      <alignment wrapText="1"/>
    </xf>
    <xf numFmtId="0" fontId="7" fillId="0" borderId="2" xfId="1" applyFont="1" applyFill="1" applyAlignment="1">
      <alignment horizontal="center" vertical="center" wrapText="1"/>
    </xf>
    <xf numFmtId="0" fontId="5" fillId="0" borderId="2" xfId="1" applyFont="1" applyFill="1" applyAlignment="1">
      <alignment wrapText="1"/>
    </xf>
    <xf numFmtId="0" fontId="5" fillId="0" borderId="2" xfId="1" applyFont="1" applyFill="1" applyAlignment="1">
      <alignment horizontal="right" wrapText="1"/>
    </xf>
    <xf numFmtId="0" fontId="6" fillId="0" borderId="2" xfId="1" applyFont="1" applyFill="1" applyAlignment="1">
      <alignment horizontal="left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</cellXfs>
  <cellStyles count="2">
    <cellStyle name="Звичайний" xfId="0" builtinId="0"/>
    <cellStyle name="Результат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2" sqref="E2"/>
    </sheetView>
  </sheetViews>
  <sheetFormatPr defaultRowHeight="15" x14ac:dyDescent="0.25"/>
  <cols>
    <col min="1" max="1" width="20" customWidth="1"/>
    <col min="2" max="2" width="19.28515625" customWidth="1"/>
    <col min="3" max="3" width="21.140625" customWidth="1"/>
    <col min="4" max="4" width="22.42578125" customWidth="1"/>
    <col min="5" max="5" width="19.85546875" customWidth="1"/>
  </cols>
  <sheetData>
    <row r="1" spans="1:5" x14ac:dyDescent="0.25">
      <c r="A1" s="11" t="s">
        <v>0</v>
      </c>
      <c r="B1" s="12"/>
      <c r="C1" s="12"/>
      <c r="D1" s="12"/>
      <c r="E1" s="12"/>
    </row>
    <row r="2" spans="1:5" ht="66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 t="s">
        <v>13</v>
      </c>
      <c r="B3" s="4">
        <v>6.6</v>
      </c>
      <c r="C3" s="1">
        <v>200</v>
      </c>
      <c r="D3" s="4">
        <v>11.9</v>
      </c>
      <c r="E3" s="4">
        <v>125</v>
      </c>
    </row>
    <row r="4" spans="1:5" x14ac:dyDescent="0.25">
      <c r="A4" s="3" t="s">
        <v>7</v>
      </c>
      <c r="B4" s="4">
        <v>7</v>
      </c>
      <c r="C4" s="1">
        <v>380</v>
      </c>
      <c r="D4" s="4">
        <v>9.6</v>
      </c>
      <c r="E4" s="4">
        <v>120</v>
      </c>
    </row>
    <row r="5" spans="1:5" x14ac:dyDescent="0.25">
      <c r="A5" s="3" t="s">
        <v>8</v>
      </c>
      <c r="B5" s="4">
        <v>2</v>
      </c>
      <c r="C5" s="1">
        <v>220</v>
      </c>
      <c r="D5" s="4">
        <v>1.5</v>
      </c>
      <c r="E5" s="4">
        <v>109.5</v>
      </c>
    </row>
    <row r="6" spans="1:5" x14ac:dyDescent="0.25">
      <c r="A6" s="3" t="s">
        <v>11</v>
      </c>
      <c r="B6" s="4">
        <v>2.8</v>
      </c>
      <c r="C6" s="1">
        <v>280</v>
      </c>
      <c r="D6" s="4">
        <v>2.8</v>
      </c>
      <c r="E6" s="4">
        <v>108.1</v>
      </c>
    </row>
    <row r="7" spans="1:5" ht="33.75" customHeight="1" x14ac:dyDescent="0.25">
      <c r="A7" s="3" t="s">
        <v>10</v>
      </c>
      <c r="B7" s="4">
        <v>3.3</v>
      </c>
      <c r="C7" s="1">
        <v>460</v>
      </c>
      <c r="D7" s="4">
        <v>6.4</v>
      </c>
      <c r="E7" s="4">
        <v>104.8</v>
      </c>
    </row>
    <row r="8" spans="1:5" x14ac:dyDescent="0.25">
      <c r="A8" s="3" t="s">
        <v>9</v>
      </c>
      <c r="B8" s="6">
        <v>3.9</v>
      </c>
      <c r="C8" s="1">
        <v>395</v>
      </c>
      <c r="D8" s="4">
        <v>4.2</v>
      </c>
      <c r="E8" s="4">
        <v>104.5</v>
      </c>
    </row>
    <row r="9" spans="1:5" x14ac:dyDescent="0.25">
      <c r="A9" s="3" t="s">
        <v>6</v>
      </c>
      <c r="B9" s="4">
        <v>3</v>
      </c>
      <c r="C9" s="1">
        <v>360</v>
      </c>
      <c r="D9" s="4">
        <v>3.2</v>
      </c>
      <c r="E9" s="4">
        <v>103.1</v>
      </c>
    </row>
    <row r="10" spans="1:5" x14ac:dyDescent="0.25">
      <c r="A10" s="3" t="s">
        <v>14</v>
      </c>
      <c r="B10" s="4">
        <v>4.7</v>
      </c>
      <c r="C10" s="1">
        <v>340</v>
      </c>
      <c r="D10" s="4">
        <v>3.5</v>
      </c>
      <c r="E10" s="4">
        <v>102.4</v>
      </c>
    </row>
    <row r="11" spans="1:5" x14ac:dyDescent="0.25">
      <c r="A11" s="3" t="s">
        <v>15</v>
      </c>
      <c r="B11" s="4">
        <v>2</v>
      </c>
      <c r="C11" s="1">
        <v>270</v>
      </c>
      <c r="D11" s="4">
        <v>2.5</v>
      </c>
      <c r="E11" s="4">
        <v>101.4</v>
      </c>
    </row>
    <row r="12" spans="1:5" ht="30" x14ac:dyDescent="0.25">
      <c r="A12" s="3" t="s">
        <v>12</v>
      </c>
      <c r="B12" s="4">
        <v>6.5</v>
      </c>
      <c r="C12" s="1">
        <v>580</v>
      </c>
      <c r="D12" s="4">
        <v>9.4</v>
      </c>
      <c r="E12" s="4">
        <v>94.3</v>
      </c>
    </row>
    <row r="13" spans="1:5" x14ac:dyDescent="0.25">
      <c r="A13" s="7" t="s">
        <v>16</v>
      </c>
      <c r="B13" s="4">
        <f>SUM(B3:B12)</f>
        <v>41.8</v>
      </c>
      <c r="C13" s="1">
        <f>SUM(C3:C12)</f>
        <v>3485</v>
      </c>
      <c r="D13" s="4">
        <f>SUM(D3:D12)</f>
        <v>55.000000000000007</v>
      </c>
      <c r="E13" s="4"/>
    </row>
  </sheetData>
  <sortState xmlns:xlrd2="http://schemas.microsoft.com/office/spreadsheetml/2017/richdata2" ref="A3:E13">
    <sortCondition descending="1" ref="E2:E13"/>
  </sortState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A542-F749-430F-96D6-149C9BFF021E}">
  <dimension ref="A1:H17"/>
  <sheetViews>
    <sheetView workbookViewId="0">
      <selection activeCell="G23" sqref="G23"/>
    </sheetView>
  </sheetViews>
  <sheetFormatPr defaultRowHeight="15" x14ac:dyDescent="0.25"/>
  <cols>
    <col min="1" max="1" width="13.28515625" customWidth="1"/>
    <col min="2" max="2" width="13.140625" customWidth="1"/>
    <col min="3" max="3" width="13.28515625" customWidth="1"/>
    <col min="4" max="4" width="13.140625" customWidth="1"/>
    <col min="5" max="5" width="12" customWidth="1"/>
    <col min="6" max="6" width="12.42578125" customWidth="1"/>
    <col min="7" max="7" width="12.85546875" customWidth="1"/>
    <col min="8" max="8" width="13.28515625" customWidth="1"/>
  </cols>
  <sheetData>
    <row r="1" spans="1:8" x14ac:dyDescent="0.25">
      <c r="A1" s="13" t="s">
        <v>17</v>
      </c>
      <c r="B1" s="13"/>
      <c r="C1" s="13"/>
      <c r="D1" s="13"/>
      <c r="E1" s="13"/>
      <c r="F1" s="13"/>
      <c r="G1" s="13"/>
      <c r="H1" s="13"/>
    </row>
    <row r="2" spans="1:8" ht="45" x14ac:dyDescent="0.25">
      <c r="A2" s="8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</row>
    <row r="3" spans="1:8" x14ac:dyDescent="0.25">
      <c r="A3" s="5" t="s">
        <v>26</v>
      </c>
      <c r="B3" s="5">
        <v>18420</v>
      </c>
      <c r="C3" s="5">
        <v>17325</v>
      </c>
      <c r="D3" s="5">
        <v>25320</v>
      </c>
      <c r="E3" s="5">
        <v>16840</v>
      </c>
      <c r="F3" s="5">
        <f>AVEDEV(B3:E3)</f>
        <v>2921.875</v>
      </c>
      <c r="G3" s="5">
        <f>MAX(B3:F3)</f>
        <v>25320</v>
      </c>
      <c r="H3" s="5">
        <f>MIN(B3:E3)</f>
        <v>16840</v>
      </c>
    </row>
    <row r="4" spans="1:8" x14ac:dyDescent="0.25">
      <c r="A4" s="5" t="s">
        <v>27</v>
      </c>
      <c r="B4" s="5">
        <v>15640</v>
      </c>
      <c r="C4" s="5">
        <v>17050</v>
      </c>
      <c r="D4" s="5">
        <v>25050</v>
      </c>
      <c r="E4" s="5">
        <v>16280</v>
      </c>
      <c r="F4" s="5">
        <f t="shared" ref="F4:F14" si="0">AVEDEV(B4:E4)</f>
        <v>3272.5</v>
      </c>
      <c r="G4" s="5">
        <f t="shared" ref="G4:G14" si="1">MAX(B4:F4)</f>
        <v>25050</v>
      </c>
      <c r="H4" s="5">
        <f t="shared" ref="H4:H14" si="2">MIN(B4:E4)</f>
        <v>15640</v>
      </c>
    </row>
    <row r="5" spans="1:8" x14ac:dyDescent="0.25">
      <c r="A5" s="5" t="s">
        <v>28</v>
      </c>
      <c r="B5" s="5">
        <v>12860</v>
      </c>
      <c r="C5" s="5">
        <v>16775</v>
      </c>
      <c r="D5" s="5">
        <v>24780</v>
      </c>
      <c r="E5" s="5">
        <v>15720</v>
      </c>
      <c r="F5" s="5">
        <f t="shared" si="0"/>
        <v>3623.125</v>
      </c>
      <c r="G5" s="5">
        <f t="shared" si="1"/>
        <v>24780</v>
      </c>
      <c r="H5" s="5">
        <f t="shared" si="2"/>
        <v>12860</v>
      </c>
    </row>
    <row r="6" spans="1:8" x14ac:dyDescent="0.25">
      <c r="A6" s="5" t="s">
        <v>29</v>
      </c>
      <c r="B6" s="5">
        <v>10080</v>
      </c>
      <c r="C6" s="5">
        <v>16500</v>
      </c>
      <c r="D6" s="5">
        <v>24510</v>
      </c>
      <c r="E6" s="5">
        <v>15160</v>
      </c>
      <c r="F6" s="5">
        <f t="shared" si="0"/>
        <v>3973.75</v>
      </c>
      <c r="G6" s="5">
        <f t="shared" si="1"/>
        <v>24510</v>
      </c>
      <c r="H6" s="5">
        <f t="shared" si="2"/>
        <v>10080</v>
      </c>
    </row>
    <row r="7" spans="1:8" x14ac:dyDescent="0.25">
      <c r="A7" s="5" t="s">
        <v>30</v>
      </c>
      <c r="B7" s="5">
        <v>7300</v>
      </c>
      <c r="C7" s="5">
        <v>16225</v>
      </c>
      <c r="D7" s="5">
        <v>24240</v>
      </c>
      <c r="E7" s="5">
        <v>14600</v>
      </c>
      <c r="F7" s="5">
        <f t="shared" si="0"/>
        <v>4641.25</v>
      </c>
      <c r="G7" s="5">
        <f t="shared" si="1"/>
        <v>24240</v>
      </c>
      <c r="H7" s="5">
        <f t="shared" si="2"/>
        <v>7300</v>
      </c>
    </row>
    <row r="8" spans="1:8" x14ac:dyDescent="0.25">
      <c r="A8" s="5" t="s">
        <v>31</v>
      </c>
      <c r="B8" s="5">
        <v>4520</v>
      </c>
      <c r="C8" s="5">
        <v>15950</v>
      </c>
      <c r="D8" s="5">
        <v>23970</v>
      </c>
      <c r="E8" s="5">
        <v>14040</v>
      </c>
      <c r="F8" s="5">
        <f t="shared" si="0"/>
        <v>5340</v>
      </c>
      <c r="G8" s="5">
        <f t="shared" si="1"/>
        <v>23970</v>
      </c>
      <c r="H8" s="5">
        <f t="shared" si="2"/>
        <v>4520</v>
      </c>
    </row>
    <row r="9" spans="1:8" x14ac:dyDescent="0.25">
      <c r="A9" s="5" t="s">
        <v>32</v>
      </c>
      <c r="B9" s="5">
        <v>1740</v>
      </c>
      <c r="C9" s="5">
        <v>15675</v>
      </c>
      <c r="D9" s="5">
        <v>23700</v>
      </c>
      <c r="E9" s="5">
        <v>13480</v>
      </c>
      <c r="F9" s="5">
        <f t="shared" si="0"/>
        <v>6038.75</v>
      </c>
      <c r="G9" s="5">
        <f t="shared" si="1"/>
        <v>23700</v>
      </c>
      <c r="H9" s="5">
        <f t="shared" si="2"/>
        <v>1740</v>
      </c>
    </row>
    <row r="10" spans="1:8" x14ac:dyDescent="0.25">
      <c r="A10" s="5" t="s">
        <v>33</v>
      </c>
      <c r="B10" s="5">
        <v>-1040</v>
      </c>
      <c r="C10" s="5">
        <v>15400</v>
      </c>
      <c r="D10" s="5">
        <v>23430</v>
      </c>
      <c r="E10" s="5">
        <v>12920</v>
      </c>
      <c r="F10" s="5">
        <f t="shared" si="0"/>
        <v>6858.75</v>
      </c>
      <c r="G10" s="5">
        <f t="shared" si="1"/>
        <v>23430</v>
      </c>
      <c r="H10" s="5">
        <f t="shared" si="2"/>
        <v>-1040</v>
      </c>
    </row>
    <row r="11" spans="1:8" x14ac:dyDescent="0.25">
      <c r="A11" s="5" t="s">
        <v>34</v>
      </c>
      <c r="B11" s="5">
        <v>-3820</v>
      </c>
      <c r="C11" s="5">
        <v>15125</v>
      </c>
      <c r="D11" s="5">
        <v>23160</v>
      </c>
      <c r="E11" s="5">
        <v>12360</v>
      </c>
      <c r="F11" s="5">
        <f t="shared" si="0"/>
        <v>7763.125</v>
      </c>
      <c r="G11" s="5">
        <f t="shared" si="1"/>
        <v>23160</v>
      </c>
      <c r="H11" s="5">
        <f t="shared" si="2"/>
        <v>-3820</v>
      </c>
    </row>
    <row r="12" spans="1:8" x14ac:dyDescent="0.25">
      <c r="A12" s="5" t="s">
        <v>35</v>
      </c>
      <c r="B12" s="5">
        <v>-6600</v>
      </c>
      <c r="C12" s="5">
        <v>14850</v>
      </c>
      <c r="D12" s="5">
        <v>22890</v>
      </c>
      <c r="E12" s="5">
        <v>11800</v>
      </c>
      <c r="F12" s="5">
        <f t="shared" si="0"/>
        <v>8667.5</v>
      </c>
      <c r="G12" s="5">
        <f t="shared" si="1"/>
        <v>22890</v>
      </c>
      <c r="H12" s="5">
        <f t="shared" si="2"/>
        <v>-6600</v>
      </c>
    </row>
    <row r="13" spans="1:8" x14ac:dyDescent="0.25">
      <c r="A13" s="5" t="s">
        <v>36</v>
      </c>
      <c r="B13" s="5">
        <v>-9380</v>
      </c>
      <c r="C13" s="5">
        <v>14575</v>
      </c>
      <c r="D13" s="5">
        <v>22620</v>
      </c>
      <c r="E13" s="5">
        <v>11240</v>
      </c>
      <c r="F13" s="5">
        <f t="shared" si="0"/>
        <v>9571.875</v>
      </c>
      <c r="G13" s="5">
        <f t="shared" si="1"/>
        <v>22620</v>
      </c>
      <c r="H13" s="5">
        <f t="shared" si="2"/>
        <v>-9380</v>
      </c>
    </row>
    <row r="14" spans="1:8" x14ac:dyDescent="0.25">
      <c r="A14" s="5" t="s">
        <v>37</v>
      </c>
      <c r="B14" s="5">
        <v>-12160</v>
      </c>
      <c r="C14" s="5">
        <v>14300</v>
      </c>
      <c r="D14" s="5">
        <v>22350</v>
      </c>
      <c r="E14" s="5">
        <v>10680</v>
      </c>
      <c r="F14" s="5">
        <f t="shared" si="0"/>
        <v>10476.25</v>
      </c>
      <c r="G14" s="5">
        <f t="shared" si="1"/>
        <v>22350</v>
      </c>
      <c r="H14" s="5">
        <f t="shared" si="2"/>
        <v>-12160</v>
      </c>
    </row>
    <row r="15" spans="1:8" x14ac:dyDescent="0.25">
      <c r="A15" s="9" t="s">
        <v>38</v>
      </c>
      <c r="B15" s="5">
        <f>SUM(B3:B14)</f>
        <v>37560</v>
      </c>
      <c r="C15" s="5">
        <f>SUM(C3:C14)</f>
        <v>189750</v>
      </c>
      <c r="D15" s="5">
        <f>SUM(D3:D14)</f>
        <v>286020</v>
      </c>
      <c r="E15" s="5">
        <f>SUM(E3:E14)</f>
        <v>165120</v>
      </c>
      <c r="F15" s="5"/>
      <c r="G15" s="5"/>
      <c r="H15" s="5"/>
    </row>
    <row r="16" spans="1:8" x14ac:dyDescent="0.25">
      <c r="A16" s="5" t="s">
        <v>24</v>
      </c>
      <c r="B16" s="5">
        <f>MAX(B3:B14)</f>
        <v>18420</v>
      </c>
      <c r="C16" s="5">
        <f t="shared" ref="C16:H16" si="3">MAX(C3:C14)</f>
        <v>17325</v>
      </c>
      <c r="D16" s="5">
        <f t="shared" si="3"/>
        <v>25320</v>
      </c>
      <c r="E16" s="5">
        <f t="shared" si="3"/>
        <v>16840</v>
      </c>
      <c r="F16" s="5">
        <f t="shared" si="3"/>
        <v>10476.25</v>
      </c>
      <c r="G16" s="5">
        <f t="shared" si="3"/>
        <v>25320</v>
      </c>
      <c r="H16" s="5">
        <f t="shared" si="3"/>
        <v>16840</v>
      </c>
    </row>
    <row r="17" spans="1:8" x14ac:dyDescent="0.25">
      <c r="A17" s="5" t="s">
        <v>25</v>
      </c>
      <c r="B17" s="5">
        <f>MIN(B3:B14)</f>
        <v>-12160</v>
      </c>
      <c r="C17" s="5">
        <f t="shared" ref="C17:H17" si="4">MIN(C3:C14)</f>
        <v>14300</v>
      </c>
      <c r="D17" s="5">
        <f t="shared" si="4"/>
        <v>22350</v>
      </c>
      <c r="E17" s="5">
        <f t="shared" si="4"/>
        <v>10680</v>
      </c>
      <c r="F17" s="5">
        <f t="shared" si="4"/>
        <v>2921.875</v>
      </c>
      <c r="G17" s="5">
        <f t="shared" si="4"/>
        <v>22350</v>
      </c>
      <c r="H17" s="5">
        <f t="shared" si="4"/>
        <v>-12160</v>
      </c>
    </row>
  </sheetData>
  <mergeCells count="1">
    <mergeCell ref="A1:H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D542-C23E-45C7-9C0F-A23D48EAC7F1}">
  <dimension ref="A1:C13"/>
  <sheetViews>
    <sheetView workbookViewId="0">
      <selection activeCell="E16" sqref="E16"/>
    </sheetView>
  </sheetViews>
  <sheetFormatPr defaultRowHeight="15" x14ac:dyDescent="0.25"/>
  <cols>
    <col min="1" max="1" width="45" customWidth="1"/>
    <col min="2" max="2" width="26" customWidth="1"/>
    <col min="3" max="3" width="24.140625" customWidth="1"/>
  </cols>
  <sheetData>
    <row r="1" spans="1:3" x14ac:dyDescent="0.25">
      <c r="A1" s="14" t="s">
        <v>47</v>
      </c>
      <c r="B1" s="14"/>
      <c r="C1" s="14"/>
    </row>
    <row r="2" spans="1:3" x14ac:dyDescent="0.25">
      <c r="A2" s="15" t="s">
        <v>48</v>
      </c>
      <c r="B2" s="16">
        <v>45026.458333333336</v>
      </c>
      <c r="C2" s="17">
        <f ca="1">B3-B2</f>
        <v>11.029562268515292</v>
      </c>
    </row>
    <row r="3" spans="1:3" x14ac:dyDescent="0.25">
      <c r="A3" s="15" t="s">
        <v>49</v>
      </c>
      <c r="B3" s="18">
        <f ca="1">NOW()</f>
        <v>45037.487895601851</v>
      </c>
      <c r="C3" s="15">
        <f ca="1">SECOND(B3)</f>
        <v>34</v>
      </c>
    </row>
    <row r="4" spans="1:3" x14ac:dyDescent="0.25">
      <c r="A4" s="15" t="s">
        <v>50</v>
      </c>
      <c r="B4" s="16">
        <f ca="1">TODAY()</f>
        <v>45037</v>
      </c>
      <c r="C4" s="19">
        <f ca="1">TODAY()</f>
        <v>45037</v>
      </c>
    </row>
    <row r="5" spans="1:3" x14ac:dyDescent="0.25">
      <c r="A5" s="15" t="s">
        <v>51</v>
      </c>
      <c r="B5" s="16">
        <v>45046</v>
      </c>
      <c r="C5" s="20">
        <v>45046</v>
      </c>
    </row>
    <row r="6" spans="1:3" x14ac:dyDescent="0.25">
      <c r="A6" s="15" t="s">
        <v>52</v>
      </c>
      <c r="B6" s="16">
        <v>45291</v>
      </c>
      <c r="C6" s="21">
        <v>45291</v>
      </c>
    </row>
    <row r="7" spans="1:3" x14ac:dyDescent="0.25">
      <c r="A7" s="15" t="s">
        <v>53</v>
      </c>
      <c r="B7" s="16">
        <f ca="1">B5-B4</f>
        <v>9</v>
      </c>
      <c r="C7" s="15"/>
    </row>
    <row r="8" spans="1:3" x14ac:dyDescent="0.25">
      <c r="A8" s="15" t="s">
        <v>54</v>
      </c>
      <c r="B8" s="16">
        <f ca="1">B6-B4</f>
        <v>254</v>
      </c>
      <c r="C8" s="15"/>
    </row>
    <row r="9" spans="1:3" x14ac:dyDescent="0.25">
      <c r="A9" s="15"/>
      <c r="B9" s="15"/>
      <c r="C9" s="15"/>
    </row>
    <row r="10" spans="1:3" x14ac:dyDescent="0.25">
      <c r="A10" s="15" t="s">
        <v>55</v>
      </c>
      <c r="B10" s="16">
        <v>38884</v>
      </c>
      <c r="C10" s="15"/>
    </row>
    <row r="11" spans="1:3" x14ac:dyDescent="0.25">
      <c r="A11" s="15" t="s">
        <v>56</v>
      </c>
      <c r="B11" s="15">
        <f ca="1">B4-B10</f>
        <v>6153</v>
      </c>
      <c r="C11" s="15"/>
    </row>
    <row r="12" spans="1:3" x14ac:dyDescent="0.25">
      <c r="A12" s="15" t="s">
        <v>57</v>
      </c>
      <c r="B12" s="16">
        <f ca="1">TODAY()+100</f>
        <v>45137</v>
      </c>
      <c r="C12" s="15"/>
    </row>
    <row r="13" spans="1:3" x14ac:dyDescent="0.25">
      <c r="A13" s="15" t="s">
        <v>58</v>
      </c>
      <c r="B13" s="16">
        <f ca="1">TODAY()+365</f>
        <v>45402</v>
      </c>
      <c r="C13" s="15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DF27-EED3-4A78-A206-D7BCEB4DD980}">
  <dimension ref="A1:G11"/>
  <sheetViews>
    <sheetView tabSelected="1" workbookViewId="0">
      <selection activeCell="D11" sqref="D11"/>
    </sheetView>
  </sheetViews>
  <sheetFormatPr defaultRowHeight="15" x14ac:dyDescent="0.25"/>
  <cols>
    <col min="1" max="1" width="6.28515625" customWidth="1"/>
    <col min="2" max="2" width="15.7109375" customWidth="1"/>
    <col min="3" max="3" width="13.42578125" customWidth="1"/>
    <col min="4" max="4" width="12.85546875" customWidth="1"/>
    <col min="5" max="5" width="12" customWidth="1"/>
    <col min="6" max="6" width="17.5703125" customWidth="1"/>
    <col min="7" max="7" width="13.5703125" customWidth="1"/>
  </cols>
  <sheetData>
    <row r="1" spans="1:7" x14ac:dyDescent="0.25">
      <c r="A1" s="26" t="s">
        <v>59</v>
      </c>
      <c r="B1" s="27"/>
      <c r="C1" s="27"/>
      <c r="D1" s="27"/>
      <c r="E1" s="27"/>
      <c r="F1" s="27"/>
      <c r="G1" s="28"/>
    </row>
    <row r="2" spans="1:7" ht="45" x14ac:dyDescent="0.25">
      <c r="A2" s="22" t="s">
        <v>60</v>
      </c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</row>
    <row r="3" spans="1:7" x14ac:dyDescent="0.25">
      <c r="A3" s="25">
        <v>1</v>
      </c>
      <c r="B3" s="15" t="s">
        <v>67</v>
      </c>
      <c r="C3" s="15">
        <v>1850</v>
      </c>
      <c r="D3" s="15">
        <f>IF(C3&lt;1500,150,0)</f>
        <v>0</v>
      </c>
      <c r="E3" s="15">
        <f>C3+D3</f>
        <v>1850</v>
      </c>
      <c r="F3" s="15">
        <v>7</v>
      </c>
      <c r="G3" s="15">
        <f>IF(F3&gt;12,C3*0.5,0)</f>
        <v>0</v>
      </c>
    </row>
    <row r="4" spans="1:7" x14ac:dyDescent="0.25">
      <c r="A4" s="25">
        <v>2</v>
      </c>
      <c r="B4" s="15" t="s">
        <v>68</v>
      </c>
      <c r="C4" s="15">
        <v>1000</v>
      </c>
      <c r="D4" s="15">
        <f>IF(C4&lt;1500,150,0)</f>
        <v>150</v>
      </c>
      <c r="E4" s="15">
        <f t="shared" ref="E4:E10" si="0">C4+D4</f>
        <v>1150</v>
      </c>
      <c r="F4" s="15">
        <v>8</v>
      </c>
      <c r="G4" s="15">
        <f t="shared" ref="G4:G10" si="1">IF(F4&gt;12,C4*0.5,0)</f>
        <v>0</v>
      </c>
    </row>
    <row r="5" spans="1:7" x14ac:dyDescent="0.25">
      <c r="A5" s="25">
        <v>3</v>
      </c>
      <c r="B5" s="15" t="s">
        <v>69</v>
      </c>
      <c r="C5" s="15">
        <v>2300</v>
      </c>
      <c r="D5" s="15">
        <f t="shared" ref="D5:D10" si="2">IF(C5&lt;1500,150,0)</f>
        <v>0</v>
      </c>
      <c r="E5" s="15">
        <f t="shared" si="0"/>
        <v>2300</v>
      </c>
      <c r="F5" s="15">
        <v>10</v>
      </c>
      <c r="G5" s="15">
        <f t="shared" si="1"/>
        <v>0</v>
      </c>
    </row>
    <row r="6" spans="1:7" x14ac:dyDescent="0.25">
      <c r="A6" s="25">
        <v>4</v>
      </c>
      <c r="B6" s="15" t="s">
        <v>70</v>
      </c>
      <c r="C6" s="15">
        <v>980</v>
      </c>
      <c r="D6" s="15">
        <f t="shared" si="2"/>
        <v>150</v>
      </c>
      <c r="E6" s="15">
        <f t="shared" si="0"/>
        <v>1130</v>
      </c>
      <c r="F6" s="15">
        <v>9</v>
      </c>
      <c r="G6" s="15">
        <f t="shared" si="1"/>
        <v>0</v>
      </c>
    </row>
    <row r="7" spans="1:7" x14ac:dyDescent="0.25">
      <c r="A7" s="25">
        <v>5</v>
      </c>
      <c r="B7" s="15" t="s">
        <v>71</v>
      </c>
      <c r="C7" s="15">
        <v>1100</v>
      </c>
      <c r="D7" s="15">
        <f t="shared" si="2"/>
        <v>150</v>
      </c>
      <c r="E7" s="15">
        <f t="shared" si="0"/>
        <v>1250</v>
      </c>
      <c r="F7" s="15">
        <v>11</v>
      </c>
      <c r="G7" s="15">
        <f t="shared" si="1"/>
        <v>0</v>
      </c>
    </row>
    <row r="8" spans="1:7" x14ac:dyDescent="0.25">
      <c r="A8" s="25">
        <v>6</v>
      </c>
      <c r="B8" s="15" t="s">
        <v>72</v>
      </c>
      <c r="C8" s="15">
        <v>4500</v>
      </c>
      <c r="D8" s="15">
        <f t="shared" si="2"/>
        <v>0</v>
      </c>
      <c r="E8" s="15">
        <f t="shared" si="0"/>
        <v>4500</v>
      </c>
      <c r="F8" s="15">
        <v>13</v>
      </c>
      <c r="G8" s="15">
        <f t="shared" si="1"/>
        <v>2250</v>
      </c>
    </row>
    <row r="9" spans="1:7" x14ac:dyDescent="0.25">
      <c r="A9" s="25">
        <v>7</v>
      </c>
      <c r="B9" s="15" t="s">
        <v>73</v>
      </c>
      <c r="C9" s="15">
        <v>3400</v>
      </c>
      <c r="D9" s="15">
        <f t="shared" si="2"/>
        <v>0</v>
      </c>
      <c r="E9" s="15">
        <f t="shared" si="0"/>
        <v>3400</v>
      </c>
      <c r="F9" s="15">
        <v>12</v>
      </c>
      <c r="G9" s="15">
        <f t="shared" si="1"/>
        <v>0</v>
      </c>
    </row>
    <row r="10" spans="1:7" x14ac:dyDescent="0.25">
      <c r="A10" s="25">
        <v>8</v>
      </c>
      <c r="B10" s="15" t="s">
        <v>74</v>
      </c>
      <c r="C10" s="15">
        <v>2800</v>
      </c>
      <c r="D10" s="15">
        <f t="shared" si="2"/>
        <v>0</v>
      </c>
      <c r="E10" s="15">
        <f t="shared" si="0"/>
        <v>2800</v>
      </c>
      <c r="F10" s="15">
        <v>14</v>
      </c>
      <c r="G10" s="15">
        <f t="shared" si="1"/>
        <v>1400</v>
      </c>
    </row>
    <row r="11" spans="1:7" x14ac:dyDescent="0.25">
      <c r="A11" s="23"/>
      <c r="B11" s="24" t="s">
        <v>75</v>
      </c>
      <c r="C11" s="23"/>
      <c r="D11" s="23"/>
      <c r="E11" s="23"/>
      <c r="F11" s="23"/>
      <c r="G11" s="23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A6D1-9984-4D7A-9EE5-AD1EF820C1DE}">
  <dimension ref="A1:H17"/>
  <sheetViews>
    <sheetView workbookViewId="0">
      <selection activeCell="H2" sqref="H2:H17"/>
    </sheetView>
  </sheetViews>
  <sheetFormatPr defaultRowHeight="15" x14ac:dyDescent="0.25"/>
  <cols>
    <col min="1" max="1" width="11.140625" customWidth="1"/>
    <col min="2" max="2" width="17.28515625" customWidth="1"/>
    <col min="3" max="3" width="16.7109375" customWidth="1"/>
    <col min="4" max="4" width="12.28515625" customWidth="1"/>
    <col min="5" max="5" width="12.7109375" customWidth="1"/>
    <col min="6" max="6" width="11.28515625" customWidth="1"/>
    <col min="7" max="7" width="17.140625" customWidth="1"/>
    <col min="8" max="8" width="13.85546875" customWidth="1"/>
  </cols>
  <sheetData>
    <row r="1" spans="1:8" ht="48.75" customHeight="1" x14ac:dyDescent="0.25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46</v>
      </c>
    </row>
    <row r="2" spans="1:8" x14ac:dyDescent="0.25">
      <c r="A2" s="5">
        <v>0</v>
      </c>
      <c r="B2" s="5" t="e">
        <f>LOG10(A2)</f>
        <v>#NUM!</v>
      </c>
      <c r="C2" s="5" t="e">
        <f>LN(A2)</f>
        <v>#NUM!</v>
      </c>
      <c r="D2" s="5">
        <f>SQRT(A2)</f>
        <v>0</v>
      </c>
      <c r="E2" s="5">
        <f>A2^2</f>
        <v>0</v>
      </c>
      <c r="F2" s="5">
        <f>A2^3</f>
        <v>0</v>
      </c>
      <c r="G2" s="5">
        <f>2^A2</f>
        <v>1</v>
      </c>
      <c r="H2" s="5">
        <f>FACT(A2)</f>
        <v>1</v>
      </c>
    </row>
    <row r="3" spans="1:8" x14ac:dyDescent="0.25">
      <c r="A3" s="5">
        <v>1</v>
      </c>
      <c r="B3" s="5">
        <f t="shared" ref="B3:B17" si="0">LOG10(A3)</f>
        <v>0</v>
      </c>
      <c r="C3" s="5">
        <f t="shared" ref="C3:C17" si="1">LN(A3)</f>
        <v>0</v>
      </c>
      <c r="D3" s="5">
        <f t="shared" ref="D3:D17" si="2">SQRT(A3)</f>
        <v>1</v>
      </c>
      <c r="E3" s="5">
        <f t="shared" ref="E3:E17" si="3">A3^2</f>
        <v>1</v>
      </c>
      <c r="F3" s="5">
        <f t="shared" ref="F3:F17" si="4">A3^3</f>
        <v>1</v>
      </c>
      <c r="G3" s="5">
        <f t="shared" ref="G3:G16" si="5">2^A3</f>
        <v>2</v>
      </c>
      <c r="H3" s="5">
        <f t="shared" ref="H3:H16" si="6">FACT(A3)</f>
        <v>1</v>
      </c>
    </row>
    <row r="4" spans="1:8" x14ac:dyDescent="0.25">
      <c r="A4" s="5">
        <v>2</v>
      </c>
      <c r="B4" s="5">
        <f t="shared" si="0"/>
        <v>0.3010299956639812</v>
      </c>
      <c r="C4" s="5">
        <f t="shared" si="1"/>
        <v>0.69314718055994529</v>
      </c>
      <c r="D4" s="5">
        <f t="shared" si="2"/>
        <v>1.4142135623730951</v>
      </c>
      <c r="E4" s="5">
        <f t="shared" si="3"/>
        <v>4</v>
      </c>
      <c r="F4" s="5">
        <f t="shared" si="4"/>
        <v>8</v>
      </c>
      <c r="G4" s="5">
        <f t="shared" si="5"/>
        <v>4</v>
      </c>
      <c r="H4" s="5">
        <f t="shared" si="6"/>
        <v>2</v>
      </c>
    </row>
    <row r="5" spans="1:8" x14ac:dyDescent="0.25">
      <c r="A5" s="5">
        <v>3</v>
      </c>
      <c r="B5" s="5">
        <f t="shared" si="0"/>
        <v>0.47712125471966244</v>
      </c>
      <c r="C5" s="5">
        <f t="shared" si="1"/>
        <v>1.0986122886681098</v>
      </c>
      <c r="D5" s="5">
        <f t="shared" si="2"/>
        <v>1.7320508075688772</v>
      </c>
      <c r="E5" s="5">
        <f t="shared" si="3"/>
        <v>9</v>
      </c>
      <c r="F5" s="5">
        <f t="shared" si="4"/>
        <v>27</v>
      </c>
      <c r="G5" s="5">
        <f t="shared" si="5"/>
        <v>8</v>
      </c>
      <c r="H5" s="5">
        <f t="shared" si="6"/>
        <v>6</v>
      </c>
    </row>
    <row r="6" spans="1:8" x14ac:dyDescent="0.25">
      <c r="A6" s="5">
        <v>4</v>
      </c>
      <c r="B6" s="5">
        <f t="shared" si="0"/>
        <v>0.6020599913279624</v>
      </c>
      <c r="C6" s="5">
        <f t="shared" si="1"/>
        <v>1.3862943611198906</v>
      </c>
      <c r="D6" s="5">
        <f t="shared" si="2"/>
        <v>2</v>
      </c>
      <c r="E6" s="5">
        <f t="shared" si="3"/>
        <v>16</v>
      </c>
      <c r="F6" s="5">
        <f t="shared" si="4"/>
        <v>64</v>
      </c>
      <c r="G6" s="5">
        <f t="shared" si="5"/>
        <v>16</v>
      </c>
      <c r="H6" s="5">
        <f t="shared" si="6"/>
        <v>24</v>
      </c>
    </row>
    <row r="7" spans="1:8" x14ac:dyDescent="0.25">
      <c r="A7" s="5">
        <v>5</v>
      </c>
      <c r="B7" s="5">
        <f t="shared" si="0"/>
        <v>0.69897000433601886</v>
      </c>
      <c r="C7" s="5">
        <f t="shared" si="1"/>
        <v>1.6094379124341003</v>
      </c>
      <c r="D7" s="5">
        <f t="shared" si="2"/>
        <v>2.2360679774997898</v>
      </c>
      <c r="E7" s="5">
        <f t="shared" si="3"/>
        <v>25</v>
      </c>
      <c r="F7" s="5">
        <f t="shared" si="4"/>
        <v>125</v>
      </c>
      <c r="G7" s="5">
        <f t="shared" si="5"/>
        <v>32</v>
      </c>
      <c r="H7" s="5">
        <f t="shared" si="6"/>
        <v>120</v>
      </c>
    </row>
    <row r="8" spans="1:8" x14ac:dyDescent="0.25">
      <c r="A8" s="5">
        <v>6</v>
      </c>
      <c r="B8" s="5">
        <f t="shared" si="0"/>
        <v>0.77815125038364363</v>
      </c>
      <c r="C8" s="5">
        <f t="shared" si="1"/>
        <v>1.791759469228055</v>
      </c>
      <c r="D8" s="5">
        <f t="shared" si="2"/>
        <v>2.4494897427831779</v>
      </c>
      <c r="E8" s="5">
        <f t="shared" si="3"/>
        <v>36</v>
      </c>
      <c r="F8" s="5">
        <f t="shared" si="4"/>
        <v>216</v>
      </c>
      <c r="G8" s="5">
        <f t="shared" si="5"/>
        <v>64</v>
      </c>
      <c r="H8" s="5">
        <f t="shared" si="6"/>
        <v>720</v>
      </c>
    </row>
    <row r="9" spans="1:8" x14ac:dyDescent="0.25">
      <c r="A9" s="5">
        <v>7</v>
      </c>
      <c r="B9" s="5">
        <f t="shared" si="0"/>
        <v>0.84509804001425681</v>
      </c>
      <c r="C9" s="5">
        <f t="shared" si="1"/>
        <v>1.9459101490553132</v>
      </c>
      <c r="D9" s="5">
        <f t="shared" si="2"/>
        <v>2.6457513110645907</v>
      </c>
      <c r="E9" s="5">
        <f t="shared" si="3"/>
        <v>49</v>
      </c>
      <c r="F9" s="5">
        <f t="shared" si="4"/>
        <v>343</v>
      </c>
      <c r="G9" s="5">
        <f t="shared" si="5"/>
        <v>128</v>
      </c>
      <c r="H9" s="5">
        <f t="shared" si="6"/>
        <v>5040</v>
      </c>
    </row>
    <row r="10" spans="1:8" x14ac:dyDescent="0.25">
      <c r="A10" s="5">
        <v>8</v>
      </c>
      <c r="B10" s="5">
        <f t="shared" si="0"/>
        <v>0.90308998699194354</v>
      </c>
      <c r="C10" s="5">
        <f t="shared" si="1"/>
        <v>2.0794415416798357</v>
      </c>
      <c r="D10" s="5">
        <f t="shared" si="2"/>
        <v>2.8284271247461903</v>
      </c>
      <c r="E10" s="5">
        <f t="shared" si="3"/>
        <v>64</v>
      </c>
      <c r="F10" s="5">
        <f t="shared" si="4"/>
        <v>512</v>
      </c>
      <c r="G10" s="5">
        <f t="shared" si="5"/>
        <v>256</v>
      </c>
      <c r="H10" s="5">
        <f t="shared" si="6"/>
        <v>40320</v>
      </c>
    </row>
    <row r="11" spans="1:8" x14ac:dyDescent="0.25">
      <c r="A11" s="5">
        <v>9</v>
      </c>
      <c r="B11" s="5">
        <f t="shared" si="0"/>
        <v>0.95424250943932487</v>
      </c>
      <c r="C11" s="5">
        <f t="shared" si="1"/>
        <v>2.1972245773362196</v>
      </c>
      <c r="D11" s="5">
        <f t="shared" si="2"/>
        <v>3</v>
      </c>
      <c r="E11" s="5">
        <f t="shared" si="3"/>
        <v>81</v>
      </c>
      <c r="F11" s="5">
        <f t="shared" si="4"/>
        <v>729</v>
      </c>
      <c r="G11" s="5">
        <f t="shared" si="5"/>
        <v>512</v>
      </c>
      <c r="H11" s="5">
        <f t="shared" si="6"/>
        <v>362880</v>
      </c>
    </row>
    <row r="12" spans="1:8" x14ac:dyDescent="0.25">
      <c r="A12" s="5">
        <v>10</v>
      </c>
      <c r="B12" s="5">
        <f t="shared" si="0"/>
        <v>1</v>
      </c>
      <c r="C12" s="5">
        <f t="shared" si="1"/>
        <v>2.3025850929940459</v>
      </c>
      <c r="D12" s="5">
        <f t="shared" si="2"/>
        <v>3.1622776601683795</v>
      </c>
      <c r="E12" s="5">
        <f t="shared" si="3"/>
        <v>100</v>
      </c>
      <c r="F12" s="5">
        <f t="shared" si="4"/>
        <v>1000</v>
      </c>
      <c r="G12" s="5">
        <f t="shared" si="5"/>
        <v>1024</v>
      </c>
      <c r="H12" s="5">
        <f t="shared" si="6"/>
        <v>3628800</v>
      </c>
    </row>
    <row r="13" spans="1:8" x14ac:dyDescent="0.25">
      <c r="A13" s="5">
        <v>11</v>
      </c>
      <c r="B13" s="5">
        <f t="shared" si="0"/>
        <v>1.0413926851582251</v>
      </c>
      <c r="C13" s="5">
        <f t="shared" si="1"/>
        <v>2.3978952727983707</v>
      </c>
      <c r="D13" s="5">
        <f t="shared" si="2"/>
        <v>3.3166247903553998</v>
      </c>
      <c r="E13" s="5">
        <f t="shared" si="3"/>
        <v>121</v>
      </c>
      <c r="F13" s="5">
        <f t="shared" si="4"/>
        <v>1331</v>
      </c>
      <c r="G13" s="5">
        <f t="shared" si="5"/>
        <v>2048</v>
      </c>
      <c r="H13" s="5">
        <f t="shared" si="6"/>
        <v>39916800</v>
      </c>
    </row>
    <row r="14" spans="1:8" x14ac:dyDescent="0.25">
      <c r="A14" s="5">
        <v>12</v>
      </c>
      <c r="B14" s="5">
        <f t="shared" si="0"/>
        <v>1.0791812460476249</v>
      </c>
      <c r="C14" s="5">
        <f t="shared" si="1"/>
        <v>2.4849066497880004</v>
      </c>
      <c r="D14" s="5">
        <f t="shared" si="2"/>
        <v>3.4641016151377544</v>
      </c>
      <c r="E14" s="5">
        <f t="shared" si="3"/>
        <v>144</v>
      </c>
      <c r="F14" s="5">
        <f t="shared" si="4"/>
        <v>1728</v>
      </c>
      <c r="G14" s="5">
        <f t="shared" si="5"/>
        <v>4096</v>
      </c>
      <c r="H14" s="5">
        <f t="shared" si="6"/>
        <v>479001600</v>
      </c>
    </row>
    <row r="15" spans="1:8" x14ac:dyDescent="0.25">
      <c r="A15" s="5">
        <v>13</v>
      </c>
      <c r="B15" s="5">
        <f t="shared" si="0"/>
        <v>1.1139433523068367</v>
      </c>
      <c r="C15" s="5">
        <f t="shared" si="1"/>
        <v>2.5649493574615367</v>
      </c>
      <c r="D15" s="5">
        <f t="shared" si="2"/>
        <v>3.6055512754639891</v>
      </c>
      <c r="E15" s="5">
        <f t="shared" si="3"/>
        <v>169</v>
      </c>
      <c r="F15" s="5">
        <f t="shared" si="4"/>
        <v>2197</v>
      </c>
      <c r="G15" s="5">
        <f t="shared" si="5"/>
        <v>8192</v>
      </c>
      <c r="H15" s="5">
        <f t="shared" si="6"/>
        <v>6227020800</v>
      </c>
    </row>
    <row r="16" spans="1:8" x14ac:dyDescent="0.25">
      <c r="A16" s="5">
        <v>14</v>
      </c>
      <c r="B16" s="5">
        <f t="shared" si="0"/>
        <v>1.146128035678238</v>
      </c>
      <c r="C16" s="5">
        <f t="shared" si="1"/>
        <v>2.6390573296152584</v>
      </c>
      <c r="D16" s="5">
        <f t="shared" si="2"/>
        <v>3.7416573867739413</v>
      </c>
      <c r="E16" s="5">
        <f t="shared" si="3"/>
        <v>196</v>
      </c>
      <c r="F16" s="5">
        <f t="shared" si="4"/>
        <v>2744</v>
      </c>
      <c r="G16" s="5">
        <f t="shared" si="5"/>
        <v>16384</v>
      </c>
      <c r="H16" s="5">
        <f t="shared" si="6"/>
        <v>87178291200</v>
      </c>
    </row>
    <row r="17" spans="1:8" x14ac:dyDescent="0.25">
      <c r="A17" s="5">
        <v>15</v>
      </c>
      <c r="B17" s="5">
        <f t="shared" si="0"/>
        <v>1.1760912590556813</v>
      </c>
      <c r="C17" s="5">
        <f t="shared" si="1"/>
        <v>2.7080502011022101</v>
      </c>
      <c r="D17" s="5">
        <f t="shared" si="2"/>
        <v>3.872983346207417</v>
      </c>
      <c r="E17" s="5">
        <f t="shared" si="3"/>
        <v>225</v>
      </c>
      <c r="F17" s="5">
        <f t="shared" si="4"/>
        <v>3375</v>
      </c>
      <c r="G17" s="5">
        <f>2^A17</f>
        <v>32768</v>
      </c>
      <c r="H17" s="5">
        <f>FACT(A17)</f>
        <v>1307674368000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Практична 1</vt:lpstr>
      <vt:lpstr>Практична 2</vt:lpstr>
      <vt:lpstr>Практична 3</vt:lpstr>
      <vt:lpstr>Практична 4</vt:lpstr>
      <vt:lpstr>Практична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FORZ</dc:creator>
  <cp:lastModifiedBy>FORZ</cp:lastModifiedBy>
  <dcterms:created xsi:type="dcterms:W3CDTF">2015-06-05T18:19:34Z</dcterms:created>
  <dcterms:modified xsi:type="dcterms:W3CDTF">2023-04-21T09:45:00Z</dcterms:modified>
</cp:coreProperties>
</file>