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data table-eng" sheetId="1" r:id="rId1"/>
    <sheet name="logic" sheetId="4" r:id="rId2"/>
    <sheet name="已知数据安全问题" sheetId="9" r:id="rId3"/>
    <sheet name="版本更新记录" sheetId="10" r:id="rId4"/>
    <sheet name="功能逻辑实现思路" sheetId="11" r:id="rId5"/>
  </sheets>
  <calcPr calcId="124519"/>
</workbook>
</file>

<file path=xl/calcChain.xml><?xml version="1.0" encoding="utf-8"?>
<calcChain xmlns="http://schemas.openxmlformats.org/spreadsheetml/2006/main">
  <c r="F37" i="1"/>
  <c r="G37" s="1"/>
  <c r="E37"/>
  <c r="D49" l="1"/>
  <c r="C49"/>
  <c r="B49"/>
  <c r="E49" s="1"/>
  <c r="L17" l="1"/>
  <c r="K17"/>
  <c r="J17"/>
  <c r="I17"/>
  <c r="H17"/>
  <c r="G17"/>
  <c r="F17"/>
  <c r="E17"/>
  <c r="D17"/>
  <c r="C17"/>
  <c r="B17"/>
  <c r="M17" l="1"/>
  <c r="C24"/>
  <c r="B24"/>
  <c r="D24"/>
  <c r="G24"/>
  <c r="F24"/>
  <c r="E24"/>
  <c r="H24" l="1"/>
  <c r="H10"/>
  <c r="I10"/>
  <c r="J31"/>
  <c r="G10" l="1"/>
  <c r="F10"/>
  <c r="E10"/>
  <c r="D10"/>
  <c r="C10"/>
  <c r="B10"/>
  <c r="J10" l="1"/>
  <c r="K43"/>
  <c r="G43"/>
  <c r="F43"/>
  <c r="C43"/>
  <c r="E43" l="1"/>
  <c r="J43"/>
  <c r="I43"/>
  <c r="H43"/>
  <c r="D43"/>
  <c r="B43"/>
  <c r="L43" l="1"/>
  <c r="D37"/>
  <c r="C37"/>
  <c r="B37"/>
  <c r="B31"/>
  <c r="C31"/>
  <c r="D31"/>
  <c r="E31"/>
  <c r="F31"/>
  <c r="G31"/>
  <c r="H31"/>
  <c r="I31"/>
  <c r="K31" l="1"/>
</calcChain>
</file>

<file path=xl/sharedStrings.xml><?xml version="1.0" encoding="utf-8"?>
<sst xmlns="http://schemas.openxmlformats.org/spreadsheetml/2006/main" count="339" uniqueCount="257">
  <si>
    <t>资管系统台账</t>
    <phoneticPr fontId="1" type="noConversion"/>
  </si>
  <si>
    <t>序号</t>
    <phoneticPr fontId="1" type="noConversion"/>
  </si>
  <si>
    <t>名称</t>
    <phoneticPr fontId="1" type="noConversion"/>
  </si>
  <si>
    <t>型号</t>
    <phoneticPr fontId="1" type="noConversion"/>
  </si>
  <si>
    <t>制造厂商</t>
    <phoneticPr fontId="1" type="noConversion"/>
  </si>
  <si>
    <t>数量</t>
    <phoneticPr fontId="1" type="noConversion"/>
  </si>
  <si>
    <t>计量单位</t>
    <phoneticPr fontId="1" type="noConversion"/>
  </si>
  <si>
    <t>存放地点</t>
    <phoneticPr fontId="1" type="noConversion"/>
  </si>
  <si>
    <t>用途</t>
    <phoneticPr fontId="1" type="noConversion"/>
  </si>
  <si>
    <t>备注</t>
    <phoneticPr fontId="1" type="noConversion"/>
  </si>
  <si>
    <t>物品大类</t>
    <phoneticPr fontId="1" type="noConversion"/>
  </si>
  <si>
    <t>使用单位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</si>
  <si>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</si>
  <si>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</si>
  <si>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</si>
  <si>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count</t>
    <phoneticPr fontId="1" type="noConversion"/>
  </si>
  <si>
    <t>units</t>
    <phoneticPr fontId="1" type="noConversion"/>
  </si>
  <si>
    <t>location</t>
    <phoneticPr fontId="1" type="noConversion"/>
  </si>
  <si>
    <t>owner</t>
    <phoneticPr fontId="1" type="noConversion"/>
  </si>
  <si>
    <t>class</t>
    <phoneticPr fontId="1" type="noConversion"/>
  </si>
  <si>
    <t>dept</t>
    <phoneticPr fontId="1" type="noConversion"/>
  </si>
  <si>
    <t>username</t>
    <phoneticPr fontId="1" type="noConversion"/>
  </si>
  <si>
    <t>usertel</t>
    <phoneticPr fontId="1" type="noConversion"/>
  </si>
  <si>
    <t>Table</t>
    <phoneticPr fontId="1" type="noConversion"/>
  </si>
  <si>
    <t>varchar(30)</t>
  </si>
  <si>
    <t>varchar(50)</t>
  </si>
  <si>
    <t>int(4)</t>
    <phoneticPr fontId="1" type="noConversion"/>
  </si>
  <si>
    <t>varchar(5)</t>
  </si>
  <si>
    <t>varchar(15)</t>
  </si>
  <si>
    <t>varchar(100)</t>
  </si>
  <si>
    <t>int(11)</t>
    <phoneticPr fontId="1" type="noConversion"/>
  </si>
  <si>
    <t>建单时间</t>
    <phoneticPr fontId="1" type="noConversion"/>
  </si>
  <si>
    <t>varchar(10)</t>
    <phoneticPr fontId="1" type="noConversion"/>
  </si>
  <si>
    <t>role</t>
    <phoneticPr fontId="1" type="noConversion"/>
  </si>
  <si>
    <t>人员信息</t>
    <phoneticPr fontId="1" type="noConversion"/>
  </si>
  <si>
    <t>id</t>
    <phoneticPr fontId="1" type="noConversion"/>
  </si>
  <si>
    <t>name</t>
    <phoneticPr fontId="1" type="noConversion"/>
  </si>
  <si>
    <t>password</t>
    <phoneticPr fontId="1" type="noConversion"/>
  </si>
  <si>
    <t>序号</t>
    <phoneticPr fontId="1" type="noConversion"/>
  </si>
  <si>
    <t>姓名</t>
    <phoneticPr fontId="1" type="noConversion"/>
  </si>
  <si>
    <t>密码</t>
    <phoneticPr fontId="1" type="noConversion"/>
  </si>
  <si>
    <t>loginname</t>
    <phoneticPr fontId="1" type="noConversion"/>
  </si>
  <si>
    <t>登录名</t>
    <phoneticPr fontId="1" type="noConversion"/>
  </si>
  <si>
    <t>角色</t>
    <phoneticPr fontId="1" type="noConversion"/>
  </si>
  <si>
    <t>int(10)</t>
    <phoneticPr fontId="1" type="noConversion"/>
  </si>
  <si>
    <t>create table `asset_user`(</t>
    <phoneticPr fontId="1" type="noConversion"/>
  </si>
  <si>
    <t>varchar(32)</t>
    <phoneticPr fontId="1" type="noConversion"/>
  </si>
  <si>
    <t>所在单位</t>
    <phoneticPr fontId="1" type="noConversion"/>
  </si>
  <si>
    <t>电话</t>
    <phoneticPr fontId="1" type="noConversion"/>
  </si>
  <si>
    <t>V网小号</t>
    <phoneticPr fontId="1" type="noConversion"/>
  </si>
  <si>
    <t>tel</t>
    <phoneticPr fontId="1" type="noConversion"/>
  </si>
  <si>
    <t>v_no</t>
    <phoneticPr fontId="1" type="noConversion"/>
  </si>
  <si>
    <t>asset_main</t>
    <phoneticPr fontId="1" type="noConversion"/>
  </si>
  <si>
    <t>create table `asset_main`(</t>
    <phoneticPr fontId="1" type="noConversion"/>
  </si>
  <si>
    <t>varchar(6)</t>
    <phoneticPr fontId="1" type="noConversion"/>
  </si>
  <si>
    <t>varchar(14)</t>
    <phoneticPr fontId="1" type="noConversion"/>
  </si>
  <si>
    <t>varchar(500)</t>
    <phoneticPr fontId="1" type="noConversion"/>
  </si>
  <si>
    <t>id</t>
    <phoneticPr fontId="1" type="noConversion"/>
  </si>
  <si>
    <t>序号</t>
    <phoneticPr fontId="1" type="noConversion"/>
  </si>
  <si>
    <t>int(3)</t>
    <phoneticPr fontId="1" type="noConversion"/>
  </si>
  <si>
    <t>审批状态</t>
    <phoneticPr fontId="1" type="noConversion"/>
  </si>
  <si>
    <t>progress</t>
    <phoneticPr fontId="1" type="noConversion"/>
  </si>
  <si>
    <t>建单人</t>
    <phoneticPr fontId="1" type="noConversion"/>
  </si>
  <si>
    <t>建单人电话</t>
    <phoneticPr fontId="1" type="noConversion"/>
  </si>
  <si>
    <t>form_type</t>
    <phoneticPr fontId="1" type="noConversion"/>
  </si>
  <si>
    <t>表单分类</t>
    <phoneticPr fontId="1" type="noConversion"/>
  </si>
  <si>
    <t>（流水记录）</t>
    <phoneticPr fontId="1" type="noConversion"/>
  </si>
  <si>
    <t>数据属性</t>
  </si>
  <si>
    <t>varchar(50)</t>
    <phoneticPr fontId="1" type="noConversion"/>
  </si>
  <si>
    <t>id</t>
    <phoneticPr fontId="1" type="noConversion"/>
  </si>
  <si>
    <t>tablename</t>
    <phoneticPr fontId="1" type="noConversion"/>
  </si>
  <si>
    <t>序号</t>
    <phoneticPr fontId="1" type="noConversion"/>
  </si>
  <si>
    <t>所属表</t>
    <phoneticPr fontId="1" type="noConversion"/>
  </si>
  <si>
    <t>排序属性</t>
    <phoneticPr fontId="1" type="noConversion"/>
  </si>
  <si>
    <t>编辑属性</t>
    <phoneticPr fontId="1" type="noConversion"/>
  </si>
  <si>
    <t>显示宽度</t>
    <phoneticPr fontId="1" type="noConversion"/>
  </si>
  <si>
    <t>int(3)</t>
    <phoneticPr fontId="1" type="noConversion"/>
  </si>
  <si>
    <t>create table `asset_table_attr`(</t>
    <phoneticPr fontId="1" type="noConversion"/>
  </si>
  <si>
    <t>字段</t>
    <phoneticPr fontId="1" type="noConversion"/>
  </si>
  <si>
    <t>datetime</t>
    <phoneticPr fontId="1" type="noConversion"/>
  </si>
  <si>
    <t>headers</t>
    <phoneticPr fontId="1" type="noConversion"/>
  </si>
  <si>
    <t>fields</t>
    <phoneticPr fontId="1" type="noConversion"/>
  </si>
  <si>
    <t>列名</t>
    <phoneticPr fontId="1" type="noConversion"/>
  </si>
  <si>
    <t>uid</t>
    <phoneticPr fontId="1" type="noConversion"/>
  </si>
  <si>
    <t>属性命名</t>
    <phoneticPr fontId="1" type="noConversion"/>
  </si>
  <si>
    <t>默认值</t>
    <phoneticPr fontId="1" type="noConversion"/>
  </si>
  <si>
    <t>验证格式</t>
    <phoneticPr fontId="1" type="noConversion"/>
  </si>
  <si>
    <t>defaultval</t>
    <phoneticPr fontId="1" type="noConversion"/>
  </si>
  <si>
    <t>sortattr</t>
    <phoneticPr fontId="1" type="noConversion"/>
  </si>
  <si>
    <t>edattr</t>
    <phoneticPr fontId="1" type="noConversion"/>
  </si>
  <si>
    <t>diswidth</t>
    <phoneticPr fontId="1" type="noConversion"/>
  </si>
  <si>
    <t>validation</t>
    <phoneticPr fontId="1" type="noConversion"/>
  </si>
  <si>
    <t>View</t>
    <phoneticPr fontId="1" type="noConversion"/>
  </si>
  <si>
    <t>入库总表</t>
    <phoneticPr fontId="1" type="noConversion"/>
  </si>
  <si>
    <t>出库总表</t>
    <phoneticPr fontId="1" type="noConversion"/>
  </si>
  <si>
    <t>库存总表</t>
    <phoneticPr fontId="1" type="noConversion"/>
  </si>
  <si>
    <t>各县区领用总表</t>
    <phoneticPr fontId="1" type="noConversion"/>
  </si>
  <si>
    <t>form_type='入库'</t>
    <phoneticPr fontId="1" type="noConversion"/>
  </si>
  <si>
    <t>form_type='出库'</t>
    <phoneticPr fontId="1" type="noConversion"/>
  </si>
  <si>
    <t>dept=''</t>
    <phoneticPr fontId="1" type="noConversion"/>
  </si>
  <si>
    <t>asset_item</t>
    <phoneticPr fontId="1" type="noConversion"/>
  </si>
  <si>
    <t>create table `asset_item`(</t>
    <phoneticPr fontId="1" type="noConversion"/>
  </si>
  <si>
    <t>维材表</t>
    <phoneticPr fontId="1" type="noConversion"/>
  </si>
  <si>
    <t>table_attr</t>
    <phoneticPr fontId="1" type="noConversion"/>
  </si>
  <si>
    <t>asset_user</t>
    <phoneticPr fontId="1" type="noConversion"/>
  </si>
  <si>
    <t>delete_time</t>
    <phoneticPr fontId="1" type="noConversion"/>
  </si>
  <si>
    <t>删除时间</t>
    <phoneticPr fontId="1" type="noConversion"/>
  </si>
  <si>
    <t>维材序号</t>
    <phoneticPr fontId="1" type="noConversion"/>
  </si>
  <si>
    <t>创建时间</t>
    <phoneticPr fontId="1" type="noConversion"/>
  </si>
  <si>
    <t>SELECT bb.id,aa.name,aa.`type`,aa.marker,aa.units,aa.class,bb.`count`,bb.location,bb.create_time,bb.owner,bb.`usage`,bb.dept,bb.username,bb.usertel,bb.if_broken,bb.if_repair,bb.form_type,bb.progress,bb.remarks
from asset_item aa,asset_main bb
where aa.id=bb.item_id</t>
    <phoneticPr fontId="1" type="noConversion"/>
  </si>
  <si>
    <t>view</t>
    <phoneticPr fontId="1" type="noConversion"/>
  </si>
  <si>
    <t>maker</t>
    <phoneticPr fontId="1" type="noConversion"/>
  </si>
  <si>
    <t>idelete_time</t>
    <phoneticPr fontId="1" type="noConversion"/>
  </si>
  <si>
    <t>mdelete_time</t>
    <phoneticPr fontId="1" type="noConversion"/>
  </si>
  <si>
    <t>icreate_time</t>
    <phoneticPr fontId="1" type="noConversion"/>
  </si>
  <si>
    <t>mcreate_time</t>
    <phoneticPr fontId="1" type="noConversion"/>
  </si>
  <si>
    <t>asset_detail</t>
    <phoneticPr fontId="1" type="noConversion"/>
  </si>
  <si>
    <t>保管/使用人</t>
    <phoneticPr fontId="1" type="noConversion"/>
  </si>
  <si>
    <t>create table `asset_detail`(</t>
    <phoneticPr fontId="1" type="noConversion"/>
  </si>
  <si>
    <t>id</t>
    <phoneticPr fontId="1" type="noConversion"/>
  </si>
  <si>
    <t>台账明细</t>
    <phoneticPr fontId="1" type="noConversion"/>
  </si>
  <si>
    <t>item_id</t>
    <phoneticPr fontId="1" type="noConversion"/>
  </si>
  <si>
    <t>所属台账</t>
    <phoneticPr fontId="1" type="noConversion"/>
  </si>
  <si>
    <t>main_id</t>
    <phoneticPr fontId="1" type="noConversion"/>
  </si>
  <si>
    <t>控制器</t>
    <phoneticPr fontId="1" type="noConversion"/>
  </si>
  <si>
    <t>序号</t>
    <phoneticPr fontId="1" type="noConversion"/>
  </si>
  <si>
    <t>方法</t>
    <phoneticPr fontId="1" type="noConversion"/>
  </si>
  <si>
    <t>C</t>
    <phoneticPr fontId="1" type="noConversion"/>
  </si>
  <si>
    <t>get_combo_options</t>
  </si>
  <si>
    <t>参数泄露，猜测意图</t>
    <phoneticPr fontId="1" type="noConversion"/>
  </si>
  <si>
    <t>服务器端固话参数列表。只传递参数列表的序号</t>
    <phoneticPr fontId="1" type="noConversion"/>
  </si>
  <si>
    <t>问题</t>
    <phoneticPr fontId="1" type="noConversion"/>
  </si>
  <si>
    <t>建议处理办法</t>
    <phoneticPr fontId="1" type="noConversion"/>
  </si>
  <si>
    <t>mremarks</t>
    <phoneticPr fontId="1" type="noConversion"/>
  </si>
  <si>
    <t>dremarks</t>
    <phoneticPr fontId="1" type="noConversion"/>
  </si>
  <si>
    <t>dusage</t>
    <phoneticPr fontId="1" type="noConversion"/>
  </si>
  <si>
    <t>manage/t 总览查询 测试。成功
manage/index filter 成功
user/apply 联动 combo 重复加载问题需解决</t>
    <phoneticPr fontId="1" type="noConversion"/>
  </si>
  <si>
    <t>store</t>
    <phoneticPr fontId="1" type="noConversion"/>
  </si>
  <si>
    <t>仓库</t>
    <phoneticPr fontId="1" type="noConversion"/>
  </si>
  <si>
    <t>仓库属性</t>
    <phoneticPr fontId="1" type="noConversion"/>
  </si>
  <si>
    <t>sname</t>
    <phoneticPr fontId="1" type="noConversion"/>
  </si>
  <si>
    <t>slevel</t>
    <phoneticPr fontId="1" type="noConversion"/>
  </si>
  <si>
    <t>级别</t>
    <phoneticPr fontId="1" type="noConversion"/>
  </si>
  <si>
    <t>int(1)</t>
    <phoneticPr fontId="1" type="noConversion"/>
  </si>
  <si>
    <t>仓库名</t>
    <phoneticPr fontId="1" type="noConversion"/>
  </si>
  <si>
    <t>create table `asset_store`(</t>
    <phoneticPr fontId="1" type="noConversion"/>
  </si>
  <si>
    <t>系统参数</t>
    <phoneticPr fontId="1" type="noConversion"/>
  </si>
  <si>
    <t>id</t>
    <phoneticPr fontId="1" type="noConversion"/>
  </si>
  <si>
    <t>label</t>
    <phoneticPr fontId="1" type="noConversion"/>
  </si>
  <si>
    <t>value</t>
    <phoneticPr fontId="1" type="noConversion"/>
  </si>
  <si>
    <t>序号</t>
    <phoneticPr fontId="1" type="noConversion"/>
  </si>
  <si>
    <t>标签</t>
    <phoneticPr fontId="1" type="noConversion"/>
  </si>
  <si>
    <t>int(3)</t>
    <phoneticPr fontId="1" type="noConversion"/>
  </si>
  <si>
    <t>varchar(50)</t>
    <phoneticPr fontId="1" type="noConversion"/>
  </si>
  <si>
    <t>create table `asset_sysinfo`(</t>
    <phoneticPr fontId="1" type="noConversion"/>
  </si>
  <si>
    <t>sysinfo</t>
  </si>
  <si>
    <t>值</t>
    <phoneticPr fontId="1" type="noConversion"/>
  </si>
  <si>
    <t>模板中获取当前的url</t>
    <phoneticPr fontId="1" type="noConversion"/>
  </si>
  <si>
    <t>当前url的表示方式</t>
    <phoneticPr fontId="1" type="noConversion"/>
  </si>
  <si>
    <t>数据库</t>
    <phoneticPr fontId="1" type="noConversion"/>
  </si>
  <si>
    <t>在main表中 新加log列</t>
    <phoneticPr fontId="1" type="noConversion"/>
  </si>
  <si>
    <t>用来记录操作log</t>
    <phoneticPr fontId="1" type="noConversion"/>
  </si>
  <si>
    <t>【xxxx-xx-xx xx:xx:xx XXX审批通过;】</t>
    <phoneticPr fontId="1" type="noConversion"/>
  </si>
  <si>
    <r>
      <t>【</t>
    </r>
    <r>
      <rPr>
        <sz val="9"/>
        <color rgb="FFFF0000"/>
        <rFont val="宋体"/>
        <family val="3"/>
        <charset val="134"/>
        <scheme val="minor"/>
      </rPr>
      <t>__ROOT__/{$Request.pathinfo}</t>
    </r>
    <r>
      <rPr>
        <sz val="9"/>
        <color theme="1"/>
        <rFont val="宋体"/>
        <family val="2"/>
        <charset val="134"/>
        <scheme val="minor"/>
      </rPr>
      <t>】【</t>
    </r>
    <r>
      <rPr>
        <sz val="9"/>
        <color rgb="FFFF0000"/>
        <rFont val="宋体"/>
        <family val="3"/>
        <charset val="134"/>
        <scheme val="minor"/>
      </rPr>
      <t>{$_SERVER["REQUEST_URI"]}</t>
    </r>
    <r>
      <rPr>
        <sz val="9"/>
        <color theme="1"/>
        <rFont val="宋体"/>
        <family val="2"/>
        <charset val="134"/>
        <scheme val="minor"/>
      </rPr>
      <t>】</t>
    </r>
    <phoneticPr fontId="1" type="noConversion"/>
  </si>
  <si>
    <t>版本</t>
    <phoneticPr fontId="1" type="noConversion"/>
  </si>
  <si>
    <t>时间</t>
    <phoneticPr fontId="1" type="noConversion"/>
  </si>
  <si>
    <t>更新信息</t>
    <phoneticPr fontId="1" type="noConversion"/>
  </si>
  <si>
    <t>实验版本上线， 已实现：批量入库，出库申请，库存信息修改等功能。</t>
    <phoneticPr fontId="1" type="noConversion"/>
  </si>
  <si>
    <t>迭代版本，完成出库申请页面设计</t>
    <phoneticPr fontId="1" type="noConversion"/>
  </si>
  <si>
    <t>迭代版本，数据库结构修改</t>
    <phoneticPr fontId="1" type="noConversion"/>
  </si>
  <si>
    <t>迭代版本，数据库结构修改，完善前端架构</t>
    <phoneticPr fontId="1" type="noConversion"/>
  </si>
  <si>
    <t>迭代版本，设计系统整体前端架构</t>
    <phoneticPr fontId="1" type="noConversion"/>
  </si>
  <si>
    <t>迭代版本，设计系统架构，功能模块。</t>
    <phoneticPr fontId="1" type="noConversion"/>
  </si>
  <si>
    <t>迭代版本，设计系统整体前端架构，启用开发组件dhtmlx</t>
    <phoneticPr fontId="1" type="noConversion"/>
  </si>
  <si>
    <t>迭代版本，完善前端页面布局</t>
    <phoneticPr fontId="1" type="noConversion"/>
  </si>
  <si>
    <t>迭代版本，修复已知bug，设计出库申请、首页登陆、库存展示等页面。</t>
    <phoneticPr fontId="1" type="noConversion"/>
  </si>
  <si>
    <t>修复bug，调整页面布局</t>
    <phoneticPr fontId="1" type="noConversion"/>
  </si>
  <si>
    <t>迭代版本，完成出库审批页面设计</t>
    <phoneticPr fontId="1" type="noConversion"/>
  </si>
  <si>
    <t>迭代版本，调整出库审批页面。</t>
    <phoneticPr fontId="1" type="noConversion"/>
  </si>
  <si>
    <t>实现一级库、二级库、三级库分别管理，申请，等业务逻辑</t>
    <phoneticPr fontId="1" type="noConversion"/>
  </si>
  <si>
    <t>迭代版本，调整管理员入库单的业务逻辑</t>
    <phoneticPr fontId="1" type="noConversion"/>
  </si>
  <si>
    <t>功能</t>
    <phoneticPr fontId="1" type="noConversion"/>
  </si>
  <si>
    <t>1. 如果系统已录入维材的item信息，直接选择出维材信息 然后录入入库数量即可。上传至服务端后直接新增main表和detail表信息。
2. 如果系统中不存在维材信息，则按照表格填写维材详细信息，及入库数量。上传至服务端后先新增item表信息，获取item_id，然后新增main表和detail表信息。</t>
    <phoneticPr fontId="1" type="noConversion"/>
  </si>
  <si>
    <t>维材新入库</t>
    <phoneticPr fontId="1" type="noConversion"/>
  </si>
  <si>
    <t>迭代版本，编写管理员入库单的前端js</t>
    <phoneticPr fontId="1" type="noConversion"/>
  </si>
  <si>
    <t>解决管理员入库单的逻辑bug</t>
    <phoneticPr fontId="1" type="noConversion"/>
  </si>
  <si>
    <t>迭代版本，编写处理 From 数据到 Grid完毕</t>
    <phoneticPr fontId="1" type="noConversion"/>
  </si>
  <si>
    <t>迭代版本，编写 批量录入功能。修正少量bug。</t>
    <phoneticPr fontId="1" type="noConversion"/>
  </si>
  <si>
    <t>完善新入库逻辑功能。新增bug提交入口。</t>
    <phoneticPr fontId="1" type="noConversion"/>
  </si>
  <si>
    <t>编写bug提交入口逻辑。修复bug。</t>
    <phoneticPr fontId="1" type="noConversion"/>
  </si>
  <si>
    <t>审批</t>
    <phoneticPr fontId="1" type="noConversion"/>
  </si>
  <si>
    <t>管理一级库、二级库的用户均可以审批，审批逻辑的实现在controller/C的todo，查询待审批列表和详细信息的实现在Manage和User各自的todoDetail和refleshTodoList</t>
    <phoneticPr fontId="1" type="noConversion"/>
  </si>
  <si>
    <t>一级库</t>
    <phoneticPr fontId="1" type="noConversion"/>
  </si>
  <si>
    <t>二级库</t>
    <phoneticPr fontId="1" type="noConversion"/>
  </si>
  <si>
    <t>三级库</t>
    <phoneticPr fontId="1" type="noConversion"/>
  </si>
  <si>
    <t>角色</t>
    <phoneticPr fontId="1" type="noConversion"/>
  </si>
  <si>
    <t>库</t>
    <phoneticPr fontId="1" type="noConversion"/>
  </si>
  <si>
    <t>管理员</t>
    <phoneticPr fontId="1" type="noConversion"/>
  </si>
  <si>
    <t>二级用户</t>
    <phoneticPr fontId="1" type="noConversion"/>
  </si>
  <si>
    <t>三级用户</t>
    <phoneticPr fontId="1" type="noConversion"/>
  </si>
  <si>
    <t>功能</t>
    <phoneticPr fontId="1" type="noConversion"/>
  </si>
  <si>
    <t>新入库</t>
    <phoneticPr fontId="1" type="noConversion"/>
  </si>
  <si>
    <t>出库发放</t>
    <phoneticPr fontId="1" type="noConversion"/>
  </si>
  <si>
    <t>出库审批</t>
    <phoneticPr fontId="1" type="noConversion"/>
  </si>
  <si>
    <t>申请</t>
    <phoneticPr fontId="1" type="noConversion"/>
  </si>
  <si>
    <t>领用审批</t>
  </si>
  <si>
    <t>领用审批</t>
    <phoneticPr fontId="1" type="noConversion"/>
  </si>
  <si>
    <t>二级发放</t>
  </si>
  <si>
    <t>二级发放</t>
    <phoneticPr fontId="1" type="noConversion"/>
  </si>
  <si>
    <t>库存信息</t>
    <phoneticPr fontId="1" type="noConversion"/>
  </si>
  <si>
    <t>包含表单分类</t>
    <phoneticPr fontId="1" type="noConversion"/>
  </si>
  <si>
    <t>二级申请</t>
  </si>
  <si>
    <t>二级申请</t>
    <phoneticPr fontId="1" type="noConversion"/>
  </si>
  <si>
    <t>三级申请</t>
    <phoneticPr fontId="1" type="noConversion"/>
  </si>
  <si>
    <t>新入库-出库发放-二级申请已审批</t>
    <phoneticPr fontId="1" type="noConversion"/>
  </si>
  <si>
    <t>三级申请已审批+二级发放</t>
    <phoneticPr fontId="1" type="noConversion"/>
  </si>
  <si>
    <t>各级库数量统计</t>
    <phoneticPr fontId="1" type="noConversion"/>
  </si>
  <si>
    <t>条件参数为各级库的地点</t>
    <phoneticPr fontId="1" type="noConversion"/>
  </si>
  <si>
    <t>二级申请已审批+出库发放-二级发放-三级申请已审批</t>
    <phoneticPr fontId="1" type="noConversion"/>
  </si>
  <si>
    <t>各层级功能逻辑</t>
  </si>
  <si>
    <t>哪些维材入各多少数量入了哪个一级库</t>
    <phoneticPr fontId="1" type="noConversion"/>
  </si>
  <si>
    <t>哪些维材入各多少数量发放给哪个二级库</t>
    <phoneticPr fontId="1" type="noConversion"/>
  </si>
  <si>
    <t>哪个二级库申请哪些维材入各多少数量</t>
    <phoneticPr fontId="1" type="noConversion"/>
  </si>
  <si>
    <t>从哪个二级库发放哪些维材入各多少数量</t>
    <phoneticPr fontId="1" type="noConversion"/>
  </si>
  <si>
    <t>出入关系</t>
    <phoneticPr fontId="1" type="noConversion"/>
  </si>
  <si>
    <t>逻辑</t>
    <phoneticPr fontId="1" type="noConversion"/>
  </si>
  <si>
    <t>入</t>
    <phoneticPr fontId="1" type="noConversion"/>
  </si>
  <si>
    <t>出</t>
    <phoneticPr fontId="1" type="noConversion"/>
  </si>
  <si>
    <t>从哪个二级库允许哪些维材入各多少数量出库使用</t>
    <phoneticPr fontId="1" type="noConversion"/>
  </si>
  <si>
    <t>从哪个二级库申请哪些维材入各多少数量来使用</t>
    <phoneticPr fontId="1" type="noConversion"/>
  </si>
  <si>
    <t>申请哪些维材入各多少数量到哪个二级库</t>
    <phoneticPr fontId="1" type="noConversion"/>
  </si>
  <si>
    <t>使用</t>
    <phoneticPr fontId="1" type="noConversion"/>
  </si>
  <si>
    <t>试用版发布。</t>
    <phoneticPr fontId="1" type="noConversion"/>
  </si>
  <si>
    <t>添加账号与Excel服务器的SQLServer对接、采用Excel服务器的账号进行登录验证。(测试功能)</t>
    <phoneticPr fontId="1" type="noConversion"/>
  </si>
  <si>
    <t>整合kxeams项目到phpweb项目中，架构重写。调整中…</t>
    <phoneticPr fontId="1" type="noConversion"/>
  </si>
  <si>
    <t>用户</t>
    <phoneticPr fontId="1" type="noConversion"/>
  </si>
  <si>
    <t>已审批</t>
    <phoneticPr fontId="1" type="noConversion"/>
  </si>
  <si>
    <t>userDept</t>
    <phoneticPr fontId="1" type="noConversion"/>
  </si>
  <si>
    <t>单位</t>
    <phoneticPr fontId="1" type="noConversion"/>
  </si>
  <si>
    <t>varchar(30)</t>
    <phoneticPr fontId="1" type="noConversion"/>
  </si>
  <si>
    <t>sdept</t>
    <phoneticPr fontId="1" type="noConversion"/>
  </si>
  <si>
    <t>order</t>
    <phoneticPr fontId="1" type="noConversion"/>
  </si>
  <si>
    <t>排序</t>
    <phoneticPr fontId="1" type="noConversion"/>
  </si>
  <si>
    <t>int(11)</t>
    <phoneticPr fontId="1" type="noConversion"/>
  </si>
  <si>
    <t>维材管理</t>
    <phoneticPr fontId="1" type="noConversion"/>
  </si>
  <si>
    <t>查询与修改</t>
    <phoneticPr fontId="1" type="noConversion"/>
  </si>
  <si>
    <t>系统设置</t>
    <phoneticPr fontId="1" type="noConversion"/>
  </si>
  <si>
    <t>人员设置</t>
    <phoneticPr fontId="1" type="noConversion"/>
  </si>
  <si>
    <t>总览</t>
    <phoneticPr fontId="1" type="noConversion"/>
  </si>
  <si>
    <t>维材概况</t>
    <phoneticPr fontId="1" type="noConversion"/>
  </si>
  <si>
    <t>领用申请</t>
    <phoneticPr fontId="1" type="noConversion"/>
  </si>
  <si>
    <t>二此发放</t>
    <phoneticPr fontId="1" type="noConversion"/>
  </si>
  <si>
    <t>操作记录</t>
    <phoneticPr fontId="1" type="noConversion"/>
  </si>
  <si>
    <t>我的资产</t>
    <phoneticPr fontId="1" type="noConversion"/>
  </si>
  <si>
    <t>个人设置</t>
    <phoneticPr fontId="1" type="noConversion"/>
  </si>
  <si>
    <t>调整架构，模板整合，todo页 领用单/发放单区分显示。</t>
    <phoneticPr fontId="1" type="noConversion"/>
  </si>
  <si>
    <t>构造系统架构的思维导图，记录开发时的设计架构，方便后期维护。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</si>
</sst>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2" fillId="4" borderId="1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U59"/>
  <sheetViews>
    <sheetView topLeftCell="A37" workbookViewId="0">
      <selection activeCell="G35" sqref="G35"/>
    </sheetView>
  </sheetViews>
  <sheetFormatPr defaultRowHeight="13.5"/>
  <cols>
    <col min="3" max="3" width="7.875" customWidth="1"/>
    <col min="5" max="5" width="10.5" customWidth="1"/>
    <col min="6" max="6" width="9.125" customWidth="1"/>
    <col min="8" max="8" width="10.25" customWidth="1"/>
    <col min="9" max="9" width="8.5" customWidth="1"/>
    <col min="10" max="10" width="10.125" customWidth="1"/>
    <col min="16" max="16" width="10.375" customWidth="1"/>
  </cols>
  <sheetData>
    <row r="4" spans="1:14">
      <c r="A4" t="s">
        <v>110</v>
      </c>
      <c r="B4" s="11" t="s">
        <v>109</v>
      </c>
    </row>
    <row r="6" spans="1:14">
      <c r="B6" s="8" t="s">
        <v>102</v>
      </c>
      <c r="D6" t="s">
        <v>100</v>
      </c>
    </row>
    <row r="7" spans="1:14">
      <c r="B7" s="10" t="s">
        <v>12</v>
      </c>
      <c r="C7" s="5" t="s">
        <v>13</v>
      </c>
      <c r="D7" s="5" t="s">
        <v>14</v>
      </c>
      <c r="E7" s="5" t="s">
        <v>111</v>
      </c>
      <c r="F7" s="5" t="s">
        <v>16</v>
      </c>
      <c r="G7" s="5" t="s">
        <v>19</v>
      </c>
      <c r="H7" s="5" t="s">
        <v>114</v>
      </c>
      <c r="I7" s="5" t="s">
        <v>112</v>
      </c>
    </row>
    <row r="8" spans="1:14">
      <c r="B8" s="6" t="s">
        <v>1</v>
      </c>
      <c r="C8" s="6" t="s">
        <v>2</v>
      </c>
      <c r="D8" s="6" t="s">
        <v>3</v>
      </c>
      <c r="E8" s="6" t="s">
        <v>4</v>
      </c>
      <c r="F8" s="6" t="s">
        <v>6</v>
      </c>
      <c r="G8" s="6" t="s">
        <v>10</v>
      </c>
      <c r="H8" s="6" t="s">
        <v>108</v>
      </c>
      <c r="I8" s="6" t="s">
        <v>106</v>
      </c>
    </row>
    <row r="9" spans="1:14">
      <c r="B9" s="4" t="s">
        <v>30</v>
      </c>
      <c r="C9" s="4" t="s">
        <v>24</v>
      </c>
      <c r="D9" s="4" t="s">
        <v>25</v>
      </c>
      <c r="E9" s="4" t="s">
        <v>24</v>
      </c>
      <c r="F9" s="4" t="s">
        <v>27</v>
      </c>
      <c r="G9" s="4" t="s">
        <v>24</v>
      </c>
      <c r="H9" s="4" t="s">
        <v>79</v>
      </c>
      <c r="I9" s="4" t="s">
        <v>79</v>
      </c>
    </row>
    <row r="10" spans="1:14">
      <c r="A10" s="4" t="s">
        <v>101</v>
      </c>
      <c r="B10" s="4" t="str">
        <f>"`"&amp;B7&amp;"` "&amp;B9&amp;" auto_increment comment '"&amp;B8&amp;"',"</f>
        <v>`id` int(11) auto_increment comment '序号',</v>
      </c>
      <c r="C10" s="4" t="str">
        <f t="shared" ref="C10:I10" si="0">"`"&amp;C7&amp;"` "&amp;C9&amp;" comment '"&amp;C8&amp;"',"</f>
        <v>`name` varchar(30) comment '名称',</v>
      </c>
      <c r="D10" s="4" t="str">
        <f t="shared" si="0"/>
        <v>`type` varchar(50) comment '型号',</v>
      </c>
      <c r="E10" s="4" t="str">
        <f t="shared" si="0"/>
        <v>`maker` varchar(30) comment '制造厂商',</v>
      </c>
      <c r="F10" s="4" t="str">
        <f t="shared" si="0"/>
        <v>`units` varchar(5) comment '计量单位',</v>
      </c>
      <c r="G10" s="4" t="str">
        <f t="shared" si="0"/>
        <v>`class` varchar(30) comment '物品大类',</v>
      </c>
      <c r="H10" s="4" t="str">
        <f t="shared" si="0"/>
        <v>`icreate_time` datetime comment '创建时间',</v>
      </c>
      <c r="I10" s="4" t="str">
        <f t="shared" si="0"/>
        <v>`idelete_time` datetime comment '删除时间',</v>
      </c>
      <c r="J10" s="3" t="str">
        <f>CONCATENATE(A10,B10,C10,D10,E10,F10,G10,H10,I10,"primary key(`id`))COMMENT '"&amp;B6&amp;"' DEFAULT CHARSET=utf8;")</f>
        <v>create table `asset_item`(`id` int(11) auto_increment comment '序号',`name` varchar(30) comment '名称',`type` varchar(50) comment '型号',`maker` varchar(30) comment '制造厂商',`units` varchar(5) comment '计量单位',`class` varchar(30) comment '物品大类',`icreate_time` datetime comment '创建时间',`idelete_time` datetime comment '删除时间',primary key(`id`))COMMENT '维材表' DEFAULT CHARSET=utf8;</v>
      </c>
    </row>
    <row r="12" spans="1:14">
      <c r="A12" s="4" t="s">
        <v>23</v>
      </c>
      <c r="B12" s="9"/>
    </row>
    <row r="13" spans="1:14" s="1" customFormat="1">
      <c r="A13" s="5"/>
      <c r="B13" s="8" t="s">
        <v>0</v>
      </c>
      <c r="C13"/>
      <c r="D13" t="s">
        <v>52</v>
      </c>
      <c r="E13" t="s">
        <v>66</v>
      </c>
      <c r="F13"/>
      <c r="G13"/>
      <c r="H13"/>
      <c r="I13"/>
      <c r="J13"/>
      <c r="K13"/>
      <c r="L13"/>
      <c r="M13"/>
      <c r="N13"/>
    </row>
    <row r="14" spans="1:14" s="1" customFormat="1">
      <c r="A14" s="5"/>
      <c r="B14" s="12" t="s">
        <v>119</v>
      </c>
      <c r="C14" s="5" t="s">
        <v>115</v>
      </c>
      <c r="D14" s="5" t="s">
        <v>64</v>
      </c>
      <c r="E14" s="5" t="s">
        <v>21</v>
      </c>
      <c r="F14" s="5" t="s">
        <v>22</v>
      </c>
      <c r="G14" s="5" t="s">
        <v>17</v>
      </c>
      <c r="H14" s="5" t="s">
        <v>18</v>
      </c>
      <c r="I14" s="5" t="s">
        <v>20</v>
      </c>
      <c r="J14" s="5" t="s">
        <v>61</v>
      </c>
      <c r="K14" s="5" t="s">
        <v>133</v>
      </c>
      <c r="L14" s="5" t="s">
        <v>113</v>
      </c>
    </row>
    <row r="15" spans="1:14" s="2" customFormat="1">
      <c r="A15" s="6"/>
      <c r="B15" s="6" t="s">
        <v>1</v>
      </c>
      <c r="C15" s="6" t="s">
        <v>31</v>
      </c>
      <c r="D15" s="6" t="s">
        <v>65</v>
      </c>
      <c r="E15" s="6" t="s">
        <v>62</v>
      </c>
      <c r="F15" s="6" t="s">
        <v>63</v>
      </c>
      <c r="G15" s="6" t="s">
        <v>7</v>
      </c>
      <c r="H15" s="6" t="s">
        <v>117</v>
      </c>
      <c r="I15" s="6" t="s">
        <v>11</v>
      </c>
      <c r="J15" s="6" t="s">
        <v>60</v>
      </c>
      <c r="K15" s="6" t="s">
        <v>9</v>
      </c>
      <c r="L15" s="6" t="s">
        <v>106</v>
      </c>
    </row>
    <row r="16" spans="1:14">
      <c r="A16" s="4"/>
      <c r="B16" s="4" t="s">
        <v>30</v>
      </c>
      <c r="C16" s="4" t="s">
        <v>79</v>
      </c>
      <c r="D16" s="4" t="s">
        <v>32</v>
      </c>
      <c r="E16" s="4" t="s">
        <v>28</v>
      </c>
      <c r="F16" s="4" t="s">
        <v>55</v>
      </c>
      <c r="G16" s="4" t="s">
        <v>25</v>
      </c>
      <c r="H16" s="4" t="s">
        <v>28</v>
      </c>
      <c r="I16" s="4" t="s">
        <v>24</v>
      </c>
      <c r="J16" s="4" t="s">
        <v>32</v>
      </c>
      <c r="K16" s="4" t="s">
        <v>29</v>
      </c>
      <c r="L16" s="4" t="s">
        <v>79</v>
      </c>
    </row>
    <row r="17" spans="1:21">
      <c r="A17" s="4" t="s">
        <v>53</v>
      </c>
      <c r="B17" s="4" t="str">
        <f>"`"&amp;B14&amp;"` "&amp;B16&amp;" auto_increment comment '"&amp;B15&amp;"',"</f>
        <v>`id` int(11) auto_increment comment '序号',</v>
      </c>
      <c r="C17" s="4" t="str">
        <f t="shared" ref="C17:H17" si="1">"`"&amp;C14&amp;"` "&amp;C16&amp;" comment '"&amp;C15&amp;"',"</f>
        <v>`mcreate_time` datetime comment '建单时间',</v>
      </c>
      <c r="D17" s="4" t="str">
        <f t="shared" si="1"/>
        <v>`form_type` varchar(10) comment '表单分类',</v>
      </c>
      <c r="E17" s="4" t="str">
        <f t="shared" si="1"/>
        <v>`username` varchar(15) comment '建单人',</v>
      </c>
      <c r="F17" s="4" t="str">
        <f t="shared" si="1"/>
        <v>`usertel` varchar(14) comment '建单人电话',</v>
      </c>
      <c r="G17" s="4" t="str">
        <f t="shared" si="1"/>
        <v>`location` varchar(50) comment '存放地点',</v>
      </c>
      <c r="H17" s="4" t="str">
        <f t="shared" si="1"/>
        <v>`owner` varchar(15) comment '保管/使用人',</v>
      </c>
      <c r="I17" s="4" t="str">
        <f>"`"&amp;I14&amp;"` "&amp;I16&amp;" comment '"&amp;I15&amp;"',"</f>
        <v>`dept` varchar(30) comment '使用单位',</v>
      </c>
      <c r="J17" s="4" t="str">
        <f>"`"&amp;J14&amp;"` "&amp;J16&amp;" comment '"&amp;J15&amp;"',"</f>
        <v>`progress` varchar(10) comment '审批状态',</v>
      </c>
      <c r="K17" s="4" t="str">
        <f>"`"&amp;K14&amp;"` "&amp;K16&amp;" comment '"&amp;K15&amp;"',"</f>
        <v>`mremarks` varchar(100) comment '备注',</v>
      </c>
      <c r="L17" s="4" t="str">
        <f>"`"&amp;L14&amp;"` "&amp;L16&amp;" comment '"&amp;L15&amp;"',"</f>
        <v>`mdelete_time` datetime comment '删除时间',</v>
      </c>
      <c r="M17" s="3" t="str">
        <f>CONCATENATE(A17,B17,C17,D17,E17,F17,G17,H17,I17,J17,K17,L17,"primary key(`id`))COMMENT '"&amp;B13&amp;"' DEFAULT CHARSET=utf8;")</f>
        <v>create table `asset_main`(`id` int(11) auto_increment comment '序号',`mcreate_time` datetime comment '建单时间',`form_type` varchar(10) comment '表单分类',`username` varchar(15) comment '建单人',`usertel` varchar(14) comment '建单人电话',`location` varchar(50) comment '存放地点',`owner` varchar(15) comment '保管/使用人',`dept` varchar(30) comment '使用单位',`progress` varchar(10) comment '审批状态',`mremarks` varchar(100) comment '备注',`mdelete_time` datetime comment '删除时间',primary key(`id`))COMMENT '资管系统台账' DEFAULT CHARSET=utf8;</v>
      </c>
      <c r="O17" s="3"/>
      <c r="P17" s="3"/>
    </row>
    <row r="18" spans="1:21">
      <c r="A18" s="4"/>
      <c r="B18" s="4"/>
    </row>
    <row r="19" spans="1:21">
      <c r="A19" s="4"/>
      <c r="B19" s="4"/>
    </row>
    <row r="20" spans="1:21" s="16" customFormat="1">
      <c r="A20" s="14"/>
      <c r="B20" s="8" t="s">
        <v>120</v>
      </c>
      <c r="D20" s="16" t="s">
        <v>116</v>
      </c>
    </row>
    <row r="21" spans="1:21" s="16" customFormat="1">
      <c r="A21" s="14"/>
      <c r="B21" s="15" t="s">
        <v>12</v>
      </c>
      <c r="C21" s="12" t="s">
        <v>123</v>
      </c>
      <c r="D21" s="10" t="s">
        <v>121</v>
      </c>
      <c r="E21" s="15" t="s">
        <v>15</v>
      </c>
      <c r="F21" s="15" t="s">
        <v>135</v>
      </c>
      <c r="G21" s="15" t="s">
        <v>134</v>
      </c>
    </row>
    <row r="22" spans="1:21" s="16" customFormat="1">
      <c r="A22" s="14"/>
      <c r="B22" s="17" t="s">
        <v>1</v>
      </c>
      <c r="C22" s="17" t="s">
        <v>122</v>
      </c>
      <c r="D22" s="17" t="s">
        <v>107</v>
      </c>
      <c r="E22" s="17" t="s">
        <v>5</v>
      </c>
      <c r="F22" s="17" t="s">
        <v>8</v>
      </c>
      <c r="G22" s="17" t="s">
        <v>9</v>
      </c>
    </row>
    <row r="23" spans="1:21" s="16" customFormat="1">
      <c r="A23" s="14"/>
      <c r="B23" s="14" t="s">
        <v>30</v>
      </c>
      <c r="C23" s="14" t="s">
        <v>30</v>
      </c>
      <c r="D23" s="14" t="s">
        <v>30</v>
      </c>
      <c r="E23" s="14" t="s">
        <v>26</v>
      </c>
      <c r="F23" s="14" t="s">
        <v>25</v>
      </c>
      <c r="G23" s="14" t="s">
        <v>29</v>
      </c>
    </row>
    <row r="24" spans="1:21" s="16" customFormat="1">
      <c r="A24" s="14" t="s">
        <v>118</v>
      </c>
      <c r="B24" s="14" t="str">
        <f>"`"&amp;B21&amp;"` "&amp;B23&amp;" auto_increment comment '"&amp;B22&amp;"',"</f>
        <v>`id` int(11) auto_increment comment '序号',</v>
      </c>
      <c r="C24" s="14" t="str">
        <f>"`"&amp;C21&amp;"` "&amp;C23&amp;" comment '"&amp;C22&amp;"',"</f>
        <v>`main_id` int(11) comment '所属台账',</v>
      </c>
      <c r="D24" s="14" t="str">
        <f>"`"&amp;D21&amp;"` "&amp;D23&amp;" comment '"&amp;D22&amp;"',"</f>
        <v>`item_id` int(11) comment '维材序号',</v>
      </c>
      <c r="E24" s="14" t="str">
        <f>"`"&amp;E21&amp;"` "&amp;E23&amp;" comment '"&amp;E22&amp;"',"</f>
        <v>`count` int(4) comment '数量',</v>
      </c>
      <c r="F24" s="14" t="str">
        <f>"`"&amp;F21&amp;"` "&amp;F23&amp;" comment '"&amp;F22&amp;"',"</f>
        <v>`dusage` varchar(50) comment '用途',</v>
      </c>
      <c r="G24" s="14" t="str">
        <f>"`"&amp;G21&amp;"` "&amp;G23&amp;" comment '"&amp;G22&amp;"',"</f>
        <v>`dremarks` varchar(100) comment '备注',</v>
      </c>
      <c r="H24" s="18" t="str">
        <f>CONCATENATE(A24,B24,C24,D24,E24,F24,G24,"primary key(`id`))COMMENT '"&amp;B20&amp;"' DEFAULT CHARSET=utf8;")</f>
        <v>create table `asset_detail`(`id` int(11) auto_increment comment '序号',`main_id` int(11) comment '所属台账',`item_id` int(11) comment '维材序号',`count` int(4) comment '数量',`dusage` varchar(50) comment '用途',`dremarks` varchar(100) comment '备注',primary key(`id`))COMMENT '台账明细' DEFAULT CHARSET=utf8;</v>
      </c>
      <c r="M24" s="18"/>
    </row>
    <row r="25" spans="1:21">
      <c r="A25" s="4"/>
      <c r="B25" s="4"/>
    </row>
    <row r="26" spans="1:21">
      <c r="A26" s="4"/>
      <c r="B26" s="4"/>
    </row>
    <row r="27" spans="1:21" s="1" customFormat="1">
      <c r="A27" s="5"/>
      <c r="B27" s="8" t="s">
        <v>34</v>
      </c>
      <c r="C27"/>
      <c r="D27" t="s">
        <v>104</v>
      </c>
      <c r="E27"/>
      <c r="F27"/>
      <c r="G27"/>
      <c r="H27"/>
      <c r="I27"/>
      <c r="J27"/>
      <c r="K27"/>
      <c r="L27"/>
      <c r="M27"/>
      <c r="N27"/>
    </row>
    <row r="28" spans="1:21" s="1" customFormat="1">
      <c r="A28" s="5"/>
      <c r="B28" s="5" t="s">
        <v>35</v>
      </c>
      <c r="C28" s="5" t="s">
        <v>41</v>
      </c>
      <c r="D28" s="5" t="s">
        <v>36</v>
      </c>
      <c r="E28" s="5" t="s">
        <v>37</v>
      </c>
      <c r="F28" s="5" t="s">
        <v>33</v>
      </c>
      <c r="G28" s="5" t="s">
        <v>237</v>
      </c>
      <c r="H28" s="5" t="s">
        <v>50</v>
      </c>
      <c r="I28" s="5" t="s">
        <v>51</v>
      </c>
      <c r="J28" s="5" t="s">
        <v>105</v>
      </c>
      <c r="K28"/>
      <c r="L28"/>
      <c r="M28"/>
      <c r="N28"/>
      <c r="O28"/>
      <c r="P28"/>
      <c r="Q28"/>
      <c r="R28"/>
      <c r="S28"/>
      <c r="T28"/>
      <c r="U28"/>
    </row>
    <row r="29" spans="1:21" s="2" customFormat="1">
      <c r="A29" s="6"/>
      <c r="B29" s="6" t="s">
        <v>38</v>
      </c>
      <c r="C29" s="6" t="s">
        <v>42</v>
      </c>
      <c r="D29" s="6" t="s">
        <v>39</v>
      </c>
      <c r="E29" s="6" t="s">
        <v>40</v>
      </c>
      <c r="F29" s="6" t="s">
        <v>43</v>
      </c>
      <c r="G29" s="6" t="s">
        <v>47</v>
      </c>
      <c r="H29" s="6" t="s">
        <v>48</v>
      </c>
      <c r="I29" s="6" t="s">
        <v>49</v>
      </c>
      <c r="J29" s="6" t="s">
        <v>106</v>
      </c>
      <c r="K29"/>
      <c r="L29"/>
      <c r="M29"/>
      <c r="N29"/>
      <c r="O29"/>
      <c r="P29"/>
      <c r="Q29"/>
      <c r="R29"/>
      <c r="S29"/>
      <c r="T29"/>
      <c r="U29"/>
    </row>
    <row r="30" spans="1:21">
      <c r="A30" s="4"/>
      <c r="B30" s="7" t="s">
        <v>44</v>
      </c>
      <c r="C30" s="4" t="s">
        <v>24</v>
      </c>
      <c r="D30" s="4" t="s">
        <v>24</v>
      </c>
      <c r="E30" s="4" t="s">
        <v>46</v>
      </c>
      <c r="F30" s="4" t="s">
        <v>24</v>
      </c>
      <c r="G30" s="4" t="s">
        <v>24</v>
      </c>
      <c r="H30" s="4" t="s">
        <v>55</v>
      </c>
      <c r="I30" s="4" t="s">
        <v>54</v>
      </c>
      <c r="J30" s="4" t="s">
        <v>79</v>
      </c>
    </row>
    <row r="31" spans="1:21">
      <c r="A31" s="4" t="s">
        <v>45</v>
      </c>
      <c r="B31" s="4" t="str">
        <f>"`"&amp;B28&amp;"` "&amp;B30&amp;" auto_increment comment '"&amp;B29&amp;"',"</f>
        <v>`id` int(10) auto_increment comment '序号',</v>
      </c>
      <c r="C31" s="4" t="str">
        <f t="shared" ref="C31:J31" si="2">"`"&amp;C28&amp;"` "&amp;C30&amp;" comment '"&amp;C29&amp;"',"</f>
        <v>`loginname` varchar(30) comment '登录名',</v>
      </c>
      <c r="D31" s="4" t="str">
        <f t="shared" si="2"/>
        <v>`name` varchar(30) comment '姓名',</v>
      </c>
      <c r="E31" s="4" t="str">
        <f t="shared" si="2"/>
        <v>`password` varchar(32) comment '密码',</v>
      </c>
      <c r="F31" s="4" t="str">
        <f t="shared" si="2"/>
        <v>`role` varchar(30) comment '角色',</v>
      </c>
      <c r="G31" s="4" t="str">
        <f t="shared" si="2"/>
        <v>`userDept` varchar(30) comment '所在单位',</v>
      </c>
      <c r="H31" s="4" t="str">
        <f t="shared" si="2"/>
        <v>`tel` varchar(14) comment '电话',</v>
      </c>
      <c r="I31" s="4" t="str">
        <f t="shared" si="2"/>
        <v>`v_no` varchar(6) comment 'V网小号',</v>
      </c>
      <c r="J31" s="4" t="str">
        <f t="shared" si="2"/>
        <v>`delete_time` datetime comment '删除时间',</v>
      </c>
      <c r="K31" s="3" t="str">
        <f>CONCATENATE(A31,B31,C31,D31,E31,F31,G31,H31,I31,J31,"primary key(`id`))COMMENT '"&amp;B27&amp;"' DEFAULT CHARSET=utf8;")</f>
        <v>create table `asset_user`(`id` int(10) auto_increment comment '序号',`loginname` varchar(30) comment '登录名',`name` varchar(30) comment '姓名',`password` varchar(32) comment '密码',`role` varchar(30) comment '角色',`userDept` varchar(30) comment '所在单位',`tel` varchar(14) comment '电话',`v_no` varchar(6) comment 'V网小号',`delete_time` datetime comment '删除时间',primary key(`id`))COMMENT '人员信息' DEFAULT CHARSET=utf8;</v>
      </c>
    </row>
    <row r="33" spans="1:12">
      <c r="B33" s="8" t="s">
        <v>138</v>
      </c>
      <c r="C33" t="s">
        <v>139</v>
      </c>
      <c r="D33" t="s">
        <v>137</v>
      </c>
    </row>
    <row r="34" spans="1:12">
      <c r="B34" s="5" t="s">
        <v>57</v>
      </c>
      <c r="C34" s="5" t="s">
        <v>140</v>
      </c>
      <c r="D34" s="5" t="s">
        <v>141</v>
      </c>
      <c r="E34" s="5" t="s">
        <v>240</v>
      </c>
      <c r="F34" s="5" t="s">
        <v>241</v>
      </c>
    </row>
    <row r="35" spans="1:12">
      <c r="B35" s="6" t="s">
        <v>58</v>
      </c>
      <c r="C35" s="6" t="s">
        <v>144</v>
      </c>
      <c r="D35" s="6" t="s">
        <v>142</v>
      </c>
      <c r="E35" s="6" t="s">
        <v>238</v>
      </c>
      <c r="F35" s="6" t="s">
        <v>242</v>
      </c>
    </row>
    <row r="36" spans="1:12">
      <c r="B36" s="7" t="s">
        <v>59</v>
      </c>
      <c r="C36" s="4" t="s">
        <v>24</v>
      </c>
      <c r="D36" s="4" t="s">
        <v>143</v>
      </c>
      <c r="E36" s="4" t="s">
        <v>239</v>
      </c>
      <c r="F36" s="4" t="s">
        <v>243</v>
      </c>
    </row>
    <row r="37" spans="1:12">
      <c r="A37" t="s">
        <v>145</v>
      </c>
      <c r="B37" s="4" t="str">
        <f>"`"&amp;B34&amp;"` "&amp;B36&amp;" auto_increment comment '"&amp;B34&amp;"',"</f>
        <v>`id` int(3) auto_increment comment 'id',</v>
      </c>
      <c r="C37" s="4" t="str">
        <f>"`"&amp;C34&amp;"` "&amp;C36&amp;" comment '"&amp;C34&amp;"',"</f>
        <v>`sname` varchar(30) comment 'sname',</v>
      </c>
      <c r="D37" s="4" t="str">
        <f>"`"&amp;D34&amp;"` "&amp;D36&amp;" comment '"&amp;D34&amp;"',"</f>
        <v>`slevel` int(1) comment 'slevel',</v>
      </c>
      <c r="E37" s="4" t="str">
        <f>"`"&amp;E34&amp;"` "&amp;E36&amp;" comment '"&amp;E34&amp;"',"</f>
        <v>`sdept` varchar(30) comment 'sdept',</v>
      </c>
      <c r="F37" s="4" t="str">
        <f>"`"&amp;F34&amp;"` "&amp;F36&amp;" comment '"&amp;F34&amp;"',"</f>
        <v>`order` int(11) comment 'order',</v>
      </c>
      <c r="G37" s="3" t="str">
        <f>CONCATENATE(A37,B37,C37,D37,E37,F37,"primary key(`id`))COMMENT '"&amp;B33&amp;"' DEFAULT CHARSET=utf8;")</f>
        <v>create table `asset_store`(`id` int(3) auto_increment comment 'id',`sname` varchar(30) comment 'sname',`slevel` int(1) comment 'slevel',`sdept` varchar(30) comment 'sdept',`order` int(11) comment 'order',primary key(`id`))COMMENT '仓库' DEFAULT CHARSET=utf8;</v>
      </c>
    </row>
    <row r="39" spans="1:12">
      <c r="B39" s="8" t="s">
        <v>67</v>
      </c>
      <c r="D39" t="s">
        <v>103</v>
      </c>
    </row>
    <row r="40" spans="1:12">
      <c r="B40" s="5" t="s">
        <v>69</v>
      </c>
      <c r="C40" s="5" t="s">
        <v>83</v>
      </c>
      <c r="D40" s="5" t="s">
        <v>70</v>
      </c>
      <c r="E40" s="5" t="s">
        <v>81</v>
      </c>
      <c r="F40" s="5" t="s">
        <v>80</v>
      </c>
      <c r="G40" s="5" t="s">
        <v>87</v>
      </c>
      <c r="H40" s="5" t="s">
        <v>88</v>
      </c>
      <c r="I40" s="5" t="s">
        <v>89</v>
      </c>
      <c r="J40" s="5" t="s">
        <v>90</v>
      </c>
      <c r="K40" s="5" t="s">
        <v>91</v>
      </c>
    </row>
    <row r="41" spans="1:12">
      <c r="B41" s="6" t="s">
        <v>71</v>
      </c>
      <c r="C41" s="6" t="s">
        <v>84</v>
      </c>
      <c r="D41" s="6" t="s">
        <v>72</v>
      </c>
      <c r="E41" s="6" t="s">
        <v>78</v>
      </c>
      <c r="F41" s="6" t="s">
        <v>82</v>
      </c>
      <c r="G41" s="6" t="s">
        <v>85</v>
      </c>
      <c r="H41" s="6" t="s">
        <v>73</v>
      </c>
      <c r="I41" s="6" t="s">
        <v>74</v>
      </c>
      <c r="J41" s="6" t="s">
        <v>75</v>
      </c>
      <c r="K41" s="6" t="s">
        <v>86</v>
      </c>
    </row>
    <row r="42" spans="1:12">
      <c r="B42" s="7" t="s">
        <v>76</v>
      </c>
      <c r="C42" s="4" t="s">
        <v>68</v>
      </c>
      <c r="D42" s="4" t="s">
        <v>68</v>
      </c>
      <c r="E42" s="4" t="s">
        <v>56</v>
      </c>
      <c r="F42" s="4" t="s">
        <v>56</v>
      </c>
      <c r="G42" s="4" t="s">
        <v>56</v>
      </c>
      <c r="H42" s="4" t="s">
        <v>56</v>
      </c>
      <c r="I42" s="4" t="s">
        <v>56</v>
      </c>
      <c r="J42" s="4" t="s">
        <v>56</v>
      </c>
      <c r="K42" s="4" t="s">
        <v>56</v>
      </c>
    </row>
    <row r="43" spans="1:12">
      <c r="A43" t="s">
        <v>77</v>
      </c>
      <c r="B43" s="4" t="str">
        <f>"`"&amp;B40&amp;"` "&amp;B42&amp;" auto_increment comment '"&amp;B41&amp;"',"</f>
        <v>`id` int(3) auto_increment comment '序号',</v>
      </c>
      <c r="C43" s="4" t="str">
        <f t="shared" ref="C43:K43" si="3">"`"&amp;C40&amp;"` "&amp;C42&amp;" comment '"&amp;C41&amp;"',"</f>
        <v>`uid` varchar(50) comment '属性命名',</v>
      </c>
      <c r="D43" s="4" t="str">
        <f t="shared" si="3"/>
        <v>`tablename` varchar(50) comment '所属表',</v>
      </c>
      <c r="E43" s="4" t="str">
        <f t="shared" si="3"/>
        <v>`fields` varchar(500) comment '字段',</v>
      </c>
      <c r="F43" s="4" t="str">
        <f t="shared" si="3"/>
        <v>`headers` varchar(500) comment '列名',</v>
      </c>
      <c r="G43" s="4" t="str">
        <f t="shared" si="3"/>
        <v>`defaultval` varchar(500) comment '默认值',</v>
      </c>
      <c r="H43" s="4" t="str">
        <f t="shared" si="3"/>
        <v>`sortattr` varchar(500) comment '排序属性',</v>
      </c>
      <c r="I43" s="4" t="str">
        <f t="shared" si="3"/>
        <v>`edattr` varchar(500) comment '编辑属性',</v>
      </c>
      <c r="J43" s="4" t="str">
        <f t="shared" si="3"/>
        <v>`diswidth` varchar(500) comment '显示宽度',</v>
      </c>
      <c r="K43" s="4" t="str">
        <f t="shared" si="3"/>
        <v>`validation` varchar(500) comment '验证格式',</v>
      </c>
      <c r="L43" s="3" t="str">
        <f>CONCATENATE(A43,B43,C43,D43,E43,F43,G43,H43,I43,J43,K43,"primary key(`id`))COMMENT '"&amp;B39&amp;"' DEFAULT CHARSET=utf8;")</f>
        <v>create table `asset_table_attr`(`id` int(3) auto_increment comment '序号',`uid` varchar(50) comment '属性命名',`tablename` varchar(50) comment '所属表',`fields` varchar(500) comment '字段',`headers` varchar(500) comment '列名',`defaultval` varchar(500) comment '默认值',`sortattr` varchar(500) comment '排序属性',`edattr` varchar(500) comment '编辑属性',`diswidth` varchar(500) comment '显示宽度',`validation` varchar(500) comment '验证格式',primary key(`id`))COMMENT '数据属性' DEFAULT CHARSET=utf8;</v>
      </c>
    </row>
    <row r="45" spans="1:12">
      <c r="B45" s="8" t="s">
        <v>146</v>
      </c>
      <c r="D45" t="s">
        <v>155</v>
      </c>
    </row>
    <row r="46" spans="1:12">
      <c r="B46" s="5" t="s">
        <v>147</v>
      </c>
      <c r="C46" s="5" t="s">
        <v>148</v>
      </c>
      <c r="D46" s="5" t="s">
        <v>149</v>
      </c>
    </row>
    <row r="47" spans="1:12">
      <c r="B47" s="6" t="s">
        <v>150</v>
      </c>
      <c r="C47" s="6" t="s">
        <v>151</v>
      </c>
      <c r="D47" s="6" t="s">
        <v>156</v>
      </c>
    </row>
    <row r="48" spans="1:12">
      <c r="B48" s="7" t="s">
        <v>152</v>
      </c>
      <c r="C48" s="4" t="s">
        <v>153</v>
      </c>
      <c r="D48" s="4" t="s">
        <v>153</v>
      </c>
    </row>
    <row r="49" spans="1:14">
      <c r="A49" t="s">
        <v>154</v>
      </c>
      <c r="B49" s="4" t="str">
        <f>"`"&amp;B46&amp;"` "&amp;B48&amp;" auto_increment comment '"&amp;B47&amp;"',"</f>
        <v>`id` int(3) auto_increment comment '序号',</v>
      </c>
      <c r="C49" s="4" t="str">
        <f t="shared" ref="C49:D49" si="4">"`"&amp;C46&amp;"` "&amp;C48&amp;" comment '"&amp;C47&amp;"',"</f>
        <v>`label` varchar(50) comment '标签',</v>
      </c>
      <c r="D49" s="4" t="str">
        <f t="shared" si="4"/>
        <v>`value` varchar(50) comment '值',</v>
      </c>
      <c r="E49" s="3" t="str">
        <f>CONCATENATE(A49,B49,C49,D49,"primary key(`id`))COMMENT '"&amp;B45&amp;"' DEFAULT CHARSET=utf8;")</f>
        <v>create table `asset_sysinfo`(`id` int(3) auto_increment comment '序号',`label` varchar(50) comment '标签',`value` varchar(50) comment '值',primary key(`id`))COMMENT '系统参数' DEFAULT CHARSET=utf8;</v>
      </c>
    </row>
    <row r="53" spans="1:14">
      <c r="A53" t="s">
        <v>92</v>
      </c>
      <c r="B53" t="s">
        <v>93</v>
      </c>
      <c r="D53" s="5" t="s">
        <v>97</v>
      </c>
      <c r="G53" s="38" t="s">
        <v>136</v>
      </c>
      <c r="H53" s="39"/>
      <c r="I53" s="39"/>
      <c r="J53" s="39"/>
      <c r="K53" s="39"/>
      <c r="L53" s="39"/>
      <c r="M53" s="39"/>
      <c r="N53" s="39"/>
    </row>
    <row r="54" spans="1:14">
      <c r="G54" s="39"/>
      <c r="H54" s="39"/>
      <c r="I54" s="39"/>
      <c r="J54" s="39"/>
      <c r="K54" s="39"/>
      <c r="L54" s="39"/>
      <c r="M54" s="39"/>
      <c r="N54" s="39"/>
    </row>
    <row r="55" spans="1:14">
      <c r="B55" t="s">
        <v>94</v>
      </c>
      <c r="D55" s="5" t="s">
        <v>98</v>
      </c>
      <c r="G55" s="39"/>
      <c r="H55" s="39"/>
      <c r="I55" s="39"/>
      <c r="J55" s="39"/>
      <c r="K55" s="39"/>
      <c r="L55" s="39"/>
      <c r="M55" s="39"/>
      <c r="N55" s="39"/>
    </row>
    <row r="56" spans="1:14">
      <c r="G56" s="39"/>
      <c r="H56" s="39"/>
      <c r="I56" s="39"/>
      <c r="J56" s="39"/>
      <c r="K56" s="39"/>
      <c r="L56" s="39"/>
      <c r="M56" s="39"/>
      <c r="N56" s="39"/>
    </row>
    <row r="57" spans="1:14">
      <c r="B57" t="s">
        <v>95</v>
      </c>
      <c r="G57" s="39"/>
      <c r="H57" s="39"/>
      <c r="I57" s="39"/>
      <c r="J57" s="39"/>
      <c r="K57" s="39"/>
      <c r="L57" s="39"/>
      <c r="M57" s="39"/>
      <c r="N57" s="39"/>
    </row>
    <row r="58" spans="1:14">
      <c r="G58" s="39"/>
      <c r="H58" s="39"/>
      <c r="I58" s="39"/>
      <c r="J58" s="39"/>
      <c r="K58" s="39"/>
      <c r="L58" s="39"/>
      <c r="M58" s="39"/>
      <c r="N58" s="39"/>
    </row>
    <row r="59" spans="1:14">
      <c r="B59" t="s">
        <v>96</v>
      </c>
      <c r="D59" s="5" t="s">
        <v>99</v>
      </c>
      <c r="G59" s="39"/>
      <c r="H59" s="39"/>
      <c r="I59" s="39"/>
      <c r="J59" s="39"/>
      <c r="K59" s="39"/>
      <c r="L59" s="39"/>
      <c r="M59" s="39"/>
      <c r="N59" s="39"/>
    </row>
  </sheetData>
  <mergeCells count="1">
    <mergeCell ref="G53:N5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L36"/>
  <sheetViews>
    <sheetView workbookViewId="0">
      <selection activeCell="C8" sqref="C8:D8"/>
    </sheetView>
  </sheetViews>
  <sheetFormatPr defaultRowHeight="13.5"/>
  <cols>
    <col min="2" max="2" width="13" bestFit="1" customWidth="1"/>
    <col min="3" max="3" width="11" bestFit="1" customWidth="1"/>
    <col min="4" max="4" width="9" bestFit="1" customWidth="1"/>
    <col min="7" max="8" width="15.125" bestFit="1" customWidth="1"/>
    <col min="9" max="9" width="49.625" bestFit="1" customWidth="1"/>
  </cols>
  <sheetData>
    <row r="3" spans="2:4">
      <c r="B3" s="32" t="s">
        <v>196</v>
      </c>
      <c r="C3" s="13" t="s">
        <v>192</v>
      </c>
      <c r="D3" s="13" t="s">
        <v>193</v>
      </c>
    </row>
    <row r="4" spans="2:4">
      <c r="B4" s="32" t="s">
        <v>43</v>
      </c>
      <c r="C4" s="13" t="s">
        <v>197</v>
      </c>
      <c r="D4" s="13" t="s">
        <v>235</v>
      </c>
    </row>
    <row r="5" spans="2:4">
      <c r="B5" s="34"/>
      <c r="C5" s="4" t="s">
        <v>248</v>
      </c>
      <c r="D5" s="4" t="s">
        <v>249</v>
      </c>
    </row>
    <row r="6" spans="2:4">
      <c r="B6" s="40" t="s">
        <v>181</v>
      </c>
      <c r="C6" s="4" t="s">
        <v>201</v>
      </c>
      <c r="D6" s="4" t="s">
        <v>250</v>
      </c>
    </row>
    <row r="7" spans="2:4">
      <c r="B7" s="40"/>
      <c r="C7" s="4" t="s">
        <v>203</v>
      </c>
      <c r="D7" s="4" t="s">
        <v>206</v>
      </c>
    </row>
    <row r="8" spans="2:4">
      <c r="B8" s="40"/>
      <c r="C8" s="35" t="s">
        <v>202</v>
      </c>
      <c r="D8" s="35" t="s">
        <v>251</v>
      </c>
    </row>
    <row r="9" spans="2:4">
      <c r="B9" s="34"/>
      <c r="C9" s="37" t="s">
        <v>245</v>
      </c>
      <c r="D9" s="36" t="s">
        <v>252</v>
      </c>
    </row>
    <row r="10" spans="2:4">
      <c r="B10" s="34"/>
      <c r="C10" s="37" t="s">
        <v>244</v>
      </c>
      <c r="D10" s="36" t="s">
        <v>253</v>
      </c>
    </row>
    <row r="11" spans="2:4">
      <c r="B11" s="34"/>
      <c r="C11" s="37" t="s">
        <v>246</v>
      </c>
      <c r="D11" s="36" t="s">
        <v>254</v>
      </c>
    </row>
    <row r="12" spans="2:4">
      <c r="C12" s="37" t="s">
        <v>247</v>
      </c>
    </row>
    <row r="13" spans="2:4">
      <c r="C13" s="36"/>
    </row>
    <row r="14" spans="2:4">
      <c r="C14" s="36"/>
    </row>
    <row r="15" spans="2:4">
      <c r="B15" t="s">
        <v>209</v>
      </c>
      <c r="C15" s="13" t="s">
        <v>192</v>
      </c>
      <c r="D15" s="13" t="s">
        <v>193</v>
      </c>
    </row>
    <row r="16" spans="2:4">
      <c r="B16" t="s">
        <v>210</v>
      </c>
      <c r="C16" t="s">
        <v>201</v>
      </c>
      <c r="D16" t="s">
        <v>204</v>
      </c>
    </row>
    <row r="17" spans="1:12">
      <c r="C17" t="s">
        <v>202</v>
      </c>
      <c r="D17" t="s">
        <v>202</v>
      </c>
    </row>
    <row r="18" spans="1:12">
      <c r="C18" t="s">
        <v>236</v>
      </c>
      <c r="D18" t="s">
        <v>236</v>
      </c>
    </row>
    <row r="23" spans="1:1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spans="1:12">
      <c r="B24" s="20" t="s">
        <v>196</v>
      </c>
      <c r="C24" s="13" t="s">
        <v>192</v>
      </c>
      <c r="D24" s="13" t="s">
        <v>193</v>
      </c>
      <c r="E24" s="13" t="s">
        <v>194</v>
      </c>
      <c r="F24" s="13"/>
      <c r="G24" s="31" t="s">
        <v>219</v>
      </c>
      <c r="H24" s="29" t="s">
        <v>200</v>
      </c>
      <c r="I24" s="4" t="s">
        <v>225</v>
      </c>
      <c r="J24" s="29" t="s">
        <v>224</v>
      </c>
    </row>
    <row r="25" spans="1:12">
      <c r="B25" s="20" t="s">
        <v>195</v>
      </c>
      <c r="C25" s="13" t="s">
        <v>197</v>
      </c>
      <c r="D25" s="13" t="s">
        <v>198</v>
      </c>
      <c r="E25" s="13" t="s">
        <v>199</v>
      </c>
      <c r="F25" s="13"/>
      <c r="G25" s="29" t="s">
        <v>192</v>
      </c>
      <c r="H25" s="29" t="s">
        <v>201</v>
      </c>
      <c r="I25" s="4" t="s">
        <v>220</v>
      </c>
      <c r="J25" s="29" t="s">
        <v>226</v>
      </c>
    </row>
    <row r="26" spans="1:12">
      <c r="B26" s="40" t="s">
        <v>200</v>
      </c>
      <c r="C26" s="4" t="s">
        <v>201</v>
      </c>
      <c r="D26" s="4" t="s">
        <v>212</v>
      </c>
      <c r="E26" s="4" t="s">
        <v>213</v>
      </c>
      <c r="F26" s="30"/>
      <c r="G26" s="29"/>
      <c r="H26" s="29" t="s">
        <v>202</v>
      </c>
      <c r="I26" s="4" t="s">
        <v>221</v>
      </c>
      <c r="J26" s="29" t="s">
        <v>227</v>
      </c>
    </row>
    <row r="27" spans="1:12">
      <c r="B27" s="40"/>
      <c r="C27" s="4" t="s">
        <v>202</v>
      </c>
      <c r="D27" s="4" t="s">
        <v>208</v>
      </c>
      <c r="E27" s="4"/>
      <c r="F27" s="30"/>
      <c r="G27" s="29"/>
      <c r="H27" s="29" t="s">
        <v>203</v>
      </c>
      <c r="I27" s="4" t="s">
        <v>222</v>
      </c>
      <c r="J27" s="29" t="s">
        <v>227</v>
      </c>
    </row>
    <row r="28" spans="1:12">
      <c r="B28" s="40"/>
      <c r="C28" s="4" t="s">
        <v>203</v>
      </c>
      <c r="D28" s="4" t="s">
        <v>206</v>
      </c>
      <c r="E28" s="4"/>
      <c r="F28" s="30"/>
      <c r="G28" s="29" t="s">
        <v>193</v>
      </c>
      <c r="H28" s="29" t="s">
        <v>211</v>
      </c>
      <c r="I28" s="4" t="s">
        <v>230</v>
      </c>
      <c r="J28" s="29" t="s">
        <v>226</v>
      </c>
    </row>
    <row r="29" spans="1:12">
      <c r="G29" s="29"/>
      <c r="H29" s="29" t="s">
        <v>207</v>
      </c>
      <c r="I29" s="4" t="s">
        <v>223</v>
      </c>
      <c r="J29" s="29" t="s">
        <v>227</v>
      </c>
    </row>
    <row r="30" spans="1:12">
      <c r="G30" s="29"/>
      <c r="H30" s="29" t="s">
        <v>205</v>
      </c>
      <c r="I30" s="4" t="s">
        <v>228</v>
      </c>
      <c r="J30" s="29" t="s">
        <v>227</v>
      </c>
    </row>
    <row r="31" spans="1:12">
      <c r="B31" t="s">
        <v>209</v>
      </c>
      <c r="C31" s="13" t="s">
        <v>192</v>
      </c>
      <c r="D31" s="13" t="s">
        <v>193</v>
      </c>
      <c r="E31" s="13" t="s">
        <v>194</v>
      </c>
      <c r="F31" s="13"/>
      <c r="G31" s="29" t="s">
        <v>194</v>
      </c>
      <c r="H31" s="29" t="s">
        <v>213</v>
      </c>
      <c r="I31" s="4" t="s">
        <v>229</v>
      </c>
      <c r="J31" s="29" t="s">
        <v>231</v>
      </c>
    </row>
    <row r="32" spans="1:12">
      <c r="B32" t="s">
        <v>210</v>
      </c>
      <c r="C32" t="s">
        <v>201</v>
      </c>
      <c r="D32" t="s">
        <v>204</v>
      </c>
      <c r="E32" t="s">
        <v>204</v>
      </c>
    </row>
    <row r="33" spans="4:9">
      <c r="D33" t="s">
        <v>202</v>
      </c>
      <c r="E33" t="s">
        <v>208</v>
      </c>
      <c r="H33" t="s">
        <v>216</v>
      </c>
      <c r="I33" t="s">
        <v>217</v>
      </c>
    </row>
    <row r="34" spans="4:9">
      <c r="H34" s="13" t="s">
        <v>192</v>
      </c>
      <c r="I34" s="1" t="s">
        <v>214</v>
      </c>
    </row>
    <row r="35" spans="4:9">
      <c r="H35" s="13" t="s">
        <v>193</v>
      </c>
      <c r="I35" s="1" t="s">
        <v>218</v>
      </c>
    </row>
    <row r="36" spans="4:9">
      <c r="H36" s="13" t="s">
        <v>194</v>
      </c>
      <c r="I36" s="1" t="s">
        <v>215</v>
      </c>
    </row>
  </sheetData>
  <mergeCells count="2">
    <mergeCell ref="B26:B28"/>
    <mergeCell ref="B6:B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6"/>
  <sheetViews>
    <sheetView workbookViewId="0">
      <selection activeCell="E6" sqref="E6"/>
    </sheetView>
  </sheetViews>
  <sheetFormatPr defaultRowHeight="13.5"/>
  <cols>
    <col min="1" max="1" width="5.75" style="21" bestFit="1" customWidth="1"/>
    <col min="2" max="2" width="7.125" bestFit="1" customWidth="1"/>
    <col min="3" max="3" width="19.375" bestFit="1" customWidth="1"/>
    <col min="4" max="4" width="19.25" style="19" bestFit="1" customWidth="1"/>
    <col min="5" max="5" width="51.375" style="19" bestFit="1" customWidth="1"/>
  </cols>
  <sheetData>
    <row r="1" spans="1:5">
      <c r="A1" s="20" t="s">
        <v>125</v>
      </c>
      <c r="B1" s="20" t="s">
        <v>124</v>
      </c>
      <c r="C1" s="20" t="s">
        <v>126</v>
      </c>
      <c r="D1" s="20" t="s">
        <v>131</v>
      </c>
      <c r="E1" s="20" t="s">
        <v>132</v>
      </c>
    </row>
    <row r="2" spans="1:5">
      <c r="A2" s="21">
        <v>1</v>
      </c>
      <c r="B2" t="s">
        <v>127</v>
      </c>
      <c r="C2" t="s">
        <v>128</v>
      </c>
      <c r="D2" s="19" t="s">
        <v>129</v>
      </c>
      <c r="E2" s="19" t="s">
        <v>130</v>
      </c>
    </row>
    <row r="3" spans="1:5">
      <c r="A3" s="21">
        <v>2</v>
      </c>
      <c r="C3" s="1" t="s">
        <v>157</v>
      </c>
      <c r="D3" s="22" t="s">
        <v>158</v>
      </c>
      <c r="E3" s="19" t="s">
        <v>163</v>
      </c>
    </row>
    <row r="4" spans="1:5">
      <c r="A4" s="21">
        <v>3</v>
      </c>
      <c r="B4" t="s">
        <v>159</v>
      </c>
      <c r="C4" t="s">
        <v>160</v>
      </c>
      <c r="D4" s="19" t="s">
        <v>161</v>
      </c>
      <c r="E4" s="19" t="s">
        <v>162</v>
      </c>
    </row>
    <row r="5" spans="1:5">
      <c r="A5" s="21">
        <v>4</v>
      </c>
    </row>
    <row r="6" spans="1:5">
      <c r="A6" s="21">
        <v>5</v>
      </c>
    </row>
    <row r="7" spans="1:5">
      <c r="A7" s="21">
        <v>6</v>
      </c>
    </row>
    <row r="8" spans="1:5">
      <c r="A8" s="21">
        <v>7</v>
      </c>
    </row>
    <row r="9" spans="1:5">
      <c r="A9" s="21">
        <v>8</v>
      </c>
    </row>
    <row r="10" spans="1:5">
      <c r="A10" s="21">
        <v>9</v>
      </c>
    </row>
    <row r="11" spans="1:5">
      <c r="A11" s="21">
        <v>10</v>
      </c>
    </row>
    <row r="12" spans="1:5">
      <c r="A12" s="21">
        <v>11</v>
      </c>
    </row>
    <row r="13" spans="1:5">
      <c r="A13" s="21">
        <v>12</v>
      </c>
    </row>
    <row r="14" spans="1:5">
      <c r="A14" s="21">
        <v>13</v>
      </c>
    </row>
    <row r="15" spans="1:5">
      <c r="A15" s="21">
        <v>14</v>
      </c>
    </row>
    <row r="16" spans="1:5">
      <c r="A16" s="21">
        <v>15</v>
      </c>
    </row>
    <row r="17" spans="1:1">
      <c r="A17" s="21">
        <v>16</v>
      </c>
    </row>
    <row r="18" spans="1:1">
      <c r="A18" s="21">
        <v>17</v>
      </c>
    </row>
    <row r="19" spans="1:1">
      <c r="A19" s="21">
        <v>18</v>
      </c>
    </row>
    <row r="20" spans="1:1">
      <c r="A20" s="21">
        <v>19</v>
      </c>
    </row>
    <row r="21" spans="1:1">
      <c r="A21" s="21">
        <v>20</v>
      </c>
    </row>
    <row r="22" spans="1:1">
      <c r="A22" s="21">
        <v>21</v>
      </c>
    </row>
    <row r="23" spans="1:1">
      <c r="A23" s="21">
        <v>22</v>
      </c>
    </row>
    <row r="24" spans="1:1">
      <c r="A24" s="21">
        <v>23</v>
      </c>
    </row>
    <row r="25" spans="1:1">
      <c r="A25" s="21">
        <v>24</v>
      </c>
    </row>
    <row r="26" spans="1:1">
      <c r="A26" s="21">
        <v>25</v>
      </c>
    </row>
    <row r="27" spans="1:1">
      <c r="A27" s="21">
        <v>26</v>
      </c>
    </row>
    <row r="28" spans="1:1">
      <c r="A28" s="21">
        <v>27</v>
      </c>
    </row>
    <row r="29" spans="1:1">
      <c r="A29" s="21">
        <v>28</v>
      </c>
    </row>
    <row r="30" spans="1:1">
      <c r="A30" s="21">
        <v>29</v>
      </c>
    </row>
    <row r="31" spans="1:1">
      <c r="A31" s="21">
        <v>30</v>
      </c>
    </row>
    <row r="32" spans="1:1">
      <c r="A32" s="21">
        <v>31</v>
      </c>
    </row>
    <row r="33" spans="1:1">
      <c r="A33" s="21">
        <v>32</v>
      </c>
    </row>
    <row r="34" spans="1:1">
      <c r="A34" s="21">
        <v>33</v>
      </c>
    </row>
    <row r="35" spans="1:1">
      <c r="A35" s="21">
        <v>34</v>
      </c>
    </row>
    <row r="36" spans="1:1">
      <c r="A36" s="21">
        <v>35</v>
      </c>
    </row>
    <row r="37" spans="1:1">
      <c r="A37" s="21">
        <v>36</v>
      </c>
    </row>
    <row r="38" spans="1:1">
      <c r="A38" s="21">
        <v>37</v>
      </c>
    </row>
    <row r="39" spans="1:1">
      <c r="A39" s="21">
        <v>38</v>
      </c>
    </row>
    <row r="40" spans="1:1">
      <c r="A40" s="21">
        <v>39</v>
      </c>
    </row>
    <row r="41" spans="1:1">
      <c r="A41" s="21">
        <v>40</v>
      </c>
    </row>
    <row r="42" spans="1:1">
      <c r="A42" s="21">
        <v>41</v>
      </c>
    </row>
    <row r="43" spans="1:1">
      <c r="A43" s="21">
        <v>42</v>
      </c>
    </row>
    <row r="44" spans="1:1">
      <c r="A44" s="21">
        <v>43</v>
      </c>
    </row>
    <row r="45" spans="1:1">
      <c r="A45" s="21">
        <v>44</v>
      </c>
    </row>
    <row r="46" spans="1:1">
      <c r="A46" s="21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"/>
  <sheetViews>
    <sheetView tabSelected="1" workbookViewId="0">
      <selection activeCell="A32" sqref="A32"/>
    </sheetView>
  </sheetViews>
  <sheetFormatPr defaultRowHeight="13.5"/>
  <cols>
    <col min="1" max="1" width="8.5" style="24" bestFit="1" customWidth="1"/>
    <col min="2" max="2" width="11.625" style="23" bestFit="1" customWidth="1"/>
    <col min="3" max="3" width="103.25" customWidth="1"/>
  </cols>
  <sheetData>
    <row r="1" spans="1:3">
      <c r="A1" s="25" t="s">
        <v>164</v>
      </c>
      <c r="B1" s="26" t="s">
        <v>165</v>
      </c>
      <c r="C1" s="13" t="s">
        <v>166</v>
      </c>
    </row>
    <row r="2" spans="1:3">
      <c r="A2" s="24">
        <v>0.11070000000000001</v>
      </c>
      <c r="B2" s="23">
        <v>42681</v>
      </c>
      <c r="C2" t="s">
        <v>172</v>
      </c>
    </row>
    <row r="3" spans="1:3">
      <c r="A3" s="24">
        <v>0.11119999999999999</v>
      </c>
      <c r="B3" s="23">
        <v>42686</v>
      </c>
      <c r="C3" t="s">
        <v>173</v>
      </c>
    </row>
    <row r="4" spans="1:3">
      <c r="A4" s="24">
        <v>0.1114</v>
      </c>
      <c r="B4" s="23">
        <v>42688</v>
      </c>
      <c r="C4" t="s">
        <v>169</v>
      </c>
    </row>
    <row r="5" spans="1:3">
      <c r="A5" s="24">
        <v>0.1115</v>
      </c>
      <c r="B5" s="23">
        <v>42689</v>
      </c>
      <c r="C5" t="s">
        <v>171</v>
      </c>
    </row>
    <row r="6" spans="1:3">
      <c r="A6" s="24">
        <v>0.1116</v>
      </c>
      <c r="B6" s="23">
        <v>42690</v>
      </c>
      <c r="C6" t="s">
        <v>170</v>
      </c>
    </row>
    <row r="7" spans="1:3">
      <c r="A7" s="24">
        <v>0.11169999999999999</v>
      </c>
      <c r="B7" s="23">
        <v>42691</v>
      </c>
      <c r="C7" t="s">
        <v>174</v>
      </c>
    </row>
    <row r="8" spans="1:3">
      <c r="A8" s="24">
        <v>0.1118</v>
      </c>
      <c r="B8" s="23">
        <v>42692</v>
      </c>
      <c r="C8" t="s">
        <v>174</v>
      </c>
    </row>
    <row r="9" spans="1:3">
      <c r="A9" s="24">
        <v>0.11210000000000001</v>
      </c>
      <c r="B9" s="23">
        <v>42695</v>
      </c>
      <c r="C9" t="s">
        <v>169</v>
      </c>
    </row>
    <row r="10" spans="1:3">
      <c r="A10" s="24">
        <v>0.11219999999999999</v>
      </c>
      <c r="B10" s="23">
        <v>42696</v>
      </c>
      <c r="C10" t="s">
        <v>175</v>
      </c>
    </row>
    <row r="11" spans="1:3">
      <c r="A11" s="24">
        <v>0.1123</v>
      </c>
      <c r="B11" s="23">
        <v>42697</v>
      </c>
      <c r="C11" t="s">
        <v>168</v>
      </c>
    </row>
    <row r="12" spans="1:3">
      <c r="A12" s="24">
        <v>0.1124</v>
      </c>
      <c r="B12" s="23">
        <v>42698</v>
      </c>
      <c r="C12" t="s">
        <v>167</v>
      </c>
    </row>
    <row r="13" spans="1:3">
      <c r="A13" s="24">
        <v>0.1125</v>
      </c>
      <c r="B13" s="23">
        <v>42699</v>
      </c>
      <c r="C13" t="s">
        <v>176</v>
      </c>
    </row>
    <row r="14" spans="1:3">
      <c r="A14" s="24">
        <v>0.11269999999999999</v>
      </c>
      <c r="B14" s="23">
        <v>42701</v>
      </c>
      <c r="C14" t="s">
        <v>176</v>
      </c>
    </row>
    <row r="15" spans="1:3">
      <c r="A15" s="24">
        <v>0.1202</v>
      </c>
      <c r="B15" s="23">
        <v>42706</v>
      </c>
      <c r="C15" t="s">
        <v>176</v>
      </c>
    </row>
    <row r="16" spans="1:3">
      <c r="A16" s="24">
        <v>0.123</v>
      </c>
      <c r="B16" s="23">
        <v>42734</v>
      </c>
      <c r="C16" t="s">
        <v>179</v>
      </c>
    </row>
    <row r="17" spans="1:3">
      <c r="A17" s="24">
        <v>1.0102</v>
      </c>
      <c r="B17" s="23">
        <v>42737</v>
      </c>
      <c r="C17" t="s">
        <v>177</v>
      </c>
    </row>
    <row r="18" spans="1:3">
      <c r="A18" s="24">
        <v>1.0103</v>
      </c>
      <c r="B18" s="23">
        <v>42738</v>
      </c>
      <c r="C18" t="s">
        <v>176</v>
      </c>
    </row>
    <row r="19" spans="1:3">
      <c r="A19" s="24">
        <v>1.0109999999999999</v>
      </c>
      <c r="B19" s="23">
        <v>42745</v>
      </c>
      <c r="C19" t="s">
        <v>178</v>
      </c>
    </row>
    <row r="20" spans="1:3">
      <c r="A20" s="24">
        <v>1.0111000000000001</v>
      </c>
      <c r="B20" s="23">
        <v>42746</v>
      </c>
      <c r="C20" t="s">
        <v>180</v>
      </c>
    </row>
    <row r="21" spans="1:3">
      <c r="A21" s="24">
        <v>1.0112000000000001</v>
      </c>
      <c r="B21" s="23">
        <v>42747</v>
      </c>
      <c r="C21" t="s">
        <v>184</v>
      </c>
    </row>
    <row r="22" spans="1:3">
      <c r="A22" s="24">
        <v>1.0119</v>
      </c>
      <c r="B22" s="23">
        <v>42754</v>
      </c>
      <c r="C22" t="s">
        <v>185</v>
      </c>
    </row>
    <row r="23" spans="1:3">
      <c r="A23" s="24">
        <v>1.0122</v>
      </c>
      <c r="B23" s="23">
        <v>42757</v>
      </c>
      <c r="C23" t="s">
        <v>186</v>
      </c>
    </row>
    <row r="24" spans="1:3">
      <c r="A24" s="24">
        <v>1.0124</v>
      </c>
      <c r="B24" s="23">
        <v>42759</v>
      </c>
      <c r="C24" t="s">
        <v>187</v>
      </c>
    </row>
    <row r="25" spans="1:3">
      <c r="A25" s="24">
        <v>1.0204</v>
      </c>
      <c r="B25" s="23">
        <v>42770</v>
      </c>
      <c r="C25" t="s">
        <v>188</v>
      </c>
    </row>
    <row r="26" spans="1:3">
      <c r="A26" s="24">
        <v>1.0206999999999999</v>
      </c>
      <c r="B26" s="23">
        <v>42773</v>
      </c>
      <c r="C26" t="s">
        <v>189</v>
      </c>
    </row>
    <row r="27" spans="1:3">
      <c r="A27" s="24">
        <v>1.0210999999999999</v>
      </c>
      <c r="B27" s="23">
        <v>42777</v>
      </c>
      <c r="C27" t="s">
        <v>232</v>
      </c>
    </row>
    <row r="28" spans="1:3">
      <c r="A28" s="24">
        <v>1.0214000000000001</v>
      </c>
      <c r="B28" s="23">
        <v>42780</v>
      </c>
      <c r="C28" t="s">
        <v>233</v>
      </c>
    </row>
    <row r="29" spans="1:3">
      <c r="A29" s="24">
        <v>1.0328999999999999</v>
      </c>
      <c r="B29" s="23">
        <v>42823</v>
      </c>
      <c r="C29" t="s">
        <v>234</v>
      </c>
    </row>
    <row r="30" spans="1:3">
      <c r="A30" s="24">
        <v>1.0407</v>
      </c>
      <c r="B30" s="23">
        <v>42832</v>
      </c>
      <c r="C30" t="s">
        <v>255</v>
      </c>
    </row>
    <row r="31" spans="1:3">
      <c r="A31" s="24">
        <v>1.0409999999999999</v>
      </c>
      <c r="B31" s="23">
        <v>42835</v>
      </c>
      <c r="C31" t="s"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2" sqref="B2"/>
    </sheetView>
  </sheetViews>
  <sheetFormatPr defaultRowHeight="13.5"/>
  <cols>
    <col min="1" max="1" width="14.125" bestFit="1" customWidth="1"/>
    <col min="2" max="2" width="82.125" style="28" customWidth="1"/>
    <col min="3" max="3" width="25.75" customWidth="1"/>
  </cols>
  <sheetData>
    <row r="1" spans="1:3">
      <c r="A1" t="s">
        <v>181</v>
      </c>
    </row>
    <row r="2" spans="1:3" ht="54">
      <c r="A2" s="27" t="s">
        <v>183</v>
      </c>
      <c r="B2" s="28" t="s">
        <v>182</v>
      </c>
      <c r="C2" s="28"/>
    </row>
    <row r="3" spans="1:3" ht="27">
      <c r="A3" t="s">
        <v>190</v>
      </c>
      <c r="B3" s="28" t="s">
        <v>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 table-eng</vt:lpstr>
      <vt:lpstr>logic</vt:lpstr>
      <vt:lpstr>已知数据安全问题</vt:lpstr>
      <vt:lpstr>版本更新记录</vt:lpstr>
      <vt:lpstr>功能逻辑实现思路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2017-04-10T09:13:53Z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206356bc-9fe6-4072-bab4-86656abf2cd2</vt:lpwstr>
  </property>
</Properties>
</file>