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tartklar\Documents\Portfolio Projects\Bike Sales Project\"/>
    </mc:Choice>
  </mc:AlternateContent>
  <xr:revisionPtr revIDLastSave="0" documentId="13_ncr:1_{AC19128E-DABF-4E0F-A742-DF6E8C0FEDFA}" xr6:coauthVersionLast="47" xr6:coauthVersionMax="47" xr10:uidLastSave="{00000000-0000-0000-0000-000000000000}"/>
  <bookViews>
    <workbookView xWindow="-108" yWindow="-108" windowWidth="23256" windowHeight="12456" activeTab="1" xr2:uid="{00000000-000D-0000-FFFF-FFFF00000000}"/>
  </bookViews>
  <sheets>
    <sheet name="Raw_Data" sheetId="1" r:id="rId1"/>
    <sheet name="Cleaned_Data" sheetId="2" r:id="rId2"/>
    <sheet name="Tables_Charts" sheetId="3" state="hidden" r:id="rId3"/>
    <sheet name="Dashboard" sheetId="4" state="hidden" r:id="rId4"/>
  </sheets>
  <definedNames>
    <definedName name="_xlnm._FilterDatabase" localSheetId="1" hidden="1">Cleaned_Data!$A$1:$P$1001</definedName>
    <definedName name="_xlnm._FilterDatabase" localSheetId="0" hidden="1">Raw_Data!$A$1:$M$1001</definedName>
    <definedName name="_xlchart.v2.0" hidden="1">Tables_Charts!$N$52:$N$56</definedName>
    <definedName name="_xlchart.v2.1" hidden="1">Tables_Charts!$O$51</definedName>
    <definedName name="_xlchart.v2.2" hidden="1">Tables_Charts!$O$52:$O$56</definedName>
    <definedName name="_xlchart.v2.3" hidden="1">Tables_Charts!$N$52:$N$56</definedName>
    <definedName name="_xlchart.v2.4" hidden="1">Tables_Charts!$O$51</definedName>
    <definedName name="_xlchart.v2.5" hidden="1">Tables_Charts!$O$52:$O$56</definedName>
    <definedName name="_xlchart.v2.6" hidden="1">Tables_Charts!$N$52:$N$56</definedName>
    <definedName name="_xlchart.v2.7" hidden="1">Tables_Charts!$O$51</definedName>
    <definedName name="_xlchart.v2.8" hidden="1">Tables_Charts!$O$52:$O$56</definedName>
    <definedName name="Slicer_Gender">#N/A</definedName>
    <definedName name="Slicer_Income_Group">#N/A</definedName>
    <definedName name="Slicer_Occupat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4" i="3" l="1"/>
  <c r="U74" i="3"/>
  <c r="T75" i="3"/>
  <c r="U75" i="3"/>
  <c r="T76" i="3"/>
  <c r="U76" i="3"/>
  <c r="N62" i="3"/>
  <c r="O52" i="3"/>
  <c r="S63" i="3"/>
  <c r="T63" i="3"/>
  <c r="U63" i="3"/>
  <c r="V63" i="3"/>
  <c r="R63" i="3"/>
  <c r="Q64"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N53" i="3"/>
  <c r="N54" i="3"/>
  <c r="N55" i="3"/>
  <c r="N56" i="3"/>
  <c r="N52" i="3"/>
  <c r="O2" i="2"/>
  <c r="O3" i="2"/>
  <c r="O75" i="2"/>
  <c r="O76" i="2"/>
  <c r="O149" i="2"/>
  <c r="O4" i="2"/>
  <c r="O77" i="2"/>
  <c r="O5" i="2"/>
  <c r="O78" i="2"/>
  <c r="O6" i="2"/>
  <c r="O79" i="2"/>
  <c r="O7" i="2"/>
  <c r="O8" i="2"/>
  <c r="O80" i="2"/>
  <c r="O150" i="2"/>
  <c r="O151" i="2"/>
  <c r="O152" i="2"/>
  <c r="O153" i="2"/>
  <c r="O285" i="2"/>
  <c r="O154" i="2"/>
  <c r="O155" i="2"/>
  <c r="O156" i="2"/>
  <c r="O9" i="2"/>
  <c r="O10" i="2"/>
  <c r="O81" i="2"/>
  <c r="O157" i="2"/>
  <c r="O82" i="2"/>
  <c r="O158" i="2"/>
  <c r="O478" i="2"/>
  <c r="O159" i="2"/>
  <c r="O286" i="2"/>
  <c r="O160" i="2"/>
  <c r="O643" i="2"/>
  <c r="O287" i="2"/>
  <c r="O288" i="2"/>
  <c r="O479" i="2"/>
  <c r="O289" i="2"/>
  <c r="O480" i="2"/>
  <c r="O290" i="2"/>
  <c r="O291" i="2"/>
  <c r="O292" i="2"/>
  <c r="O293" i="2"/>
  <c r="O294" i="2"/>
  <c r="O161" i="2"/>
  <c r="O83" i="2"/>
  <c r="O162" i="2"/>
  <c r="O84" i="2"/>
  <c r="O295" i="2"/>
  <c r="O85" i="2"/>
  <c r="O11" i="2"/>
  <c r="O163" i="2"/>
  <c r="O86" i="2"/>
  <c r="O164" i="2"/>
  <c r="O165" i="2"/>
  <c r="O166" i="2"/>
  <c r="O167" i="2"/>
  <c r="O168" i="2"/>
  <c r="O296" i="2"/>
  <c r="O297" i="2"/>
  <c r="O169" i="2"/>
  <c r="O298" i="2"/>
  <c r="O299" i="2"/>
  <c r="O300" i="2"/>
  <c r="O301" i="2"/>
  <c r="O302" i="2"/>
  <c r="O170" i="2"/>
  <c r="O171" i="2"/>
  <c r="O767" i="2"/>
  <c r="O87" i="2"/>
  <c r="O172" i="2"/>
  <c r="O173" i="2"/>
  <c r="O174" i="2"/>
  <c r="O88" i="2"/>
  <c r="O89" i="2"/>
  <c r="O175" i="2"/>
  <c r="O303" i="2"/>
  <c r="O481" i="2"/>
  <c r="O304" i="2"/>
  <c r="O482" i="2"/>
  <c r="O483" i="2"/>
  <c r="O305" i="2"/>
  <c r="O484" i="2"/>
  <c r="O176" i="2"/>
  <c r="O12" i="2"/>
  <c r="O177" i="2"/>
  <c r="O178" i="2"/>
  <c r="O13" i="2"/>
  <c r="O179" i="2"/>
  <c r="O90" i="2"/>
  <c r="O14" i="2"/>
  <c r="O180" i="2"/>
  <c r="O768" i="2"/>
  <c r="O91" i="2"/>
  <c r="O644" i="2"/>
  <c r="O181" i="2"/>
  <c r="O306" i="2"/>
  <c r="O307" i="2"/>
  <c r="O308" i="2"/>
  <c r="O309" i="2"/>
  <c r="O182" i="2"/>
  <c r="O485" i="2"/>
  <c r="O486" i="2"/>
  <c r="O310" i="2"/>
  <c r="O183" i="2"/>
  <c r="O311" i="2"/>
  <c r="O312" i="2"/>
  <c r="O313" i="2"/>
  <c r="O314" i="2"/>
  <c r="O487" i="2"/>
  <c r="O92" i="2"/>
  <c r="O960" i="2"/>
  <c r="O769" i="2"/>
  <c r="O488" i="2"/>
  <c r="O645" i="2"/>
  <c r="O489" i="2"/>
  <c r="O184" i="2"/>
  <c r="O185" i="2"/>
  <c r="O93" i="2"/>
  <c r="O186" i="2"/>
  <c r="O315" i="2"/>
  <c r="O316" i="2"/>
  <c r="O317" i="2"/>
  <c r="O318" i="2"/>
  <c r="O319" i="2"/>
  <c r="O187" i="2"/>
  <c r="O320" i="2"/>
  <c r="O321" i="2"/>
  <c r="O322" i="2"/>
  <c r="O323" i="2"/>
  <c r="O490" i="2"/>
  <c r="O188" i="2"/>
  <c r="O324" i="2"/>
  <c r="O491" i="2"/>
  <c r="O325" i="2"/>
  <c r="O94" i="2"/>
  <c r="O189" i="2"/>
  <c r="O770" i="2"/>
  <c r="O95" i="2"/>
  <c r="O646" i="2"/>
  <c r="O15" i="2"/>
  <c r="O926" i="2"/>
  <c r="O771" i="2"/>
  <c r="O16" i="2"/>
  <c r="O190" i="2"/>
  <c r="O191" i="2"/>
  <c r="O772" i="2"/>
  <c r="O17" i="2"/>
  <c r="O927" i="2"/>
  <c r="O192" i="2"/>
  <c r="O326" i="2"/>
  <c r="O327" i="2"/>
  <c r="O942" i="2"/>
  <c r="O328" i="2"/>
  <c r="O96" i="2"/>
  <c r="O329" i="2"/>
  <c r="O492" i="2"/>
  <c r="O493" i="2"/>
  <c r="O494" i="2"/>
  <c r="O495" i="2"/>
  <c r="O193" i="2"/>
  <c r="O496" i="2"/>
  <c r="O497" i="2"/>
  <c r="O194" i="2"/>
  <c r="O438" i="2"/>
  <c r="O195" i="2"/>
  <c r="O439" i="2"/>
  <c r="O330" i="2"/>
  <c r="O996" i="2"/>
  <c r="O196" i="2"/>
  <c r="O197" i="2"/>
  <c r="O18" i="2"/>
  <c r="O773" i="2"/>
  <c r="O331" i="2"/>
  <c r="O332" i="2"/>
  <c r="O19" i="2"/>
  <c r="O333" i="2"/>
  <c r="O334" i="2"/>
  <c r="O774" i="2"/>
  <c r="O335" i="2"/>
  <c r="O498" i="2"/>
  <c r="O440" i="2"/>
  <c r="O499" i="2"/>
  <c r="O441" i="2"/>
  <c r="O442" i="2"/>
  <c r="O500" i="2"/>
  <c r="O501" i="2"/>
  <c r="O443" i="2"/>
  <c r="O444" i="2"/>
  <c r="O336" i="2"/>
  <c r="O337" i="2"/>
  <c r="O198" i="2"/>
  <c r="O897" i="2"/>
  <c r="O20" i="2"/>
  <c r="O97" i="2"/>
  <c r="O943" i="2"/>
  <c r="O98" i="2"/>
  <c r="O338" i="2"/>
  <c r="O199" i="2"/>
  <c r="O928" i="2"/>
  <c r="O858" i="2"/>
  <c r="O200" i="2"/>
  <c r="O21" i="2"/>
  <c r="O647" i="2"/>
  <c r="O445" i="2"/>
  <c r="O775" i="2"/>
  <c r="O446" i="2"/>
  <c r="O648" i="2"/>
  <c r="O776" i="2"/>
  <c r="O777" i="2"/>
  <c r="O447" i="2"/>
  <c r="O649" i="2"/>
  <c r="O502" i="2"/>
  <c r="O650" i="2"/>
  <c r="O448" i="2"/>
  <c r="O503" i="2"/>
  <c r="O651" i="2"/>
  <c r="O504" i="2"/>
  <c r="O449" i="2"/>
  <c r="O652" i="2"/>
  <c r="O339" i="2"/>
  <c r="O340" i="2"/>
  <c r="O778" i="2"/>
  <c r="O341" i="2"/>
  <c r="O779" i="2"/>
  <c r="O22" i="2"/>
  <c r="O23" i="2"/>
  <c r="O24" i="2"/>
  <c r="O342" i="2"/>
  <c r="O25" i="2"/>
  <c r="O898" i="2"/>
  <c r="O26" i="2"/>
  <c r="O99" i="2"/>
  <c r="O859" i="2"/>
  <c r="O899" i="2"/>
  <c r="O343" i="2"/>
  <c r="O201" i="2"/>
  <c r="O100" i="2"/>
  <c r="O27" i="2"/>
  <c r="O344" i="2"/>
  <c r="O202" i="2"/>
  <c r="O505" i="2"/>
  <c r="O506" i="2"/>
  <c r="O450" i="2"/>
  <c r="O653" i="2"/>
  <c r="O654" i="2"/>
  <c r="O451" i="2"/>
  <c r="O507" i="2"/>
  <c r="O655" i="2"/>
  <c r="O508" i="2"/>
  <c r="O656" i="2"/>
  <c r="O657" i="2"/>
  <c r="O509" i="2"/>
  <c r="O658" i="2"/>
  <c r="O659" i="2"/>
  <c r="O660" i="2"/>
  <c r="O203" i="2"/>
  <c r="O860" i="2"/>
  <c r="O345" i="2"/>
  <c r="O944" i="2"/>
  <c r="O101" i="2"/>
  <c r="O961" i="2"/>
  <c r="O861" i="2"/>
  <c r="O452" i="2"/>
  <c r="O780" i="2"/>
  <c r="O453" i="2"/>
  <c r="O454" i="2"/>
  <c r="O204" i="2"/>
  <c r="O102" i="2"/>
  <c r="O900" i="2"/>
  <c r="O781" i="2"/>
  <c r="O346" i="2"/>
  <c r="O347" i="2"/>
  <c r="O862" i="2"/>
  <c r="O863" i="2"/>
  <c r="O782" i="2"/>
  <c r="O28" i="2"/>
  <c r="O864" i="2"/>
  <c r="O348" i="2"/>
  <c r="O455" i="2"/>
  <c r="O349" i="2"/>
  <c r="O510" i="2"/>
  <c r="O511" i="2"/>
  <c r="O783" i="2"/>
  <c r="O661" i="2"/>
  <c r="O512" i="2"/>
  <c r="O350" i="2"/>
  <c r="O784" i="2"/>
  <c r="O662" i="2"/>
  <c r="O513" i="2"/>
  <c r="O514" i="2"/>
  <c r="O663" i="2"/>
  <c r="O515" i="2"/>
  <c r="O205" i="2"/>
  <c r="O351" i="2"/>
  <c r="O516" i="2"/>
  <c r="O517" i="2"/>
  <c r="O206" i="2"/>
  <c r="O352" i="2"/>
  <c r="O456" i="2"/>
  <c r="O29" i="2"/>
  <c r="O353" i="2"/>
  <c r="O30" i="2"/>
  <c r="O664" i="2"/>
  <c r="O992" i="2"/>
  <c r="O354" i="2"/>
  <c r="O457" i="2"/>
  <c r="O865" i="2"/>
  <c r="O31" i="2"/>
  <c r="O103" i="2"/>
  <c r="O355" i="2"/>
  <c r="O32" i="2"/>
  <c r="O356" i="2"/>
  <c r="O207" i="2"/>
  <c r="O518" i="2"/>
  <c r="O665" i="2"/>
  <c r="O666" i="2"/>
  <c r="O667" i="2"/>
  <c r="O519" i="2"/>
  <c r="O668" i="2"/>
  <c r="O458" i="2"/>
  <c r="O929" i="2"/>
  <c r="O669" i="2"/>
  <c r="O785" i="2"/>
  <c r="O786" i="2"/>
  <c r="O33" i="2"/>
  <c r="O357" i="2"/>
  <c r="O520" i="2"/>
  <c r="O358" i="2"/>
  <c r="O670" i="2"/>
  <c r="O359" i="2"/>
  <c r="O521" i="2"/>
  <c r="O34" i="2"/>
  <c r="O360" i="2"/>
  <c r="O208" i="2"/>
  <c r="O361" i="2"/>
  <c r="O866" i="2"/>
  <c r="O362" i="2"/>
  <c r="O35" i="2"/>
  <c r="O363" i="2"/>
  <c r="O787" i="2"/>
  <c r="O671" i="2"/>
  <c r="O364" i="2"/>
  <c r="O209" i="2"/>
  <c r="O522" i="2"/>
  <c r="O365" i="2"/>
  <c r="O672" i="2"/>
  <c r="O945" i="2"/>
  <c r="O673" i="2"/>
  <c r="O459" i="2"/>
  <c r="O674" i="2"/>
  <c r="O867" i="2"/>
  <c r="O523" i="2"/>
  <c r="O962" i="2"/>
  <c r="O788" i="2"/>
  <c r="O789" i="2"/>
  <c r="O675" i="2"/>
  <c r="O868" i="2"/>
  <c r="O460" i="2"/>
  <c r="O676" i="2"/>
  <c r="O524" i="2"/>
  <c r="O901" i="2"/>
  <c r="O366" i="2"/>
  <c r="O367" i="2"/>
  <c r="O210" i="2"/>
  <c r="O36" i="2"/>
  <c r="O902" i="2"/>
  <c r="O677" i="2"/>
  <c r="O211" i="2"/>
  <c r="O678" i="2"/>
  <c r="O525" i="2"/>
  <c r="O790" i="2"/>
  <c r="O212" i="2"/>
  <c r="O213" i="2"/>
  <c r="O368" i="2"/>
  <c r="O369" i="2"/>
  <c r="O461" i="2"/>
  <c r="O946" i="2"/>
  <c r="O526" i="2"/>
  <c r="O527" i="2"/>
  <c r="O462" i="2"/>
  <c r="O528" i="2"/>
  <c r="O679" i="2"/>
  <c r="O529" i="2"/>
  <c r="O947" i="2"/>
  <c r="O903" i="2"/>
  <c r="O37" i="2"/>
  <c r="O38" i="2"/>
  <c r="O39" i="2"/>
  <c r="O791" i="2"/>
  <c r="O104" i="2"/>
  <c r="O105" i="2"/>
  <c r="O792" i="2"/>
  <c r="O370" i="2"/>
  <c r="O371" i="2"/>
  <c r="O372" i="2"/>
  <c r="O793" i="2"/>
  <c r="O106" i="2"/>
  <c r="O40" i="2"/>
  <c r="O214" i="2"/>
  <c r="O869" i="2"/>
  <c r="O904" i="2"/>
  <c r="O215" i="2"/>
  <c r="O794" i="2"/>
  <c r="O795" i="2"/>
  <c r="O107" i="2"/>
  <c r="O796" i="2"/>
  <c r="O530" i="2"/>
  <c r="O905" i="2"/>
  <c r="O948" i="2"/>
  <c r="O531" i="2"/>
  <c r="O532" i="2"/>
  <c r="O963" i="2"/>
  <c r="O797" i="2"/>
  <c r="O964" i="2"/>
  <c r="O533" i="2"/>
  <c r="O870" i="2"/>
  <c r="O798" i="2"/>
  <c r="O906" i="2"/>
  <c r="O534" i="2"/>
  <c r="O463" i="2"/>
  <c r="O799" i="2"/>
  <c r="O930" i="2"/>
  <c r="O535" i="2"/>
  <c r="O464" i="2"/>
  <c r="O800" i="2"/>
  <c r="O680" i="2"/>
  <c r="O41" i="2"/>
  <c r="O108" i="2"/>
  <c r="O536" i="2"/>
  <c r="O42" i="2"/>
  <c r="O681" i="2"/>
  <c r="O682" i="2"/>
  <c r="O683" i="2"/>
  <c r="O43" i="2"/>
  <c r="O801" i="2"/>
  <c r="O684" i="2"/>
  <c r="O373" i="2"/>
  <c r="O216" i="2"/>
  <c r="O374" i="2"/>
  <c r="O465" i="2"/>
  <c r="O802" i="2"/>
  <c r="O466" i="2"/>
  <c r="O965" i="2"/>
  <c r="O907" i="2"/>
  <c r="O537" i="2"/>
  <c r="O908" i="2"/>
  <c r="O538" i="2"/>
  <c r="O539" i="2"/>
  <c r="O871" i="2"/>
  <c r="O803" i="2"/>
  <c r="O804" i="2"/>
  <c r="O467" i="2"/>
  <c r="O966" i="2"/>
  <c r="O375" i="2"/>
  <c r="O217" i="2"/>
  <c r="O685" i="2"/>
  <c r="O218" i="2"/>
  <c r="O219" i="2"/>
  <c r="O109" i="2"/>
  <c r="O376" i="2"/>
  <c r="O220" i="2"/>
  <c r="O221" i="2"/>
  <c r="O110" i="2"/>
  <c r="O222" i="2"/>
  <c r="O377" i="2"/>
  <c r="O111" i="2"/>
  <c r="O378" i="2"/>
  <c r="O686" i="2"/>
  <c r="O223" i="2"/>
  <c r="O687" i="2"/>
  <c r="O805" i="2"/>
  <c r="O688" i="2"/>
  <c r="O806" i="2"/>
  <c r="O540" i="2"/>
  <c r="O379" i="2"/>
  <c r="O931" i="2"/>
  <c r="O967" i="2"/>
  <c r="O468" i="2"/>
  <c r="O541" i="2"/>
  <c r="O542" i="2"/>
  <c r="O380" i="2"/>
  <c r="O932" i="2"/>
  <c r="O543" i="2"/>
  <c r="O544" i="2"/>
  <c r="O545" i="2"/>
  <c r="O469" i="2"/>
  <c r="O546" i="2"/>
  <c r="O224" i="2"/>
  <c r="O381" i="2"/>
  <c r="O225" i="2"/>
  <c r="O382" i="2"/>
  <c r="O112" i="2"/>
  <c r="O226" i="2"/>
  <c r="O113" i="2"/>
  <c r="O547" i="2"/>
  <c r="O548" i="2"/>
  <c r="O549" i="2"/>
  <c r="O44" i="2"/>
  <c r="O114" i="2"/>
  <c r="O227" i="2"/>
  <c r="O45" i="2"/>
  <c r="O383" i="2"/>
  <c r="O384" i="2"/>
  <c r="O550" i="2"/>
  <c r="O228" i="2"/>
  <c r="O689" i="2"/>
  <c r="O46" i="2"/>
  <c r="O385" i="2"/>
  <c r="O690" i="2"/>
  <c r="O551" i="2"/>
  <c r="O807" i="2"/>
  <c r="O691" i="2"/>
  <c r="O949" i="2"/>
  <c r="O872" i="2"/>
  <c r="O552" i="2"/>
  <c r="O808" i="2"/>
  <c r="O692" i="2"/>
  <c r="O553" i="2"/>
  <c r="O554" i="2"/>
  <c r="O933" i="2"/>
  <c r="O693" i="2"/>
  <c r="O694" i="2"/>
  <c r="O386" i="2"/>
  <c r="O695" i="2"/>
  <c r="O387" i="2"/>
  <c r="O555" i="2"/>
  <c r="O47" i="2"/>
  <c r="O229" i="2"/>
  <c r="O230" i="2"/>
  <c r="O48" i="2"/>
  <c r="O115" i="2"/>
  <c r="O696" i="2"/>
  <c r="O968" i="2"/>
  <c r="O909" i="2"/>
  <c r="O934" i="2"/>
  <c r="O556" i="2"/>
  <c r="O697" i="2"/>
  <c r="O809" i="2"/>
  <c r="O557" i="2"/>
  <c r="O388" i="2"/>
  <c r="O698" i="2"/>
  <c r="O699" i="2"/>
  <c r="O910" i="2"/>
  <c r="O700" i="2"/>
  <c r="O810" i="2"/>
  <c r="O701" i="2"/>
  <c r="O969" i="2"/>
  <c r="O702" i="2"/>
  <c r="O389" i="2"/>
  <c r="O993" i="2"/>
  <c r="O558" i="2"/>
  <c r="O49" i="2"/>
  <c r="O231" i="2"/>
  <c r="O559" i="2"/>
  <c r="O116" i="2"/>
  <c r="O232" i="2"/>
  <c r="O703" i="2"/>
  <c r="O560" i="2"/>
  <c r="O233" i="2"/>
  <c r="O561" i="2"/>
  <c r="O562" i="2"/>
  <c r="O704" i="2"/>
  <c r="O563" i="2"/>
  <c r="O390" i="2"/>
  <c r="O970" i="2"/>
  <c r="O873" i="2"/>
  <c r="O935" i="2"/>
  <c r="O911" i="2"/>
  <c r="O971" i="2"/>
  <c r="O705" i="2"/>
  <c r="O972" i="2"/>
  <c r="O973" i="2"/>
  <c r="O936" i="2"/>
  <c r="O950" i="2"/>
  <c r="O564" i="2"/>
  <c r="O874" i="2"/>
  <c r="O565" i="2"/>
  <c r="O875" i="2"/>
  <c r="O566" i="2"/>
  <c r="O912" i="2"/>
  <c r="O811" i="2"/>
  <c r="O567" i="2"/>
  <c r="O234" i="2"/>
  <c r="O568" i="2"/>
  <c r="O235" i="2"/>
  <c r="O706" i="2"/>
  <c r="O707" i="2"/>
  <c r="O236" i="2"/>
  <c r="O569" i="2"/>
  <c r="O50" i="2"/>
  <c r="O570" i="2"/>
  <c r="O913" i="2"/>
  <c r="O117" i="2"/>
  <c r="O237" i="2"/>
  <c r="O951" i="2"/>
  <c r="O238" i="2"/>
  <c r="O914" i="2"/>
  <c r="O876" i="2"/>
  <c r="O571" i="2"/>
  <c r="O708" i="2"/>
  <c r="O572" i="2"/>
  <c r="O952" i="2"/>
  <c r="O709" i="2"/>
  <c r="O573" i="2"/>
  <c r="O710" i="2"/>
  <c r="O391" i="2"/>
  <c r="O937" i="2"/>
  <c r="O812" i="2"/>
  <c r="O239" i="2"/>
  <c r="O240" i="2"/>
  <c r="O915" i="2"/>
  <c r="O877" i="2"/>
  <c r="O241" i="2"/>
  <c r="O878" i="2"/>
  <c r="O242" i="2"/>
  <c r="O916" i="2"/>
  <c r="O118" i="2"/>
  <c r="O953" i="2"/>
  <c r="O813" i="2"/>
  <c r="O997" i="2"/>
  <c r="O879" i="2"/>
  <c r="O243" i="2"/>
  <c r="O244" i="2"/>
  <c r="O574" i="2"/>
  <c r="O711" i="2"/>
  <c r="O575" i="2"/>
  <c r="O576" i="2"/>
  <c r="O814" i="2"/>
  <c r="O577" i="2"/>
  <c r="O815" i="2"/>
  <c r="O578" i="2"/>
  <c r="O579" i="2"/>
  <c r="O712" i="2"/>
  <c r="O392" i="2"/>
  <c r="O580" i="2"/>
  <c r="O816" i="2"/>
  <c r="O393" i="2"/>
  <c r="O581" i="2"/>
  <c r="O817" i="2"/>
  <c r="O818" i="2"/>
  <c r="O582" i="2"/>
  <c r="O583" i="2"/>
  <c r="O819" i="2"/>
  <c r="O713" i="2"/>
  <c r="O880" i="2"/>
  <c r="O584" i="2"/>
  <c r="O394" i="2"/>
  <c r="O999" i="2"/>
  <c r="O994" i="2"/>
  <c r="O917" i="2"/>
  <c r="O51" i="2"/>
  <c r="O938" i="2"/>
  <c r="O52" i="2"/>
  <c r="O939" i="2"/>
  <c r="O918" i="2"/>
  <c r="O974" i="2"/>
  <c r="O975" i="2"/>
  <c r="O940" i="2"/>
  <c r="O976" i="2"/>
  <c r="O714" i="2"/>
  <c r="O820" i="2"/>
  <c r="O821" i="2"/>
  <c r="O822" i="2"/>
  <c r="O119" i="2"/>
  <c r="O395" i="2"/>
  <c r="O823" i="2"/>
  <c r="O245" i="2"/>
  <c r="O585" i="2"/>
  <c r="O396" i="2"/>
  <c r="O586" i="2"/>
  <c r="O587" i="2"/>
  <c r="O397" i="2"/>
  <c r="O881" i="2"/>
  <c r="O588" i="2"/>
  <c r="O589" i="2"/>
  <c r="O590" i="2"/>
  <c r="O53" i="2"/>
  <c r="O715" i="2"/>
  <c r="O54" i="2"/>
  <c r="O55" i="2"/>
  <c r="O591" i="2"/>
  <c r="O824" i="2"/>
  <c r="O398" i="2"/>
  <c r="O716" i="2"/>
  <c r="O246" i="2"/>
  <c r="O120" i="2"/>
  <c r="O247" i="2"/>
  <c r="O121" i="2"/>
  <c r="O825" i="2"/>
  <c r="O248" i="2"/>
  <c r="O592" i="2"/>
  <c r="O717" i="2"/>
  <c r="O122" i="2"/>
  <c r="O249" i="2"/>
  <c r="O718" i="2"/>
  <c r="O123" i="2"/>
  <c r="O719" i="2"/>
  <c r="O399" i="2"/>
  <c r="O882" i="2"/>
  <c r="O56" i="2"/>
  <c r="O826" i="2"/>
  <c r="O57" i="2"/>
  <c r="O827" i="2"/>
  <c r="O58" i="2"/>
  <c r="O954" i="2"/>
  <c r="O124" i="2"/>
  <c r="O977" i="2"/>
  <c r="O828" i="2"/>
  <c r="O829" i="2"/>
  <c r="O955" i="2"/>
  <c r="O720" i="2"/>
  <c r="O721" i="2"/>
  <c r="O593" i="2"/>
  <c r="O594" i="2"/>
  <c r="O250" i="2"/>
  <c r="O125" i="2"/>
  <c r="O830" i="2"/>
  <c r="O831" i="2"/>
  <c r="O251" i="2"/>
  <c r="O722" i="2"/>
  <c r="O126" i="2"/>
  <c r="O595" i="2"/>
  <c r="O832" i="2"/>
  <c r="O978" i="2"/>
  <c r="O883" i="2"/>
  <c r="O979" i="2"/>
  <c r="O59" i="2"/>
  <c r="O60" i="2"/>
  <c r="O980" i="2"/>
  <c r="O995" i="2"/>
  <c r="O981" i="2"/>
  <c r="O127" i="2"/>
  <c r="O61" i="2"/>
  <c r="O62" i="2"/>
  <c r="O723" i="2"/>
  <c r="O400" i="2"/>
  <c r="O596" i="2"/>
  <c r="O884" i="2"/>
  <c r="O833" i="2"/>
  <c r="O401" i="2"/>
  <c r="O252" i="2"/>
  <c r="O597" i="2"/>
  <c r="O598" i="2"/>
  <c r="O253" i="2"/>
  <c r="O599" i="2"/>
  <c r="O402" i="2"/>
  <c r="O403" i="2"/>
  <c r="O982" i="2"/>
  <c r="O404" i="2"/>
  <c r="O724" i="2"/>
  <c r="O63" i="2"/>
  <c r="O64" i="2"/>
  <c r="O405" i="2"/>
  <c r="O834" i="2"/>
  <c r="O956" i="2"/>
  <c r="O406" i="2"/>
  <c r="O983" i="2"/>
  <c r="O725" i="2"/>
  <c r="O726" i="2"/>
  <c r="O727" i="2"/>
  <c r="O600" i="2"/>
  <c r="O728" i="2"/>
  <c r="O601" i="2"/>
  <c r="O128" i="2"/>
  <c r="O254" i="2"/>
  <c r="O255" i="2"/>
  <c r="O729" i="2"/>
  <c r="O730" i="2"/>
  <c r="O835" i="2"/>
  <c r="O256" i="2"/>
  <c r="O407" i="2"/>
  <c r="O836" i="2"/>
  <c r="O129" i="2"/>
  <c r="O837" i="2"/>
  <c r="O408" i="2"/>
  <c r="O941" i="2"/>
  <c r="O257" i="2"/>
  <c r="O838" i="2"/>
  <c r="O731" i="2"/>
  <c r="O602" i="2"/>
  <c r="O732" i="2"/>
  <c r="O130" i="2"/>
  <c r="O603" i="2"/>
  <c r="O65" i="2"/>
  <c r="O66" i="2"/>
  <c r="O733" i="2"/>
  <c r="O734" i="2"/>
  <c r="O131" i="2"/>
  <c r="O735" i="2"/>
  <c r="O258" i="2"/>
  <c r="O736" i="2"/>
  <c r="O737" i="2"/>
  <c r="O738" i="2"/>
  <c r="O604" i="2"/>
  <c r="O259" i="2"/>
  <c r="O839" i="2"/>
  <c r="O132" i="2"/>
  <c r="O840" i="2"/>
  <c r="O133" i="2"/>
  <c r="O260" i="2"/>
  <c r="O885" i="2"/>
  <c r="O984" i="2"/>
  <c r="O261" i="2"/>
  <c r="O605" i="2"/>
  <c r="O409" i="2"/>
  <c r="O739" i="2"/>
  <c r="O740" i="2"/>
  <c r="O410" i="2"/>
  <c r="O411" i="2"/>
  <c r="O606" i="2"/>
  <c r="O1000" i="2"/>
  <c r="O134" i="2"/>
  <c r="O262" i="2"/>
  <c r="O135" i="2"/>
  <c r="O998" i="2"/>
  <c r="O263" i="2"/>
  <c r="O264" i="2"/>
  <c r="O985" i="2"/>
  <c r="O265" i="2"/>
  <c r="O607" i="2"/>
  <c r="O412" i="2"/>
  <c r="O741" i="2"/>
  <c r="O608" i="2"/>
  <c r="O609" i="2"/>
  <c r="O610" i="2"/>
  <c r="O611" i="2"/>
  <c r="O612" i="2"/>
  <c r="O613" i="2"/>
  <c r="O841" i="2"/>
  <c r="O886" i="2"/>
  <c r="O919" i="2"/>
  <c r="O887" i="2"/>
  <c r="O266" i="2"/>
  <c r="O957" i="2"/>
  <c r="O920" i="2"/>
  <c r="O267" i="2"/>
  <c r="O614" i="2"/>
  <c r="O615" i="2"/>
  <c r="O616" i="2"/>
  <c r="O742" i="2"/>
  <c r="O617" i="2"/>
  <c r="O743" i="2"/>
  <c r="O744" i="2"/>
  <c r="O842" i="2"/>
  <c r="O843" i="2"/>
  <c r="O136" i="2"/>
  <c r="O618" i="2"/>
  <c r="O619" i="2"/>
  <c r="O620" i="2"/>
  <c r="O621" i="2"/>
  <c r="O745" i="2"/>
  <c r="O413" i="2"/>
  <c r="O137" i="2"/>
  <c r="O986" i="2"/>
  <c r="O67" i="2"/>
  <c r="O138" i="2"/>
  <c r="O888" i="2"/>
  <c r="O68" i="2"/>
  <c r="O889" i="2"/>
  <c r="O622" i="2"/>
  <c r="O414" i="2"/>
  <c r="O746" i="2"/>
  <c r="O747" i="2"/>
  <c r="O748" i="2"/>
  <c r="O268" i="2"/>
  <c r="O987" i="2"/>
  <c r="O844" i="2"/>
  <c r="O921" i="2"/>
  <c r="O890" i="2"/>
  <c r="O922" i="2"/>
  <c r="O623" i="2"/>
  <c r="O624" i="2"/>
  <c r="O749" i="2"/>
  <c r="O750" i="2"/>
  <c r="O751" i="2"/>
  <c r="O752" i="2"/>
  <c r="O415" i="2"/>
  <c r="O753" i="2"/>
  <c r="O416" i="2"/>
  <c r="O625" i="2"/>
  <c r="O754" i="2"/>
  <c r="O755" i="2"/>
  <c r="O626" i="2"/>
  <c r="O756" i="2"/>
  <c r="O845" i="2"/>
  <c r="O269" i="2"/>
  <c r="O139" i="2"/>
  <c r="O270" i="2"/>
  <c r="O140" i="2"/>
  <c r="O757" i="2"/>
  <c r="O627" i="2"/>
  <c r="O758" i="2"/>
  <c r="O417" i="2"/>
  <c r="O418" i="2"/>
  <c r="O419" i="2"/>
  <c r="O271" i="2"/>
  <c r="O759" i="2"/>
  <c r="O628" i="2"/>
  <c r="O420" i="2"/>
  <c r="O988" i="2"/>
  <c r="O989" i="2"/>
  <c r="O846" i="2"/>
  <c r="O629" i="2"/>
  <c r="O421" i="2"/>
  <c r="O422" i="2"/>
  <c r="O760" i="2"/>
  <c r="O761" i="2"/>
  <c r="O423" i="2"/>
  <c r="O891" i="2"/>
  <c r="O141" i="2"/>
  <c r="O892" i="2"/>
  <c r="O847" i="2"/>
  <c r="O848" i="2"/>
  <c r="O893" i="2"/>
  <c r="O69" i="2"/>
  <c r="O70" i="2"/>
  <c r="O272" i="2"/>
  <c r="O424" i="2"/>
  <c r="O849" i="2"/>
  <c r="O762" i="2"/>
  <c r="O958" i="2"/>
  <c r="O273" i="2"/>
  <c r="O142" i="2"/>
  <c r="O425" i="2"/>
  <c r="O470" i="2"/>
  <c r="O630" i="2"/>
  <c r="O631" i="2"/>
  <c r="O471" i="2"/>
  <c r="O894" i="2"/>
  <c r="O763" i="2"/>
  <c r="O472" i="2"/>
  <c r="O143" i="2"/>
  <c r="O274" i="2"/>
  <c r="O850" i="2"/>
  <c r="O426" i="2"/>
  <c r="O473" i="2"/>
  <c r="O959" i="2"/>
  <c r="O474" i="2"/>
  <c r="O851" i="2"/>
  <c r="O632" i="2"/>
  <c r="O427" i="2"/>
  <c r="O144" i="2"/>
  <c r="O428" i="2"/>
  <c r="O275" i="2"/>
  <c r="O145" i="2"/>
  <c r="O429" i="2"/>
  <c r="O276" i="2"/>
  <c r="O923" i="2"/>
  <c r="O852" i="2"/>
  <c r="O146" i="2"/>
  <c r="O430" i="2"/>
  <c r="O431" i="2"/>
  <c r="O71" i="2"/>
  <c r="O147" i="2"/>
  <c r="O432" i="2"/>
  <c r="O853" i="2"/>
  <c r="O633" i="2"/>
  <c r="O634" i="2"/>
  <c r="O635" i="2"/>
  <c r="O1001" i="2"/>
  <c r="O895" i="2"/>
  <c r="O636" i="2"/>
  <c r="O637" i="2"/>
  <c r="O638" i="2"/>
  <c r="O277" i="2"/>
  <c r="O278" i="2"/>
  <c r="O279" i="2"/>
  <c r="O433" i="2"/>
  <c r="O854" i="2"/>
  <c r="O639" i="2"/>
  <c r="O640" i="2"/>
  <c r="O764" i="2"/>
  <c r="O990" i="2"/>
  <c r="O280" i="2"/>
  <c r="O72" i="2"/>
  <c r="O855" i="2"/>
  <c r="O281" i="2"/>
  <c r="O282" i="2"/>
  <c r="O283" i="2"/>
  <c r="O475" i="2"/>
  <c r="O641" i="2"/>
  <c r="O991" i="2"/>
  <c r="O476" i="2"/>
  <c r="O434" i="2"/>
  <c r="O73" i="2"/>
  <c r="O74" i="2"/>
  <c r="O642" i="2"/>
  <c r="O856" i="2"/>
  <c r="O477" i="2"/>
  <c r="O857" i="2"/>
  <c r="O435" i="2"/>
  <c r="O765" i="2"/>
  <c r="O924" i="2"/>
  <c r="O896" i="2"/>
  <c r="O766" i="2"/>
  <c r="O925" i="2"/>
  <c r="O148" i="2"/>
  <c r="O436" i="2"/>
  <c r="O437" i="2"/>
  <c r="O284" i="2"/>
  <c r="L224" i="2"/>
  <c r="L845" i="2"/>
  <c r="L680" i="2"/>
  <c r="L203" i="2"/>
  <c r="L56" i="2"/>
  <c r="L996" i="2"/>
  <c r="L381" i="2"/>
  <c r="L137" i="2"/>
  <c r="L947" i="2"/>
  <c r="L259" i="2"/>
  <c r="L860" i="2"/>
  <c r="L1000" i="2"/>
  <c r="L339" i="2"/>
  <c r="L558" i="2"/>
  <c r="L33" i="2"/>
  <c r="L268" i="2"/>
  <c r="L239" i="2"/>
  <c r="L340" i="2"/>
  <c r="L134" i="2"/>
  <c r="L345" i="2"/>
  <c r="L778" i="2"/>
  <c r="L341" i="2"/>
  <c r="L841" i="2"/>
  <c r="L336" i="2"/>
  <c r="L273" i="2"/>
  <c r="L171" i="2"/>
  <c r="L903" i="2"/>
  <c r="L695" i="2"/>
  <c r="L94" i="2"/>
  <c r="L142" i="2"/>
  <c r="L4" i="2"/>
  <c r="L92" i="2"/>
  <c r="L826" i="2"/>
  <c r="L891" i="2"/>
  <c r="L41" i="2"/>
  <c r="L57" i="2"/>
  <c r="L176" i="2"/>
  <c r="L83" i="2"/>
  <c r="L37" i="2"/>
  <c r="L225" i="2"/>
  <c r="L427" i="2"/>
  <c r="L38" i="2"/>
  <c r="L999" i="2"/>
  <c r="L108" i="2"/>
  <c r="L146" i="2"/>
  <c r="L567" i="2"/>
  <c r="L402" i="2"/>
  <c r="L217" i="2"/>
  <c r="L366" i="2"/>
  <c r="L162" i="2"/>
  <c r="L779" i="2"/>
  <c r="L144" i="2"/>
  <c r="L886" i="2"/>
  <c r="L685" i="2"/>
  <c r="L839" i="2"/>
  <c r="L357" i="2"/>
  <c r="L988" i="2"/>
  <c r="L382" i="2"/>
  <c r="L520" i="2"/>
  <c r="L49" i="2"/>
  <c r="L22" i="2"/>
  <c r="L403" i="2"/>
  <c r="L536" i="2"/>
  <c r="L205" i="2"/>
  <c r="L280" i="2"/>
  <c r="L351" i="2"/>
  <c r="L196" i="2"/>
  <c r="L112" i="2"/>
  <c r="L12" i="2"/>
  <c r="L944" i="2"/>
  <c r="L23" i="2"/>
  <c r="L982" i="2"/>
  <c r="L101" i="2"/>
  <c r="L141" i="2"/>
  <c r="L960" i="2"/>
  <c r="L77" i="2"/>
  <c r="L767" i="2"/>
  <c r="L827" i="2"/>
  <c r="L425" i="2"/>
  <c r="L231" i="2"/>
  <c r="L39" i="2"/>
  <c r="L240" i="2"/>
  <c r="L87" i="2"/>
  <c r="L404" i="2"/>
  <c r="L5" i="2"/>
  <c r="L978" i="2"/>
  <c r="L791" i="2"/>
  <c r="L172" i="2"/>
  <c r="L104" i="2"/>
  <c r="L173" i="2"/>
  <c r="L177" i="2"/>
  <c r="L516" i="2"/>
  <c r="L197" i="2"/>
  <c r="L262" i="2"/>
  <c r="L892" i="2"/>
  <c r="L226" i="2"/>
  <c r="L387" i="2"/>
  <c r="L284" i="2"/>
  <c r="L113" i="2"/>
  <c r="L24" i="2"/>
  <c r="L547" i="2"/>
  <c r="L53" i="2"/>
  <c r="L559" i="2"/>
  <c r="L715" i="2"/>
  <c r="L178" i="2"/>
  <c r="L724" i="2"/>
  <c r="L407" i="2"/>
  <c r="L358" i="2"/>
  <c r="L367" i="2"/>
  <c r="L234" i="2"/>
  <c r="L670" i="2"/>
  <c r="L342" i="2"/>
  <c r="L961" i="2"/>
  <c r="L78" i="2"/>
  <c r="L13" i="2"/>
  <c r="L218" i="2"/>
  <c r="L105" i="2"/>
  <c r="L847" i="2"/>
  <c r="L174" i="2"/>
  <c r="L430" i="2"/>
  <c r="L994" i="2"/>
  <c r="L769" i="2"/>
  <c r="L919" i="2"/>
  <c r="L359" i="2"/>
  <c r="L792" i="2"/>
  <c r="L189" i="2"/>
  <c r="L210" i="2"/>
  <c r="L63" i="2"/>
  <c r="L36" i="2"/>
  <c r="L517" i="2"/>
  <c r="L887" i="2"/>
  <c r="L370" i="2"/>
  <c r="L428" i="2"/>
  <c r="L219" i="2"/>
  <c r="L64" i="2"/>
  <c r="L25" i="2"/>
  <c r="L109" i="2"/>
  <c r="L135" i="2"/>
  <c r="L269" i="2"/>
  <c r="L371" i="2"/>
  <c r="L6" i="2"/>
  <c r="L376" i="2"/>
  <c r="L770" i="2"/>
  <c r="L206" i="2"/>
  <c r="L337" i="2"/>
  <c r="L352" i="2"/>
  <c r="L372" i="2"/>
  <c r="L139" i="2"/>
  <c r="L156" i="2"/>
  <c r="L548" i="2"/>
  <c r="L917" i="2"/>
  <c r="L95" i="2"/>
  <c r="L915" i="2"/>
  <c r="L793" i="2"/>
  <c r="L42" i="2"/>
  <c r="L987" i="2"/>
  <c r="L58" i="2"/>
  <c r="L132" i="2"/>
  <c r="L51" i="2"/>
  <c r="L555" i="2"/>
  <c r="L106" i="2"/>
  <c r="L521" i="2"/>
  <c r="L405" i="2"/>
  <c r="L2" i="2"/>
  <c r="L3" i="2"/>
  <c r="L877" i="2"/>
  <c r="L898" i="2"/>
  <c r="L681" i="2"/>
  <c r="L241" i="2"/>
  <c r="L989" i="2"/>
  <c r="L846" i="2"/>
  <c r="L18" i="2"/>
  <c r="L9" i="2"/>
  <c r="L456" i="2"/>
  <c r="L834" i="2"/>
  <c r="L88" i="2"/>
  <c r="L938" i="2"/>
  <c r="L998" i="2"/>
  <c r="L29" i="2"/>
  <c r="L47" i="2"/>
  <c r="L263" i="2"/>
  <c r="L34" i="2"/>
  <c r="L431" i="2"/>
  <c r="L986" i="2"/>
  <c r="L878" i="2"/>
  <c r="L266" i="2"/>
  <c r="L844" i="2"/>
  <c r="L646" i="2"/>
  <c r="L229" i="2"/>
  <c r="L264" i="2"/>
  <c r="L861" i="2"/>
  <c r="L848" i="2"/>
  <c r="L682" i="2"/>
  <c r="L15" i="2"/>
  <c r="L75" i="2"/>
  <c r="L452" i="2"/>
  <c r="L638" i="2"/>
  <c r="L902" i="2"/>
  <c r="L773" i="2"/>
  <c r="L488" i="2"/>
  <c r="L10" i="2"/>
  <c r="L331" i="2"/>
  <c r="L568" i="2"/>
  <c r="L883" i="2"/>
  <c r="L235" i="2"/>
  <c r="L893" i="2"/>
  <c r="L79" i="2"/>
  <c r="L353" i="2"/>
  <c r="L220" i="2"/>
  <c r="L780" i="2"/>
  <c r="L453" i="2"/>
  <c r="L179" i="2"/>
  <c r="L645" i="2"/>
  <c r="L275" i="2"/>
  <c r="L840" i="2"/>
  <c r="L133" i="2"/>
  <c r="L76" i="2"/>
  <c r="L52" i="2"/>
  <c r="L7" i="2"/>
  <c r="L549" i="2"/>
  <c r="L26" i="2"/>
  <c r="L221" i="2"/>
  <c r="L677" i="2"/>
  <c r="L277" i="2"/>
  <c r="L99" i="2"/>
  <c r="L110" i="2"/>
  <c r="L44" i="2"/>
  <c r="L116" i="2"/>
  <c r="L843" i="2"/>
  <c r="L957" i="2"/>
  <c r="L360" i="2"/>
  <c r="L232" i="2"/>
  <c r="L81" i="2"/>
  <c r="L859" i="2"/>
  <c r="L73" i="2"/>
  <c r="L230" i="2"/>
  <c r="L8" i="2"/>
  <c r="L706" i="2"/>
  <c r="L198" i="2"/>
  <c r="L30" i="2"/>
  <c r="L157" i="2"/>
  <c r="L211" i="2"/>
  <c r="L89" i="2"/>
  <c r="L956" i="2"/>
  <c r="L939" i="2"/>
  <c r="L979" i="2"/>
  <c r="L897" i="2"/>
  <c r="L69" i="2"/>
  <c r="L664" i="2"/>
  <c r="L925" i="2"/>
  <c r="L985" i="2"/>
  <c r="L489" i="2"/>
  <c r="L921" i="2"/>
  <c r="L136" i="2"/>
  <c r="L242" i="2"/>
  <c r="L114" i="2"/>
  <c r="L454" i="2"/>
  <c r="L920" i="2"/>
  <c r="L992" i="2"/>
  <c r="L227" i="2"/>
  <c r="L332" i="2"/>
  <c r="L59" i="2"/>
  <c r="L678" i="2"/>
  <c r="L354" i="2"/>
  <c r="L222" i="2"/>
  <c r="L82" i="2"/>
  <c r="L916" i="2"/>
  <c r="L703" i="2"/>
  <c r="L457" i="2"/>
  <c r="L60" i="2"/>
  <c r="L84" i="2"/>
  <c r="L40" i="2"/>
  <c r="L90" i="2"/>
  <c r="L204" i="2"/>
  <c r="L865" i="2"/>
  <c r="L54" i="2"/>
  <c r="L31" i="2"/>
  <c r="L899" i="2"/>
  <c r="L208" i="2"/>
  <c r="L45" i="2"/>
  <c r="L103" i="2"/>
  <c r="L20" i="2"/>
  <c r="L707" i="2"/>
  <c r="L55" i="2"/>
  <c r="L560" i="2"/>
  <c r="L918" i="2"/>
  <c r="L236" i="2"/>
  <c r="L974" i="2"/>
  <c r="L260" i="2"/>
  <c r="L569" i="2"/>
  <c r="L361" i="2"/>
  <c r="L377" i="2"/>
  <c r="L50" i="2"/>
  <c r="L102" i="2"/>
  <c r="L926" i="2"/>
  <c r="L525" i="2"/>
  <c r="L900" i="2"/>
  <c r="L885" i="2"/>
  <c r="L281" i="2"/>
  <c r="L70" i="2"/>
  <c r="L295" i="2"/>
  <c r="L272" i="2"/>
  <c r="L214" i="2"/>
  <c r="L781" i="2"/>
  <c r="L67" i="2"/>
  <c r="L869" i="2"/>
  <c r="L71" i="2"/>
  <c r="L343" i="2"/>
  <c r="L118" i="2"/>
  <c r="L953" i="2"/>
  <c r="L570" i="2"/>
  <c r="L138" i="2"/>
  <c r="L406" i="2"/>
  <c r="L813" i="2"/>
  <c r="L683" i="2"/>
  <c r="L472" i="2"/>
  <c r="L201" i="2"/>
  <c r="L984" i="2"/>
  <c r="L233" i="2"/>
  <c r="L904" i="2"/>
  <c r="L997" i="2"/>
  <c r="L43" i="2"/>
  <c r="L355" i="2"/>
  <c r="L866" i="2"/>
  <c r="L346" i="2"/>
  <c r="L80" i="2"/>
  <c r="L215" i="2"/>
  <c r="L347" i="2"/>
  <c r="L890" i="2"/>
  <c r="L771" i="2"/>
  <c r="L14" i="2"/>
  <c r="L100" i="2"/>
  <c r="L980" i="2"/>
  <c r="L879" i="2"/>
  <c r="L790" i="2"/>
  <c r="L97" i="2"/>
  <c r="L16" i="2"/>
  <c r="L954" i="2"/>
  <c r="L147" i="2"/>
  <c r="L180" i="2"/>
  <c r="L190" i="2"/>
  <c r="L27" i="2"/>
  <c r="L191" i="2"/>
  <c r="L184" i="2"/>
  <c r="L124" i="2"/>
  <c r="L383" i="2"/>
  <c r="L561" i="2"/>
  <c r="L111" i="2"/>
  <c r="L175" i="2"/>
  <c r="L85" i="2"/>
  <c r="L32" i="2"/>
  <c r="L836" i="2"/>
  <c r="L362" i="2"/>
  <c r="L212" i="2"/>
  <c r="L772" i="2"/>
  <c r="L995" i="2"/>
  <c r="L19" i="2"/>
  <c r="L888" i="2"/>
  <c r="L768" i="2"/>
  <c r="L975" i="2"/>
  <c r="L158" i="2"/>
  <c r="L333" i="2"/>
  <c r="L432" i="2"/>
  <c r="L35" i="2"/>
  <c r="L363" i="2"/>
  <c r="L562" i="2"/>
  <c r="L977" i="2"/>
  <c r="L270" i="2"/>
  <c r="L129" i="2"/>
  <c r="L913" i="2"/>
  <c r="L828" i="2"/>
  <c r="L384" i="2"/>
  <c r="L91" i="2"/>
  <c r="L787" i="2"/>
  <c r="L437" i="2"/>
  <c r="L143" i="2"/>
  <c r="L981" i="2"/>
  <c r="L267" i="2"/>
  <c r="L550" i="2"/>
  <c r="L644" i="2"/>
  <c r="L282" i="2"/>
  <c r="L837" i="2"/>
  <c r="L356" i="2"/>
  <c r="L11" i="2"/>
  <c r="L228" i="2"/>
  <c r="L943" i="2"/>
  <c r="L98" i="2"/>
  <c r="L274" i="2"/>
  <c r="L801" i="2"/>
  <c r="L671" i="2"/>
  <c r="L684" i="2"/>
  <c r="L127" i="2"/>
  <c r="L17" i="2"/>
  <c r="L364" i="2"/>
  <c r="L209" i="2"/>
  <c r="L522" i="2"/>
  <c r="L68" i="2"/>
  <c r="L213" i="2"/>
  <c r="L408" i="2"/>
  <c r="L941" i="2"/>
  <c r="L436" i="2"/>
  <c r="L48" i="2"/>
  <c r="L115" i="2"/>
  <c r="L261" i="2"/>
  <c r="L207" i="2"/>
  <c r="L373" i="2"/>
  <c r="L862" i="2"/>
  <c r="L334" i="2"/>
  <c r="L983" i="2"/>
  <c r="L117" i="2"/>
  <c r="L689" i="2"/>
  <c r="L338" i="2"/>
  <c r="L278" i="2"/>
  <c r="L344" i="2"/>
  <c r="L794" i="2"/>
  <c r="L518" i="2"/>
  <c r="L279" i="2"/>
  <c r="L216" i="2"/>
  <c r="L61" i="2"/>
  <c r="L922" i="2"/>
  <c r="L62" i="2"/>
  <c r="L927" i="2"/>
  <c r="L199" i="2"/>
  <c r="L46" i="2"/>
  <c r="L433" i="2"/>
  <c r="L163" i="2"/>
  <c r="L863" i="2"/>
  <c r="L940" i="2"/>
  <c r="L185" i="2"/>
  <c r="L265" i="2"/>
  <c r="L86" i="2"/>
  <c r="L928" i="2"/>
  <c r="L150" i="2"/>
  <c r="L257" i="2"/>
  <c r="L72" i="2"/>
  <c r="L829" i="2"/>
  <c r="L164" i="2"/>
  <c r="L795" i="2"/>
  <c r="L696" i="2"/>
  <c r="L858" i="2"/>
  <c r="L725" i="2"/>
  <c r="L782" i="2"/>
  <c r="L385" i="2"/>
  <c r="L192" i="2"/>
  <c r="L326" i="2"/>
  <c r="L976" i="2"/>
  <c r="L327" i="2"/>
  <c r="L237" i="2"/>
  <c r="L378" i="2"/>
  <c r="L28" i="2"/>
  <c r="L374" i="2"/>
  <c r="L283" i="2"/>
  <c r="L704" i="2"/>
  <c r="L200" i="2"/>
  <c r="L838" i="2"/>
  <c r="L955" i="2"/>
  <c r="L145" i="2"/>
  <c r="L942" i="2"/>
  <c r="L774" i="2"/>
  <c r="L93" i="2"/>
  <c r="L951" i="2"/>
  <c r="L368" i="2"/>
  <c r="L107" i="2"/>
  <c r="L238" i="2"/>
  <c r="L429" i="2"/>
  <c r="L243" i="2"/>
  <c r="L914" i="2"/>
  <c r="L796" i="2"/>
  <c r="L276" i="2"/>
  <c r="L165" i="2"/>
  <c r="L690" i="2"/>
  <c r="L365" i="2"/>
  <c r="L244" i="2"/>
  <c r="L864" i="2"/>
  <c r="L140" i="2"/>
  <c r="L686" i="2"/>
  <c r="L720" i="2"/>
  <c r="L202" i="2"/>
  <c r="L328" i="2"/>
  <c r="L876" i="2"/>
  <c r="L335" i="2"/>
  <c r="L348" i="2"/>
  <c r="L74" i="2"/>
  <c r="L186" i="2"/>
  <c r="L223" i="2"/>
  <c r="L889" i="2"/>
  <c r="L369" i="2"/>
  <c r="L21" i="2"/>
  <c r="L96" i="2"/>
  <c r="L571" i="2"/>
  <c r="L714" i="2"/>
  <c r="L315" i="2"/>
  <c r="L757" i="2"/>
  <c r="L723" i="2"/>
  <c r="L614" i="2"/>
  <c r="L530" i="2"/>
  <c r="L647" i="2"/>
  <c r="L820" i="2"/>
  <c r="L316" i="2"/>
  <c r="L574" i="2"/>
  <c r="L445" i="2"/>
  <c r="L303" i="2"/>
  <c r="L968" i="2"/>
  <c r="L672" i="2"/>
  <c r="L905" i="2"/>
  <c r="L687" i="2"/>
  <c r="L400" i="2"/>
  <c r="L481" i="2"/>
  <c r="L821" i="2"/>
  <c r="L665" i="2"/>
  <c r="L853" i="2"/>
  <c r="L563" i="2"/>
  <c r="L629" i="2"/>
  <c r="L390" i="2"/>
  <c r="L711" i="2"/>
  <c r="L591" i="2"/>
  <c r="L575" i="2"/>
  <c r="L775" i="2"/>
  <c r="L850" i="2"/>
  <c r="L909" i="2"/>
  <c r="L424" i="2"/>
  <c r="L576" i="2"/>
  <c r="L824" i="2"/>
  <c r="L854" i="2"/>
  <c r="L623" i="2"/>
  <c r="L934" i="2"/>
  <c r="L455" i="2"/>
  <c r="L166" i="2"/>
  <c r="L618" i="2"/>
  <c r="L478" i="2"/>
  <c r="L167" i="2"/>
  <c r="L556" i="2"/>
  <c r="L633" i="2"/>
  <c r="L426" i="2"/>
  <c r="L465" i="2"/>
  <c r="L802" i="2"/>
  <c r="L398" i="2"/>
  <c r="L805" i="2"/>
  <c r="L666" i="2"/>
  <c r="L726" i="2"/>
  <c r="L446" i="2"/>
  <c r="L304" i="2"/>
  <c r="L731" i="2"/>
  <c r="L948" i="2"/>
  <c r="L482" i="2"/>
  <c r="L551" i="2"/>
  <c r="L607" i="2"/>
  <c r="L822" i="2"/>
  <c r="L970" i="2"/>
  <c r="L688" i="2"/>
  <c r="L470" i="2"/>
  <c r="L605" i="2"/>
  <c r="L435" i="2"/>
  <c r="L531" i="2"/>
  <c r="L461" i="2"/>
  <c r="L806" i="2"/>
  <c r="L317" i="2"/>
  <c r="L466" i="2"/>
  <c r="L622" i="2"/>
  <c r="L532" i="2"/>
  <c r="L119" i="2"/>
  <c r="L648" i="2"/>
  <c r="L168" i="2"/>
  <c r="L159" i="2"/>
  <c r="L409" i="2"/>
  <c r="L642" i="2"/>
  <c r="L395" i="2"/>
  <c r="L697" i="2"/>
  <c r="L475" i="2"/>
  <c r="L727" i="2"/>
  <c r="L412" i="2"/>
  <c r="L181" i="2"/>
  <c r="L630" i="2"/>
  <c r="L776" i="2"/>
  <c r="L615" i="2"/>
  <c r="L318" i="2"/>
  <c r="L945" i="2"/>
  <c r="L624" i="2"/>
  <c r="L329" i="2"/>
  <c r="L641" i="2"/>
  <c r="L296" i="2"/>
  <c r="L814" i="2"/>
  <c r="L634" i="2"/>
  <c r="L667" i="2"/>
  <c r="L946" i="2"/>
  <c r="L596" i="2"/>
  <c r="L963" i="2"/>
  <c r="L884" i="2"/>
  <c r="L619" i="2"/>
  <c r="L505" i="2"/>
  <c r="L421" i="2"/>
  <c r="L809" i="2"/>
  <c r="L716" i="2"/>
  <c r="L856" i="2"/>
  <c r="L148" i="2"/>
  <c r="L873" i="2"/>
  <c r="L414" i="2"/>
  <c r="L965" i="2"/>
  <c r="L620" i="2"/>
  <c r="L246" i="2"/>
  <c r="L807" i="2"/>
  <c r="L600" i="2"/>
  <c r="L506" i="2"/>
  <c r="L286" i="2"/>
  <c r="L728" i="2"/>
  <c r="L349" i="2"/>
  <c r="L708" i="2"/>
  <c r="L601" i="2"/>
  <c r="L691" i="2"/>
  <c r="L557" i="2"/>
  <c r="L777" i="2"/>
  <c r="L160" i="2"/>
  <c r="L935" i="2"/>
  <c r="L911" i="2"/>
  <c r="L577" i="2"/>
  <c r="L815" i="2"/>
  <c r="L388" i="2"/>
  <c r="L120" i="2"/>
  <c r="L306" i="2"/>
  <c r="L907" i="2"/>
  <c r="L746" i="2"/>
  <c r="L578" i="2"/>
  <c r="L741" i="2"/>
  <c r="L643" i="2"/>
  <c r="L639" i="2"/>
  <c r="L483" i="2"/>
  <c r="L640" i="2"/>
  <c r="L833" i="2"/>
  <c r="L450" i="2"/>
  <c r="L307" i="2"/>
  <c r="L698" i="2"/>
  <c r="L823" i="2"/>
  <c r="L971" i="2"/>
  <c r="L635" i="2"/>
  <c r="L247" i="2"/>
  <c r="L949" i="2"/>
  <c r="L308" i="2"/>
  <c r="L766" i="2"/>
  <c r="L923" i="2"/>
  <c r="L616" i="2"/>
  <c r="L473" i="2"/>
  <c r="L721" i="2"/>
  <c r="L653" i="2"/>
  <c r="L537" i="2"/>
  <c r="L526" i="2"/>
  <c r="L579" i="2"/>
  <c r="L319" i="2"/>
  <c r="L747" i="2"/>
  <c r="L673" i="2"/>
  <c r="L764" i="2"/>
  <c r="L492" i="2"/>
  <c r="L705" i="2"/>
  <c r="L187" i="2"/>
  <c r="L320" i="2"/>
  <c r="L321" i="2"/>
  <c r="L593" i="2"/>
  <c r="L699" i="2"/>
  <c r="L459" i="2"/>
  <c r="L631" i="2"/>
  <c r="L510" i="2"/>
  <c r="L297" i="2"/>
  <c r="L910" i="2"/>
  <c r="L712" i="2"/>
  <c r="L797" i="2"/>
  <c r="L964" i="2"/>
  <c r="L572" i="2"/>
  <c r="L422" i="2"/>
  <c r="L533" i="2"/>
  <c r="L594" i="2"/>
  <c r="L749" i="2"/>
  <c r="L511" i="2"/>
  <c r="L309" i="2"/>
  <c r="L654" i="2"/>
  <c r="L245" i="2"/>
  <c r="L908" i="2"/>
  <c r="L392" i="2"/>
  <c r="L580" i="2"/>
  <c r="L849" i="2"/>
  <c r="L627" i="2"/>
  <c r="L498" i="2"/>
  <c r="L816" i="2"/>
  <c r="L128" i="2"/>
  <c r="L870" i="2"/>
  <c r="L540" i="2"/>
  <c r="L602" i="2"/>
  <c r="L401" i="2"/>
  <c r="L182" i="2"/>
  <c r="L485" i="2"/>
  <c r="L151" i="2"/>
  <c r="L972" i="2"/>
  <c r="L447" i="2"/>
  <c r="L700" i="2"/>
  <c r="L538" i="2"/>
  <c r="L783" i="2"/>
  <c r="L810" i="2"/>
  <c r="L486" i="2"/>
  <c r="L169" i="2"/>
  <c r="L121" i="2"/>
  <c r="L872" i="2"/>
  <c r="L750" i="2"/>
  <c r="L152" i="2"/>
  <c r="L952" i="2"/>
  <c r="L440" i="2"/>
  <c r="L379" i="2"/>
  <c r="L751" i="2"/>
  <c r="L499" i="2"/>
  <c r="L701" i="2"/>
  <c r="L758" i="2"/>
  <c r="L752" i="2"/>
  <c r="L493" i="2"/>
  <c r="L748" i="2"/>
  <c r="L415" i="2"/>
  <c r="L674" i="2"/>
  <c r="L298" i="2"/>
  <c r="L519" i="2"/>
  <c r="L798" i="2"/>
  <c r="L867" i="2"/>
  <c r="L661" i="2"/>
  <c r="L668" i="2"/>
  <c r="L417" i="2"/>
  <c r="L931" i="2"/>
  <c r="L732" i="2"/>
  <c r="L825" i="2"/>
  <c r="L248" i="2"/>
  <c r="L967" i="2"/>
  <c r="L130" i="2"/>
  <c r="L709" i="2"/>
  <c r="L287" i="2"/>
  <c r="L585" i="2"/>
  <c r="L539" i="2"/>
  <c r="L592" i="2"/>
  <c r="L523" i="2"/>
  <c r="L969" i="2"/>
  <c r="L973" i="2"/>
  <c r="L153" i="2"/>
  <c r="L322" i="2"/>
  <c r="L717" i="2"/>
  <c r="L393" i="2"/>
  <c r="L608" i="2"/>
  <c r="L310" i="2"/>
  <c r="L396" i="2"/>
  <c r="L183" i="2"/>
  <c r="L936" i="2"/>
  <c r="L742" i="2"/>
  <c r="L581" i="2"/>
  <c r="L617" i="2"/>
  <c r="L702" i="2"/>
  <c r="L991" i="2"/>
  <c r="L753" i="2"/>
  <c r="L250" i="2"/>
  <c r="L512" i="2"/>
  <c r="L494" i="2"/>
  <c r="L288" i="2"/>
  <c r="L416" i="2"/>
  <c r="L603" i="2"/>
  <c r="L350" i="2"/>
  <c r="L252" i="2"/>
  <c r="L817" i="2"/>
  <c r="L552" i="2"/>
  <c r="L125" i="2"/>
  <c r="L625" i="2"/>
  <c r="L458" i="2"/>
  <c r="L441" i="2"/>
  <c r="L479" i="2"/>
  <c r="L649" i="2"/>
  <c r="L468" i="2"/>
  <c r="L621" i="2"/>
  <c r="L950" i="2"/>
  <c r="L906" i="2"/>
  <c r="L609" i="2"/>
  <c r="L818" i="2"/>
  <c r="L582" i="2"/>
  <c r="L502" i="2"/>
  <c r="L784" i="2"/>
  <c r="L739" i="2"/>
  <c r="L754" i="2"/>
  <c r="L289" i="2"/>
  <c r="L871" i="2"/>
  <c r="L830" i="2"/>
  <c r="L610" i="2"/>
  <c r="L808" i="2"/>
  <c r="L692" i="2"/>
  <c r="L541" i="2"/>
  <c r="L65" i="2"/>
  <c r="L299" i="2"/>
  <c r="L451" i="2"/>
  <c r="L755" i="2"/>
  <c r="L122" i="2"/>
  <c r="L586" i="2"/>
  <c r="L831" i="2"/>
  <c r="L300" i="2"/>
  <c r="L254" i="2"/>
  <c r="L255" i="2"/>
  <c r="L476" i="2"/>
  <c r="L597" i="2"/>
  <c r="L745" i="2"/>
  <c r="L480" i="2"/>
  <c r="L149" i="2"/>
  <c r="L442" i="2"/>
  <c r="L553" i="2"/>
  <c r="L765" i="2"/>
  <c r="L290" i="2"/>
  <c r="L301" i="2"/>
  <c r="L291" i="2"/>
  <c r="L323" i="2"/>
  <c r="L66" i="2"/>
  <c r="L495" i="2"/>
  <c r="L251" i="2"/>
  <c r="L434" i="2"/>
  <c r="L729" i="2"/>
  <c r="L490" i="2"/>
  <c r="L760" i="2"/>
  <c r="L733" i="2"/>
  <c r="L762" i="2"/>
  <c r="L311" i="2"/>
  <c r="L554" i="2"/>
  <c r="L542" i="2"/>
  <c r="L312" i="2"/>
  <c r="L313" i="2"/>
  <c r="L933" i="2"/>
  <c r="L500" i="2"/>
  <c r="L193" i="2"/>
  <c r="L722" i="2"/>
  <c r="L929" i="2"/>
  <c r="L730" i="2"/>
  <c r="L662" i="2"/>
  <c r="L803" i="2"/>
  <c r="L285" i="2"/>
  <c r="L1001" i="2"/>
  <c r="L598" i="2"/>
  <c r="L693" i="2"/>
  <c r="L527" i="2"/>
  <c r="L669" i="2"/>
  <c r="L740" i="2"/>
  <c r="L534" i="2"/>
  <c r="L302" i="2"/>
  <c r="L501" i="2"/>
  <c r="L804" i="2"/>
  <c r="L785" i="2"/>
  <c r="L734" i="2"/>
  <c r="L959" i="2"/>
  <c r="L564" i="2"/>
  <c r="L835" i="2"/>
  <c r="L418" i="2"/>
  <c r="L126" i="2"/>
  <c r="L743" i="2"/>
  <c r="L305" i="2"/>
  <c r="L962" i="2"/>
  <c r="L419" i="2"/>
  <c r="L990" i="2"/>
  <c r="L496" i="2"/>
  <c r="L462" i="2"/>
  <c r="L507" i="2"/>
  <c r="L497" i="2"/>
  <c r="L188" i="2"/>
  <c r="L292" i="2"/>
  <c r="L583" i="2"/>
  <c r="L380" i="2"/>
  <c r="L249" i="2"/>
  <c r="L194" i="2"/>
  <c r="L131" i="2"/>
  <c r="L438" i="2"/>
  <c r="L788" i="2"/>
  <c r="L324" i="2"/>
  <c r="L789" i="2"/>
  <c r="L611" i="2"/>
  <c r="L718" i="2"/>
  <c r="L271" i="2"/>
  <c r="L932" i="2"/>
  <c r="L573" i="2"/>
  <c r="L612" i="2"/>
  <c r="L735" i="2"/>
  <c r="L463" i="2"/>
  <c r="L258" i="2"/>
  <c r="L675" i="2"/>
  <c r="L154" i="2"/>
  <c r="L761" i="2"/>
  <c r="L477" i="2"/>
  <c r="L874" i="2"/>
  <c r="L786" i="2"/>
  <c r="L857" i="2"/>
  <c r="L195" i="2"/>
  <c r="L587" i="2"/>
  <c r="L855" i="2"/>
  <c r="L123" i="2"/>
  <c r="L650" i="2"/>
  <c r="L439" i="2"/>
  <c r="L543" i="2"/>
  <c r="L655" i="2"/>
  <c r="L397" i="2"/>
  <c r="L924" i="2"/>
  <c r="L694" i="2"/>
  <c r="L508" i="2"/>
  <c r="L656" i="2"/>
  <c r="L474" i="2"/>
  <c r="L448" i="2"/>
  <c r="L170" i="2"/>
  <c r="L759" i="2"/>
  <c r="L710" i="2"/>
  <c r="L389" i="2"/>
  <c r="L544" i="2"/>
  <c r="L799" i="2"/>
  <c r="L896" i="2"/>
  <c r="L513" i="2"/>
  <c r="L868" i="2"/>
  <c r="L503" i="2"/>
  <c r="L471" i="2"/>
  <c r="L467" i="2"/>
  <c r="L528" i="2"/>
  <c r="L391" i="2"/>
  <c r="L851" i="2"/>
  <c r="L330" i="2"/>
  <c r="L514" i="2"/>
  <c r="L819" i="2"/>
  <c r="L632" i="2"/>
  <c r="L657" i="2"/>
  <c r="L930" i="2"/>
  <c r="L651" i="2"/>
  <c r="L423" i="2"/>
  <c r="L253" i="2"/>
  <c r="L719" i="2"/>
  <c r="L410" i="2"/>
  <c r="L736" i="2"/>
  <c r="L881" i="2"/>
  <c r="L443" i="2"/>
  <c r="L413" i="2"/>
  <c r="L679" i="2"/>
  <c r="L588" i="2"/>
  <c r="L595" i="2"/>
  <c r="L713" i="2"/>
  <c r="L399" i="2"/>
  <c r="L293" i="2"/>
  <c r="L484" i="2"/>
  <c r="L626" i="2"/>
  <c r="L565" i="2"/>
  <c r="L628" i="2"/>
  <c r="L663" i="2"/>
  <c r="L294" i="2"/>
  <c r="L832" i="2"/>
  <c r="L509" i="2"/>
  <c r="L504" i="2"/>
  <c r="L411" i="2"/>
  <c r="L545" i="2"/>
  <c r="L449" i="2"/>
  <c r="L460" i="2"/>
  <c r="L894" i="2"/>
  <c r="L875" i="2"/>
  <c r="L535" i="2"/>
  <c r="L737" i="2"/>
  <c r="L652" i="2"/>
  <c r="L676" i="2"/>
  <c r="L756" i="2"/>
  <c r="L314" i="2"/>
  <c r="L589" i="2"/>
  <c r="L386" i="2"/>
  <c r="L658" i="2"/>
  <c r="L487" i="2"/>
  <c r="L880" i="2"/>
  <c r="L566" i="2"/>
  <c r="L912" i="2"/>
  <c r="L958" i="2"/>
  <c r="L613" i="2"/>
  <c r="L895" i="2"/>
  <c r="L744" i="2"/>
  <c r="L464" i="2"/>
  <c r="L444" i="2"/>
  <c r="L842" i="2"/>
  <c r="L161" i="2"/>
  <c r="L529" i="2"/>
  <c r="L491" i="2"/>
  <c r="L599" i="2"/>
  <c r="L256" i="2"/>
  <c r="L584" i="2"/>
  <c r="L738" i="2"/>
  <c r="L659" i="2"/>
  <c r="L636" i="2"/>
  <c r="L852" i="2"/>
  <c r="L811" i="2"/>
  <c r="L325" i="2"/>
  <c r="L800" i="2"/>
  <c r="L937" i="2"/>
  <c r="L394" i="2"/>
  <c r="L966" i="2"/>
  <c r="L590" i="2"/>
  <c r="L469" i="2"/>
  <c r="L420" i="2"/>
  <c r="L637" i="2"/>
  <c r="L763" i="2"/>
  <c r="L546" i="2"/>
  <c r="L155" i="2"/>
  <c r="L515" i="2"/>
  <c r="L882" i="2"/>
  <c r="L993" i="2"/>
  <c r="L812" i="2"/>
  <c r="L606" i="2"/>
  <c r="L660" i="2"/>
  <c r="L524" i="2"/>
  <c r="L901" i="2"/>
  <c r="L604" i="2"/>
  <c r="L375" i="2"/>
  <c r="V64" i="3"/>
  <c r="U64" i="3"/>
  <c r="T64" i="3"/>
  <c r="S64" i="3"/>
  <c r="W64" i="3"/>
  <c r="R64" i="3"/>
  <c r="O55" i="3"/>
  <c r="O53" i="3"/>
  <c r="O56" i="3"/>
  <c r="O54" i="3"/>
</calcChain>
</file>

<file path=xl/sharedStrings.xml><?xml version="1.0" encoding="utf-8"?>
<sst xmlns="http://schemas.openxmlformats.org/spreadsheetml/2006/main" count="16313" uniqueCount="64">
  <si>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</si>
  <si>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</si>
  <si>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</si>
  <si>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</si>
  <si>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</si>
  <si>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</si>
  <si>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</si>
  <si>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</si>
  <si>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</si>
  <si>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</si>
  <si>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</si>
  <si>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</si>
  <si>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</si>
  <si>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</si>
  <si>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</si>
  <si>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</si>
  <si>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</si>
  <si>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</si>
  <si>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</si>
  <si>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</si>
  <si>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</si>
  <si>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</si>
  <si>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</si>
  <si>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</si>
  <si>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</si>
  <si>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</si>
  <si>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</si>
  <si>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</si>
  <si>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</si>
  <si>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</si>
  <si>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</si>
  <si>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</si>
  <si>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</si>
  <si>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</si>
  <si>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</si>
  <si>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</si>
  <si>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</si>
  <si>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</si>
  <si>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</si>
  <si>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</si>
  <si>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Commute_Distance_Group</t>
  </si>
  <si>
    <t>Age_Group</t>
  </si>
  <si>
    <t>Average of Income</t>
  </si>
  <si>
    <t>Row Labels</t>
  </si>
  <si>
    <t>Grand Total</t>
  </si>
  <si>
    <t>Column Labels</t>
  </si>
  <si>
    <t>Between 1 and 2 miles</t>
  </si>
  <si>
    <t>Between 2 and 5 miles</t>
  </si>
  <si>
    <t>Between 5 and 10 miles</t>
  </si>
  <si>
    <t>Greater than 10 miles</t>
  </si>
  <si>
    <t>Less than a mile</t>
  </si>
  <si>
    <t>Count of Purchased Bike</t>
  </si>
  <si>
    <t>Early Middle Age</t>
  </si>
  <si>
    <t>Middle Age</t>
  </si>
  <si>
    <t>Pre-Retirement</t>
  </si>
  <si>
    <t>Young Adults</t>
  </si>
  <si>
    <t>Young Seniors</t>
  </si>
  <si>
    <t>Purchased</t>
  </si>
  <si>
    <t>Income_Group</t>
  </si>
  <si>
    <t>Occupation and Purchase</t>
  </si>
  <si>
    <t>Purchases</t>
  </si>
  <si>
    <t>East</t>
  </si>
  <si>
    <t>North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</si>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</sst>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34" borderId="10" xfId="0" applyFill="1" applyBorder="1"/>
    <xf numFmtId="165" fontId="0" fillId="34" borderId="10" xfId="0" applyNumberFormat="1" applyFill="1" applyBorder="1"/>
    <xf numFmtId="0" fontId="0" fillId="34" borderId="10" xfId="0" applyFill="1" applyBorder="1" applyAlignment="1">
      <alignment wrapText="1"/>
    </xf>
    <xf numFmtId="0" fontId="0" fillId="0" borderId="10" xfId="0" applyBorder="1"/>
    <xf numFmtId="165" fontId="0" fillId="0" borderId="10" xfId="0" applyNumberFormat="1" applyBorder="1"/>
    <xf numFmtId="0" fontId="0" fillId="0" borderId="10" xfId="0" applyBorder="1" applyAlignment="1">
      <alignment wrapText="1"/>
    </xf>
    <xf numFmtId="0" fontId="18" fillId="34" borderId="10" xfId="0" applyFont="1" applyFill="1" applyBorder="1"/>
    <xf numFmtId="0" fontId="13" fillId="33" borderId="0" xfId="0" applyFont="1" applyFill="1"/>
    <xf numFmtId="165" fontId="13" fillId="33" borderId="0" xfId="0" applyNumberFormat="1" applyFont="1" applyFill="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6" fillId="0" borderId="0" xfId="0" applyFont="1" applyAlignment="1">
      <alignment horizont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 &quot;€&quo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 &quot;€&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1802036418599427"/>
          <c:y val="3.0816640986132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Tables_Charts!$C$2:$C$3</c:f>
              <c:strCache>
                <c:ptCount val="1"/>
                <c:pt idx="0">
                  <c:v>No</c:v>
                </c:pt>
              </c:strCache>
            </c:strRef>
          </c:tx>
          <c:spPr>
            <a:solidFill>
              <a:schemeClr val="accent1"/>
            </a:solidFill>
            <a:ln>
              <a:noFill/>
            </a:ln>
            <a:effectLst/>
          </c:spPr>
          <c:invertIfNegative val="0"/>
          <c:cat>
            <c:strRef>
              <c:f>Tables_Charts!$B$4:$B$5</c:f>
              <c:strCache>
                <c:ptCount val="1"/>
                <c:pt idx="0">
                  <c:v>Male</c:v>
                </c:pt>
              </c:strCache>
            </c:strRef>
          </c:cat>
          <c:val>
            <c:numRef>
              <c:f>Tables_Charts!$C$4:$C$5</c:f>
              <c:numCache>
                <c:formatCode>0</c:formatCode>
                <c:ptCount val="1"/>
                <c:pt idx="0">
                  <c:v>122222.22222222222</c:v>
                </c:pt>
              </c:numCache>
            </c:numRef>
          </c:val>
          <c:extLst>
            <c:ext xmlns:c16="http://schemas.microsoft.com/office/drawing/2014/chart" uri="{C3380CC4-5D6E-409C-BE32-E72D297353CC}">
              <c16:uniqueId val="{00000000-1CB0-4604-A150-3D4D9F56EF26}"/>
            </c:ext>
          </c:extLst>
        </c:ser>
        <c:ser>
          <c:idx val="1"/>
          <c:order val="1"/>
          <c:tx>
            <c:strRef>
              <c:f>Tables_Charts!$D$2:$D$3</c:f>
              <c:strCache>
                <c:ptCount val="1"/>
                <c:pt idx="0">
                  <c:v>Yes</c:v>
                </c:pt>
              </c:strCache>
            </c:strRef>
          </c:tx>
          <c:spPr>
            <a:solidFill>
              <a:schemeClr val="accent2"/>
            </a:solidFill>
            <a:ln>
              <a:noFill/>
            </a:ln>
            <a:effectLst/>
          </c:spPr>
          <c:invertIfNegative val="0"/>
          <c:cat>
            <c:strRef>
              <c:f>Tables_Charts!$B$4:$B$5</c:f>
              <c:strCache>
                <c:ptCount val="1"/>
                <c:pt idx="0">
                  <c:v>Male</c:v>
                </c:pt>
              </c:strCache>
            </c:strRef>
          </c:cat>
          <c:val>
            <c:numRef>
              <c:f>Tables_Charts!$D$4:$D$5</c:f>
              <c:numCache>
                <c:formatCode>0</c:formatCode>
                <c:ptCount val="1"/>
                <c:pt idx="0">
                  <c:v>120555.55555555556</c:v>
                </c:pt>
              </c:numCache>
            </c:numRef>
          </c:val>
          <c:extLst>
            <c:ext xmlns:c16="http://schemas.microsoft.com/office/drawing/2014/chart" uri="{C3380CC4-5D6E-409C-BE32-E72D297353CC}">
              <c16:uniqueId val="{00000000-84DF-408C-A8DD-20A93C0367CB}"/>
            </c:ext>
          </c:extLst>
        </c:ser>
        <c:dLbls>
          <c:showLegendKey val="0"/>
          <c:showVal val="0"/>
          <c:showCatName val="0"/>
          <c:showSerName val="0"/>
          <c:showPercent val="0"/>
          <c:showBubbleSize val="0"/>
        </c:dLbls>
        <c:gapWidth val="219"/>
        <c:overlap val="-27"/>
        <c:axId val="486254992"/>
        <c:axId val="486260816"/>
      </c:barChart>
      <c:catAx>
        <c:axId val="4862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60816"/>
        <c:crosses val="autoZero"/>
        <c:auto val="1"/>
        <c:lblAlgn val="ctr"/>
        <c:lblOffset val="100"/>
        <c:noMultiLvlLbl val="0"/>
      </c:catAx>
      <c:valAx>
        <c:axId val="48626081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862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r>
              <a:rPr lang="en-GB" baseline="0"/>
              <a:t>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Tables_Charts!$C$17:$C$18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Tables_Charts!$C$19:$C$24</c:f>
              <c:numCache>
                <c:formatCode>General</c:formatCode>
                <c:ptCount val="5"/>
                <c:pt idx="0">
                  <c:v>6</c:v>
                </c:pt>
                <c:pt idx="1">
                  <c:v>5</c:v>
                </c:pt>
                <c:pt idx="2">
                  <c:v>4</c:v>
                </c:pt>
                <c:pt idx="3">
                  <c:v>2</c:v>
                </c:pt>
                <c:pt idx="4">
                  <c:v>1</c:v>
                </c:pt>
              </c:numCache>
            </c:numRef>
          </c:val>
          <c:extLst>
            <c:ext xmlns:c16="http://schemas.microsoft.com/office/drawing/2014/chart" uri="{C3380CC4-5D6E-409C-BE32-E72D297353CC}">
              <c16:uniqueId val="{00000000-5E57-4E50-8260-255D535EED01}"/>
            </c:ext>
          </c:extLst>
        </c:ser>
        <c:ser>
          <c:idx val="1"/>
          <c:order val="1"/>
          <c:tx>
            <c:strRef>
              <c:f>Tables_Charts!$D$17:$D$18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Tables_Charts!$D$19:$D$24</c:f>
              <c:numCache>
                <c:formatCode>General</c:formatCode>
                <c:ptCount val="5"/>
                <c:pt idx="0">
                  <c:v>6</c:v>
                </c:pt>
                <c:pt idx="1">
                  <c:v>6</c:v>
                </c:pt>
                <c:pt idx="2">
                  <c:v>3</c:v>
                </c:pt>
                <c:pt idx="3">
                  <c:v>3</c:v>
                </c:pt>
              </c:numCache>
            </c:numRef>
          </c:val>
          <c:extLst>
            <c:ext xmlns:c16="http://schemas.microsoft.com/office/drawing/2014/chart" uri="{C3380CC4-5D6E-409C-BE32-E72D297353CC}">
              <c16:uniqueId val="{00000000-19D5-4756-A895-9BD9E5815231}"/>
            </c:ext>
          </c:extLst>
        </c:ser>
        <c:dLbls>
          <c:dLblPos val="ctr"/>
          <c:showLegendKey val="0"/>
          <c:showVal val="1"/>
          <c:showCatName val="0"/>
          <c:showSerName val="0"/>
          <c:showPercent val="0"/>
          <c:showBubbleSize val="0"/>
        </c:dLbls>
        <c:gapWidth val="150"/>
        <c:overlap val="100"/>
        <c:axId val="486251664"/>
        <c:axId val="486254160"/>
      </c:barChart>
      <c:catAx>
        <c:axId val="4862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54160"/>
        <c:crosses val="autoZero"/>
        <c:auto val="1"/>
        <c:lblAlgn val="ctr"/>
        <c:lblOffset val="100"/>
        <c:noMultiLvlLbl val="0"/>
      </c:catAx>
      <c:valAx>
        <c:axId val="48625416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86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600" b="1" i="0" u="none" strike="noStrike" cap="all" normalizeH="0" baseline="0">
                <a:effectLst/>
              </a:rPr>
              <a:t>AGE GROUP and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Tables_Charts!$C$30:$C$31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Tables_Charts!$C$32:$C$37</c:f>
              <c:numCache>
                <c:formatCode>General</c:formatCode>
                <c:ptCount val="5"/>
                <c:pt idx="0">
                  <c:v>7</c:v>
                </c:pt>
                <c:pt idx="1">
                  <c:v>7</c:v>
                </c:pt>
                <c:pt idx="3">
                  <c:v>3</c:v>
                </c:pt>
                <c:pt idx="4">
                  <c:v>1</c:v>
                </c:pt>
              </c:numCache>
            </c:numRef>
          </c:val>
          <c:extLst>
            <c:ext xmlns:c16="http://schemas.microsoft.com/office/drawing/2014/chart" uri="{C3380CC4-5D6E-409C-BE32-E72D297353CC}">
              <c16:uniqueId val="{00000000-82A4-40F7-B778-9CFC21639493}"/>
            </c:ext>
          </c:extLst>
        </c:ser>
        <c:ser>
          <c:idx val="1"/>
          <c:order val="1"/>
          <c:tx>
            <c:strRef>
              <c:f>Tables_Charts!$D$30:$D$31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Tables_Charts!$D$32:$D$37</c:f>
              <c:numCache>
                <c:formatCode>General</c:formatCode>
                <c:ptCount val="5"/>
                <c:pt idx="0">
                  <c:v>8</c:v>
                </c:pt>
                <c:pt idx="1">
                  <c:v>7</c:v>
                </c:pt>
                <c:pt idx="2">
                  <c:v>2</c:v>
                </c:pt>
                <c:pt idx="3">
                  <c:v>1</c:v>
                </c:pt>
              </c:numCache>
            </c:numRef>
          </c:val>
          <c:extLst>
            <c:ext xmlns:c16="http://schemas.microsoft.com/office/drawing/2014/chart" uri="{C3380CC4-5D6E-409C-BE32-E72D297353CC}">
              <c16:uniqueId val="{00000000-F83A-4CAA-BA2F-C54F8F6D8FA1}"/>
            </c:ext>
          </c:extLst>
        </c:ser>
        <c:dLbls>
          <c:dLblPos val="ctr"/>
          <c:showLegendKey val="0"/>
          <c:showVal val="1"/>
          <c:showCatName val="0"/>
          <c:showSerName val="0"/>
          <c:showPercent val="0"/>
          <c:showBubbleSize val="0"/>
        </c:dLbls>
        <c:gapWidth val="79"/>
        <c:overlap val="100"/>
        <c:axId val="486255408"/>
        <c:axId val="486255824"/>
      </c:barChart>
      <c:catAx>
        <c:axId val="48625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255824"/>
        <c:crosses val="autoZero"/>
        <c:auto val="1"/>
        <c:lblAlgn val="ctr"/>
        <c:lblOffset val="100"/>
        <c:noMultiLvlLbl val="0"/>
      </c:catAx>
      <c:valAx>
        <c:axId val="48625582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sz="900" b="0" i="0" u="none" strike="noStrike" cap="all" baseline="0">
                    <a:effectLst/>
                  </a:rPr>
                  <a:t> Purchase DECISION </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crossAx val="4862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Dataset.xlsx]Tables_Charts!PivotTable4</c:name>
    <c:fmtId val="1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Tables_Charts!$O$17:$O$18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Tables_Charts!$O$19:$O$21</c:f>
              <c:numCache>
                <c:formatCode>General</c:formatCode>
                <c:ptCount val="2"/>
                <c:pt idx="0">
                  <c:v>14</c:v>
                </c:pt>
                <c:pt idx="1">
                  <c:v>4</c:v>
                </c:pt>
              </c:numCache>
            </c:numRef>
          </c:val>
          <c:extLst>
            <c:ext xmlns:c16="http://schemas.microsoft.com/office/drawing/2014/chart" uri="{C3380CC4-5D6E-409C-BE32-E72D297353CC}">
              <c16:uniqueId val="{00000000-9695-492C-8F71-28F4002CB360}"/>
            </c:ext>
          </c:extLst>
        </c:ser>
        <c:ser>
          <c:idx val="1"/>
          <c:order val="1"/>
          <c:tx>
            <c:strRef>
              <c:f>Tables_Charts!$P$17:$P$18</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Tables_Charts!$P$19:$P$21</c:f>
              <c:numCache>
                <c:formatCode>General</c:formatCode>
                <c:ptCount val="2"/>
                <c:pt idx="0">
                  <c:v>9</c:v>
                </c:pt>
                <c:pt idx="1">
                  <c:v>9</c:v>
                </c:pt>
              </c:numCache>
            </c:numRef>
          </c:val>
          <c:extLst>
            <c:ext xmlns:c16="http://schemas.microsoft.com/office/drawing/2014/chart" uri="{C3380CC4-5D6E-409C-BE32-E72D297353CC}">
              <c16:uniqueId val="{00000003-9695-492C-8F71-28F4002CB360}"/>
            </c:ext>
          </c:extLst>
        </c:ser>
        <c:dLbls>
          <c:showLegendKey val="0"/>
          <c:showVal val="1"/>
          <c:showCatName val="0"/>
          <c:showSerName val="0"/>
          <c:showPercent val="0"/>
          <c:showBubbleSize val="0"/>
        </c:dLbls>
        <c:gapWidth val="150"/>
        <c:shape val="box"/>
        <c:axId val="1172348639"/>
        <c:axId val="1172365439"/>
        <c:axId val="0"/>
      </c:bar3DChart>
      <c:catAx>
        <c:axId val="11723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65439"/>
        <c:crosses val="autoZero"/>
        <c:auto val="1"/>
        <c:lblAlgn val="ctr"/>
        <c:lblOffset val="100"/>
        <c:noMultiLvlLbl val="0"/>
      </c:catAx>
      <c:valAx>
        <c:axId val="11723654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723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1802036418599427"/>
          <c:y val="3.0816640986132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Tables_Charts!$C$2:$C$3</c:f>
              <c:strCache>
                <c:ptCount val="1"/>
                <c:pt idx="0">
                  <c:v>No</c:v>
                </c:pt>
              </c:strCache>
            </c:strRef>
          </c:tx>
          <c:spPr>
            <a:solidFill>
              <a:schemeClr val="accent1"/>
            </a:solidFill>
            <a:ln>
              <a:noFill/>
            </a:ln>
            <a:effectLst/>
          </c:spPr>
          <c:invertIfNegative val="0"/>
          <c:cat>
            <c:strRef>
              <c:f>Tables_Charts!$B$4:$B$5</c:f>
              <c:strCache>
                <c:ptCount val="1"/>
                <c:pt idx="0">
                  <c:v>Male</c:v>
                </c:pt>
              </c:strCache>
            </c:strRef>
          </c:cat>
          <c:val>
            <c:numRef>
              <c:f>Tables_Charts!$C$4:$C$5</c:f>
              <c:numCache>
                <c:formatCode>0</c:formatCode>
                <c:ptCount val="1"/>
                <c:pt idx="0">
                  <c:v>122222.22222222222</c:v>
                </c:pt>
              </c:numCache>
            </c:numRef>
          </c:val>
          <c:extLst>
            <c:ext xmlns:c16="http://schemas.microsoft.com/office/drawing/2014/chart" uri="{C3380CC4-5D6E-409C-BE32-E72D297353CC}">
              <c16:uniqueId val="{00000000-E806-435A-B968-79AD33ADA8DE}"/>
            </c:ext>
          </c:extLst>
        </c:ser>
        <c:ser>
          <c:idx val="1"/>
          <c:order val="1"/>
          <c:tx>
            <c:strRef>
              <c:f>Tables_Charts!$D$2:$D$3</c:f>
              <c:strCache>
                <c:ptCount val="1"/>
                <c:pt idx="0">
                  <c:v>Yes</c:v>
                </c:pt>
              </c:strCache>
            </c:strRef>
          </c:tx>
          <c:spPr>
            <a:solidFill>
              <a:schemeClr val="accent2"/>
            </a:solidFill>
            <a:ln>
              <a:noFill/>
            </a:ln>
            <a:effectLst/>
          </c:spPr>
          <c:invertIfNegative val="0"/>
          <c:cat>
            <c:strRef>
              <c:f>Tables_Charts!$B$4:$B$5</c:f>
              <c:strCache>
                <c:ptCount val="1"/>
                <c:pt idx="0">
                  <c:v>Male</c:v>
                </c:pt>
              </c:strCache>
            </c:strRef>
          </c:cat>
          <c:val>
            <c:numRef>
              <c:f>Tables_Charts!$D$4:$D$5</c:f>
              <c:numCache>
                <c:formatCode>0</c:formatCode>
                <c:ptCount val="1"/>
                <c:pt idx="0">
                  <c:v>120555.55555555556</c:v>
                </c:pt>
              </c:numCache>
            </c:numRef>
          </c:val>
          <c:extLst>
            <c:ext xmlns:c16="http://schemas.microsoft.com/office/drawing/2014/chart" uri="{C3380CC4-5D6E-409C-BE32-E72D297353CC}">
              <c16:uniqueId val="{00000001-D493-436D-A924-350F6C3A2613}"/>
            </c:ext>
          </c:extLst>
        </c:ser>
        <c:dLbls>
          <c:showLegendKey val="0"/>
          <c:showVal val="0"/>
          <c:showCatName val="0"/>
          <c:showSerName val="0"/>
          <c:showPercent val="0"/>
          <c:showBubbleSize val="0"/>
        </c:dLbls>
        <c:gapWidth val="219"/>
        <c:overlap val="-27"/>
        <c:axId val="486254992"/>
        <c:axId val="486260816"/>
      </c:barChart>
      <c:catAx>
        <c:axId val="48625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60816"/>
        <c:crosses val="autoZero"/>
        <c:auto val="1"/>
        <c:lblAlgn val="ctr"/>
        <c:lblOffset val="100"/>
        <c:noMultiLvlLbl val="0"/>
      </c:catAx>
      <c:valAx>
        <c:axId val="486260816"/>
        <c:scaling>
          <c:orientation val="minMax"/>
        </c:scaling>
        <c:delete val="1"/>
        <c:axPos val="l"/>
        <c:majorGridlines>
          <c:spPr>
            <a:ln w="9525" cap="flat" cmpd="sng" algn="ctr">
              <a:noFill/>
              <a:round/>
            </a:ln>
            <a:effectLst>
              <a:glow rad="63500">
                <a:schemeClr val="accent1">
                  <a:satMod val="175000"/>
                  <a:alpha val="40000"/>
                </a:schemeClr>
              </a:glow>
              <a:softEdge rad="12700"/>
            </a:effectLst>
          </c:spPr>
        </c:majorGridlines>
        <c:numFmt formatCode="0" sourceLinked="1"/>
        <c:majorTickMark val="none"/>
        <c:minorTickMark val="none"/>
        <c:tickLblPos val="nextTo"/>
        <c:crossAx val="4862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a:outerShdw blurRad="50800" dist="38100" dir="2700000" algn="tl" rotWithShape="0">
            <a:prstClr val="black">
              <a:alpha val="40000"/>
            </a:prst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r>
              <a:rPr lang="en-GB" baseline="0"/>
              <a:t>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Tables_Charts!$C$17:$C$18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Tables_Charts!$C$19:$C$24</c:f>
              <c:numCache>
                <c:formatCode>General</c:formatCode>
                <c:ptCount val="5"/>
                <c:pt idx="0">
                  <c:v>6</c:v>
                </c:pt>
                <c:pt idx="1">
                  <c:v>5</c:v>
                </c:pt>
                <c:pt idx="2">
                  <c:v>4</c:v>
                </c:pt>
                <c:pt idx="3">
                  <c:v>2</c:v>
                </c:pt>
                <c:pt idx="4">
                  <c:v>1</c:v>
                </c:pt>
              </c:numCache>
            </c:numRef>
          </c:val>
          <c:extLst>
            <c:ext xmlns:c16="http://schemas.microsoft.com/office/drawing/2014/chart" uri="{C3380CC4-5D6E-409C-BE32-E72D297353CC}">
              <c16:uniqueId val="{00000000-6498-4C4D-89D8-DCD8C5F455E2}"/>
            </c:ext>
          </c:extLst>
        </c:ser>
        <c:ser>
          <c:idx val="1"/>
          <c:order val="1"/>
          <c:tx>
            <c:strRef>
              <c:f>Tables_Charts!$D$17:$D$18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Tables_Charts!$B$19:$B$24</c:f>
              <c:strCache>
                <c:ptCount val="5"/>
                <c:pt idx="0">
                  <c:v>Less than a mile</c:v>
                </c:pt>
                <c:pt idx="1">
                  <c:v>Between 5 and 10 miles</c:v>
                </c:pt>
                <c:pt idx="2">
                  <c:v>Between 2 and 5 miles</c:v>
                </c:pt>
                <c:pt idx="3">
                  <c:v>Greater than 10 miles</c:v>
                </c:pt>
                <c:pt idx="4">
                  <c:v>Between 1 and 2 miles</c:v>
                </c:pt>
              </c:strCache>
            </c:strRef>
          </c:cat>
          <c:val>
            <c:numRef>
              <c:f>Tables_Charts!$D$19:$D$24</c:f>
              <c:numCache>
                <c:formatCode>General</c:formatCode>
                <c:ptCount val="5"/>
                <c:pt idx="0">
                  <c:v>6</c:v>
                </c:pt>
                <c:pt idx="1">
                  <c:v>6</c:v>
                </c:pt>
                <c:pt idx="2">
                  <c:v>3</c:v>
                </c:pt>
                <c:pt idx="3">
                  <c:v>3</c:v>
                </c:pt>
              </c:numCache>
            </c:numRef>
          </c:val>
          <c:extLst>
            <c:ext xmlns:c16="http://schemas.microsoft.com/office/drawing/2014/chart" uri="{C3380CC4-5D6E-409C-BE32-E72D297353CC}">
              <c16:uniqueId val="{00000001-481A-4094-B205-2A2447723D58}"/>
            </c:ext>
          </c:extLst>
        </c:ser>
        <c:dLbls>
          <c:dLblPos val="ctr"/>
          <c:showLegendKey val="0"/>
          <c:showVal val="1"/>
          <c:showCatName val="0"/>
          <c:showSerName val="0"/>
          <c:showPercent val="0"/>
          <c:showBubbleSize val="0"/>
        </c:dLbls>
        <c:gapWidth val="150"/>
        <c:overlap val="100"/>
        <c:axId val="486251664"/>
        <c:axId val="486254160"/>
      </c:barChart>
      <c:catAx>
        <c:axId val="4862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54160"/>
        <c:crosses val="autoZero"/>
        <c:auto val="1"/>
        <c:lblAlgn val="ctr"/>
        <c:lblOffset val="100"/>
        <c:noMultiLvlLbl val="0"/>
      </c:catAx>
      <c:valAx>
        <c:axId val="48625416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862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600" b="1" i="0" u="none" strike="noStrike" cap="all" normalizeH="0" baseline="0">
                <a:effectLst/>
              </a:rPr>
              <a:t>AGE GROUP and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Tables_Charts!$C$30:$C$31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Tables_Charts!$C$32:$C$37</c:f>
              <c:numCache>
                <c:formatCode>General</c:formatCode>
                <c:ptCount val="5"/>
                <c:pt idx="0">
                  <c:v>7</c:v>
                </c:pt>
                <c:pt idx="1">
                  <c:v>7</c:v>
                </c:pt>
                <c:pt idx="3">
                  <c:v>3</c:v>
                </c:pt>
                <c:pt idx="4">
                  <c:v>1</c:v>
                </c:pt>
              </c:numCache>
            </c:numRef>
          </c:val>
          <c:extLst>
            <c:ext xmlns:c16="http://schemas.microsoft.com/office/drawing/2014/chart" uri="{C3380CC4-5D6E-409C-BE32-E72D297353CC}">
              <c16:uniqueId val="{00000000-320B-4E59-BC5A-CD8D9B165EA2}"/>
            </c:ext>
          </c:extLst>
        </c:ser>
        <c:ser>
          <c:idx val="1"/>
          <c:order val="1"/>
          <c:tx>
            <c:strRef>
              <c:f>Tables_Charts!$D$30:$D$31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Tables_Charts!$B$32:$B$37</c:f>
              <c:strCache>
                <c:ptCount val="5"/>
                <c:pt idx="0">
                  <c:v>Early Middle Age</c:v>
                </c:pt>
                <c:pt idx="1">
                  <c:v>Middle Age</c:v>
                </c:pt>
                <c:pt idx="2">
                  <c:v>Young Adults</c:v>
                </c:pt>
                <c:pt idx="3">
                  <c:v>Pre-Retirement</c:v>
                </c:pt>
                <c:pt idx="4">
                  <c:v>Young Seniors</c:v>
                </c:pt>
              </c:strCache>
            </c:strRef>
          </c:cat>
          <c:val>
            <c:numRef>
              <c:f>Tables_Charts!$D$32:$D$37</c:f>
              <c:numCache>
                <c:formatCode>General</c:formatCode>
                <c:ptCount val="5"/>
                <c:pt idx="0">
                  <c:v>8</c:v>
                </c:pt>
                <c:pt idx="1">
                  <c:v>7</c:v>
                </c:pt>
                <c:pt idx="2">
                  <c:v>2</c:v>
                </c:pt>
                <c:pt idx="3">
                  <c:v>1</c:v>
                </c:pt>
              </c:numCache>
            </c:numRef>
          </c:val>
          <c:extLst>
            <c:ext xmlns:c16="http://schemas.microsoft.com/office/drawing/2014/chart" uri="{C3380CC4-5D6E-409C-BE32-E72D297353CC}">
              <c16:uniqueId val="{00000001-2366-417D-B141-3183253000F5}"/>
            </c:ext>
          </c:extLst>
        </c:ser>
        <c:dLbls>
          <c:dLblPos val="ctr"/>
          <c:showLegendKey val="0"/>
          <c:showVal val="1"/>
          <c:showCatName val="0"/>
          <c:showSerName val="0"/>
          <c:showPercent val="0"/>
          <c:showBubbleSize val="0"/>
        </c:dLbls>
        <c:gapWidth val="79"/>
        <c:overlap val="100"/>
        <c:axId val="486255408"/>
        <c:axId val="486255824"/>
      </c:barChart>
      <c:catAx>
        <c:axId val="4862554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255824"/>
        <c:crosses val="autoZero"/>
        <c:auto val="1"/>
        <c:lblAlgn val="ctr"/>
        <c:lblOffset val="100"/>
        <c:noMultiLvlLbl val="0"/>
      </c:catAx>
      <c:valAx>
        <c:axId val="486255824"/>
        <c:scaling>
          <c:orientation val="minMax"/>
        </c:scaling>
        <c:delete val="1"/>
        <c:axPos val="l"/>
        <c:numFmt formatCode="General" sourceLinked="1"/>
        <c:majorTickMark val="none"/>
        <c:minorTickMark val="none"/>
        <c:tickLblPos val="nextTo"/>
        <c:crossAx val="4862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Dataset.xlsx]Tables_Charts!PivotTable4</c:name>
    <c:fmtId val="2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55399061032864E-2"/>
          <c:y val="6.4896755162241887E-2"/>
          <c:w val="0.66976775350264317"/>
          <c:h val="0.7982403084570181"/>
        </c:manualLayout>
      </c:layout>
      <c:bar3DChart>
        <c:barDir val="col"/>
        <c:grouping val="stacked"/>
        <c:varyColors val="0"/>
        <c:ser>
          <c:idx val="0"/>
          <c:order val="0"/>
          <c:tx>
            <c:strRef>
              <c:f>Tables_Charts!$O$17:$O$18</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Tables_Charts!$O$19:$O$21</c:f>
              <c:numCache>
                <c:formatCode>General</c:formatCode>
                <c:ptCount val="2"/>
                <c:pt idx="0">
                  <c:v>14</c:v>
                </c:pt>
                <c:pt idx="1">
                  <c:v>4</c:v>
                </c:pt>
              </c:numCache>
            </c:numRef>
          </c:val>
          <c:extLst>
            <c:ext xmlns:c16="http://schemas.microsoft.com/office/drawing/2014/chart" uri="{C3380CC4-5D6E-409C-BE32-E72D297353CC}">
              <c16:uniqueId val="{00000000-110F-43CC-AB88-2D1994DC3A6E}"/>
            </c:ext>
          </c:extLst>
        </c:ser>
        <c:ser>
          <c:idx val="1"/>
          <c:order val="1"/>
          <c:tx>
            <c:strRef>
              <c:f>Tables_Charts!$P$17:$P$18</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Tables_Charts!$N$19:$N$21</c:f>
              <c:strCache>
                <c:ptCount val="2"/>
                <c:pt idx="0">
                  <c:v>Married</c:v>
                </c:pt>
                <c:pt idx="1">
                  <c:v>Single</c:v>
                </c:pt>
              </c:strCache>
            </c:strRef>
          </c:cat>
          <c:val>
            <c:numRef>
              <c:f>Tables_Charts!$P$19:$P$21</c:f>
              <c:numCache>
                <c:formatCode>General</c:formatCode>
                <c:ptCount val="2"/>
                <c:pt idx="0">
                  <c:v>9</c:v>
                </c:pt>
                <c:pt idx="1">
                  <c:v>9</c:v>
                </c:pt>
              </c:numCache>
            </c:numRef>
          </c:val>
          <c:extLst>
            <c:ext xmlns:c16="http://schemas.microsoft.com/office/drawing/2014/chart" uri="{C3380CC4-5D6E-409C-BE32-E72D297353CC}">
              <c16:uniqueId val="{00000003-110F-43CC-AB88-2D1994DC3A6E}"/>
            </c:ext>
          </c:extLst>
        </c:ser>
        <c:dLbls>
          <c:showLegendKey val="0"/>
          <c:showVal val="1"/>
          <c:showCatName val="0"/>
          <c:showSerName val="0"/>
          <c:showPercent val="0"/>
          <c:showBubbleSize val="0"/>
        </c:dLbls>
        <c:gapWidth val="150"/>
        <c:shape val="box"/>
        <c:axId val="1172348639"/>
        <c:axId val="1172365439"/>
        <c:axId val="0"/>
      </c:bar3DChart>
      <c:catAx>
        <c:axId val="117234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365439"/>
        <c:crosses val="autoZero"/>
        <c:auto val="1"/>
        <c:lblAlgn val="ctr"/>
        <c:lblOffset val="100"/>
        <c:noMultiLvlLbl val="0"/>
      </c:catAx>
      <c:valAx>
        <c:axId val="11723654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72348639"/>
        <c:crosses val="autoZero"/>
        <c:crossBetween val="between"/>
      </c:valAx>
      <c:spPr>
        <a:noFill/>
        <a:ln>
          <a:noFill/>
        </a:ln>
        <a:effectLst/>
      </c:spPr>
    </c:plotArea>
    <c:legend>
      <c:legendPos val="r"/>
      <c:layout>
        <c:manualLayout>
          <c:xMode val="edge"/>
          <c:yMode val="edge"/>
          <c:x val="0.65519868380423019"/>
          <c:y val="0.4084479924438511"/>
          <c:w val="0.16649926268050416"/>
          <c:h val="0.18442752033045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Education Level and Bikes Purchased</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Education Level and Bikes Purchased</a:t>
          </a:r>
        </a:p>
      </cx:txPr>
    </cx:title>
    <cx:plotArea>
      <cx:plotAreaRegion>
        <cx:series layoutId="funnel" uniqueId="{268DC253-D517-40EF-BE4A-83526AD65F4B}">
          <cx:tx>
            <cx:txData>
              <cx:f>_xlchart.v2.1</cx:f>
              <cx:v>Purchased</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Education Level and Purchase</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Education Level and Purchase</a:t>
          </a:r>
        </a:p>
      </cx:txPr>
    </cx:title>
    <cx:plotArea>
      <cx:plotAreaRegion>
        <cx:series layoutId="funnel" uniqueId="{268DC253-D517-40EF-BE4A-83526AD65F4B}">
          <cx:tx>
            <cx:txData>
              <cx:f>_xlchart.v2.4</cx:f>
              <cx:v>Purchased</cx:v>
            </cx:txData>
          </cx:tx>
          <cx:dataLabels>
            <cx:visibility seriesName="0" categoryName="0" value="1"/>
          </cx:dataLabels>
          <cx:dataId val="0"/>
        </cx:series>
      </cx:plotAreaRegion>
      <cx:axis id="0">
        <cx:catScaling gapWidth="0.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163830</xdr:rowOff>
    </xdr:from>
    <xdr:to>
      <xdr:col>11</xdr:col>
      <xdr:colOff>358140</xdr:colOff>
      <xdr:row>14</xdr:row>
      <xdr:rowOff>76200</xdr:rowOff>
    </xdr:to>
    <xdr:graphicFrame macro="">
      <xdr:nvGraphicFramePr>
        <xdr:cNvPr id="2" name="Chart 1">
          <a:extLst>
            <a:ext uri="{FF2B5EF4-FFF2-40B4-BE49-F238E27FC236}">
              <a16:creationId xmlns:a16="http://schemas.microsoft.com/office/drawing/2014/main" id="{E30964C5-4ED3-410D-A700-386843E1D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15</xdr:row>
      <xdr:rowOff>95250</xdr:rowOff>
    </xdr:from>
    <xdr:to>
      <xdr:col>11</xdr:col>
      <xdr:colOff>320040</xdr:colOff>
      <xdr:row>27</xdr:row>
      <xdr:rowOff>137160</xdr:rowOff>
    </xdr:to>
    <xdr:graphicFrame macro="">
      <xdr:nvGraphicFramePr>
        <xdr:cNvPr id="3" name="Chart 2">
          <a:extLst>
            <a:ext uri="{FF2B5EF4-FFF2-40B4-BE49-F238E27FC236}">
              <a16:creationId xmlns:a16="http://schemas.microsoft.com/office/drawing/2014/main" id="{FE7747BD-28D5-407A-B510-2007957B8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28</xdr:row>
      <xdr:rowOff>171450</xdr:rowOff>
    </xdr:from>
    <xdr:to>
      <xdr:col>11</xdr:col>
      <xdr:colOff>403860</xdr:colOff>
      <xdr:row>42</xdr:row>
      <xdr:rowOff>83820</xdr:rowOff>
    </xdr:to>
    <xdr:graphicFrame macro="">
      <xdr:nvGraphicFramePr>
        <xdr:cNvPr id="4" name="Chart 3">
          <a:extLst>
            <a:ext uri="{FF2B5EF4-FFF2-40B4-BE49-F238E27FC236}">
              <a16:creationId xmlns:a16="http://schemas.microsoft.com/office/drawing/2014/main" id="{6E7B901B-039D-4BB0-B99B-162C38FFA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472440</xdr:colOff>
      <xdr:row>21</xdr:row>
      <xdr:rowOff>179070</xdr:rowOff>
    </xdr:from>
    <xdr:to>
      <xdr:col>14</xdr:col>
      <xdr:colOff>525780</xdr:colOff>
      <xdr:row>33</xdr:row>
      <xdr:rowOff>137160</xdr:rowOff>
    </xdr:to>
    <xdr:graphicFrame macro="">
      <xdr:nvGraphicFramePr>
        <xdr:cNvPr id="5" name="Chart 4">
          <a:extLst>
            <a:ext uri="{FF2B5EF4-FFF2-40B4-BE49-F238E27FC236}">
              <a16:creationId xmlns:a16="http://schemas.microsoft.com/office/drawing/2014/main" id="{080ED498-6F67-AB75-B407-E5536143F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83820</xdr:colOff>
      <xdr:row>41</xdr:row>
      <xdr:rowOff>95250</xdr:rowOff>
    </xdr:from>
    <xdr:to>
      <xdr:col>23</xdr:col>
      <xdr:colOff>259080</xdr:colOff>
      <xdr:row>56</xdr:row>
      <xdr:rowOff>95250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04CD3A6-D628-3381-E30D-A87AB8F868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039600" y="759333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38100</xdr:colOff>
      <xdr:row>42</xdr:row>
      <xdr:rowOff>38100</xdr:rowOff>
    </xdr:from>
    <xdr:to>
      <xdr:col>17</xdr:col>
      <xdr:colOff>1005840</xdr:colOff>
      <xdr:row>55</xdr:row>
      <xdr:rowOff>127635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4151E05B-9A71-0149-A527-1CC27443F6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52020" y="77190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312420</xdr:colOff>
      <xdr:row>56</xdr:row>
      <xdr:rowOff>99060</xdr:rowOff>
    </xdr:from>
    <xdr:to>
      <xdr:col>26</xdr:col>
      <xdr:colOff>403860</xdr:colOff>
      <xdr:row>70</xdr:row>
      <xdr:rowOff>5715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019C78D-D4B7-2381-9551-20BEC1A866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669000" y="10340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441960</xdr:colOff>
      <xdr:row>57</xdr:row>
      <xdr:rowOff>76201</xdr:rowOff>
    </xdr:from>
    <xdr:to>
      <xdr:col>28</xdr:col>
      <xdr:colOff>1089660</xdr:colOff>
      <xdr:row>62</xdr:row>
      <xdr:rowOff>1</xdr:rowOff>
    </xdr:to>
    <mc:AlternateContent xmlns:mc="http://schemas.openxmlformats.org/markup-compatibility/2006">
      <mc:Choice xmlns:a14="http://schemas.microsoft.com/office/drawing/2010/main" Requires="a14">
        <xdr:graphicFrame macro="">
          <xdr:nvGraphicFramePr>
            <xdr:cNvPr id="10" name="Gender 2">
              <a:extLst>
                <a:ext uri="{FF2B5EF4-FFF2-40B4-BE49-F238E27FC236}">
                  <a16:creationId xmlns:a16="http://schemas.microsoft.com/office/drawing/2014/main" id="{500264AC-5867-E7A0-2DB6-D5E2BE4D5EF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0535900" y="10500361"/>
              <a:ext cx="1828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266700</xdr:colOff>
      <xdr:row>59</xdr:row>
      <xdr:rowOff>121920</xdr:rowOff>
    </xdr:from>
    <xdr:ext cx="184731" cy="264560"/>
    <xdr:sp macro="" textlink="">
      <xdr:nvSpPr>
        <xdr:cNvPr id="11" name="TextBox 10">
          <a:extLst>
            <a:ext uri="{FF2B5EF4-FFF2-40B4-BE49-F238E27FC236}">
              <a16:creationId xmlns:a16="http://schemas.microsoft.com/office/drawing/2014/main" id="{458931FD-3438-CFB7-2E4A-91FBC38CE26F}"/>
            </a:ext>
          </a:extLst>
        </xdr:cNvPr>
        <xdr:cNvSpPr txBox="1"/>
      </xdr:nvSpPr>
      <xdr:spPr>
        <a:xfrm>
          <a:off x="15994380" y="10911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18</xdr:col>
      <xdr:colOff>144780</xdr:colOff>
      <xdr:row>34</xdr:row>
      <xdr:rowOff>114300</xdr:rowOff>
    </xdr:to>
    <xdr:sp macro="" textlink="">
      <xdr:nvSpPr>
        <xdr:cNvPr id="49" name="Rectangle: Rounded Corners 48">
          <a:extLst>
            <a:ext uri="{FF2B5EF4-FFF2-40B4-BE49-F238E27FC236}">
              <a16:creationId xmlns:a16="http://schemas.microsoft.com/office/drawing/2014/main" id="{6D3FB23B-030C-3DFA-9757-B7E409F1B631}"/>
            </a:ext>
          </a:extLst>
        </xdr:cNvPr>
        <xdr:cNvSpPr/>
      </xdr:nvSpPr>
      <xdr:spPr>
        <a:xfrm>
          <a:off x="22860" y="38100"/>
          <a:ext cx="11094720" cy="6294120"/>
        </a:xfrm>
        <a:prstGeom prst="round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45720</xdr:colOff>
      <xdr:row>0</xdr:row>
      <xdr:rowOff>53340</xdr:rowOff>
    </xdr:from>
    <xdr:to>
      <xdr:col>1</xdr:col>
      <xdr:colOff>495300</xdr:colOff>
      <xdr:row>4</xdr:row>
      <xdr:rowOff>83820</xdr:rowOff>
    </xdr:to>
    <xdr:sp macro="" textlink="">
      <xdr:nvSpPr>
        <xdr:cNvPr id="2" name="Rectangle: Rounded Corners 1">
          <a:extLst>
            <a:ext uri="{FF2B5EF4-FFF2-40B4-BE49-F238E27FC236}">
              <a16:creationId xmlns:a16="http://schemas.microsoft.com/office/drawing/2014/main" id="{00115FD4-7F25-40C4-BD66-9301C41C8565}"/>
            </a:ext>
          </a:extLst>
        </xdr:cNvPr>
        <xdr:cNvSpPr/>
      </xdr:nvSpPr>
      <xdr:spPr>
        <a:xfrm>
          <a:off x="45720" y="53340"/>
          <a:ext cx="1059180" cy="76200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15240</xdr:colOff>
      <xdr:row>0</xdr:row>
      <xdr:rowOff>60960</xdr:rowOff>
    </xdr:from>
    <xdr:to>
      <xdr:col>15</xdr:col>
      <xdr:colOff>579120</xdr:colOff>
      <xdr:row>4</xdr:row>
      <xdr:rowOff>45720</xdr:rowOff>
    </xdr:to>
    <xdr:sp macro="" textlink="">
      <xdr:nvSpPr>
        <xdr:cNvPr id="3" name="Rectangle: Rounded Corners 2">
          <a:extLst>
            <a:ext uri="{FF2B5EF4-FFF2-40B4-BE49-F238E27FC236}">
              <a16:creationId xmlns:a16="http://schemas.microsoft.com/office/drawing/2014/main" id="{A18D58A2-3176-4F6B-8711-AB8DE4753A17}"/>
            </a:ext>
          </a:extLst>
        </xdr:cNvPr>
        <xdr:cNvSpPr/>
      </xdr:nvSpPr>
      <xdr:spPr>
        <a:xfrm>
          <a:off x="1234440" y="60960"/>
          <a:ext cx="848868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137160</xdr:colOff>
      <xdr:row>0</xdr:row>
      <xdr:rowOff>60960</xdr:rowOff>
    </xdr:from>
    <xdr:to>
      <xdr:col>18</xdr:col>
      <xdr:colOff>15240</xdr:colOff>
      <xdr:row>4</xdr:row>
      <xdr:rowOff>91440</xdr:rowOff>
    </xdr:to>
    <xdr:sp macro="" textlink="">
      <xdr:nvSpPr>
        <xdr:cNvPr id="4" name="Rectangle: Rounded Corners 3">
          <a:extLst>
            <a:ext uri="{FF2B5EF4-FFF2-40B4-BE49-F238E27FC236}">
              <a16:creationId xmlns:a16="http://schemas.microsoft.com/office/drawing/2014/main" id="{D28F6ECB-A09A-45BF-9032-B0EE3FEBEF3B}"/>
            </a:ext>
          </a:extLst>
        </xdr:cNvPr>
        <xdr:cNvSpPr/>
      </xdr:nvSpPr>
      <xdr:spPr>
        <a:xfrm>
          <a:off x="9890760" y="60960"/>
          <a:ext cx="1097280" cy="76200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4</xdr:row>
      <xdr:rowOff>175260</xdr:rowOff>
    </xdr:from>
    <xdr:to>
      <xdr:col>3</xdr:col>
      <xdr:colOff>0</xdr:colOff>
      <xdr:row>34</xdr:row>
      <xdr:rowOff>45720</xdr:rowOff>
    </xdr:to>
    <xdr:sp macro="" textlink="">
      <xdr:nvSpPr>
        <xdr:cNvPr id="5" name="Rectangle: Rounded Corners 4">
          <a:extLst>
            <a:ext uri="{FF2B5EF4-FFF2-40B4-BE49-F238E27FC236}">
              <a16:creationId xmlns:a16="http://schemas.microsoft.com/office/drawing/2014/main" id="{E757044C-00FF-43FD-AFEF-5BBE0834455B}"/>
            </a:ext>
          </a:extLst>
        </xdr:cNvPr>
        <xdr:cNvSpPr/>
      </xdr:nvSpPr>
      <xdr:spPr>
        <a:xfrm>
          <a:off x="0" y="906780"/>
          <a:ext cx="1828800" cy="53568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213360</xdr:colOff>
      <xdr:row>9</xdr:row>
      <xdr:rowOff>144780</xdr:rowOff>
    </xdr:from>
    <xdr:to>
      <xdr:col>8</xdr:col>
      <xdr:colOff>99060</xdr:colOff>
      <xdr:row>21</xdr:row>
      <xdr:rowOff>152400</xdr:rowOff>
    </xdr:to>
    <xdr:sp macro="" textlink="">
      <xdr:nvSpPr>
        <xdr:cNvPr id="6" name="Rectangle: Rounded Corners 5">
          <a:extLst>
            <a:ext uri="{FF2B5EF4-FFF2-40B4-BE49-F238E27FC236}">
              <a16:creationId xmlns:a16="http://schemas.microsoft.com/office/drawing/2014/main" id="{7A0865BD-8F93-4B1A-87C6-65B62270022C}"/>
            </a:ext>
          </a:extLst>
        </xdr:cNvPr>
        <xdr:cNvSpPr/>
      </xdr:nvSpPr>
      <xdr:spPr>
        <a:xfrm>
          <a:off x="2042160" y="1790700"/>
          <a:ext cx="29337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289560</xdr:colOff>
      <xdr:row>9</xdr:row>
      <xdr:rowOff>152400</xdr:rowOff>
    </xdr:from>
    <xdr:to>
      <xdr:col>15</xdr:col>
      <xdr:colOff>60960</xdr:colOff>
      <xdr:row>21</xdr:row>
      <xdr:rowOff>160020</xdr:rowOff>
    </xdr:to>
    <xdr:sp macro="" textlink="">
      <xdr:nvSpPr>
        <xdr:cNvPr id="7" name="Rectangle: Rounded Corners 6">
          <a:extLst>
            <a:ext uri="{FF2B5EF4-FFF2-40B4-BE49-F238E27FC236}">
              <a16:creationId xmlns:a16="http://schemas.microsoft.com/office/drawing/2014/main" id="{1F257BE9-CB06-4DC0-BB38-A4B8F2896F3B}"/>
            </a:ext>
          </a:extLst>
        </xdr:cNvPr>
        <xdr:cNvSpPr/>
      </xdr:nvSpPr>
      <xdr:spPr>
        <a:xfrm>
          <a:off x="5166360" y="1798320"/>
          <a:ext cx="40386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198120</xdr:colOff>
      <xdr:row>10</xdr:row>
      <xdr:rowOff>60960</xdr:rowOff>
    </xdr:from>
    <xdr:to>
      <xdr:col>17</xdr:col>
      <xdr:colOff>594360</xdr:colOff>
      <xdr:row>21</xdr:row>
      <xdr:rowOff>91440</xdr:rowOff>
    </xdr:to>
    <xdr:sp macro="" textlink="">
      <xdr:nvSpPr>
        <xdr:cNvPr id="8" name="Rectangle: Rounded Corners 7">
          <a:extLst>
            <a:ext uri="{FF2B5EF4-FFF2-40B4-BE49-F238E27FC236}">
              <a16:creationId xmlns:a16="http://schemas.microsoft.com/office/drawing/2014/main" id="{669DC71E-9757-476E-B917-D40D78829E29}"/>
            </a:ext>
          </a:extLst>
        </xdr:cNvPr>
        <xdr:cNvSpPr/>
      </xdr:nvSpPr>
      <xdr:spPr>
        <a:xfrm>
          <a:off x="9342120" y="1889760"/>
          <a:ext cx="1615440" cy="20421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236220</xdr:colOff>
      <xdr:row>22</xdr:row>
      <xdr:rowOff>76200</xdr:rowOff>
    </xdr:from>
    <xdr:to>
      <xdr:col>11</xdr:col>
      <xdr:colOff>83820</xdr:colOff>
      <xdr:row>34</xdr:row>
      <xdr:rowOff>83820</xdr:rowOff>
    </xdr:to>
    <xdr:sp macro="" textlink="">
      <xdr:nvSpPr>
        <xdr:cNvPr id="9" name="Rectangle: Rounded Corners 8">
          <a:extLst>
            <a:ext uri="{FF2B5EF4-FFF2-40B4-BE49-F238E27FC236}">
              <a16:creationId xmlns:a16="http://schemas.microsoft.com/office/drawing/2014/main" id="{F85ED77C-8054-4453-BA4F-8F9F2FFFCBD7}"/>
            </a:ext>
          </a:extLst>
        </xdr:cNvPr>
        <xdr:cNvSpPr/>
      </xdr:nvSpPr>
      <xdr:spPr>
        <a:xfrm>
          <a:off x="2065020" y="4099560"/>
          <a:ext cx="4724400" cy="220218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114300</xdr:colOff>
      <xdr:row>5</xdr:row>
      <xdr:rowOff>30480</xdr:rowOff>
    </xdr:from>
    <xdr:to>
      <xdr:col>4</xdr:col>
      <xdr:colOff>556260</xdr:colOff>
      <xdr:row>9</xdr:row>
      <xdr:rowOff>15240</xdr:rowOff>
    </xdr:to>
    <xdr:sp macro="" textlink="">
      <xdr:nvSpPr>
        <xdr:cNvPr id="10" name="Rectangle: Rounded Corners 9">
          <a:extLst>
            <a:ext uri="{FF2B5EF4-FFF2-40B4-BE49-F238E27FC236}">
              <a16:creationId xmlns:a16="http://schemas.microsoft.com/office/drawing/2014/main" id="{0448C30B-C245-4689-8D49-183D82AD6EE7}"/>
            </a:ext>
          </a:extLst>
        </xdr:cNvPr>
        <xdr:cNvSpPr/>
      </xdr:nvSpPr>
      <xdr:spPr>
        <a:xfrm>
          <a:off x="1943100" y="944880"/>
          <a:ext cx="105156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266700</xdr:colOff>
      <xdr:row>22</xdr:row>
      <xdr:rowOff>53340</xdr:rowOff>
    </xdr:from>
    <xdr:to>
      <xdr:col>18</xdr:col>
      <xdr:colOff>22860</xdr:colOff>
      <xdr:row>33</xdr:row>
      <xdr:rowOff>76200</xdr:rowOff>
    </xdr:to>
    <xdr:sp macro="" textlink="">
      <xdr:nvSpPr>
        <xdr:cNvPr id="11" name="Rectangle: Rounded Corners 10">
          <a:extLst>
            <a:ext uri="{FF2B5EF4-FFF2-40B4-BE49-F238E27FC236}">
              <a16:creationId xmlns:a16="http://schemas.microsoft.com/office/drawing/2014/main" id="{282E6FE0-DA78-47E7-B842-0067A5017FDE}"/>
            </a:ext>
          </a:extLst>
        </xdr:cNvPr>
        <xdr:cNvSpPr/>
      </xdr:nvSpPr>
      <xdr:spPr>
        <a:xfrm>
          <a:off x="6972300" y="4076700"/>
          <a:ext cx="4023360" cy="203454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129540</xdr:colOff>
      <xdr:row>9</xdr:row>
      <xdr:rowOff>137160</xdr:rowOff>
    </xdr:from>
    <xdr:to>
      <xdr:col>7</xdr:col>
      <xdr:colOff>480060</xdr:colOff>
      <xdr:row>20</xdr:row>
      <xdr:rowOff>160020</xdr:rowOff>
    </xdr:to>
    <xdr:graphicFrame macro="">
      <xdr:nvGraphicFramePr>
        <xdr:cNvPr id="13" name="Chart 12">
          <a:extLst>
            <a:ext uri="{FF2B5EF4-FFF2-40B4-BE49-F238E27FC236}">
              <a16:creationId xmlns:a16="http://schemas.microsoft.com/office/drawing/2014/main" id="{689E36B4-9A17-44E6-82A2-0A904F167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22</xdr:row>
      <xdr:rowOff>76200</xdr:rowOff>
    </xdr:from>
    <xdr:to>
      <xdr:col>10</xdr:col>
      <xdr:colOff>594360</xdr:colOff>
      <xdr:row>34</xdr:row>
      <xdr:rowOff>45720</xdr:rowOff>
    </xdr:to>
    <xdr:graphicFrame macro="">
      <xdr:nvGraphicFramePr>
        <xdr:cNvPr id="14" name="Chart 13">
          <a:extLst>
            <a:ext uri="{FF2B5EF4-FFF2-40B4-BE49-F238E27FC236}">
              <a16:creationId xmlns:a16="http://schemas.microsoft.com/office/drawing/2014/main" id="{70A8919E-C44C-423F-A15D-BF174486E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350520</xdr:colOff>
      <xdr:row>9</xdr:row>
      <xdr:rowOff>60960</xdr:rowOff>
    </xdr:from>
    <xdr:to>
      <xdr:col>14</xdr:col>
      <xdr:colOff>563880</xdr:colOff>
      <xdr:row>21</xdr:row>
      <xdr:rowOff>137160</xdr:rowOff>
    </xdr:to>
    <xdr:graphicFrame macro="">
      <xdr:nvGraphicFramePr>
        <xdr:cNvPr id="15" name="Chart 14">
          <a:extLst>
            <a:ext uri="{FF2B5EF4-FFF2-40B4-BE49-F238E27FC236}">
              <a16:creationId xmlns:a16="http://schemas.microsoft.com/office/drawing/2014/main" id="{CD9C5ECC-36B2-4BF5-9662-6FA0E3222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9</xdr:row>
      <xdr:rowOff>144780</xdr:rowOff>
    </xdr:from>
    <xdr:to>
      <xdr:col>18</xdr:col>
      <xdr:colOff>441960</xdr:colOff>
      <xdr:row>22</xdr:row>
      <xdr:rowOff>91440</xdr:rowOff>
    </xdr:to>
    <xdr:graphicFrame macro="">
      <xdr:nvGraphicFramePr>
        <xdr:cNvPr id="16" name="Chart 15">
          <a:extLst>
            <a:ext uri="{FF2B5EF4-FFF2-40B4-BE49-F238E27FC236}">
              <a16:creationId xmlns:a16="http://schemas.microsoft.com/office/drawing/2014/main" id="{A9CC30A2-0E8B-4CB7-B88D-E256439D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426720</xdr:colOff>
      <xdr:row>22</xdr:row>
      <xdr:rowOff>106680</xdr:rowOff>
    </xdr:from>
    <xdr:to>
      <xdr:col>17</xdr:col>
      <xdr:colOff>495300</xdr:colOff>
      <xdr:row>33</xdr:row>
      <xdr:rowOff>53340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0D30B164-8C1C-426E-8E3D-AC5174032B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32320" y="4130040"/>
              <a:ext cx="3726180" cy="19583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365760</xdr:colOff>
      <xdr:row>0</xdr:row>
      <xdr:rowOff>68580</xdr:rowOff>
    </xdr:from>
    <xdr:to>
      <xdr:col>17</xdr:col>
      <xdr:colOff>441960</xdr:colOff>
      <xdr:row>4</xdr:row>
      <xdr:rowOff>22860</xdr:rowOff>
    </xdr:to>
    <xdr:pic>
      <xdr:nvPicPr>
        <xdr:cNvPr id="19" name="Graphic 18" descr="Tricycle with solid fill">
          <a:extLst>
            <a:ext uri="{FF2B5EF4-FFF2-40B4-BE49-F238E27FC236}">
              <a16:creationId xmlns:a16="http://schemas.microsoft.com/office/drawing/2014/main" id="{1255C6F0-31B1-DF5A-7B02-1367133E919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119360" y="68580"/>
          <a:ext cx="685800" cy="685800"/>
        </a:xfrm>
        <a:prstGeom prst="rect">
          <a:avLst/>
        </a:prstGeom>
      </xdr:spPr>
    </xdr:pic>
    <xdr:clientData/>
  </xdr:twoCellAnchor>
  <xdr:twoCellAnchor editAs="oneCell">
    <xdr:from>
      <xdr:col>0</xdr:col>
      <xdr:colOff>251460</xdr:colOff>
      <xdr:row>0</xdr:row>
      <xdr:rowOff>30480</xdr:rowOff>
    </xdr:from>
    <xdr:to>
      <xdr:col>1</xdr:col>
      <xdr:colOff>327660</xdr:colOff>
      <xdr:row>3</xdr:row>
      <xdr:rowOff>167640</xdr:rowOff>
    </xdr:to>
    <xdr:pic>
      <xdr:nvPicPr>
        <xdr:cNvPr id="20" name="Graphic 19" descr="Tricycle with solid fill">
          <a:extLst>
            <a:ext uri="{FF2B5EF4-FFF2-40B4-BE49-F238E27FC236}">
              <a16:creationId xmlns:a16="http://schemas.microsoft.com/office/drawing/2014/main" id="{F5EBA610-BBC1-428C-BD19-85A81170A34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1460" y="30480"/>
          <a:ext cx="685800" cy="685800"/>
        </a:xfrm>
        <a:prstGeom prst="rect">
          <a:avLst/>
        </a:prstGeom>
      </xdr:spPr>
    </xdr:pic>
    <xdr:clientData/>
  </xdr:twoCellAnchor>
  <xdr:twoCellAnchor>
    <xdr:from>
      <xdr:col>2</xdr:col>
      <xdr:colOff>167640</xdr:colOff>
      <xdr:row>0</xdr:row>
      <xdr:rowOff>99060</xdr:rowOff>
    </xdr:from>
    <xdr:to>
      <xdr:col>15</xdr:col>
      <xdr:colOff>480060</xdr:colOff>
      <xdr:row>4</xdr:row>
      <xdr:rowOff>15240</xdr:rowOff>
    </xdr:to>
    <xdr:sp macro="" textlink="">
      <xdr:nvSpPr>
        <xdr:cNvPr id="21" name="TextBox 20">
          <a:extLst>
            <a:ext uri="{FF2B5EF4-FFF2-40B4-BE49-F238E27FC236}">
              <a16:creationId xmlns:a16="http://schemas.microsoft.com/office/drawing/2014/main" id="{9133D219-A156-3741-E35E-A0B599F088BD}"/>
            </a:ext>
          </a:extLst>
        </xdr:cNvPr>
        <xdr:cNvSpPr txBox="1"/>
      </xdr:nvSpPr>
      <xdr:spPr>
        <a:xfrm>
          <a:off x="1386840" y="99060"/>
          <a:ext cx="8237220" cy="647700"/>
        </a:xfrm>
        <a:prstGeom prst="rect">
          <a:avLst/>
        </a:prstGeom>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a:t>BREMEN</a:t>
          </a:r>
          <a:r>
            <a:rPr lang="en-GB" sz="3600" baseline="0"/>
            <a:t> BIKE GmbH SALES DASHBOARD</a:t>
          </a:r>
          <a:endParaRPr lang="en-GB" sz="3600"/>
        </a:p>
      </xdr:txBody>
    </xdr:sp>
    <xdr:clientData/>
  </xdr:twoCellAnchor>
  <xdr:twoCellAnchor editAs="oneCell">
    <xdr:from>
      <xdr:col>0</xdr:col>
      <xdr:colOff>121920</xdr:colOff>
      <xdr:row>5</xdr:row>
      <xdr:rowOff>106681</xdr:rowOff>
    </xdr:from>
    <xdr:to>
      <xdr:col>2</xdr:col>
      <xdr:colOff>480060</xdr:colOff>
      <xdr:row>10</xdr:row>
      <xdr:rowOff>99061</xdr:rowOff>
    </xdr:to>
    <mc:AlternateContent xmlns:mc="http://schemas.openxmlformats.org/markup-compatibility/2006">
      <mc:Choice xmlns:a14="http://schemas.microsoft.com/office/drawing/2010/main" Requires="a14">
        <xdr:graphicFrame macro="">
          <xdr:nvGraphicFramePr>
            <xdr:cNvPr id="22" name="Gender 1">
              <a:extLst>
                <a:ext uri="{FF2B5EF4-FFF2-40B4-BE49-F238E27FC236}">
                  <a16:creationId xmlns:a16="http://schemas.microsoft.com/office/drawing/2014/main" id="{6BA80C77-33E8-493F-8702-62A4B66FF2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1920" y="1021081"/>
              <a:ext cx="157734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22861</xdr:rowOff>
    </xdr:from>
    <xdr:to>
      <xdr:col>2</xdr:col>
      <xdr:colOff>457200</xdr:colOff>
      <xdr:row>20</xdr:row>
      <xdr:rowOff>76201</xdr:rowOff>
    </xdr:to>
    <mc:AlternateContent xmlns:mc="http://schemas.openxmlformats.org/markup-compatibility/2006">
      <mc:Choice xmlns:a14="http://schemas.microsoft.com/office/drawing/2010/main" Requires="a14">
        <xdr:graphicFrame macro="">
          <xdr:nvGraphicFramePr>
            <xdr:cNvPr id="23" name="Income_Group">
              <a:extLst>
                <a:ext uri="{FF2B5EF4-FFF2-40B4-BE49-F238E27FC236}">
                  <a16:creationId xmlns:a16="http://schemas.microsoft.com/office/drawing/2014/main" id="{68DB0674-29AD-91F7-4292-6C76A40D664D}"/>
                </a:ext>
              </a:extLst>
            </xdr:cNvPr>
            <xdr:cNvGraphicFramePr/>
          </xdr:nvGraphicFramePr>
          <xdr:xfrm>
            <a:off x="0" y="0"/>
            <a:ext cx="0" cy="0"/>
          </xdr:xfrm>
          <a:graphic>
            <a:graphicData uri="http://schemas.microsoft.com/office/drawing/2010/slicer">
              <sle:slicer xmlns:sle="http://schemas.microsoft.com/office/drawing/2010/slicer" name="Income_Group"/>
            </a:graphicData>
          </a:graphic>
        </xdr:graphicFrame>
      </mc:Choice>
      <mc:Fallback>
        <xdr:sp macro="" textlink="">
          <xdr:nvSpPr>
            <xdr:cNvPr id="0" name=""/>
            <xdr:cNvSpPr>
              <a:spLocks noTextEdit="1"/>
            </xdr:cNvSpPr>
          </xdr:nvSpPr>
          <xdr:spPr>
            <a:xfrm>
              <a:off x="60960" y="2034541"/>
              <a:ext cx="161544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5</xdr:row>
      <xdr:rowOff>22860</xdr:rowOff>
    </xdr:from>
    <xdr:to>
      <xdr:col>15</xdr:col>
      <xdr:colOff>15240</xdr:colOff>
      <xdr:row>9</xdr:row>
      <xdr:rowOff>7620</xdr:rowOff>
    </xdr:to>
    <xdr:sp macro="" textlink="">
      <xdr:nvSpPr>
        <xdr:cNvPr id="25" name="Rectangle: Rounded Corners 24">
          <a:extLst>
            <a:ext uri="{FF2B5EF4-FFF2-40B4-BE49-F238E27FC236}">
              <a16:creationId xmlns:a16="http://schemas.microsoft.com/office/drawing/2014/main" id="{63DB293D-E7F1-4361-886C-3F7472334D7F}"/>
            </a:ext>
          </a:extLst>
        </xdr:cNvPr>
        <xdr:cNvSpPr/>
      </xdr:nvSpPr>
      <xdr:spPr>
        <a:xfrm>
          <a:off x="3162300" y="937260"/>
          <a:ext cx="5996940" cy="7162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137160</xdr:colOff>
      <xdr:row>5</xdr:row>
      <xdr:rowOff>106679</xdr:rowOff>
    </xdr:from>
    <xdr:to>
      <xdr:col>6</xdr:col>
      <xdr:colOff>472440</xdr:colOff>
      <xdr:row>8</xdr:row>
      <xdr:rowOff>131014</xdr:rowOff>
    </xdr:to>
    <xdr:sp macro="" textlink="">
      <xdr:nvSpPr>
        <xdr:cNvPr id="29" name="Rectangle: Rounded Corners 28">
          <a:extLst>
            <a:ext uri="{FF2B5EF4-FFF2-40B4-BE49-F238E27FC236}">
              <a16:creationId xmlns:a16="http://schemas.microsoft.com/office/drawing/2014/main" id="{513AD23E-70F2-42EF-9403-5AB06BDCD4C4}"/>
            </a:ext>
          </a:extLst>
        </xdr:cNvPr>
        <xdr:cNvSpPr/>
      </xdr:nvSpPr>
      <xdr:spPr>
        <a:xfrm>
          <a:off x="3185160" y="102107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oneCellAnchor>
    <xdr:from>
      <xdr:col>5</xdr:col>
      <xdr:colOff>114300</xdr:colOff>
      <xdr:row>5</xdr:row>
      <xdr:rowOff>106680</xdr:rowOff>
    </xdr:from>
    <xdr:ext cx="1007691" cy="264560"/>
    <xdr:sp macro="" textlink="">
      <xdr:nvSpPr>
        <xdr:cNvPr id="30" name="TextBox 29">
          <a:extLst>
            <a:ext uri="{FF2B5EF4-FFF2-40B4-BE49-F238E27FC236}">
              <a16:creationId xmlns:a16="http://schemas.microsoft.com/office/drawing/2014/main" id="{1108EA74-A68D-FE38-7B1E-3921EF920466}"/>
            </a:ext>
          </a:extLst>
        </xdr:cNvPr>
        <xdr:cNvSpPr txBox="1"/>
      </xdr:nvSpPr>
      <xdr:spPr>
        <a:xfrm>
          <a:off x="3162300" y="1021080"/>
          <a:ext cx="100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i="0" u="none" strike="noStrike">
              <a:solidFill>
                <a:schemeClr val="tx1"/>
              </a:solidFill>
              <a:effectLst/>
              <a:latin typeface="+mn-lt"/>
              <a:ea typeface="+mn-ea"/>
              <a:cs typeface="+mn-cs"/>
            </a:rPr>
            <a:t>Management</a:t>
          </a:r>
          <a:r>
            <a:rPr lang="en-GB">
              <a:effectLst/>
            </a:rPr>
            <a:t> </a:t>
          </a:r>
          <a:endParaRPr lang="en-GB" sz="1100"/>
        </a:p>
      </xdr:txBody>
    </xdr:sp>
    <xdr:clientData/>
  </xdr:oneCellAnchor>
  <xdr:twoCellAnchor>
    <xdr:from>
      <xdr:col>8</xdr:col>
      <xdr:colOff>464820</xdr:colOff>
      <xdr:row>5</xdr:row>
      <xdr:rowOff>114299</xdr:rowOff>
    </xdr:from>
    <xdr:to>
      <xdr:col>10</xdr:col>
      <xdr:colOff>190500</xdr:colOff>
      <xdr:row>8</xdr:row>
      <xdr:rowOff>138634</xdr:rowOff>
    </xdr:to>
    <xdr:sp macro="" textlink="">
      <xdr:nvSpPr>
        <xdr:cNvPr id="32" name="Rectangle: Rounded Corners 31">
          <a:extLst>
            <a:ext uri="{FF2B5EF4-FFF2-40B4-BE49-F238E27FC236}">
              <a16:creationId xmlns:a16="http://schemas.microsoft.com/office/drawing/2014/main" id="{BBAE52A6-BE1C-4390-8A2A-281AFE60E530}"/>
            </a:ext>
          </a:extLst>
        </xdr:cNvPr>
        <xdr:cNvSpPr/>
      </xdr:nvSpPr>
      <xdr:spPr>
        <a:xfrm>
          <a:off x="5341620" y="102869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10</xdr:col>
      <xdr:colOff>358140</xdr:colOff>
      <xdr:row>5</xdr:row>
      <xdr:rowOff>99060</xdr:rowOff>
    </xdr:from>
    <xdr:to>
      <xdr:col>12</xdr:col>
      <xdr:colOff>274320</xdr:colOff>
      <xdr:row>8</xdr:row>
      <xdr:rowOff>114300</xdr:rowOff>
    </xdr:to>
    <xdr:sp macro="" textlink="">
      <xdr:nvSpPr>
        <xdr:cNvPr id="33" name="Rectangle: Rounded Corners 32">
          <a:extLst>
            <a:ext uri="{FF2B5EF4-FFF2-40B4-BE49-F238E27FC236}">
              <a16:creationId xmlns:a16="http://schemas.microsoft.com/office/drawing/2014/main" id="{03C3A289-39F6-4366-BC7E-9BEC2DD5D378}"/>
            </a:ext>
          </a:extLst>
        </xdr:cNvPr>
        <xdr:cNvSpPr/>
      </xdr:nvSpPr>
      <xdr:spPr>
        <a:xfrm>
          <a:off x="6454140" y="1013460"/>
          <a:ext cx="1135380" cy="563880"/>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12</xdr:col>
      <xdr:colOff>472440</xdr:colOff>
      <xdr:row>5</xdr:row>
      <xdr:rowOff>114299</xdr:rowOff>
    </xdr:from>
    <xdr:to>
      <xdr:col>14</xdr:col>
      <xdr:colOff>510540</xdr:colOff>
      <xdr:row>8</xdr:row>
      <xdr:rowOff>138634</xdr:rowOff>
    </xdr:to>
    <xdr:sp macro="" textlink="">
      <xdr:nvSpPr>
        <xdr:cNvPr id="34" name="Rectangle: Rounded Corners 33">
          <a:extLst>
            <a:ext uri="{FF2B5EF4-FFF2-40B4-BE49-F238E27FC236}">
              <a16:creationId xmlns:a16="http://schemas.microsoft.com/office/drawing/2014/main" id="{5F833A34-7EB1-4A1B-88C3-46625F619381}"/>
            </a:ext>
          </a:extLst>
        </xdr:cNvPr>
        <xdr:cNvSpPr/>
      </xdr:nvSpPr>
      <xdr:spPr>
        <a:xfrm>
          <a:off x="7787640" y="1028699"/>
          <a:ext cx="125730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10</xdr:col>
      <xdr:colOff>464820</xdr:colOff>
      <xdr:row>5</xdr:row>
      <xdr:rowOff>91440</xdr:rowOff>
    </xdr:from>
    <xdr:to>
      <xdr:col>12</xdr:col>
      <xdr:colOff>213360</xdr:colOff>
      <xdr:row>6</xdr:row>
      <xdr:rowOff>160020</xdr:rowOff>
    </xdr:to>
    <xdr:sp macro="" textlink="">
      <xdr:nvSpPr>
        <xdr:cNvPr id="36" name="TextBox 35">
          <a:extLst>
            <a:ext uri="{FF2B5EF4-FFF2-40B4-BE49-F238E27FC236}">
              <a16:creationId xmlns:a16="http://schemas.microsoft.com/office/drawing/2014/main" id="{3AE34B37-D4DC-4583-B562-C4257CD58A59}"/>
            </a:ext>
          </a:extLst>
        </xdr:cNvPr>
        <xdr:cNvSpPr txBox="1"/>
      </xdr:nvSpPr>
      <xdr:spPr>
        <a:xfrm>
          <a:off x="6560820" y="1005840"/>
          <a:ext cx="967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Professional</a:t>
          </a:r>
          <a:r>
            <a:rPr lang="en-GB">
              <a:effectLst/>
            </a:rPr>
            <a:t>  </a:t>
          </a:r>
          <a:endParaRPr lang="en-GB" sz="1100"/>
        </a:p>
      </xdr:txBody>
    </xdr:sp>
    <xdr:clientData/>
  </xdr:twoCellAnchor>
  <xdr:twoCellAnchor>
    <xdr:from>
      <xdr:col>13</xdr:col>
      <xdr:colOff>0</xdr:colOff>
      <xdr:row>5</xdr:row>
      <xdr:rowOff>106680</xdr:rowOff>
    </xdr:from>
    <xdr:to>
      <xdr:col>14</xdr:col>
      <xdr:colOff>464820</xdr:colOff>
      <xdr:row>6</xdr:row>
      <xdr:rowOff>175260</xdr:rowOff>
    </xdr:to>
    <xdr:sp macro="" textlink="">
      <xdr:nvSpPr>
        <xdr:cNvPr id="37" name="TextBox 36">
          <a:extLst>
            <a:ext uri="{FF2B5EF4-FFF2-40B4-BE49-F238E27FC236}">
              <a16:creationId xmlns:a16="http://schemas.microsoft.com/office/drawing/2014/main" id="{5CA38E19-BBD8-42CB-BC23-D9C09FACE65A}"/>
            </a:ext>
          </a:extLst>
        </xdr:cNvPr>
        <xdr:cNvSpPr txBox="1"/>
      </xdr:nvSpPr>
      <xdr:spPr>
        <a:xfrm>
          <a:off x="7924800" y="1021080"/>
          <a:ext cx="10744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Skilled Manual</a:t>
          </a:r>
          <a:r>
            <a:rPr lang="en-GB">
              <a:effectLst/>
            </a:rPr>
            <a:t>  </a:t>
          </a:r>
          <a:endParaRPr lang="en-GB" sz="1100"/>
        </a:p>
      </xdr:txBody>
    </xdr:sp>
    <xdr:clientData/>
  </xdr:twoCellAnchor>
  <xdr:twoCellAnchor>
    <xdr:from>
      <xdr:col>9</xdr:col>
      <xdr:colOff>0</xdr:colOff>
      <xdr:row>5</xdr:row>
      <xdr:rowOff>91440</xdr:rowOff>
    </xdr:from>
    <xdr:to>
      <xdr:col>10</xdr:col>
      <xdr:colOff>60960</xdr:colOff>
      <xdr:row>6</xdr:row>
      <xdr:rowOff>160020</xdr:rowOff>
    </xdr:to>
    <xdr:sp macro="" textlink="">
      <xdr:nvSpPr>
        <xdr:cNvPr id="38" name="TextBox 37">
          <a:extLst>
            <a:ext uri="{FF2B5EF4-FFF2-40B4-BE49-F238E27FC236}">
              <a16:creationId xmlns:a16="http://schemas.microsoft.com/office/drawing/2014/main" id="{94260634-63F4-48CC-91DA-E70FE0498333}"/>
            </a:ext>
          </a:extLst>
        </xdr:cNvPr>
        <xdr:cNvSpPr txBox="1"/>
      </xdr:nvSpPr>
      <xdr:spPr>
        <a:xfrm>
          <a:off x="5486400" y="1005840"/>
          <a:ext cx="6705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u="none" strike="noStrike">
              <a:solidFill>
                <a:schemeClr val="dk1"/>
              </a:solidFill>
              <a:effectLst/>
              <a:latin typeface="+mn-lt"/>
              <a:ea typeface="+mn-ea"/>
              <a:cs typeface="+mn-cs"/>
            </a:rPr>
            <a:t>Clerical</a:t>
          </a:r>
          <a:r>
            <a:rPr lang="en-GB">
              <a:effectLst/>
            </a:rPr>
            <a:t>  </a:t>
          </a:r>
          <a:endParaRPr lang="en-GB" sz="1100"/>
        </a:p>
      </xdr:txBody>
    </xdr:sp>
    <xdr:clientData/>
  </xdr:twoCellAnchor>
  <xdr:twoCellAnchor>
    <xdr:from>
      <xdr:col>6</xdr:col>
      <xdr:colOff>594360</xdr:colOff>
      <xdr:row>5</xdr:row>
      <xdr:rowOff>121919</xdr:rowOff>
    </xdr:from>
    <xdr:to>
      <xdr:col>8</xdr:col>
      <xdr:colOff>320040</xdr:colOff>
      <xdr:row>8</xdr:row>
      <xdr:rowOff>146254</xdr:rowOff>
    </xdr:to>
    <xdr:sp macro="" textlink="">
      <xdr:nvSpPr>
        <xdr:cNvPr id="39" name="Rectangle: Rounded Corners 38">
          <a:extLst>
            <a:ext uri="{FF2B5EF4-FFF2-40B4-BE49-F238E27FC236}">
              <a16:creationId xmlns:a16="http://schemas.microsoft.com/office/drawing/2014/main" id="{B7F6D69D-7AB1-4646-8417-858BDF20C2FB}"/>
            </a:ext>
          </a:extLst>
        </xdr:cNvPr>
        <xdr:cNvSpPr/>
      </xdr:nvSpPr>
      <xdr:spPr>
        <a:xfrm>
          <a:off x="4251960" y="1036319"/>
          <a:ext cx="944880" cy="572975"/>
        </a:xfrm>
        <a:prstGeom prst="round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7</xdr:col>
      <xdr:colOff>15240</xdr:colOff>
      <xdr:row>5</xdr:row>
      <xdr:rowOff>76200</xdr:rowOff>
    </xdr:from>
    <xdr:to>
      <xdr:col>8</xdr:col>
      <xdr:colOff>251460</xdr:colOff>
      <xdr:row>6</xdr:row>
      <xdr:rowOff>167640</xdr:rowOff>
    </xdr:to>
    <xdr:sp macro="" textlink="">
      <xdr:nvSpPr>
        <xdr:cNvPr id="40" name="TextBox 39">
          <a:extLst>
            <a:ext uri="{FF2B5EF4-FFF2-40B4-BE49-F238E27FC236}">
              <a16:creationId xmlns:a16="http://schemas.microsoft.com/office/drawing/2014/main" id="{7434E808-5922-EA3B-7A29-AF939A33F161}"/>
            </a:ext>
          </a:extLst>
        </xdr:cNvPr>
        <xdr:cNvSpPr txBox="1"/>
      </xdr:nvSpPr>
      <xdr:spPr>
        <a:xfrm>
          <a:off x="4282440" y="990600"/>
          <a:ext cx="845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0">
              <a:solidFill>
                <a:schemeClr val="dk1"/>
              </a:solidFill>
              <a:effectLst/>
              <a:latin typeface="+mn-lt"/>
              <a:ea typeface="+mn-ea"/>
              <a:cs typeface="+mn-cs"/>
            </a:rPr>
            <a:t>Manual</a:t>
          </a:r>
          <a:endParaRPr lang="en-GB" sz="1100"/>
        </a:p>
      </xdr:txBody>
    </xdr:sp>
    <xdr:clientData/>
  </xdr:twoCellAnchor>
  <xdr:twoCellAnchor>
    <xdr:from>
      <xdr:col>9</xdr:col>
      <xdr:colOff>121920</xdr:colOff>
      <xdr:row>6</xdr:row>
      <xdr:rowOff>129540</xdr:rowOff>
    </xdr:from>
    <xdr:to>
      <xdr:col>9</xdr:col>
      <xdr:colOff>502920</xdr:colOff>
      <xdr:row>8</xdr:row>
      <xdr:rowOff>91440</xdr:rowOff>
    </xdr:to>
    <xdr:sp macro="" textlink="Tables_Charts!R64">
      <xdr:nvSpPr>
        <xdr:cNvPr id="43" name="TextBox 42">
          <a:extLst>
            <a:ext uri="{FF2B5EF4-FFF2-40B4-BE49-F238E27FC236}">
              <a16:creationId xmlns:a16="http://schemas.microsoft.com/office/drawing/2014/main" id="{A587B4A2-5D79-092E-0B15-573C656BD352}"/>
            </a:ext>
          </a:extLst>
        </xdr:cNvPr>
        <xdr:cNvSpPr txBox="1"/>
      </xdr:nvSpPr>
      <xdr:spPr>
        <a:xfrm>
          <a:off x="5608320" y="1226820"/>
          <a:ext cx="381000" cy="32766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061EA3-8FB7-4BBF-8FA8-93CFF5110980}" type="TxLink">
            <a:rPr lang="en-US" sz="1600" b="1" i="0" u="none" strike="noStrike">
              <a:solidFill>
                <a:srgbClr val="000000"/>
              </a:solidFill>
              <a:latin typeface="Calibri"/>
              <a:ea typeface="Calibri"/>
              <a:cs typeface="Calibri"/>
            </a:rPr>
            <a:t>#REF!</a:t>
          </a:fld>
          <a:endParaRPr lang="en-GB" sz="1600" b="1"/>
        </a:p>
      </xdr:txBody>
    </xdr:sp>
    <xdr:clientData/>
  </xdr:twoCellAnchor>
  <xdr:twoCellAnchor>
    <xdr:from>
      <xdr:col>5</xdr:col>
      <xdr:colOff>350520</xdr:colOff>
      <xdr:row>6</xdr:row>
      <xdr:rowOff>144780</xdr:rowOff>
    </xdr:from>
    <xdr:to>
      <xdr:col>6</xdr:col>
      <xdr:colOff>121920</xdr:colOff>
      <xdr:row>8</xdr:row>
      <xdr:rowOff>99060</xdr:rowOff>
    </xdr:to>
    <xdr:sp macro="" textlink="Tables_Charts!S64">
      <xdr:nvSpPr>
        <xdr:cNvPr id="44" name="TextBox 43">
          <a:extLst>
            <a:ext uri="{FF2B5EF4-FFF2-40B4-BE49-F238E27FC236}">
              <a16:creationId xmlns:a16="http://schemas.microsoft.com/office/drawing/2014/main" id="{56E4A7BE-38CA-45B9-9406-BA3BE7CD9951}"/>
            </a:ext>
          </a:extLst>
        </xdr:cNvPr>
        <xdr:cNvSpPr txBox="1"/>
      </xdr:nvSpPr>
      <xdr:spPr>
        <a:xfrm>
          <a:off x="3398520" y="1242060"/>
          <a:ext cx="38100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BE7D2-AA68-4308-82BB-C8EB9B85077C}" type="TxLink">
            <a:rPr lang="en-US" sz="1600" b="1" i="0" u="none" strike="noStrike">
              <a:solidFill>
                <a:srgbClr val="000000"/>
              </a:solidFill>
              <a:latin typeface="Calibri"/>
              <a:ea typeface="Calibri"/>
              <a:cs typeface="Calibri"/>
            </a:rPr>
            <a:t>23</a:t>
          </a:fld>
          <a:endParaRPr lang="en-GB" sz="1600" b="1"/>
        </a:p>
      </xdr:txBody>
    </xdr:sp>
    <xdr:clientData/>
  </xdr:twoCellAnchor>
  <xdr:twoCellAnchor>
    <xdr:from>
      <xdr:col>7</xdr:col>
      <xdr:colOff>236220</xdr:colOff>
      <xdr:row>6</xdr:row>
      <xdr:rowOff>137160</xdr:rowOff>
    </xdr:from>
    <xdr:to>
      <xdr:col>8</xdr:col>
      <xdr:colOff>7620</xdr:colOff>
      <xdr:row>8</xdr:row>
      <xdr:rowOff>91440</xdr:rowOff>
    </xdr:to>
    <xdr:sp macro="" textlink="Tables_Charts!T64">
      <xdr:nvSpPr>
        <xdr:cNvPr id="45" name="TextBox 44">
          <a:extLst>
            <a:ext uri="{FF2B5EF4-FFF2-40B4-BE49-F238E27FC236}">
              <a16:creationId xmlns:a16="http://schemas.microsoft.com/office/drawing/2014/main" id="{7F575368-1028-4351-BC07-1C74C9300B23}"/>
            </a:ext>
          </a:extLst>
        </xdr:cNvPr>
        <xdr:cNvSpPr txBox="1"/>
      </xdr:nvSpPr>
      <xdr:spPr>
        <a:xfrm>
          <a:off x="4503420" y="1234440"/>
          <a:ext cx="38100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1E4AD6-F015-442D-8D94-EC4C63711A8D}" type="TxLink">
            <a:rPr lang="en-US" sz="1600" b="1" i="0" u="none" strike="noStrike">
              <a:solidFill>
                <a:srgbClr val="000000"/>
              </a:solidFill>
              <a:latin typeface="Calibri"/>
              <a:ea typeface="Calibri"/>
              <a:cs typeface="Calibri"/>
            </a:rPr>
            <a:t>1</a:t>
          </a:fld>
          <a:endParaRPr lang="en-GB" sz="1600" b="1"/>
        </a:p>
      </xdr:txBody>
    </xdr:sp>
    <xdr:clientData/>
  </xdr:twoCellAnchor>
  <xdr:twoCellAnchor>
    <xdr:from>
      <xdr:col>11</xdr:col>
      <xdr:colOff>91440</xdr:colOff>
      <xdr:row>6</xdr:row>
      <xdr:rowOff>152400</xdr:rowOff>
    </xdr:from>
    <xdr:to>
      <xdr:col>11</xdr:col>
      <xdr:colOff>533400</xdr:colOff>
      <xdr:row>8</xdr:row>
      <xdr:rowOff>106680</xdr:rowOff>
    </xdr:to>
    <xdr:sp macro="" textlink="Tables_Charts!U64">
      <xdr:nvSpPr>
        <xdr:cNvPr id="46" name="TextBox 45">
          <a:extLst>
            <a:ext uri="{FF2B5EF4-FFF2-40B4-BE49-F238E27FC236}">
              <a16:creationId xmlns:a16="http://schemas.microsoft.com/office/drawing/2014/main" id="{BFD94BB0-D1A1-45DE-ADCC-305CFC79EEA2}"/>
            </a:ext>
          </a:extLst>
        </xdr:cNvPr>
        <xdr:cNvSpPr txBox="1"/>
      </xdr:nvSpPr>
      <xdr:spPr>
        <a:xfrm>
          <a:off x="6797040" y="1249680"/>
          <a:ext cx="44196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EAF635-385F-4087-923D-DC3AAE3F4492}" type="TxLink">
            <a:rPr lang="en-US" sz="1600" b="1" i="0" u="none" strike="noStrike">
              <a:solidFill>
                <a:srgbClr val="000000"/>
              </a:solidFill>
              <a:latin typeface="Calibri"/>
              <a:ea typeface="Calibri"/>
              <a:cs typeface="Calibri"/>
            </a:rPr>
            <a:t>12</a:t>
          </a:fld>
          <a:endParaRPr lang="en-GB" sz="1600" b="1"/>
        </a:p>
      </xdr:txBody>
    </xdr:sp>
    <xdr:clientData/>
  </xdr:twoCellAnchor>
  <xdr:twoCellAnchor>
    <xdr:from>
      <xdr:col>13</xdr:col>
      <xdr:colOff>243840</xdr:colOff>
      <xdr:row>6</xdr:row>
      <xdr:rowOff>137160</xdr:rowOff>
    </xdr:from>
    <xdr:to>
      <xdr:col>14</xdr:col>
      <xdr:colOff>60960</xdr:colOff>
      <xdr:row>8</xdr:row>
      <xdr:rowOff>91440</xdr:rowOff>
    </xdr:to>
    <xdr:sp macro="" textlink="Tables_Charts!V64">
      <xdr:nvSpPr>
        <xdr:cNvPr id="47" name="TextBox 46">
          <a:extLst>
            <a:ext uri="{FF2B5EF4-FFF2-40B4-BE49-F238E27FC236}">
              <a16:creationId xmlns:a16="http://schemas.microsoft.com/office/drawing/2014/main" id="{FDA433CB-8BC8-4939-92E6-25CAA1A710A1}"/>
            </a:ext>
          </a:extLst>
        </xdr:cNvPr>
        <xdr:cNvSpPr txBox="1"/>
      </xdr:nvSpPr>
      <xdr:spPr>
        <a:xfrm>
          <a:off x="8168640" y="1234440"/>
          <a:ext cx="426720" cy="32004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20000"/>
              <a:lumOff val="80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CB93CE-837F-43B5-83DD-AD3CEDA408C2}" type="TxLink">
            <a:rPr lang="en-US" sz="1600" b="1" i="0" u="none" strike="noStrike">
              <a:solidFill>
                <a:srgbClr val="000000"/>
              </a:solidFill>
              <a:latin typeface="Calibri"/>
              <a:ea typeface="Calibri"/>
              <a:cs typeface="Calibri"/>
            </a:rPr>
            <a:t>#REF!</a:t>
          </a:fld>
          <a:endParaRPr lang="en-GB" sz="1600" b="1"/>
        </a:p>
      </xdr:txBody>
    </xdr:sp>
    <xdr:clientData/>
  </xdr:twoCellAnchor>
  <xdr:twoCellAnchor>
    <xdr:from>
      <xdr:col>3</xdr:col>
      <xdr:colOff>312420</xdr:colOff>
      <xdr:row>6</xdr:row>
      <xdr:rowOff>137160</xdr:rowOff>
    </xdr:from>
    <xdr:to>
      <xdr:col>4</xdr:col>
      <xdr:colOff>403860</xdr:colOff>
      <xdr:row>8</xdr:row>
      <xdr:rowOff>137160</xdr:rowOff>
    </xdr:to>
    <xdr:sp macro="" textlink="Tables_Charts!N62">
      <xdr:nvSpPr>
        <xdr:cNvPr id="48" name="TextBox 47">
          <a:extLst>
            <a:ext uri="{FF2B5EF4-FFF2-40B4-BE49-F238E27FC236}">
              <a16:creationId xmlns:a16="http://schemas.microsoft.com/office/drawing/2014/main" id="{F7588BC3-3BED-510A-F57B-9E0AACCB30E1}"/>
            </a:ext>
          </a:extLst>
        </xdr:cNvPr>
        <xdr:cNvSpPr txBox="1"/>
      </xdr:nvSpPr>
      <xdr:spPr>
        <a:xfrm>
          <a:off x="2141220" y="1234440"/>
          <a:ext cx="701040" cy="365760"/>
        </a:xfrm>
        <a:prstGeom prst="rect">
          <a:avLst/>
        </a:prstGeom>
        <a:solidFill>
          <a:schemeClr val="accent2"/>
        </a:solidFill>
        <a:ln w="9525" cmpd="sng">
          <a:noFill/>
        </a:ln>
        <a:effectLst>
          <a:glow rad="63500">
            <a:schemeClr val="accent2">
              <a:satMod val="175000"/>
              <a:alpha val="40000"/>
            </a:schemeClr>
          </a:glow>
          <a:outerShdw blurRad="50800" dist="38100" dir="2700000" algn="tl" rotWithShape="0">
            <a:schemeClr val="accent2">
              <a:lumMod val="75000"/>
              <a:alpha val="40000"/>
            </a:schemeClr>
          </a:outerShdw>
          <a:reflection blurRad="6350" stA="52000" endA="300" endPos="35000" dir="5400000" sy="-100000" algn="bl" rotWithShape="0"/>
        </a:effectLst>
        <a:scene3d>
          <a:camera prst="isometricOffAxis1Righ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E8DAF-02B5-4777-85CD-4A2BDF223671}" type="TxLink">
            <a:rPr lang="en-US" sz="2400" b="1" i="0" u="none" strike="noStrike">
              <a:solidFill>
                <a:srgbClr val="000000"/>
              </a:solidFill>
              <a:latin typeface="Calibri"/>
              <a:ea typeface="Calibri"/>
              <a:cs typeface="Calibri"/>
            </a:rPr>
            <a:pPr algn="ctr"/>
            <a:t>36</a:t>
          </a:fld>
          <a:endParaRPr lang="en-GB" sz="2400" b="1"/>
        </a:p>
      </xdr:txBody>
    </xdr:sp>
    <xdr:clientData/>
  </xdr:twoCellAnchor>
  <xdr:twoCellAnchor>
    <xdr:from>
      <xdr:col>15</xdr:col>
      <xdr:colOff>152400</xdr:colOff>
      <xdr:row>4</xdr:row>
      <xdr:rowOff>99060</xdr:rowOff>
    </xdr:from>
    <xdr:to>
      <xdr:col>18</xdr:col>
      <xdr:colOff>15240</xdr:colOff>
      <xdr:row>10</xdr:row>
      <xdr:rowOff>53340</xdr:rowOff>
    </xdr:to>
    <xdr:sp macro="" textlink="">
      <xdr:nvSpPr>
        <xdr:cNvPr id="50" name="Rectangle: Rounded Corners 49">
          <a:extLst>
            <a:ext uri="{FF2B5EF4-FFF2-40B4-BE49-F238E27FC236}">
              <a16:creationId xmlns:a16="http://schemas.microsoft.com/office/drawing/2014/main" id="{8E52CBB5-E19F-44CB-AE09-B1AB6B69ECBE}"/>
            </a:ext>
          </a:extLst>
        </xdr:cNvPr>
        <xdr:cNvSpPr/>
      </xdr:nvSpPr>
      <xdr:spPr>
        <a:xfrm>
          <a:off x="9296400" y="830580"/>
          <a:ext cx="1691640" cy="1051560"/>
        </a:xfrm>
        <a:prstGeom prst="round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glow rad="63500">
            <a:schemeClr val="accent1">
              <a:satMod val="175000"/>
              <a:alpha val="40000"/>
            </a:schemeClr>
          </a:glow>
          <a:outerShdw blurRad="50800" dist="38100" dir="2700000" algn="tl" rotWithShape="0">
            <a:schemeClr val="accent1">
              <a:lumMod val="75000"/>
              <a:alpha val="40000"/>
            </a:scheme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274320</xdr:colOff>
      <xdr:row>4</xdr:row>
      <xdr:rowOff>167640</xdr:rowOff>
    </xdr:from>
    <xdr:to>
      <xdr:col>16</xdr:col>
      <xdr:colOff>289560</xdr:colOff>
      <xdr:row>6</xdr:row>
      <xdr:rowOff>45720</xdr:rowOff>
    </xdr:to>
    <xdr:sp macro="" textlink="Tables_Charts!T73">
      <xdr:nvSpPr>
        <xdr:cNvPr id="51" name="TextBox 50">
          <a:extLst>
            <a:ext uri="{FF2B5EF4-FFF2-40B4-BE49-F238E27FC236}">
              <a16:creationId xmlns:a16="http://schemas.microsoft.com/office/drawing/2014/main" id="{377B8F59-6CE8-0EFE-61FE-F61678665D61}"/>
            </a:ext>
          </a:extLst>
        </xdr:cNvPr>
        <xdr:cNvSpPr txBox="1"/>
      </xdr:nvSpPr>
      <xdr:spPr>
        <a:xfrm>
          <a:off x="9418320" y="899160"/>
          <a:ext cx="624840" cy="24384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99F6BA-EFB1-43C8-9C75-CD8715CF08F0}" type="TxLink">
            <a:rPr lang="en-US" sz="1100" b="1" i="0" u="none" strike="noStrike">
              <a:solidFill>
                <a:srgbClr val="000000"/>
              </a:solidFill>
              <a:latin typeface="Calibri"/>
              <a:ea typeface="Calibri"/>
              <a:cs typeface="Calibri"/>
            </a:rPr>
            <a:t>Region</a:t>
          </a:fld>
          <a:endParaRPr lang="en-GB" sz="1100"/>
        </a:p>
      </xdr:txBody>
    </xdr:sp>
    <xdr:clientData/>
  </xdr:twoCellAnchor>
  <xdr:twoCellAnchor>
    <xdr:from>
      <xdr:col>15</xdr:col>
      <xdr:colOff>266700</xdr:colOff>
      <xdr:row>6</xdr:row>
      <xdr:rowOff>22860</xdr:rowOff>
    </xdr:from>
    <xdr:to>
      <xdr:col>16</xdr:col>
      <xdr:colOff>289560</xdr:colOff>
      <xdr:row>7</xdr:row>
      <xdr:rowOff>99060</xdr:rowOff>
    </xdr:to>
    <xdr:sp macro="" textlink="Tables_Charts!T74">
      <xdr:nvSpPr>
        <xdr:cNvPr id="52" name="TextBox 51">
          <a:extLst>
            <a:ext uri="{FF2B5EF4-FFF2-40B4-BE49-F238E27FC236}">
              <a16:creationId xmlns:a16="http://schemas.microsoft.com/office/drawing/2014/main" id="{160A8558-A482-4C4B-BA17-DCF86747A439}"/>
            </a:ext>
          </a:extLst>
        </xdr:cNvPr>
        <xdr:cNvSpPr txBox="1"/>
      </xdr:nvSpPr>
      <xdr:spPr>
        <a:xfrm>
          <a:off x="9410700" y="1120140"/>
          <a:ext cx="632460" cy="25908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BE2C5C-4BE5-43B8-AC76-6E5AC6146283}" type="TxLink">
            <a:rPr lang="en-US" sz="1100" b="1" i="0" u="none" strike="noStrike">
              <a:solidFill>
                <a:srgbClr val="000000"/>
              </a:solidFill>
              <a:latin typeface="Calibri"/>
              <a:ea typeface="Calibri"/>
              <a:cs typeface="Calibri"/>
            </a:rPr>
            <a:t>East</a:t>
          </a:fld>
          <a:endParaRPr lang="en-GB" sz="1100" b="1"/>
        </a:p>
      </xdr:txBody>
    </xdr:sp>
    <xdr:clientData/>
  </xdr:twoCellAnchor>
  <xdr:twoCellAnchor>
    <xdr:from>
      <xdr:col>16</xdr:col>
      <xdr:colOff>312420</xdr:colOff>
      <xdr:row>4</xdr:row>
      <xdr:rowOff>152400</xdr:rowOff>
    </xdr:from>
    <xdr:to>
      <xdr:col>17</xdr:col>
      <xdr:colOff>525780</xdr:colOff>
      <xdr:row>6</xdr:row>
      <xdr:rowOff>53340</xdr:rowOff>
    </xdr:to>
    <xdr:sp macro="" textlink="Tables_Charts!U73">
      <xdr:nvSpPr>
        <xdr:cNvPr id="53" name="TextBox 52">
          <a:extLst>
            <a:ext uri="{FF2B5EF4-FFF2-40B4-BE49-F238E27FC236}">
              <a16:creationId xmlns:a16="http://schemas.microsoft.com/office/drawing/2014/main" id="{F4EED712-E289-4B3D-A110-78A6D6F1D2A8}"/>
            </a:ext>
          </a:extLst>
        </xdr:cNvPr>
        <xdr:cNvSpPr txBox="1"/>
      </xdr:nvSpPr>
      <xdr:spPr>
        <a:xfrm>
          <a:off x="10066020" y="883920"/>
          <a:ext cx="822960" cy="2667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7438E-BBD1-44BC-A403-2BDA9C20C6F8}" type="TxLink">
            <a:rPr lang="en-US" sz="1100" b="1" i="0" u="none" strike="noStrike">
              <a:solidFill>
                <a:srgbClr val="000000"/>
              </a:solidFill>
              <a:latin typeface="Calibri"/>
              <a:ea typeface="Calibri"/>
              <a:cs typeface="Calibri"/>
            </a:rPr>
            <a:t>Purchases</a:t>
          </a:fld>
          <a:endParaRPr lang="en-GB" sz="1100"/>
        </a:p>
      </xdr:txBody>
    </xdr:sp>
    <xdr:clientData/>
  </xdr:twoCellAnchor>
  <xdr:twoCellAnchor>
    <xdr:from>
      <xdr:col>15</xdr:col>
      <xdr:colOff>266700</xdr:colOff>
      <xdr:row>8</xdr:row>
      <xdr:rowOff>137160</xdr:rowOff>
    </xdr:from>
    <xdr:to>
      <xdr:col>16</xdr:col>
      <xdr:colOff>290700</xdr:colOff>
      <xdr:row>10</xdr:row>
      <xdr:rowOff>30600</xdr:rowOff>
    </xdr:to>
    <xdr:sp macro="" textlink="Tables_Charts!T76">
      <xdr:nvSpPr>
        <xdr:cNvPr id="54" name="TextBox 53">
          <a:extLst>
            <a:ext uri="{FF2B5EF4-FFF2-40B4-BE49-F238E27FC236}">
              <a16:creationId xmlns:a16="http://schemas.microsoft.com/office/drawing/2014/main" id="{9B0814FE-F5B9-4B86-9A60-4BA73B90D118}"/>
            </a:ext>
          </a:extLst>
        </xdr:cNvPr>
        <xdr:cNvSpPr txBox="1"/>
      </xdr:nvSpPr>
      <xdr:spPr>
        <a:xfrm>
          <a:off x="9410700" y="1600200"/>
          <a:ext cx="633600" cy="2592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786ABE-8D3B-4E9C-9956-3493173903DF}" type="TxLink">
            <a:rPr lang="en-US" sz="1100" b="1" i="0" u="none" strike="noStrike">
              <a:solidFill>
                <a:srgbClr val="000000"/>
              </a:solidFill>
              <a:latin typeface="Calibri"/>
              <a:ea typeface="Calibri"/>
              <a:cs typeface="Calibri"/>
            </a:rPr>
            <a:t>West</a:t>
          </a:fld>
          <a:endParaRPr lang="en-GB" sz="1100" b="1"/>
        </a:p>
      </xdr:txBody>
    </xdr:sp>
    <xdr:clientData/>
  </xdr:twoCellAnchor>
  <xdr:twoCellAnchor>
    <xdr:from>
      <xdr:col>17</xdr:col>
      <xdr:colOff>60960</xdr:colOff>
      <xdr:row>8</xdr:row>
      <xdr:rowOff>99060</xdr:rowOff>
    </xdr:from>
    <xdr:to>
      <xdr:col>17</xdr:col>
      <xdr:colOff>510540</xdr:colOff>
      <xdr:row>10</xdr:row>
      <xdr:rowOff>0</xdr:rowOff>
    </xdr:to>
    <xdr:sp macro="" textlink="Tables_Charts!U76">
      <xdr:nvSpPr>
        <xdr:cNvPr id="56" name="TextBox 55">
          <a:extLst>
            <a:ext uri="{FF2B5EF4-FFF2-40B4-BE49-F238E27FC236}">
              <a16:creationId xmlns:a16="http://schemas.microsoft.com/office/drawing/2014/main" id="{3DE8024C-205E-4370-865E-16F43F462351}"/>
            </a:ext>
          </a:extLst>
        </xdr:cNvPr>
        <xdr:cNvSpPr txBox="1"/>
      </xdr:nvSpPr>
      <xdr:spPr>
        <a:xfrm>
          <a:off x="10424160" y="1562100"/>
          <a:ext cx="449580" cy="2667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B92FA-C0C1-4DF7-A6B3-CF47C8019B7F}" type="TxLink">
            <a:rPr lang="en-US" sz="1100" b="1" i="0" u="none" strike="noStrike">
              <a:solidFill>
                <a:srgbClr val="000000"/>
              </a:solidFill>
              <a:latin typeface="Calibri"/>
              <a:ea typeface="Calibri"/>
              <a:cs typeface="Calibri"/>
            </a:rPr>
            <a:t>8</a:t>
          </a:fld>
          <a:endParaRPr lang="en-GB" sz="1100" b="1"/>
        </a:p>
      </xdr:txBody>
    </xdr:sp>
    <xdr:clientData/>
  </xdr:twoCellAnchor>
  <xdr:twoCellAnchor>
    <xdr:from>
      <xdr:col>15</xdr:col>
      <xdr:colOff>259080</xdr:colOff>
      <xdr:row>7</xdr:row>
      <xdr:rowOff>106680</xdr:rowOff>
    </xdr:from>
    <xdr:to>
      <xdr:col>16</xdr:col>
      <xdr:colOff>283080</xdr:colOff>
      <xdr:row>9</xdr:row>
      <xdr:rowOff>120</xdr:rowOff>
    </xdr:to>
    <xdr:sp macro="" textlink="Tables_Charts!T75">
      <xdr:nvSpPr>
        <xdr:cNvPr id="57" name="TextBox 56">
          <a:extLst>
            <a:ext uri="{FF2B5EF4-FFF2-40B4-BE49-F238E27FC236}">
              <a16:creationId xmlns:a16="http://schemas.microsoft.com/office/drawing/2014/main" id="{A5D5554E-C967-4659-B5D7-6FA1C418B862}"/>
            </a:ext>
          </a:extLst>
        </xdr:cNvPr>
        <xdr:cNvSpPr txBox="1"/>
      </xdr:nvSpPr>
      <xdr:spPr>
        <a:xfrm>
          <a:off x="9403080" y="1386840"/>
          <a:ext cx="633600" cy="2592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65D009-3874-49C1-9E3D-6B3623AFDC56}" type="TxLink">
            <a:rPr lang="en-US" sz="1100" b="1" i="0" u="none" strike="noStrike">
              <a:solidFill>
                <a:srgbClr val="000000"/>
              </a:solidFill>
              <a:latin typeface="Calibri"/>
              <a:ea typeface="Calibri"/>
              <a:cs typeface="Calibri"/>
            </a:rPr>
            <a:t>North</a:t>
          </a:fld>
          <a:endParaRPr lang="en-GB" sz="1100" b="1"/>
        </a:p>
      </xdr:txBody>
    </xdr:sp>
    <xdr:clientData/>
  </xdr:twoCellAnchor>
  <xdr:twoCellAnchor>
    <xdr:from>
      <xdr:col>17</xdr:col>
      <xdr:colOff>121920</xdr:colOff>
      <xdr:row>7</xdr:row>
      <xdr:rowOff>91440</xdr:rowOff>
    </xdr:from>
    <xdr:to>
      <xdr:col>17</xdr:col>
      <xdr:colOff>518160</xdr:colOff>
      <xdr:row>8</xdr:row>
      <xdr:rowOff>144780</xdr:rowOff>
    </xdr:to>
    <xdr:sp macro="" textlink="Tables_Charts!U75">
      <xdr:nvSpPr>
        <xdr:cNvPr id="58" name="TextBox 57">
          <a:extLst>
            <a:ext uri="{FF2B5EF4-FFF2-40B4-BE49-F238E27FC236}">
              <a16:creationId xmlns:a16="http://schemas.microsoft.com/office/drawing/2014/main" id="{7BF608FC-7158-48E5-81BB-6B84938995C8}"/>
            </a:ext>
          </a:extLst>
        </xdr:cNvPr>
        <xdr:cNvSpPr txBox="1"/>
      </xdr:nvSpPr>
      <xdr:spPr>
        <a:xfrm>
          <a:off x="10485120" y="1371600"/>
          <a:ext cx="396240" cy="23622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1F49F7-AEC4-4E6E-B5E8-103F2A8D1DBA}" type="TxLink">
            <a:rPr lang="en-US" sz="1100" b="1" i="0" u="none" strike="noStrike">
              <a:solidFill>
                <a:srgbClr val="000000"/>
              </a:solidFill>
              <a:latin typeface="Calibri"/>
              <a:ea typeface="Calibri"/>
              <a:cs typeface="Calibri"/>
            </a:rPr>
            <a:t>19</a:t>
          </a:fld>
          <a:endParaRPr lang="en-GB" sz="1100" b="1"/>
        </a:p>
      </xdr:txBody>
    </xdr:sp>
    <xdr:clientData/>
  </xdr:twoCellAnchor>
  <xdr:twoCellAnchor>
    <xdr:from>
      <xdr:col>17</xdr:col>
      <xdr:colOff>76200</xdr:colOff>
      <xdr:row>6</xdr:row>
      <xdr:rowOff>53340</xdr:rowOff>
    </xdr:from>
    <xdr:to>
      <xdr:col>17</xdr:col>
      <xdr:colOff>525780</xdr:colOff>
      <xdr:row>7</xdr:row>
      <xdr:rowOff>99060</xdr:rowOff>
    </xdr:to>
    <xdr:sp macro="" textlink="Tables_Charts!U74">
      <xdr:nvSpPr>
        <xdr:cNvPr id="59" name="TextBox 58">
          <a:extLst>
            <a:ext uri="{FF2B5EF4-FFF2-40B4-BE49-F238E27FC236}">
              <a16:creationId xmlns:a16="http://schemas.microsoft.com/office/drawing/2014/main" id="{DAF50028-A9B3-4AFE-B906-DD7A03E3EC44}"/>
            </a:ext>
          </a:extLst>
        </xdr:cNvPr>
        <xdr:cNvSpPr txBox="1"/>
      </xdr:nvSpPr>
      <xdr:spPr>
        <a:xfrm>
          <a:off x="10439400" y="1150620"/>
          <a:ext cx="449580" cy="228600"/>
        </a:xfrm>
        <a:prstGeom prst="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mpd="sng">
          <a:noFill/>
        </a:ln>
        <a:effectLst>
          <a:glow rad="63500">
            <a:schemeClr val="accent2">
              <a:satMod val="175000"/>
              <a:alpha val="40000"/>
            </a:schemeClr>
          </a:glow>
          <a:outerShdw blurRad="50800" dist="38100" dir="2700000" algn="tl"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312C58-649A-458B-B387-415B48C3478D}" type="TxLink">
            <a:rPr lang="en-US" sz="1100" b="1" i="0" u="none" strike="noStrike">
              <a:solidFill>
                <a:srgbClr val="000000"/>
              </a:solidFill>
              <a:latin typeface="Calibri"/>
              <a:ea typeface="Calibri"/>
              <a:cs typeface="Calibri"/>
            </a:rPr>
            <a:t>9</a:t>
          </a:fld>
          <a:endParaRPr lang="en-GB" sz="1100" b="1"/>
        </a:p>
      </xdr:txBody>
    </xdr:sp>
    <xdr:clientData/>
  </xdr:twoCellAnchor>
  <xdr:oneCellAnchor>
    <xdr:from>
      <xdr:col>3</xdr:col>
      <xdr:colOff>76200</xdr:colOff>
      <xdr:row>5</xdr:row>
      <xdr:rowOff>7620</xdr:rowOff>
    </xdr:from>
    <xdr:ext cx="1007691" cy="264560"/>
    <xdr:sp macro="" textlink="">
      <xdr:nvSpPr>
        <xdr:cNvPr id="60" name="TextBox 59">
          <a:extLst>
            <a:ext uri="{FF2B5EF4-FFF2-40B4-BE49-F238E27FC236}">
              <a16:creationId xmlns:a16="http://schemas.microsoft.com/office/drawing/2014/main" id="{CEFEABE0-3214-46DC-865B-E1FBE4B2ADFF}"/>
            </a:ext>
          </a:extLst>
        </xdr:cNvPr>
        <xdr:cNvSpPr txBox="1"/>
      </xdr:nvSpPr>
      <xdr:spPr>
        <a:xfrm>
          <a:off x="1905000" y="922020"/>
          <a:ext cx="10076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i="0" u="none" strike="noStrike">
              <a:solidFill>
                <a:schemeClr val="tx1"/>
              </a:solidFill>
              <a:effectLst/>
              <a:latin typeface="+mn-lt"/>
              <a:ea typeface="+mn-ea"/>
              <a:cs typeface="+mn-cs"/>
            </a:rPr>
            <a:t>Total Sales</a:t>
          </a:r>
          <a:endParaRPr lang="en-GB" sz="1100"/>
        </a:p>
      </xdr:txBody>
    </xdr:sp>
    <xdr:clientData/>
  </xdr:oneCellAnchor>
  <xdr:twoCellAnchor>
    <xdr:from>
      <xdr:col>15</xdr:col>
      <xdr:colOff>563880</xdr:colOff>
      <xdr:row>10</xdr:row>
      <xdr:rowOff>137160</xdr:rowOff>
    </xdr:from>
    <xdr:to>
      <xdr:col>17</xdr:col>
      <xdr:colOff>601980</xdr:colOff>
      <xdr:row>13</xdr:row>
      <xdr:rowOff>99060</xdr:rowOff>
    </xdr:to>
    <xdr:sp macro="" textlink="">
      <xdr:nvSpPr>
        <xdr:cNvPr id="61" name="TextBox 60">
          <a:extLst>
            <a:ext uri="{FF2B5EF4-FFF2-40B4-BE49-F238E27FC236}">
              <a16:creationId xmlns:a16="http://schemas.microsoft.com/office/drawing/2014/main" id="{991DF0DF-4030-3892-DC09-F5E0FBFBE62F}"/>
            </a:ext>
          </a:extLst>
        </xdr:cNvPr>
        <xdr:cNvSpPr txBox="1"/>
      </xdr:nvSpPr>
      <xdr:spPr>
        <a:xfrm>
          <a:off x="9707880" y="1965960"/>
          <a:ext cx="12573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t>Marital Status and Purchase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klar" refreshedDate="45933.36429085648" createdVersion="7" refreshedVersion="8" minRefreshableVersion="3" recordCount="1000" xr:uid="{6F3E36C8-58AA-42F9-BFA7-B86CD9D32C2B}">
  <cacheSource type="worksheet">
    <worksheetSource name="bike_sales_table"/>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Income_Group" numFmtId="165">
      <sharedItems count="5">
        <s v="Low Income"/>
        <s v="Lower-Middle Income"/>
        <s v="Middle Income"/>
        <s v="Upper-Middle Income"/>
        <s v="High Income"/>
      </sharedItems>
    </cacheField>
    <cacheField name="Children" numFmtId="0">
      <sharedItems containsSemiMixedTypes="0" containsString="0" containsNumber="1" containsInteger="1" minValue="0" maxValue="5"/>
    </cacheField>
    <cacheField name="Education" numFmtId="0">
      <sharedItems count="5">
        <s v="Partial College"/>
        <s v="High School"/>
        <s v="Partial High School"/>
        <s v="Graduate Degree"/>
        <s v="Bachelors"/>
      </sharedItems>
    </cacheField>
    <cacheField name="Occupation" numFmtId="0">
      <sharedItems count="5">
        <s v="Manual"/>
        <s v="Clerical"/>
        <s v="Skilled Manual"/>
        <s v="Profession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Commute_Distance_Group" numFmtId="0">
      <sharedItems count="5">
        <s v="Between 2 and 5 miles"/>
        <s v="Less than a mile"/>
        <s v="Between 1 and 2 miles"/>
        <s v="Between 5 and 10 miles"/>
        <s v="Greater than 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_Group" numFmtId="0">
      <sharedItems count="6">
        <s v="Young Adults"/>
        <s v="Early Middle Age"/>
        <s v="Middle Age"/>
        <s v="Pre-Retirement"/>
        <s v="Young Seniors"/>
        <s v="Senior Citizens"/>
      </sharedItems>
    </cacheField>
    <cacheField name="Purchased Bike" numFmtId="0">
      <sharedItems count="2">
        <s v="Yes"/>
        <s v="No"/>
      </sharedItems>
    </cacheField>
  </cacheFields>
  <extLst>
    <ext xmlns:x14="http://schemas.microsoft.com/office/spreadsheetml/2009/9/main" uri="{725AE2AE-9491-48be-B2B4-4EB974FC3084}">
      <x14:pivotCacheDefinition pivotCacheId="1030526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2402"/>
    <x v="0"/>
    <x v="0"/>
    <n v="10000"/>
    <x v="0"/>
    <n v="0"/>
    <x v="0"/>
    <x v="0"/>
    <x v="0"/>
    <n v="1"/>
    <s v="2-5 Miles"/>
    <x v="0"/>
    <x v="0"/>
    <n v="25"/>
    <x v="0"/>
    <x v="0"/>
  </r>
  <r>
    <n v="15465"/>
    <x v="0"/>
    <x v="1"/>
    <n v="10000"/>
    <x v="0"/>
    <n v="0"/>
    <x v="0"/>
    <x v="0"/>
    <x v="1"/>
    <n v="1"/>
    <s v="0-1 Miles"/>
    <x v="1"/>
    <x v="0"/>
    <n v="25"/>
    <x v="0"/>
    <x v="1"/>
  </r>
  <r>
    <n v="22400"/>
    <x v="0"/>
    <x v="0"/>
    <n v="10000"/>
    <x v="0"/>
    <n v="0"/>
    <x v="0"/>
    <x v="0"/>
    <x v="1"/>
    <n v="1"/>
    <s v="0-1 Miles"/>
    <x v="1"/>
    <x v="0"/>
    <n v="26"/>
    <x v="0"/>
    <x v="0"/>
  </r>
  <r>
    <n v="16514"/>
    <x v="1"/>
    <x v="0"/>
    <n v="10000"/>
    <x v="0"/>
    <n v="0"/>
    <x v="0"/>
    <x v="0"/>
    <x v="0"/>
    <n v="1"/>
    <s v="1-2 Miles"/>
    <x v="2"/>
    <x v="0"/>
    <n v="26"/>
    <x v="0"/>
    <x v="0"/>
  </r>
  <r>
    <n v="23993"/>
    <x v="1"/>
    <x v="1"/>
    <n v="10000"/>
    <x v="0"/>
    <n v="0"/>
    <x v="0"/>
    <x v="0"/>
    <x v="1"/>
    <n v="1"/>
    <s v="0-1 Miles"/>
    <x v="1"/>
    <x v="0"/>
    <n v="26"/>
    <x v="0"/>
    <x v="0"/>
  </r>
  <r>
    <n v="22399"/>
    <x v="1"/>
    <x v="0"/>
    <n v="10000"/>
    <x v="0"/>
    <n v="0"/>
    <x v="0"/>
    <x v="0"/>
    <x v="0"/>
    <n v="1"/>
    <s v="1-2 Miles"/>
    <x v="2"/>
    <x v="0"/>
    <n v="26"/>
    <x v="0"/>
    <x v="0"/>
  </r>
  <r>
    <n v="25555"/>
    <x v="0"/>
    <x v="1"/>
    <n v="10000"/>
    <x v="0"/>
    <n v="0"/>
    <x v="0"/>
    <x v="0"/>
    <x v="1"/>
    <n v="1"/>
    <s v="0-1 Miles"/>
    <x v="1"/>
    <x v="0"/>
    <n v="26"/>
    <x v="0"/>
    <x v="0"/>
  </r>
  <r>
    <n v="17907"/>
    <x v="0"/>
    <x v="1"/>
    <n v="10000"/>
    <x v="0"/>
    <n v="0"/>
    <x v="0"/>
    <x v="0"/>
    <x v="0"/>
    <n v="1"/>
    <s v="2-5 Miles"/>
    <x v="0"/>
    <x v="0"/>
    <n v="27"/>
    <x v="0"/>
    <x v="1"/>
  </r>
  <r>
    <n v="12585"/>
    <x v="0"/>
    <x v="0"/>
    <n v="10000"/>
    <x v="0"/>
    <n v="1"/>
    <x v="1"/>
    <x v="0"/>
    <x v="0"/>
    <n v="0"/>
    <s v="2-5 Miles"/>
    <x v="0"/>
    <x v="0"/>
    <n v="27"/>
    <x v="0"/>
    <x v="0"/>
  </r>
  <r>
    <n v="12581"/>
    <x v="1"/>
    <x v="1"/>
    <n v="10000"/>
    <x v="0"/>
    <n v="0"/>
    <x v="0"/>
    <x v="0"/>
    <x v="1"/>
    <n v="1"/>
    <s v="0-1 Miles"/>
    <x v="1"/>
    <x v="0"/>
    <n v="28"/>
    <x v="0"/>
    <x v="0"/>
  </r>
  <r>
    <n v="16438"/>
    <x v="0"/>
    <x v="1"/>
    <n v="10000"/>
    <x v="0"/>
    <n v="0"/>
    <x v="2"/>
    <x v="0"/>
    <x v="1"/>
    <n v="2"/>
    <s v="0-1 Miles"/>
    <x v="1"/>
    <x v="1"/>
    <n v="30"/>
    <x v="0"/>
    <x v="1"/>
  </r>
  <r>
    <n v="24140"/>
    <x v="1"/>
    <x v="0"/>
    <n v="10000"/>
    <x v="0"/>
    <n v="0"/>
    <x v="3"/>
    <x v="0"/>
    <x v="1"/>
    <n v="0"/>
    <s v="0-1 Miles"/>
    <x v="1"/>
    <x v="1"/>
    <n v="30"/>
    <x v="0"/>
    <x v="0"/>
  </r>
  <r>
    <n v="19508"/>
    <x v="0"/>
    <x v="0"/>
    <n v="10000"/>
    <x v="0"/>
    <n v="0"/>
    <x v="2"/>
    <x v="0"/>
    <x v="1"/>
    <n v="2"/>
    <s v="0-1 Miles"/>
    <x v="1"/>
    <x v="1"/>
    <n v="30"/>
    <x v="0"/>
    <x v="1"/>
  </r>
  <r>
    <n v="17843"/>
    <x v="1"/>
    <x v="1"/>
    <n v="10000"/>
    <x v="0"/>
    <n v="0"/>
    <x v="2"/>
    <x v="0"/>
    <x v="1"/>
    <n v="2"/>
    <s v="0-1 Miles"/>
    <x v="1"/>
    <x v="1"/>
    <n v="32"/>
    <x v="0"/>
    <x v="1"/>
  </r>
  <r>
    <n v="29424"/>
    <x v="0"/>
    <x v="0"/>
    <n v="10000"/>
    <x v="0"/>
    <n v="0"/>
    <x v="2"/>
    <x v="0"/>
    <x v="0"/>
    <n v="2"/>
    <s v="0-1 Miles"/>
    <x v="1"/>
    <x v="1"/>
    <n v="32"/>
    <x v="0"/>
    <x v="1"/>
  </r>
  <r>
    <n v="23962"/>
    <x v="0"/>
    <x v="1"/>
    <n v="10000"/>
    <x v="0"/>
    <n v="0"/>
    <x v="2"/>
    <x v="0"/>
    <x v="0"/>
    <n v="2"/>
    <s v="1-2 Miles"/>
    <x v="2"/>
    <x v="1"/>
    <n v="32"/>
    <x v="0"/>
    <x v="1"/>
  </r>
  <r>
    <n v="23963"/>
    <x v="0"/>
    <x v="0"/>
    <n v="10000"/>
    <x v="0"/>
    <n v="0"/>
    <x v="2"/>
    <x v="0"/>
    <x v="1"/>
    <n v="2"/>
    <s v="0-1 Miles"/>
    <x v="1"/>
    <x v="1"/>
    <n v="33"/>
    <x v="0"/>
    <x v="1"/>
  </r>
  <r>
    <n v="22538"/>
    <x v="1"/>
    <x v="1"/>
    <n v="10000"/>
    <x v="0"/>
    <n v="0"/>
    <x v="2"/>
    <x v="0"/>
    <x v="0"/>
    <n v="2"/>
    <s v="1-2 Miles"/>
    <x v="2"/>
    <x v="1"/>
    <n v="33"/>
    <x v="0"/>
    <x v="1"/>
  </r>
  <r>
    <n v="14696"/>
    <x v="1"/>
    <x v="0"/>
    <n v="10000"/>
    <x v="0"/>
    <n v="0"/>
    <x v="2"/>
    <x v="0"/>
    <x v="1"/>
    <n v="2"/>
    <s v="0-1 Miles"/>
    <x v="1"/>
    <x v="1"/>
    <n v="34"/>
    <x v="0"/>
    <x v="1"/>
  </r>
  <r>
    <n v="15629"/>
    <x v="1"/>
    <x v="1"/>
    <n v="10000"/>
    <x v="0"/>
    <n v="0"/>
    <x v="2"/>
    <x v="0"/>
    <x v="0"/>
    <n v="2"/>
    <s v="1-2 Miles"/>
    <x v="2"/>
    <x v="1"/>
    <n v="34"/>
    <x v="0"/>
    <x v="1"/>
  </r>
  <r>
    <n v="19291"/>
    <x v="1"/>
    <x v="1"/>
    <n v="10000"/>
    <x v="0"/>
    <n v="2"/>
    <x v="1"/>
    <x v="0"/>
    <x v="0"/>
    <n v="0"/>
    <s v="0-1 Miles"/>
    <x v="1"/>
    <x v="1"/>
    <n v="35"/>
    <x v="1"/>
    <x v="1"/>
  </r>
  <r>
    <n v="16200"/>
    <x v="1"/>
    <x v="1"/>
    <n v="10000"/>
    <x v="0"/>
    <n v="0"/>
    <x v="2"/>
    <x v="0"/>
    <x v="1"/>
    <n v="2"/>
    <s v="0-1 Miles"/>
    <x v="1"/>
    <x v="1"/>
    <n v="35"/>
    <x v="1"/>
    <x v="1"/>
  </r>
  <r>
    <n v="12274"/>
    <x v="1"/>
    <x v="0"/>
    <n v="10000"/>
    <x v="0"/>
    <n v="2"/>
    <x v="1"/>
    <x v="0"/>
    <x v="0"/>
    <n v="0"/>
    <s v="0-1 Miles"/>
    <x v="1"/>
    <x v="1"/>
    <n v="35"/>
    <x v="1"/>
    <x v="1"/>
  </r>
  <r>
    <n v="28683"/>
    <x v="1"/>
    <x v="1"/>
    <n v="10000"/>
    <x v="0"/>
    <n v="1"/>
    <x v="1"/>
    <x v="0"/>
    <x v="1"/>
    <n v="1"/>
    <s v="5-10 Miles"/>
    <x v="3"/>
    <x v="1"/>
    <n v="35"/>
    <x v="1"/>
    <x v="0"/>
  </r>
  <r>
    <n v="25313"/>
    <x v="1"/>
    <x v="0"/>
    <n v="10000"/>
    <x v="0"/>
    <n v="0"/>
    <x v="2"/>
    <x v="0"/>
    <x v="1"/>
    <n v="2"/>
    <s v="1-2 Miles"/>
    <x v="2"/>
    <x v="1"/>
    <n v="35"/>
    <x v="1"/>
    <x v="1"/>
  </r>
  <r>
    <n v="19183"/>
    <x v="1"/>
    <x v="0"/>
    <n v="10000"/>
    <x v="0"/>
    <n v="0"/>
    <x v="2"/>
    <x v="0"/>
    <x v="0"/>
    <n v="2"/>
    <s v="1-2 Miles"/>
    <x v="2"/>
    <x v="1"/>
    <n v="35"/>
    <x v="1"/>
    <x v="1"/>
  </r>
  <r>
    <n v="16559"/>
    <x v="1"/>
    <x v="1"/>
    <n v="10000"/>
    <x v="0"/>
    <n v="2"/>
    <x v="1"/>
    <x v="0"/>
    <x v="0"/>
    <n v="0"/>
    <s v="0-1 Miles"/>
    <x v="1"/>
    <x v="1"/>
    <n v="36"/>
    <x v="1"/>
    <x v="0"/>
  </r>
  <r>
    <n v="12212"/>
    <x v="0"/>
    <x v="1"/>
    <n v="10000"/>
    <x v="0"/>
    <n v="0"/>
    <x v="3"/>
    <x v="0"/>
    <x v="0"/>
    <n v="0"/>
    <s v="0-1 Miles"/>
    <x v="1"/>
    <x v="1"/>
    <n v="37"/>
    <x v="1"/>
    <x v="0"/>
  </r>
  <r>
    <n v="17702"/>
    <x v="0"/>
    <x v="0"/>
    <n v="10000"/>
    <x v="0"/>
    <n v="1"/>
    <x v="3"/>
    <x v="0"/>
    <x v="0"/>
    <n v="0"/>
    <s v="0-1 Miles"/>
    <x v="1"/>
    <x v="1"/>
    <n v="37"/>
    <x v="1"/>
    <x v="1"/>
  </r>
  <r>
    <n v="24201"/>
    <x v="0"/>
    <x v="1"/>
    <n v="10000"/>
    <x v="0"/>
    <n v="2"/>
    <x v="1"/>
    <x v="0"/>
    <x v="0"/>
    <n v="0"/>
    <s v="0-1 Miles"/>
    <x v="1"/>
    <x v="1"/>
    <n v="37"/>
    <x v="1"/>
    <x v="0"/>
  </r>
  <r>
    <n v="13572"/>
    <x v="1"/>
    <x v="0"/>
    <n v="10000"/>
    <x v="0"/>
    <n v="3"/>
    <x v="1"/>
    <x v="0"/>
    <x v="0"/>
    <n v="0"/>
    <s v="0-1 Miles"/>
    <x v="1"/>
    <x v="1"/>
    <n v="37"/>
    <x v="1"/>
    <x v="0"/>
  </r>
  <r>
    <n v="20870"/>
    <x v="1"/>
    <x v="1"/>
    <n v="10000"/>
    <x v="0"/>
    <n v="2"/>
    <x v="1"/>
    <x v="0"/>
    <x v="0"/>
    <n v="1"/>
    <s v="0-1 Miles"/>
    <x v="1"/>
    <x v="1"/>
    <n v="38"/>
    <x v="1"/>
    <x v="0"/>
  </r>
  <r>
    <n v="19445"/>
    <x v="0"/>
    <x v="1"/>
    <n v="10000"/>
    <x v="0"/>
    <n v="2"/>
    <x v="1"/>
    <x v="0"/>
    <x v="1"/>
    <n v="1"/>
    <s v="0-1 Miles"/>
    <x v="1"/>
    <x v="1"/>
    <n v="38"/>
    <x v="1"/>
    <x v="1"/>
  </r>
  <r>
    <n v="19305"/>
    <x v="1"/>
    <x v="1"/>
    <n v="10000"/>
    <x v="0"/>
    <n v="2"/>
    <x v="1"/>
    <x v="0"/>
    <x v="0"/>
    <n v="1"/>
    <s v="0-1 Miles"/>
    <x v="1"/>
    <x v="1"/>
    <n v="38"/>
    <x v="1"/>
    <x v="0"/>
  </r>
  <r>
    <n v="26818"/>
    <x v="1"/>
    <x v="0"/>
    <n v="10000"/>
    <x v="0"/>
    <n v="3"/>
    <x v="1"/>
    <x v="0"/>
    <x v="0"/>
    <n v="1"/>
    <s v="0-1 Miles"/>
    <x v="1"/>
    <x v="1"/>
    <n v="39"/>
    <x v="1"/>
    <x v="0"/>
  </r>
  <r>
    <n v="16259"/>
    <x v="1"/>
    <x v="1"/>
    <n v="10000"/>
    <x v="0"/>
    <n v="4"/>
    <x v="2"/>
    <x v="0"/>
    <x v="0"/>
    <n v="2"/>
    <s v="0-1 Miles"/>
    <x v="1"/>
    <x v="1"/>
    <n v="40"/>
    <x v="1"/>
    <x v="0"/>
  </r>
  <r>
    <n v="17703"/>
    <x v="0"/>
    <x v="1"/>
    <n v="10000"/>
    <x v="0"/>
    <n v="1"/>
    <x v="3"/>
    <x v="0"/>
    <x v="0"/>
    <n v="0"/>
    <s v="0-1 Miles"/>
    <x v="1"/>
    <x v="1"/>
    <n v="40"/>
    <x v="1"/>
    <x v="1"/>
  </r>
  <r>
    <n v="19461"/>
    <x v="1"/>
    <x v="1"/>
    <n v="10000"/>
    <x v="0"/>
    <n v="4"/>
    <x v="2"/>
    <x v="0"/>
    <x v="0"/>
    <n v="2"/>
    <s v="0-1 Miles"/>
    <x v="1"/>
    <x v="1"/>
    <n v="40"/>
    <x v="1"/>
    <x v="1"/>
  </r>
  <r>
    <n v="24061"/>
    <x v="0"/>
    <x v="0"/>
    <n v="10000"/>
    <x v="0"/>
    <n v="4"/>
    <x v="2"/>
    <x v="0"/>
    <x v="0"/>
    <n v="1"/>
    <s v="0-1 Miles"/>
    <x v="1"/>
    <x v="1"/>
    <n v="40"/>
    <x v="1"/>
    <x v="0"/>
  </r>
  <r>
    <n v="28380"/>
    <x v="1"/>
    <x v="1"/>
    <n v="10000"/>
    <x v="0"/>
    <n v="5"/>
    <x v="2"/>
    <x v="0"/>
    <x v="1"/>
    <n v="2"/>
    <s v="0-1 Miles"/>
    <x v="1"/>
    <x v="1"/>
    <n v="41"/>
    <x v="1"/>
    <x v="1"/>
  </r>
  <r>
    <n v="14798"/>
    <x v="1"/>
    <x v="1"/>
    <n v="10000"/>
    <x v="0"/>
    <n v="4"/>
    <x v="2"/>
    <x v="0"/>
    <x v="0"/>
    <n v="2"/>
    <s v="0-1 Miles"/>
    <x v="1"/>
    <x v="1"/>
    <n v="41"/>
    <x v="1"/>
    <x v="0"/>
  </r>
  <r>
    <n v="16410"/>
    <x v="1"/>
    <x v="1"/>
    <n v="10000"/>
    <x v="0"/>
    <n v="4"/>
    <x v="2"/>
    <x v="0"/>
    <x v="0"/>
    <n v="2"/>
    <s v="0-1 Miles"/>
    <x v="1"/>
    <x v="1"/>
    <n v="41"/>
    <x v="1"/>
    <x v="0"/>
  </r>
  <r>
    <n v="26849"/>
    <x v="0"/>
    <x v="0"/>
    <n v="10000"/>
    <x v="0"/>
    <n v="3"/>
    <x v="2"/>
    <x v="0"/>
    <x v="0"/>
    <n v="2"/>
    <s v="0-1 Miles"/>
    <x v="1"/>
    <x v="1"/>
    <n v="43"/>
    <x v="1"/>
    <x v="1"/>
  </r>
  <r>
    <n v="14804"/>
    <x v="1"/>
    <x v="1"/>
    <n v="10000"/>
    <x v="0"/>
    <n v="3"/>
    <x v="2"/>
    <x v="0"/>
    <x v="0"/>
    <n v="2"/>
    <s v="0-1 Miles"/>
    <x v="1"/>
    <x v="1"/>
    <n v="43"/>
    <x v="1"/>
    <x v="1"/>
  </r>
  <r>
    <n v="14805"/>
    <x v="1"/>
    <x v="1"/>
    <n v="10000"/>
    <x v="0"/>
    <n v="3"/>
    <x v="2"/>
    <x v="0"/>
    <x v="0"/>
    <n v="2"/>
    <s v="0-1 Miles"/>
    <x v="1"/>
    <x v="1"/>
    <n v="43"/>
    <x v="1"/>
    <x v="1"/>
  </r>
  <r>
    <n v="25529"/>
    <x v="1"/>
    <x v="0"/>
    <n v="10000"/>
    <x v="0"/>
    <n v="1"/>
    <x v="3"/>
    <x v="0"/>
    <x v="0"/>
    <n v="0"/>
    <s v="0-1 Miles"/>
    <x v="1"/>
    <x v="1"/>
    <n v="44"/>
    <x v="1"/>
    <x v="1"/>
  </r>
  <r>
    <n v="22381"/>
    <x v="0"/>
    <x v="0"/>
    <n v="10000"/>
    <x v="0"/>
    <n v="1"/>
    <x v="3"/>
    <x v="0"/>
    <x v="0"/>
    <n v="0"/>
    <s v="0-1 Miles"/>
    <x v="1"/>
    <x v="1"/>
    <n v="44"/>
    <x v="1"/>
    <x v="1"/>
  </r>
  <r>
    <n v="24185"/>
    <x v="1"/>
    <x v="1"/>
    <n v="10000"/>
    <x v="0"/>
    <n v="1"/>
    <x v="1"/>
    <x v="0"/>
    <x v="1"/>
    <n v="1"/>
    <s v="1-2 Miles"/>
    <x v="2"/>
    <x v="1"/>
    <n v="45"/>
    <x v="2"/>
    <x v="1"/>
  </r>
  <r>
    <n v="11378"/>
    <x v="1"/>
    <x v="1"/>
    <n v="10000"/>
    <x v="0"/>
    <n v="1"/>
    <x v="1"/>
    <x v="0"/>
    <x v="1"/>
    <n v="1"/>
    <s v="2-5 Miles"/>
    <x v="0"/>
    <x v="1"/>
    <n v="46"/>
    <x v="2"/>
    <x v="0"/>
  </r>
  <r>
    <n v="20797"/>
    <x v="0"/>
    <x v="1"/>
    <n v="10000"/>
    <x v="0"/>
    <n v="1"/>
    <x v="4"/>
    <x v="0"/>
    <x v="0"/>
    <n v="0"/>
    <s v="0-1 Miles"/>
    <x v="1"/>
    <x v="1"/>
    <n v="48"/>
    <x v="2"/>
    <x v="1"/>
  </r>
  <r>
    <n v="16043"/>
    <x v="1"/>
    <x v="0"/>
    <n v="10000"/>
    <x v="0"/>
    <n v="1"/>
    <x v="4"/>
    <x v="0"/>
    <x v="0"/>
    <n v="0"/>
    <s v="0-1 Miles"/>
    <x v="1"/>
    <x v="1"/>
    <n v="48"/>
    <x v="2"/>
    <x v="1"/>
  </r>
  <r>
    <n v="24149"/>
    <x v="0"/>
    <x v="0"/>
    <n v="10000"/>
    <x v="0"/>
    <n v="2"/>
    <x v="0"/>
    <x v="0"/>
    <x v="0"/>
    <n v="0"/>
    <s v="1-2 Miles"/>
    <x v="2"/>
    <x v="1"/>
    <n v="49"/>
    <x v="2"/>
    <x v="1"/>
  </r>
  <r>
    <n v="14545"/>
    <x v="0"/>
    <x v="1"/>
    <n v="10000"/>
    <x v="0"/>
    <n v="2"/>
    <x v="0"/>
    <x v="0"/>
    <x v="0"/>
    <n v="0"/>
    <s v="1-2 Miles"/>
    <x v="2"/>
    <x v="1"/>
    <n v="49"/>
    <x v="2"/>
    <x v="1"/>
  </r>
  <r>
    <n v="14544"/>
    <x v="1"/>
    <x v="0"/>
    <n v="10000"/>
    <x v="0"/>
    <n v="1"/>
    <x v="0"/>
    <x v="0"/>
    <x v="0"/>
    <n v="0"/>
    <s v="0-1 Miles"/>
    <x v="1"/>
    <x v="1"/>
    <n v="49"/>
    <x v="2"/>
    <x v="1"/>
  </r>
  <r>
    <n v="13507"/>
    <x v="0"/>
    <x v="1"/>
    <n v="10000"/>
    <x v="0"/>
    <n v="2"/>
    <x v="0"/>
    <x v="0"/>
    <x v="0"/>
    <n v="0"/>
    <s v="1-2 Miles"/>
    <x v="2"/>
    <x v="1"/>
    <n v="50"/>
    <x v="2"/>
    <x v="1"/>
  </r>
  <r>
    <n v="17891"/>
    <x v="0"/>
    <x v="1"/>
    <n v="10000"/>
    <x v="0"/>
    <n v="2"/>
    <x v="0"/>
    <x v="0"/>
    <x v="0"/>
    <n v="1"/>
    <s v="0-1 Miles"/>
    <x v="1"/>
    <x v="1"/>
    <n v="50"/>
    <x v="2"/>
    <x v="0"/>
  </r>
  <r>
    <n v="23979"/>
    <x v="1"/>
    <x v="0"/>
    <n v="10000"/>
    <x v="0"/>
    <n v="2"/>
    <x v="0"/>
    <x v="0"/>
    <x v="1"/>
    <n v="0"/>
    <s v="0-1 Miles"/>
    <x v="1"/>
    <x v="1"/>
    <n v="50"/>
    <x v="2"/>
    <x v="1"/>
  </r>
  <r>
    <n v="28468"/>
    <x v="0"/>
    <x v="1"/>
    <n v="10000"/>
    <x v="0"/>
    <n v="2"/>
    <x v="0"/>
    <x v="0"/>
    <x v="0"/>
    <n v="0"/>
    <s v="1-2 Miles"/>
    <x v="2"/>
    <x v="1"/>
    <n v="51"/>
    <x v="2"/>
    <x v="1"/>
  </r>
  <r>
    <n v="12231"/>
    <x v="1"/>
    <x v="1"/>
    <n v="10000"/>
    <x v="0"/>
    <n v="2"/>
    <x v="0"/>
    <x v="0"/>
    <x v="0"/>
    <n v="0"/>
    <s v="0-1 Miles"/>
    <x v="1"/>
    <x v="1"/>
    <n v="51"/>
    <x v="2"/>
    <x v="0"/>
  </r>
  <r>
    <n v="19255"/>
    <x v="1"/>
    <x v="0"/>
    <n v="10000"/>
    <x v="0"/>
    <n v="2"/>
    <x v="0"/>
    <x v="0"/>
    <x v="0"/>
    <n v="1"/>
    <s v="0-1 Miles"/>
    <x v="1"/>
    <x v="1"/>
    <n v="51"/>
    <x v="2"/>
    <x v="0"/>
  </r>
  <r>
    <n v="14547"/>
    <x v="0"/>
    <x v="0"/>
    <n v="10000"/>
    <x v="0"/>
    <n v="2"/>
    <x v="0"/>
    <x v="0"/>
    <x v="0"/>
    <n v="0"/>
    <s v="1-2 Miles"/>
    <x v="2"/>
    <x v="1"/>
    <n v="51"/>
    <x v="2"/>
    <x v="1"/>
  </r>
  <r>
    <n v="20970"/>
    <x v="1"/>
    <x v="0"/>
    <n v="10000"/>
    <x v="0"/>
    <n v="2"/>
    <x v="0"/>
    <x v="0"/>
    <x v="0"/>
    <n v="1"/>
    <s v="0-1 Miles"/>
    <x v="1"/>
    <x v="1"/>
    <n v="52"/>
    <x v="2"/>
    <x v="0"/>
  </r>
  <r>
    <n v="12234"/>
    <x v="0"/>
    <x v="0"/>
    <n v="10000"/>
    <x v="0"/>
    <n v="2"/>
    <x v="0"/>
    <x v="0"/>
    <x v="0"/>
    <n v="1"/>
    <s v="2-5 Miles"/>
    <x v="0"/>
    <x v="1"/>
    <n v="52"/>
    <x v="2"/>
    <x v="1"/>
  </r>
  <r>
    <n v="20076"/>
    <x v="1"/>
    <x v="1"/>
    <n v="10000"/>
    <x v="0"/>
    <n v="2"/>
    <x v="1"/>
    <x v="0"/>
    <x v="0"/>
    <n v="2"/>
    <s v="1-2 Miles"/>
    <x v="2"/>
    <x v="2"/>
    <n v="53"/>
    <x v="2"/>
    <x v="0"/>
  </r>
  <r>
    <n v="23248"/>
    <x v="0"/>
    <x v="1"/>
    <n v="10000"/>
    <x v="0"/>
    <n v="2"/>
    <x v="1"/>
    <x v="0"/>
    <x v="0"/>
    <n v="2"/>
    <s v="1-2 Miles"/>
    <x v="2"/>
    <x v="2"/>
    <n v="53"/>
    <x v="2"/>
    <x v="1"/>
  </r>
  <r>
    <n v="25923"/>
    <x v="1"/>
    <x v="0"/>
    <n v="10000"/>
    <x v="0"/>
    <n v="2"/>
    <x v="2"/>
    <x v="1"/>
    <x v="0"/>
    <n v="2"/>
    <s v="5-10 Miles"/>
    <x v="3"/>
    <x v="0"/>
    <n v="58"/>
    <x v="3"/>
    <x v="1"/>
  </r>
  <r>
    <n v="21365"/>
    <x v="0"/>
    <x v="1"/>
    <n v="10000"/>
    <x v="0"/>
    <n v="2"/>
    <x v="2"/>
    <x v="1"/>
    <x v="0"/>
    <n v="2"/>
    <s v="5-10 Miles"/>
    <x v="3"/>
    <x v="0"/>
    <n v="58"/>
    <x v="3"/>
    <x v="1"/>
  </r>
  <r>
    <n v="13981"/>
    <x v="0"/>
    <x v="1"/>
    <n v="10000"/>
    <x v="0"/>
    <n v="5"/>
    <x v="1"/>
    <x v="2"/>
    <x v="1"/>
    <n v="3"/>
    <s v="1-2 Miles"/>
    <x v="2"/>
    <x v="0"/>
    <n v="62"/>
    <x v="3"/>
    <x v="1"/>
  </r>
  <r>
    <n v="25906"/>
    <x v="1"/>
    <x v="1"/>
    <n v="10000"/>
    <x v="0"/>
    <n v="5"/>
    <x v="1"/>
    <x v="2"/>
    <x v="1"/>
    <n v="2"/>
    <s v="1-2 Miles"/>
    <x v="2"/>
    <x v="0"/>
    <n v="62"/>
    <x v="3"/>
    <x v="1"/>
  </r>
  <r>
    <n v="20974"/>
    <x v="0"/>
    <x v="0"/>
    <n v="10000"/>
    <x v="0"/>
    <n v="2"/>
    <x v="4"/>
    <x v="1"/>
    <x v="0"/>
    <n v="1"/>
    <s v="0-1 Miles"/>
    <x v="1"/>
    <x v="1"/>
    <n v="66"/>
    <x v="4"/>
    <x v="1"/>
  </r>
  <r>
    <n v="29447"/>
    <x v="1"/>
    <x v="1"/>
    <n v="10000"/>
    <x v="0"/>
    <n v="2"/>
    <x v="4"/>
    <x v="1"/>
    <x v="1"/>
    <n v="1"/>
    <s v="2-5 Miles"/>
    <x v="0"/>
    <x v="1"/>
    <n v="68"/>
    <x v="4"/>
    <x v="1"/>
  </r>
  <r>
    <n v="11340"/>
    <x v="0"/>
    <x v="1"/>
    <n v="10000"/>
    <x v="0"/>
    <n v="1"/>
    <x v="3"/>
    <x v="1"/>
    <x v="0"/>
    <n v="0"/>
    <s v="0-1 Miles"/>
    <x v="1"/>
    <x v="1"/>
    <n v="70"/>
    <x v="4"/>
    <x v="0"/>
  </r>
  <r>
    <n v="15450"/>
    <x v="0"/>
    <x v="0"/>
    <n v="10000"/>
    <x v="0"/>
    <n v="1"/>
    <x v="3"/>
    <x v="1"/>
    <x v="0"/>
    <n v="0"/>
    <s v="0-1 Miles"/>
    <x v="1"/>
    <x v="1"/>
    <n v="70"/>
    <x v="4"/>
    <x v="1"/>
  </r>
  <r>
    <n v="25559"/>
    <x v="1"/>
    <x v="0"/>
    <n v="20000"/>
    <x v="0"/>
    <n v="0"/>
    <x v="4"/>
    <x v="1"/>
    <x v="0"/>
    <n v="0"/>
    <s v="0-1 Miles"/>
    <x v="1"/>
    <x v="0"/>
    <n v="25"/>
    <x v="0"/>
    <x v="0"/>
  </r>
  <r>
    <n v="13673"/>
    <x v="1"/>
    <x v="1"/>
    <n v="20000"/>
    <x v="0"/>
    <n v="0"/>
    <x v="2"/>
    <x v="0"/>
    <x v="1"/>
    <n v="2"/>
    <s v="0-1 Miles"/>
    <x v="1"/>
    <x v="1"/>
    <n v="25"/>
    <x v="0"/>
    <x v="1"/>
  </r>
  <r>
    <n v="16188"/>
    <x v="1"/>
    <x v="1"/>
    <n v="20000"/>
    <x v="0"/>
    <n v="0"/>
    <x v="2"/>
    <x v="0"/>
    <x v="1"/>
    <n v="2"/>
    <s v="1-2 Miles"/>
    <x v="2"/>
    <x v="1"/>
    <n v="26"/>
    <x v="0"/>
    <x v="1"/>
  </r>
  <r>
    <n v="15030"/>
    <x v="0"/>
    <x v="0"/>
    <n v="20000"/>
    <x v="0"/>
    <n v="0"/>
    <x v="4"/>
    <x v="1"/>
    <x v="0"/>
    <n v="0"/>
    <s v="0-1 Miles"/>
    <x v="1"/>
    <x v="0"/>
    <n v="26"/>
    <x v="0"/>
    <x v="0"/>
  </r>
  <r>
    <n v="28729"/>
    <x v="1"/>
    <x v="1"/>
    <n v="20000"/>
    <x v="0"/>
    <n v="0"/>
    <x v="2"/>
    <x v="0"/>
    <x v="0"/>
    <n v="2"/>
    <s v="1-2 Miles"/>
    <x v="2"/>
    <x v="1"/>
    <n v="26"/>
    <x v="0"/>
    <x v="0"/>
  </r>
  <r>
    <n v="20994"/>
    <x v="0"/>
    <x v="1"/>
    <n v="20000"/>
    <x v="0"/>
    <n v="0"/>
    <x v="4"/>
    <x v="1"/>
    <x v="1"/>
    <n v="0"/>
    <s v="0-1 Miles"/>
    <x v="1"/>
    <x v="0"/>
    <n v="26"/>
    <x v="0"/>
    <x v="0"/>
  </r>
  <r>
    <n v="24174"/>
    <x v="0"/>
    <x v="0"/>
    <n v="20000"/>
    <x v="0"/>
    <n v="0"/>
    <x v="4"/>
    <x v="1"/>
    <x v="0"/>
    <n v="0"/>
    <s v="0-1 Miles"/>
    <x v="1"/>
    <x v="0"/>
    <n v="27"/>
    <x v="0"/>
    <x v="0"/>
  </r>
  <r>
    <n v="20927"/>
    <x v="1"/>
    <x v="1"/>
    <n v="20000"/>
    <x v="0"/>
    <n v="5"/>
    <x v="1"/>
    <x v="0"/>
    <x v="0"/>
    <n v="2"/>
    <s v="0-1 Miles"/>
    <x v="1"/>
    <x v="1"/>
    <n v="27"/>
    <x v="0"/>
    <x v="1"/>
  </r>
  <r>
    <n v="26863"/>
    <x v="1"/>
    <x v="0"/>
    <n v="20000"/>
    <x v="0"/>
    <n v="0"/>
    <x v="1"/>
    <x v="0"/>
    <x v="1"/>
    <n v="1"/>
    <s v="2-5 Miles"/>
    <x v="0"/>
    <x v="1"/>
    <n v="28"/>
    <x v="0"/>
    <x v="1"/>
  </r>
  <r>
    <n v="25665"/>
    <x v="1"/>
    <x v="1"/>
    <n v="20000"/>
    <x v="0"/>
    <n v="0"/>
    <x v="1"/>
    <x v="0"/>
    <x v="1"/>
    <n v="1"/>
    <s v="1-2 Miles"/>
    <x v="2"/>
    <x v="1"/>
    <n v="28"/>
    <x v="0"/>
    <x v="1"/>
  </r>
  <r>
    <n v="27878"/>
    <x v="1"/>
    <x v="0"/>
    <n v="20000"/>
    <x v="0"/>
    <n v="0"/>
    <x v="0"/>
    <x v="0"/>
    <x v="1"/>
    <n v="0"/>
    <s v="0-1 Miles"/>
    <x v="1"/>
    <x v="0"/>
    <n v="28"/>
    <x v="0"/>
    <x v="0"/>
  </r>
  <r>
    <n v="28488"/>
    <x v="1"/>
    <x v="0"/>
    <n v="20000"/>
    <x v="0"/>
    <n v="0"/>
    <x v="0"/>
    <x v="0"/>
    <x v="0"/>
    <n v="0"/>
    <s v="0-1 Miles"/>
    <x v="1"/>
    <x v="0"/>
    <n v="28"/>
    <x v="0"/>
    <x v="0"/>
  </r>
  <r>
    <n v="28412"/>
    <x v="1"/>
    <x v="0"/>
    <n v="20000"/>
    <x v="0"/>
    <n v="0"/>
    <x v="1"/>
    <x v="0"/>
    <x v="1"/>
    <n v="1"/>
    <s v="2-5 Miles"/>
    <x v="0"/>
    <x v="1"/>
    <n v="29"/>
    <x v="0"/>
    <x v="1"/>
  </r>
  <r>
    <n v="12253"/>
    <x v="1"/>
    <x v="1"/>
    <n v="20000"/>
    <x v="0"/>
    <n v="0"/>
    <x v="0"/>
    <x v="0"/>
    <x v="0"/>
    <n v="0"/>
    <s v="0-1 Miles"/>
    <x v="1"/>
    <x v="0"/>
    <n v="29"/>
    <x v="0"/>
    <x v="0"/>
  </r>
  <r>
    <n v="22527"/>
    <x v="1"/>
    <x v="1"/>
    <n v="20000"/>
    <x v="0"/>
    <n v="0"/>
    <x v="1"/>
    <x v="0"/>
    <x v="1"/>
    <n v="1"/>
    <s v="2-5 Miles"/>
    <x v="0"/>
    <x v="1"/>
    <n v="29"/>
    <x v="0"/>
    <x v="1"/>
  </r>
  <r>
    <n v="26879"/>
    <x v="1"/>
    <x v="1"/>
    <n v="20000"/>
    <x v="0"/>
    <n v="0"/>
    <x v="1"/>
    <x v="0"/>
    <x v="1"/>
    <n v="1"/>
    <s v="2-5 Miles"/>
    <x v="0"/>
    <x v="1"/>
    <n v="30"/>
    <x v="0"/>
    <x v="1"/>
  </r>
  <r>
    <n v="25512"/>
    <x v="1"/>
    <x v="0"/>
    <n v="20000"/>
    <x v="0"/>
    <n v="0"/>
    <x v="1"/>
    <x v="0"/>
    <x v="1"/>
    <n v="1"/>
    <s v="2-5 Miles"/>
    <x v="0"/>
    <x v="1"/>
    <n v="30"/>
    <x v="0"/>
    <x v="1"/>
  </r>
  <r>
    <n v="20942"/>
    <x v="1"/>
    <x v="1"/>
    <n v="20000"/>
    <x v="0"/>
    <n v="0"/>
    <x v="1"/>
    <x v="0"/>
    <x v="1"/>
    <n v="1"/>
    <s v="5-10 Miles"/>
    <x v="3"/>
    <x v="1"/>
    <n v="31"/>
    <x v="0"/>
    <x v="1"/>
  </r>
  <r>
    <n v="13662"/>
    <x v="1"/>
    <x v="0"/>
    <n v="20000"/>
    <x v="0"/>
    <n v="0"/>
    <x v="2"/>
    <x v="0"/>
    <x v="0"/>
    <n v="2"/>
    <s v="1-2 Miles"/>
    <x v="2"/>
    <x v="1"/>
    <n v="31"/>
    <x v="0"/>
    <x v="0"/>
  </r>
  <r>
    <n v="16466"/>
    <x v="1"/>
    <x v="1"/>
    <n v="20000"/>
    <x v="0"/>
    <n v="0"/>
    <x v="2"/>
    <x v="0"/>
    <x v="1"/>
    <n v="2"/>
    <s v="0-1 Miles"/>
    <x v="1"/>
    <x v="1"/>
    <n v="32"/>
    <x v="0"/>
    <x v="0"/>
  </r>
  <r>
    <n v="17845"/>
    <x v="1"/>
    <x v="1"/>
    <n v="20000"/>
    <x v="0"/>
    <n v="0"/>
    <x v="2"/>
    <x v="0"/>
    <x v="1"/>
    <n v="2"/>
    <s v="1-2 Miles"/>
    <x v="2"/>
    <x v="1"/>
    <n v="32"/>
    <x v="0"/>
    <x v="1"/>
  </r>
  <r>
    <n v="27835"/>
    <x v="0"/>
    <x v="0"/>
    <n v="20000"/>
    <x v="0"/>
    <n v="0"/>
    <x v="2"/>
    <x v="0"/>
    <x v="0"/>
    <n v="2"/>
    <s v="0-1 Miles"/>
    <x v="1"/>
    <x v="1"/>
    <n v="32"/>
    <x v="0"/>
    <x v="1"/>
  </r>
  <r>
    <n v="27165"/>
    <x v="1"/>
    <x v="0"/>
    <n v="20000"/>
    <x v="0"/>
    <n v="0"/>
    <x v="2"/>
    <x v="0"/>
    <x v="1"/>
    <n v="2"/>
    <s v="0-1 Miles"/>
    <x v="1"/>
    <x v="1"/>
    <n v="34"/>
    <x v="0"/>
    <x v="1"/>
  </r>
  <r>
    <n v="13690"/>
    <x v="1"/>
    <x v="1"/>
    <n v="20000"/>
    <x v="0"/>
    <n v="0"/>
    <x v="2"/>
    <x v="0"/>
    <x v="1"/>
    <n v="2"/>
    <s v="1-2 Miles"/>
    <x v="2"/>
    <x v="1"/>
    <n v="34"/>
    <x v="0"/>
    <x v="0"/>
  </r>
  <r>
    <n v="14135"/>
    <x v="0"/>
    <x v="0"/>
    <n v="20000"/>
    <x v="0"/>
    <n v="1"/>
    <x v="0"/>
    <x v="0"/>
    <x v="0"/>
    <n v="0"/>
    <s v="1-2 Miles"/>
    <x v="2"/>
    <x v="1"/>
    <n v="35"/>
    <x v="1"/>
    <x v="1"/>
  </r>
  <r>
    <n v="11489"/>
    <x v="1"/>
    <x v="1"/>
    <n v="20000"/>
    <x v="0"/>
    <n v="0"/>
    <x v="2"/>
    <x v="0"/>
    <x v="1"/>
    <n v="2"/>
    <s v="1-2 Miles"/>
    <x v="2"/>
    <x v="1"/>
    <n v="35"/>
    <x v="1"/>
    <x v="0"/>
  </r>
  <r>
    <n v="26956"/>
    <x v="1"/>
    <x v="1"/>
    <n v="20000"/>
    <x v="0"/>
    <n v="0"/>
    <x v="0"/>
    <x v="0"/>
    <x v="1"/>
    <n v="1"/>
    <s v="2-5 Miles"/>
    <x v="0"/>
    <x v="1"/>
    <n v="36"/>
    <x v="1"/>
    <x v="0"/>
  </r>
  <r>
    <n v="20851"/>
    <x v="1"/>
    <x v="0"/>
    <n v="20000"/>
    <x v="0"/>
    <n v="0"/>
    <x v="0"/>
    <x v="0"/>
    <x v="1"/>
    <n v="1"/>
    <s v="2-5 Miles"/>
    <x v="0"/>
    <x v="1"/>
    <n v="36"/>
    <x v="1"/>
    <x v="0"/>
  </r>
  <r>
    <n v="12629"/>
    <x v="1"/>
    <x v="0"/>
    <n v="20000"/>
    <x v="0"/>
    <n v="1"/>
    <x v="0"/>
    <x v="0"/>
    <x v="1"/>
    <n v="0"/>
    <s v="0-1 Miles"/>
    <x v="1"/>
    <x v="1"/>
    <n v="37"/>
    <x v="1"/>
    <x v="1"/>
  </r>
  <r>
    <n v="25458"/>
    <x v="0"/>
    <x v="0"/>
    <n v="20000"/>
    <x v="0"/>
    <n v="1"/>
    <x v="1"/>
    <x v="0"/>
    <x v="1"/>
    <n v="1"/>
    <s v="1-2 Miles"/>
    <x v="2"/>
    <x v="1"/>
    <n v="40"/>
    <x v="1"/>
    <x v="0"/>
  </r>
  <r>
    <n v="24065"/>
    <x v="1"/>
    <x v="1"/>
    <n v="20000"/>
    <x v="0"/>
    <n v="0"/>
    <x v="1"/>
    <x v="0"/>
    <x v="0"/>
    <n v="0"/>
    <s v="0-1 Miles"/>
    <x v="1"/>
    <x v="1"/>
    <n v="40"/>
    <x v="1"/>
    <x v="0"/>
  </r>
  <r>
    <n v="25460"/>
    <x v="0"/>
    <x v="1"/>
    <n v="20000"/>
    <x v="0"/>
    <n v="2"/>
    <x v="1"/>
    <x v="0"/>
    <x v="0"/>
    <n v="0"/>
    <s v="0-1 Miles"/>
    <x v="1"/>
    <x v="1"/>
    <n v="40"/>
    <x v="1"/>
    <x v="0"/>
  </r>
  <r>
    <n v="19331"/>
    <x v="1"/>
    <x v="0"/>
    <n v="20000"/>
    <x v="0"/>
    <n v="2"/>
    <x v="1"/>
    <x v="0"/>
    <x v="0"/>
    <n v="1"/>
    <s v="0-1 Miles"/>
    <x v="1"/>
    <x v="1"/>
    <n v="40"/>
    <x v="1"/>
    <x v="1"/>
  </r>
  <r>
    <n v="29380"/>
    <x v="0"/>
    <x v="1"/>
    <n v="20000"/>
    <x v="0"/>
    <n v="3"/>
    <x v="1"/>
    <x v="0"/>
    <x v="0"/>
    <n v="0"/>
    <s v="0-1 Miles"/>
    <x v="1"/>
    <x v="1"/>
    <n v="41"/>
    <x v="1"/>
    <x v="0"/>
  </r>
  <r>
    <n v="17994"/>
    <x v="1"/>
    <x v="0"/>
    <n v="20000"/>
    <x v="0"/>
    <n v="2"/>
    <x v="1"/>
    <x v="0"/>
    <x v="0"/>
    <n v="2"/>
    <s v="0-1 Miles"/>
    <x v="1"/>
    <x v="1"/>
    <n v="42"/>
    <x v="1"/>
    <x v="1"/>
  </r>
  <r>
    <n v="12833"/>
    <x v="1"/>
    <x v="1"/>
    <n v="20000"/>
    <x v="0"/>
    <n v="3"/>
    <x v="1"/>
    <x v="0"/>
    <x v="0"/>
    <n v="1"/>
    <s v="0-1 Miles"/>
    <x v="1"/>
    <x v="1"/>
    <n v="42"/>
    <x v="1"/>
    <x v="0"/>
  </r>
  <r>
    <n v="23915"/>
    <x v="0"/>
    <x v="0"/>
    <n v="20000"/>
    <x v="0"/>
    <n v="2"/>
    <x v="1"/>
    <x v="0"/>
    <x v="0"/>
    <n v="2"/>
    <s v="0-1 Miles"/>
    <x v="1"/>
    <x v="1"/>
    <n v="42"/>
    <x v="1"/>
    <x v="1"/>
  </r>
  <r>
    <n v="14813"/>
    <x v="1"/>
    <x v="1"/>
    <n v="20000"/>
    <x v="0"/>
    <n v="4"/>
    <x v="1"/>
    <x v="0"/>
    <x v="0"/>
    <n v="1"/>
    <s v="0-1 Miles"/>
    <x v="1"/>
    <x v="1"/>
    <n v="43"/>
    <x v="1"/>
    <x v="0"/>
  </r>
  <r>
    <n v="26852"/>
    <x v="0"/>
    <x v="1"/>
    <n v="20000"/>
    <x v="0"/>
    <n v="3"/>
    <x v="1"/>
    <x v="0"/>
    <x v="0"/>
    <n v="2"/>
    <s v="0-1 Miles"/>
    <x v="1"/>
    <x v="1"/>
    <n v="43"/>
    <x v="1"/>
    <x v="1"/>
  </r>
  <r>
    <n v="21738"/>
    <x v="0"/>
    <x v="0"/>
    <n v="20000"/>
    <x v="0"/>
    <n v="1"/>
    <x v="3"/>
    <x v="1"/>
    <x v="0"/>
    <n v="0"/>
    <s v="0-1 Miles"/>
    <x v="1"/>
    <x v="1"/>
    <n v="43"/>
    <x v="1"/>
    <x v="1"/>
  </r>
  <r>
    <n v="17882"/>
    <x v="0"/>
    <x v="0"/>
    <n v="20000"/>
    <x v="0"/>
    <n v="1"/>
    <x v="3"/>
    <x v="1"/>
    <x v="0"/>
    <n v="0"/>
    <s v="0-1 Miles"/>
    <x v="1"/>
    <x v="1"/>
    <n v="44"/>
    <x v="1"/>
    <x v="1"/>
  </r>
  <r>
    <n v="20962"/>
    <x v="0"/>
    <x v="1"/>
    <n v="20000"/>
    <x v="0"/>
    <n v="1"/>
    <x v="3"/>
    <x v="1"/>
    <x v="0"/>
    <n v="0"/>
    <s v="0-1 Miles"/>
    <x v="1"/>
    <x v="1"/>
    <n v="45"/>
    <x v="2"/>
    <x v="1"/>
  </r>
  <r>
    <n v="20171"/>
    <x v="0"/>
    <x v="1"/>
    <n v="20000"/>
    <x v="0"/>
    <n v="2"/>
    <x v="0"/>
    <x v="0"/>
    <x v="0"/>
    <n v="1"/>
    <s v="0-1 Miles"/>
    <x v="1"/>
    <x v="1"/>
    <n v="46"/>
    <x v="2"/>
    <x v="0"/>
  </r>
  <r>
    <n v="11381"/>
    <x v="0"/>
    <x v="1"/>
    <n v="20000"/>
    <x v="0"/>
    <n v="2"/>
    <x v="0"/>
    <x v="0"/>
    <x v="0"/>
    <n v="1"/>
    <s v="2-5 Miles"/>
    <x v="0"/>
    <x v="1"/>
    <n v="47"/>
    <x v="2"/>
    <x v="0"/>
  </r>
  <r>
    <n v="27218"/>
    <x v="0"/>
    <x v="1"/>
    <n v="20000"/>
    <x v="0"/>
    <n v="2"/>
    <x v="2"/>
    <x v="1"/>
    <x v="1"/>
    <n v="0"/>
    <s v="0-1 Miles"/>
    <x v="1"/>
    <x v="2"/>
    <n v="48"/>
    <x v="2"/>
    <x v="1"/>
  </r>
  <r>
    <n v="25347"/>
    <x v="1"/>
    <x v="1"/>
    <n v="20000"/>
    <x v="0"/>
    <n v="3"/>
    <x v="2"/>
    <x v="1"/>
    <x v="1"/>
    <n v="2"/>
    <s v="0-1 Miles"/>
    <x v="1"/>
    <x v="2"/>
    <n v="49"/>
    <x v="2"/>
    <x v="1"/>
  </r>
  <r>
    <n v="27040"/>
    <x v="0"/>
    <x v="0"/>
    <n v="20000"/>
    <x v="0"/>
    <n v="2"/>
    <x v="2"/>
    <x v="1"/>
    <x v="0"/>
    <n v="2"/>
    <s v="1-2 Miles"/>
    <x v="2"/>
    <x v="2"/>
    <n v="49"/>
    <x v="2"/>
    <x v="1"/>
  </r>
  <r>
    <n v="26270"/>
    <x v="1"/>
    <x v="1"/>
    <n v="20000"/>
    <x v="0"/>
    <n v="2"/>
    <x v="2"/>
    <x v="1"/>
    <x v="0"/>
    <n v="2"/>
    <s v="1-2 Miles"/>
    <x v="2"/>
    <x v="2"/>
    <n v="49"/>
    <x v="2"/>
    <x v="1"/>
  </r>
  <r>
    <n v="23801"/>
    <x v="0"/>
    <x v="1"/>
    <n v="20000"/>
    <x v="0"/>
    <n v="2"/>
    <x v="2"/>
    <x v="1"/>
    <x v="0"/>
    <n v="2"/>
    <s v="0-1 Miles"/>
    <x v="1"/>
    <x v="2"/>
    <n v="49"/>
    <x v="2"/>
    <x v="1"/>
  </r>
  <r>
    <n v="17894"/>
    <x v="0"/>
    <x v="1"/>
    <n v="20000"/>
    <x v="0"/>
    <n v="1"/>
    <x v="4"/>
    <x v="1"/>
    <x v="0"/>
    <n v="0"/>
    <s v="0-1 Miles"/>
    <x v="1"/>
    <x v="1"/>
    <n v="50"/>
    <x v="2"/>
    <x v="0"/>
  </r>
  <r>
    <n v="23797"/>
    <x v="1"/>
    <x v="0"/>
    <n v="20000"/>
    <x v="0"/>
    <n v="3"/>
    <x v="2"/>
    <x v="1"/>
    <x v="1"/>
    <n v="2"/>
    <s v="0-1 Miles"/>
    <x v="1"/>
    <x v="2"/>
    <n v="50"/>
    <x v="2"/>
    <x v="1"/>
  </r>
  <r>
    <n v="25343"/>
    <x v="1"/>
    <x v="1"/>
    <n v="20000"/>
    <x v="0"/>
    <n v="3"/>
    <x v="2"/>
    <x v="1"/>
    <x v="0"/>
    <n v="2"/>
    <s v="1-2 Miles"/>
    <x v="2"/>
    <x v="2"/>
    <n v="50"/>
    <x v="2"/>
    <x v="1"/>
  </r>
  <r>
    <n v="24151"/>
    <x v="1"/>
    <x v="0"/>
    <n v="20000"/>
    <x v="0"/>
    <n v="1"/>
    <x v="4"/>
    <x v="1"/>
    <x v="1"/>
    <n v="0"/>
    <s v="0-1 Miles"/>
    <x v="1"/>
    <x v="1"/>
    <n v="51"/>
    <x v="2"/>
    <x v="1"/>
  </r>
  <r>
    <n v="26248"/>
    <x v="0"/>
    <x v="0"/>
    <n v="20000"/>
    <x v="0"/>
    <n v="3"/>
    <x v="2"/>
    <x v="1"/>
    <x v="1"/>
    <n v="2"/>
    <s v="0-1 Miles"/>
    <x v="1"/>
    <x v="2"/>
    <n v="52"/>
    <x v="2"/>
    <x v="1"/>
  </r>
  <r>
    <n v="25752"/>
    <x v="1"/>
    <x v="1"/>
    <n v="20000"/>
    <x v="0"/>
    <n v="2"/>
    <x v="0"/>
    <x v="0"/>
    <x v="1"/>
    <n v="1"/>
    <s v="0-1 Miles"/>
    <x v="1"/>
    <x v="1"/>
    <n v="53"/>
    <x v="2"/>
    <x v="0"/>
  </r>
  <r>
    <n v="20084"/>
    <x v="0"/>
    <x v="0"/>
    <n v="20000"/>
    <x v="0"/>
    <n v="2"/>
    <x v="1"/>
    <x v="0"/>
    <x v="1"/>
    <n v="2"/>
    <s v="0-1 Miles"/>
    <x v="1"/>
    <x v="2"/>
    <n v="53"/>
    <x v="2"/>
    <x v="1"/>
  </r>
  <r>
    <n v="13714"/>
    <x v="0"/>
    <x v="1"/>
    <n v="20000"/>
    <x v="0"/>
    <n v="2"/>
    <x v="1"/>
    <x v="0"/>
    <x v="1"/>
    <n v="2"/>
    <s v="1-2 Miles"/>
    <x v="2"/>
    <x v="2"/>
    <n v="53"/>
    <x v="2"/>
    <x v="0"/>
  </r>
  <r>
    <n v="25605"/>
    <x v="1"/>
    <x v="1"/>
    <n v="20000"/>
    <x v="0"/>
    <n v="2"/>
    <x v="0"/>
    <x v="0"/>
    <x v="1"/>
    <n v="1"/>
    <s v="0-1 Miles"/>
    <x v="1"/>
    <x v="1"/>
    <n v="54"/>
    <x v="2"/>
    <x v="0"/>
  </r>
  <r>
    <n v="25026"/>
    <x v="0"/>
    <x v="0"/>
    <n v="20000"/>
    <x v="0"/>
    <n v="2"/>
    <x v="2"/>
    <x v="1"/>
    <x v="0"/>
    <n v="3"/>
    <s v="5-10 Miles"/>
    <x v="3"/>
    <x v="0"/>
    <n v="54"/>
    <x v="2"/>
    <x v="1"/>
  </r>
  <r>
    <n v="25940"/>
    <x v="1"/>
    <x v="0"/>
    <n v="20000"/>
    <x v="0"/>
    <n v="2"/>
    <x v="2"/>
    <x v="1"/>
    <x v="0"/>
    <n v="2"/>
    <s v="5-10 Miles"/>
    <x v="3"/>
    <x v="0"/>
    <n v="55"/>
    <x v="3"/>
    <x v="0"/>
  </r>
  <r>
    <n v="24273"/>
    <x v="0"/>
    <x v="1"/>
    <n v="20000"/>
    <x v="0"/>
    <n v="2"/>
    <x v="2"/>
    <x v="1"/>
    <x v="0"/>
    <n v="2"/>
    <s v="5-10 Miles"/>
    <x v="3"/>
    <x v="0"/>
    <n v="55"/>
    <x v="3"/>
    <x v="0"/>
  </r>
  <r>
    <n v="21375"/>
    <x v="1"/>
    <x v="0"/>
    <n v="20000"/>
    <x v="0"/>
    <n v="2"/>
    <x v="2"/>
    <x v="1"/>
    <x v="0"/>
    <n v="2"/>
    <s v="5-10 Miles"/>
    <x v="3"/>
    <x v="0"/>
    <n v="57"/>
    <x v="3"/>
    <x v="1"/>
  </r>
  <r>
    <n v="22155"/>
    <x v="0"/>
    <x v="0"/>
    <n v="20000"/>
    <x v="0"/>
    <n v="2"/>
    <x v="2"/>
    <x v="1"/>
    <x v="0"/>
    <n v="2"/>
    <s v="5-10 Miles"/>
    <x v="3"/>
    <x v="0"/>
    <n v="58"/>
    <x v="3"/>
    <x v="1"/>
  </r>
  <r>
    <n v="28102"/>
    <x v="0"/>
    <x v="0"/>
    <n v="20000"/>
    <x v="0"/>
    <n v="4"/>
    <x v="1"/>
    <x v="2"/>
    <x v="0"/>
    <n v="2"/>
    <s v="5-10 Miles"/>
    <x v="3"/>
    <x v="0"/>
    <n v="58"/>
    <x v="3"/>
    <x v="0"/>
  </r>
  <r>
    <n v="19675"/>
    <x v="0"/>
    <x v="0"/>
    <n v="20000"/>
    <x v="0"/>
    <n v="4"/>
    <x v="1"/>
    <x v="2"/>
    <x v="0"/>
    <n v="2"/>
    <s v="5-10 Miles"/>
    <x v="3"/>
    <x v="0"/>
    <n v="60"/>
    <x v="3"/>
    <x v="1"/>
  </r>
  <r>
    <n v="19748"/>
    <x v="0"/>
    <x v="0"/>
    <n v="20000"/>
    <x v="0"/>
    <n v="4"/>
    <x v="1"/>
    <x v="2"/>
    <x v="1"/>
    <n v="2"/>
    <s v="1-2 Miles"/>
    <x v="2"/>
    <x v="0"/>
    <n v="60"/>
    <x v="3"/>
    <x v="1"/>
  </r>
  <r>
    <n v="14517"/>
    <x v="0"/>
    <x v="1"/>
    <n v="20000"/>
    <x v="0"/>
    <n v="3"/>
    <x v="1"/>
    <x v="2"/>
    <x v="1"/>
    <n v="2"/>
    <s v="1-2 Miles"/>
    <x v="2"/>
    <x v="0"/>
    <n v="62"/>
    <x v="3"/>
    <x v="1"/>
  </r>
  <r>
    <n v="19273"/>
    <x v="0"/>
    <x v="1"/>
    <n v="20000"/>
    <x v="0"/>
    <n v="2"/>
    <x v="0"/>
    <x v="0"/>
    <x v="0"/>
    <n v="0"/>
    <s v="0-1 Miles"/>
    <x v="1"/>
    <x v="1"/>
    <n v="63"/>
    <x v="3"/>
    <x v="1"/>
  </r>
  <r>
    <n v="20977"/>
    <x v="0"/>
    <x v="0"/>
    <n v="20000"/>
    <x v="0"/>
    <n v="1"/>
    <x v="4"/>
    <x v="1"/>
    <x v="0"/>
    <n v="0"/>
    <s v="0-1 Miles"/>
    <x v="1"/>
    <x v="1"/>
    <n v="64"/>
    <x v="3"/>
    <x v="0"/>
  </r>
  <r>
    <n v="12558"/>
    <x v="0"/>
    <x v="1"/>
    <n v="20000"/>
    <x v="0"/>
    <n v="1"/>
    <x v="4"/>
    <x v="1"/>
    <x v="0"/>
    <n v="0"/>
    <s v="0-1 Miles"/>
    <x v="1"/>
    <x v="1"/>
    <n v="65"/>
    <x v="4"/>
    <x v="1"/>
  </r>
  <r>
    <n v="12236"/>
    <x v="0"/>
    <x v="1"/>
    <n v="20000"/>
    <x v="0"/>
    <n v="1"/>
    <x v="0"/>
    <x v="0"/>
    <x v="0"/>
    <n v="0"/>
    <s v="0-1 Miles"/>
    <x v="1"/>
    <x v="1"/>
    <n v="65"/>
    <x v="4"/>
    <x v="1"/>
  </r>
  <r>
    <n v="23986"/>
    <x v="0"/>
    <x v="1"/>
    <n v="20000"/>
    <x v="0"/>
    <n v="1"/>
    <x v="4"/>
    <x v="1"/>
    <x v="0"/>
    <n v="0"/>
    <s v="0-1 Miles"/>
    <x v="1"/>
    <x v="1"/>
    <n v="66"/>
    <x v="4"/>
    <x v="0"/>
  </r>
  <r>
    <n v="14554"/>
    <x v="0"/>
    <x v="0"/>
    <n v="20000"/>
    <x v="0"/>
    <n v="1"/>
    <x v="4"/>
    <x v="1"/>
    <x v="0"/>
    <n v="0"/>
    <s v="0-1 Miles"/>
    <x v="1"/>
    <x v="1"/>
    <n v="66"/>
    <x v="4"/>
    <x v="1"/>
  </r>
  <r>
    <n v="18058"/>
    <x v="1"/>
    <x v="1"/>
    <n v="20000"/>
    <x v="0"/>
    <n v="3"/>
    <x v="1"/>
    <x v="2"/>
    <x v="0"/>
    <n v="2"/>
    <s v="2-5 Miles"/>
    <x v="0"/>
    <x v="2"/>
    <n v="78"/>
    <x v="5"/>
    <x v="1"/>
  </r>
  <r>
    <n v="22971"/>
    <x v="1"/>
    <x v="1"/>
    <n v="30000"/>
    <x v="0"/>
    <n v="0"/>
    <x v="1"/>
    <x v="2"/>
    <x v="1"/>
    <n v="2"/>
    <s v="0-1 Miles"/>
    <x v="1"/>
    <x v="2"/>
    <n v="25"/>
    <x v="0"/>
    <x v="0"/>
  </r>
  <r>
    <n v="27814"/>
    <x v="1"/>
    <x v="1"/>
    <n v="30000"/>
    <x v="0"/>
    <n v="3"/>
    <x v="0"/>
    <x v="1"/>
    <x v="1"/>
    <n v="1"/>
    <s v="0-1 Miles"/>
    <x v="1"/>
    <x v="1"/>
    <n v="26"/>
    <x v="0"/>
    <x v="1"/>
  </r>
  <r>
    <n v="16725"/>
    <x v="0"/>
    <x v="0"/>
    <n v="30000"/>
    <x v="0"/>
    <n v="0"/>
    <x v="1"/>
    <x v="2"/>
    <x v="0"/>
    <n v="2"/>
    <s v="5-10 Miles"/>
    <x v="3"/>
    <x v="2"/>
    <n v="26"/>
    <x v="0"/>
    <x v="1"/>
  </r>
  <r>
    <n v="22014"/>
    <x v="1"/>
    <x v="0"/>
    <n v="30000"/>
    <x v="0"/>
    <n v="0"/>
    <x v="1"/>
    <x v="2"/>
    <x v="0"/>
    <n v="2"/>
    <s v="5-10 Miles"/>
    <x v="3"/>
    <x v="2"/>
    <n v="26"/>
    <x v="0"/>
    <x v="1"/>
  </r>
  <r>
    <n v="14514"/>
    <x v="1"/>
    <x v="1"/>
    <n v="30000"/>
    <x v="0"/>
    <n v="0"/>
    <x v="0"/>
    <x v="2"/>
    <x v="0"/>
    <n v="1"/>
    <s v="5-10 Miles"/>
    <x v="3"/>
    <x v="2"/>
    <n v="26"/>
    <x v="0"/>
    <x v="1"/>
  </r>
  <r>
    <n v="18322"/>
    <x v="1"/>
    <x v="0"/>
    <n v="30000"/>
    <x v="0"/>
    <n v="0"/>
    <x v="2"/>
    <x v="1"/>
    <x v="1"/>
    <n v="2"/>
    <s v="0-1 Miles"/>
    <x v="1"/>
    <x v="2"/>
    <n v="26"/>
    <x v="0"/>
    <x v="1"/>
  </r>
  <r>
    <n v="14332"/>
    <x v="1"/>
    <x v="1"/>
    <n v="30000"/>
    <x v="0"/>
    <n v="0"/>
    <x v="1"/>
    <x v="2"/>
    <x v="1"/>
    <n v="2"/>
    <s v="5-10 Miles"/>
    <x v="3"/>
    <x v="2"/>
    <n v="26"/>
    <x v="0"/>
    <x v="1"/>
  </r>
  <r>
    <n v="12728"/>
    <x v="1"/>
    <x v="0"/>
    <n v="30000"/>
    <x v="0"/>
    <n v="0"/>
    <x v="0"/>
    <x v="1"/>
    <x v="1"/>
    <n v="1"/>
    <s v="1-2 Miles"/>
    <x v="2"/>
    <x v="1"/>
    <n v="27"/>
    <x v="0"/>
    <x v="1"/>
  </r>
  <r>
    <n v="12503"/>
    <x v="1"/>
    <x v="1"/>
    <n v="30000"/>
    <x v="0"/>
    <n v="3"/>
    <x v="0"/>
    <x v="1"/>
    <x v="0"/>
    <n v="2"/>
    <s v="0-1 Miles"/>
    <x v="1"/>
    <x v="1"/>
    <n v="27"/>
    <x v="0"/>
    <x v="1"/>
  </r>
  <r>
    <n v="22518"/>
    <x v="1"/>
    <x v="1"/>
    <n v="30000"/>
    <x v="0"/>
    <n v="3"/>
    <x v="0"/>
    <x v="1"/>
    <x v="1"/>
    <n v="2"/>
    <s v="0-1 Miles"/>
    <x v="1"/>
    <x v="1"/>
    <n v="27"/>
    <x v="0"/>
    <x v="0"/>
  </r>
  <r>
    <n v="17369"/>
    <x v="1"/>
    <x v="0"/>
    <n v="30000"/>
    <x v="0"/>
    <n v="0"/>
    <x v="0"/>
    <x v="2"/>
    <x v="0"/>
    <n v="1"/>
    <s v="5-10 Miles"/>
    <x v="3"/>
    <x v="2"/>
    <n v="27"/>
    <x v="0"/>
    <x v="1"/>
  </r>
  <r>
    <n v="22983"/>
    <x v="1"/>
    <x v="1"/>
    <n v="30000"/>
    <x v="0"/>
    <n v="0"/>
    <x v="2"/>
    <x v="1"/>
    <x v="0"/>
    <n v="2"/>
    <s v="5-10 Miles"/>
    <x v="3"/>
    <x v="2"/>
    <n v="27"/>
    <x v="0"/>
    <x v="1"/>
  </r>
  <r>
    <n v="18329"/>
    <x v="1"/>
    <x v="0"/>
    <n v="30000"/>
    <x v="0"/>
    <n v="0"/>
    <x v="2"/>
    <x v="1"/>
    <x v="1"/>
    <n v="2"/>
    <s v="5-10 Miles"/>
    <x v="3"/>
    <x v="2"/>
    <n v="27"/>
    <x v="0"/>
    <x v="1"/>
  </r>
  <r>
    <n v="13826"/>
    <x v="1"/>
    <x v="1"/>
    <n v="30000"/>
    <x v="0"/>
    <n v="0"/>
    <x v="0"/>
    <x v="1"/>
    <x v="1"/>
    <n v="1"/>
    <s v="0-1 Miles"/>
    <x v="1"/>
    <x v="1"/>
    <n v="28"/>
    <x v="0"/>
    <x v="1"/>
  </r>
  <r>
    <n v="19389"/>
    <x v="1"/>
    <x v="0"/>
    <n v="30000"/>
    <x v="0"/>
    <n v="0"/>
    <x v="0"/>
    <x v="1"/>
    <x v="1"/>
    <n v="1"/>
    <s v="2-5 Miles"/>
    <x v="0"/>
    <x v="1"/>
    <n v="28"/>
    <x v="0"/>
    <x v="1"/>
  </r>
  <r>
    <n v="27824"/>
    <x v="1"/>
    <x v="1"/>
    <n v="30000"/>
    <x v="0"/>
    <n v="3"/>
    <x v="0"/>
    <x v="1"/>
    <x v="0"/>
    <n v="2"/>
    <s v="0-1 Miles"/>
    <x v="1"/>
    <x v="1"/>
    <n v="28"/>
    <x v="0"/>
    <x v="0"/>
  </r>
  <r>
    <n v="15612"/>
    <x v="1"/>
    <x v="0"/>
    <n v="30000"/>
    <x v="0"/>
    <n v="0"/>
    <x v="1"/>
    <x v="0"/>
    <x v="1"/>
    <n v="1"/>
    <s v="1-2 Miles"/>
    <x v="2"/>
    <x v="1"/>
    <n v="28"/>
    <x v="0"/>
    <x v="1"/>
  </r>
  <r>
    <n v="11935"/>
    <x v="1"/>
    <x v="1"/>
    <n v="30000"/>
    <x v="0"/>
    <n v="0"/>
    <x v="0"/>
    <x v="2"/>
    <x v="0"/>
    <n v="1"/>
    <s v="5-10 Miles"/>
    <x v="3"/>
    <x v="2"/>
    <n v="28"/>
    <x v="0"/>
    <x v="1"/>
  </r>
  <r>
    <n v="14092"/>
    <x v="1"/>
    <x v="0"/>
    <n v="30000"/>
    <x v="0"/>
    <n v="0"/>
    <x v="2"/>
    <x v="1"/>
    <x v="0"/>
    <n v="2"/>
    <s v="5-10 Miles"/>
    <x v="3"/>
    <x v="2"/>
    <n v="28"/>
    <x v="0"/>
    <x v="1"/>
  </r>
  <r>
    <n v="25006"/>
    <x v="1"/>
    <x v="1"/>
    <n v="30000"/>
    <x v="0"/>
    <n v="0"/>
    <x v="0"/>
    <x v="2"/>
    <x v="0"/>
    <n v="1"/>
    <s v="5-10 Miles"/>
    <x v="3"/>
    <x v="2"/>
    <n v="28"/>
    <x v="0"/>
    <x v="1"/>
  </r>
  <r>
    <n v="14090"/>
    <x v="0"/>
    <x v="1"/>
    <n v="30000"/>
    <x v="0"/>
    <n v="0"/>
    <x v="2"/>
    <x v="1"/>
    <x v="1"/>
    <n v="2"/>
    <s v="0-1 Miles"/>
    <x v="1"/>
    <x v="2"/>
    <n v="28"/>
    <x v="0"/>
    <x v="1"/>
  </r>
  <r>
    <n v="12029"/>
    <x v="0"/>
    <x v="0"/>
    <n v="30000"/>
    <x v="0"/>
    <n v="0"/>
    <x v="2"/>
    <x v="1"/>
    <x v="1"/>
    <n v="2"/>
    <s v="0-1 Miles"/>
    <x v="1"/>
    <x v="2"/>
    <n v="28"/>
    <x v="0"/>
    <x v="1"/>
  </r>
  <r>
    <n v="17841"/>
    <x v="1"/>
    <x v="0"/>
    <n v="30000"/>
    <x v="0"/>
    <n v="0"/>
    <x v="0"/>
    <x v="1"/>
    <x v="1"/>
    <n v="1"/>
    <s v="0-1 Miles"/>
    <x v="1"/>
    <x v="1"/>
    <n v="29"/>
    <x v="0"/>
    <x v="0"/>
  </r>
  <r>
    <n v="24119"/>
    <x v="1"/>
    <x v="0"/>
    <n v="30000"/>
    <x v="0"/>
    <n v="0"/>
    <x v="0"/>
    <x v="1"/>
    <x v="1"/>
    <n v="1"/>
    <s v="2-5 Miles"/>
    <x v="0"/>
    <x v="1"/>
    <n v="29"/>
    <x v="0"/>
    <x v="1"/>
  </r>
  <r>
    <n v="26886"/>
    <x v="1"/>
    <x v="1"/>
    <n v="30000"/>
    <x v="0"/>
    <n v="0"/>
    <x v="0"/>
    <x v="1"/>
    <x v="1"/>
    <n v="1"/>
    <s v="0-1 Miles"/>
    <x v="1"/>
    <x v="1"/>
    <n v="29"/>
    <x v="0"/>
    <x v="0"/>
  </r>
  <r>
    <n v="12871"/>
    <x v="1"/>
    <x v="1"/>
    <n v="30000"/>
    <x v="0"/>
    <n v="0"/>
    <x v="0"/>
    <x v="1"/>
    <x v="1"/>
    <n v="1"/>
    <s v="2-5 Miles"/>
    <x v="0"/>
    <x v="1"/>
    <n v="29"/>
    <x v="0"/>
    <x v="1"/>
  </r>
  <r>
    <n v="24121"/>
    <x v="1"/>
    <x v="1"/>
    <n v="30000"/>
    <x v="0"/>
    <n v="0"/>
    <x v="0"/>
    <x v="1"/>
    <x v="1"/>
    <n v="1"/>
    <s v="0-1 Miles"/>
    <x v="1"/>
    <x v="1"/>
    <n v="29"/>
    <x v="0"/>
    <x v="0"/>
  </r>
  <r>
    <n v="27832"/>
    <x v="1"/>
    <x v="1"/>
    <n v="30000"/>
    <x v="0"/>
    <n v="0"/>
    <x v="0"/>
    <x v="1"/>
    <x v="1"/>
    <n v="1"/>
    <s v="2-5 Miles"/>
    <x v="0"/>
    <x v="1"/>
    <n v="30"/>
    <x v="0"/>
    <x v="1"/>
  </r>
  <r>
    <n v="28436"/>
    <x v="1"/>
    <x v="0"/>
    <n v="30000"/>
    <x v="0"/>
    <n v="0"/>
    <x v="0"/>
    <x v="1"/>
    <x v="1"/>
    <n v="1"/>
    <s v="0-1 Miles"/>
    <x v="1"/>
    <x v="1"/>
    <n v="30"/>
    <x v="0"/>
    <x v="0"/>
  </r>
  <r>
    <n v="22707"/>
    <x v="1"/>
    <x v="1"/>
    <n v="30000"/>
    <x v="0"/>
    <n v="0"/>
    <x v="0"/>
    <x v="1"/>
    <x v="1"/>
    <n v="1"/>
    <s v="2-5 Miles"/>
    <x v="0"/>
    <x v="1"/>
    <n v="30"/>
    <x v="0"/>
    <x v="1"/>
  </r>
  <r>
    <n v="20946"/>
    <x v="1"/>
    <x v="1"/>
    <n v="30000"/>
    <x v="0"/>
    <n v="0"/>
    <x v="0"/>
    <x v="1"/>
    <x v="1"/>
    <n v="1"/>
    <s v="2-5 Miles"/>
    <x v="0"/>
    <x v="1"/>
    <n v="30"/>
    <x v="0"/>
    <x v="1"/>
  </r>
  <r>
    <n v="16468"/>
    <x v="1"/>
    <x v="0"/>
    <n v="30000"/>
    <x v="0"/>
    <n v="0"/>
    <x v="0"/>
    <x v="1"/>
    <x v="0"/>
    <n v="1"/>
    <s v="2-5 Miles"/>
    <x v="0"/>
    <x v="1"/>
    <n v="30"/>
    <x v="0"/>
    <x v="1"/>
  </r>
  <r>
    <n v="23549"/>
    <x v="1"/>
    <x v="0"/>
    <n v="30000"/>
    <x v="0"/>
    <n v="0"/>
    <x v="1"/>
    <x v="2"/>
    <x v="0"/>
    <n v="2"/>
    <s v="5-10 Miles"/>
    <x v="3"/>
    <x v="2"/>
    <n v="30"/>
    <x v="0"/>
    <x v="1"/>
  </r>
  <r>
    <n v="18910"/>
    <x v="1"/>
    <x v="0"/>
    <n v="30000"/>
    <x v="0"/>
    <n v="0"/>
    <x v="0"/>
    <x v="2"/>
    <x v="0"/>
    <n v="2"/>
    <s v="5-10 Miles"/>
    <x v="3"/>
    <x v="2"/>
    <n v="30"/>
    <x v="0"/>
    <x v="1"/>
  </r>
  <r>
    <n v="14077"/>
    <x v="1"/>
    <x v="0"/>
    <n v="30000"/>
    <x v="0"/>
    <n v="0"/>
    <x v="1"/>
    <x v="2"/>
    <x v="0"/>
    <n v="2"/>
    <s v="5-10 Miles"/>
    <x v="3"/>
    <x v="2"/>
    <n v="30"/>
    <x v="0"/>
    <x v="1"/>
  </r>
  <r>
    <n v="17848"/>
    <x v="1"/>
    <x v="0"/>
    <n v="30000"/>
    <x v="0"/>
    <n v="0"/>
    <x v="0"/>
    <x v="1"/>
    <x v="1"/>
    <n v="1"/>
    <s v="2-5 Miles"/>
    <x v="0"/>
    <x v="1"/>
    <n v="31"/>
    <x v="0"/>
    <x v="0"/>
  </r>
  <r>
    <n v="12718"/>
    <x v="1"/>
    <x v="1"/>
    <n v="30000"/>
    <x v="0"/>
    <n v="0"/>
    <x v="0"/>
    <x v="1"/>
    <x v="0"/>
    <n v="1"/>
    <s v="2-5 Miles"/>
    <x v="0"/>
    <x v="1"/>
    <n v="31"/>
    <x v="0"/>
    <x v="1"/>
  </r>
  <r>
    <n v="25681"/>
    <x v="1"/>
    <x v="1"/>
    <n v="30000"/>
    <x v="0"/>
    <n v="0"/>
    <x v="0"/>
    <x v="1"/>
    <x v="1"/>
    <n v="1"/>
    <s v="2-5 Miles"/>
    <x v="0"/>
    <x v="1"/>
    <n v="31"/>
    <x v="0"/>
    <x v="0"/>
  </r>
  <r>
    <n v="13066"/>
    <x v="1"/>
    <x v="0"/>
    <n v="30000"/>
    <x v="0"/>
    <n v="0"/>
    <x v="1"/>
    <x v="2"/>
    <x v="1"/>
    <n v="2"/>
    <s v="1-2 Miles"/>
    <x v="2"/>
    <x v="2"/>
    <n v="31"/>
    <x v="0"/>
    <x v="0"/>
  </r>
  <r>
    <n v="18347"/>
    <x v="1"/>
    <x v="1"/>
    <n v="30000"/>
    <x v="0"/>
    <n v="0"/>
    <x v="0"/>
    <x v="2"/>
    <x v="1"/>
    <n v="1"/>
    <s v="1-2 Miles"/>
    <x v="2"/>
    <x v="2"/>
    <n v="31"/>
    <x v="0"/>
    <x v="1"/>
  </r>
  <r>
    <n v="12716"/>
    <x v="1"/>
    <x v="0"/>
    <n v="30000"/>
    <x v="0"/>
    <n v="0"/>
    <x v="0"/>
    <x v="1"/>
    <x v="0"/>
    <n v="1"/>
    <s v="2-5 Miles"/>
    <x v="0"/>
    <x v="1"/>
    <n v="32"/>
    <x v="0"/>
    <x v="1"/>
  </r>
  <r>
    <n v="19174"/>
    <x v="1"/>
    <x v="1"/>
    <n v="30000"/>
    <x v="0"/>
    <n v="0"/>
    <x v="1"/>
    <x v="0"/>
    <x v="1"/>
    <n v="1"/>
    <s v="2-5 Miles"/>
    <x v="0"/>
    <x v="1"/>
    <n v="32"/>
    <x v="0"/>
    <x v="0"/>
  </r>
  <r>
    <n v="13683"/>
    <x v="1"/>
    <x v="1"/>
    <n v="30000"/>
    <x v="0"/>
    <n v="0"/>
    <x v="1"/>
    <x v="0"/>
    <x v="1"/>
    <n v="1"/>
    <s v="2-5 Miles"/>
    <x v="0"/>
    <x v="1"/>
    <n v="32"/>
    <x v="0"/>
    <x v="1"/>
  </r>
  <r>
    <n v="12731"/>
    <x v="1"/>
    <x v="0"/>
    <n v="30000"/>
    <x v="0"/>
    <n v="0"/>
    <x v="1"/>
    <x v="0"/>
    <x v="1"/>
    <n v="1"/>
    <s v="1-2 Miles"/>
    <x v="2"/>
    <x v="1"/>
    <n v="32"/>
    <x v="0"/>
    <x v="1"/>
  </r>
  <r>
    <n v="14271"/>
    <x v="0"/>
    <x v="0"/>
    <n v="30000"/>
    <x v="0"/>
    <n v="0"/>
    <x v="1"/>
    <x v="2"/>
    <x v="0"/>
    <n v="2"/>
    <s v="5-10 Miles"/>
    <x v="3"/>
    <x v="2"/>
    <n v="32"/>
    <x v="0"/>
    <x v="1"/>
  </r>
  <r>
    <n v="15839"/>
    <x v="1"/>
    <x v="0"/>
    <n v="30000"/>
    <x v="0"/>
    <n v="0"/>
    <x v="0"/>
    <x v="2"/>
    <x v="0"/>
    <n v="1"/>
    <s v="5-10 Miles"/>
    <x v="3"/>
    <x v="2"/>
    <n v="32"/>
    <x v="0"/>
    <x v="1"/>
  </r>
  <r>
    <n v="14872"/>
    <x v="0"/>
    <x v="0"/>
    <n v="30000"/>
    <x v="0"/>
    <n v="0"/>
    <x v="3"/>
    <x v="2"/>
    <x v="0"/>
    <n v="0"/>
    <s v="0-1 Miles"/>
    <x v="1"/>
    <x v="2"/>
    <n v="32"/>
    <x v="0"/>
    <x v="1"/>
  </r>
  <r>
    <n v="25303"/>
    <x v="1"/>
    <x v="0"/>
    <n v="30000"/>
    <x v="0"/>
    <n v="0"/>
    <x v="1"/>
    <x v="0"/>
    <x v="0"/>
    <n v="1"/>
    <s v="2-5 Miles"/>
    <x v="0"/>
    <x v="1"/>
    <n v="33"/>
    <x v="0"/>
    <x v="0"/>
  </r>
  <r>
    <n v="15608"/>
    <x v="1"/>
    <x v="1"/>
    <n v="30000"/>
    <x v="0"/>
    <n v="0"/>
    <x v="0"/>
    <x v="1"/>
    <x v="1"/>
    <n v="1"/>
    <s v="2-5 Miles"/>
    <x v="0"/>
    <x v="1"/>
    <n v="33"/>
    <x v="0"/>
    <x v="1"/>
  </r>
  <r>
    <n v="20060"/>
    <x v="1"/>
    <x v="1"/>
    <n v="30000"/>
    <x v="0"/>
    <n v="0"/>
    <x v="1"/>
    <x v="0"/>
    <x v="1"/>
    <n v="1"/>
    <s v="2-5 Miles"/>
    <x v="0"/>
    <x v="1"/>
    <n v="34"/>
    <x v="0"/>
    <x v="0"/>
  </r>
  <r>
    <n v="27169"/>
    <x v="1"/>
    <x v="0"/>
    <n v="30000"/>
    <x v="0"/>
    <n v="0"/>
    <x v="1"/>
    <x v="0"/>
    <x v="0"/>
    <n v="1"/>
    <s v="2-5 Miles"/>
    <x v="0"/>
    <x v="1"/>
    <n v="34"/>
    <x v="0"/>
    <x v="0"/>
  </r>
  <r>
    <n v="12389"/>
    <x v="1"/>
    <x v="0"/>
    <n v="30000"/>
    <x v="0"/>
    <n v="0"/>
    <x v="1"/>
    <x v="0"/>
    <x v="1"/>
    <n v="1"/>
    <s v="2-5 Miles"/>
    <x v="0"/>
    <x v="1"/>
    <n v="34"/>
    <x v="0"/>
    <x v="1"/>
  </r>
  <r>
    <n v="14154"/>
    <x v="0"/>
    <x v="0"/>
    <n v="30000"/>
    <x v="0"/>
    <n v="0"/>
    <x v="4"/>
    <x v="1"/>
    <x v="0"/>
    <n v="0"/>
    <s v="0-1 Miles"/>
    <x v="1"/>
    <x v="1"/>
    <n v="35"/>
    <x v="1"/>
    <x v="0"/>
  </r>
  <r>
    <n v="22610"/>
    <x v="0"/>
    <x v="0"/>
    <n v="30000"/>
    <x v="0"/>
    <n v="0"/>
    <x v="4"/>
    <x v="1"/>
    <x v="0"/>
    <n v="0"/>
    <s v="0-1 Miles"/>
    <x v="1"/>
    <x v="1"/>
    <n v="35"/>
    <x v="1"/>
    <x v="0"/>
  </r>
  <r>
    <n v="25597"/>
    <x v="1"/>
    <x v="0"/>
    <n v="30000"/>
    <x v="0"/>
    <n v="0"/>
    <x v="4"/>
    <x v="1"/>
    <x v="1"/>
    <n v="0"/>
    <s v="0-1 Miles"/>
    <x v="1"/>
    <x v="1"/>
    <n v="36"/>
    <x v="1"/>
    <x v="0"/>
  </r>
  <r>
    <n v="12284"/>
    <x v="0"/>
    <x v="1"/>
    <n v="30000"/>
    <x v="0"/>
    <n v="0"/>
    <x v="4"/>
    <x v="1"/>
    <x v="1"/>
    <n v="0"/>
    <s v="0-1 Miles"/>
    <x v="1"/>
    <x v="1"/>
    <n v="36"/>
    <x v="1"/>
    <x v="0"/>
  </r>
  <r>
    <n v="14927"/>
    <x v="0"/>
    <x v="1"/>
    <n v="30000"/>
    <x v="0"/>
    <n v="1"/>
    <x v="4"/>
    <x v="1"/>
    <x v="0"/>
    <n v="0"/>
    <s v="0-1 Miles"/>
    <x v="1"/>
    <x v="1"/>
    <n v="37"/>
    <x v="1"/>
    <x v="0"/>
  </r>
  <r>
    <n v="20877"/>
    <x v="1"/>
    <x v="0"/>
    <n v="30000"/>
    <x v="0"/>
    <n v="1"/>
    <x v="4"/>
    <x v="1"/>
    <x v="0"/>
    <n v="0"/>
    <s v="1-2 Miles"/>
    <x v="2"/>
    <x v="1"/>
    <n v="37"/>
    <x v="1"/>
    <x v="0"/>
  </r>
  <r>
    <n v="22439"/>
    <x v="0"/>
    <x v="1"/>
    <n v="30000"/>
    <x v="0"/>
    <n v="0"/>
    <x v="4"/>
    <x v="1"/>
    <x v="0"/>
    <n v="0"/>
    <s v="0-1 Miles"/>
    <x v="1"/>
    <x v="1"/>
    <n v="37"/>
    <x v="1"/>
    <x v="0"/>
  </r>
  <r>
    <n v="16390"/>
    <x v="1"/>
    <x v="0"/>
    <n v="30000"/>
    <x v="0"/>
    <n v="1"/>
    <x v="4"/>
    <x v="1"/>
    <x v="1"/>
    <n v="0"/>
    <s v="0-1 Miles"/>
    <x v="1"/>
    <x v="1"/>
    <n v="38"/>
    <x v="1"/>
    <x v="0"/>
  </r>
  <r>
    <n v="14926"/>
    <x v="0"/>
    <x v="0"/>
    <n v="30000"/>
    <x v="0"/>
    <n v="1"/>
    <x v="4"/>
    <x v="1"/>
    <x v="0"/>
    <n v="0"/>
    <s v="0-1 Miles"/>
    <x v="1"/>
    <x v="1"/>
    <n v="38"/>
    <x v="1"/>
    <x v="0"/>
  </r>
  <r>
    <n v="12472"/>
    <x v="0"/>
    <x v="0"/>
    <n v="30000"/>
    <x v="0"/>
    <n v="1"/>
    <x v="4"/>
    <x v="1"/>
    <x v="0"/>
    <n v="1"/>
    <s v="2-5 Miles"/>
    <x v="0"/>
    <x v="1"/>
    <n v="39"/>
    <x v="1"/>
    <x v="1"/>
  </r>
  <r>
    <n v="23908"/>
    <x v="1"/>
    <x v="0"/>
    <n v="30000"/>
    <x v="0"/>
    <n v="1"/>
    <x v="4"/>
    <x v="1"/>
    <x v="1"/>
    <n v="1"/>
    <s v="0-1 Miles"/>
    <x v="1"/>
    <x v="1"/>
    <n v="39"/>
    <x v="1"/>
    <x v="0"/>
  </r>
  <r>
    <n v="14785"/>
    <x v="1"/>
    <x v="0"/>
    <n v="30000"/>
    <x v="0"/>
    <n v="1"/>
    <x v="4"/>
    <x v="1"/>
    <x v="1"/>
    <n v="1"/>
    <s v="1-2 Miles"/>
    <x v="2"/>
    <x v="1"/>
    <n v="39"/>
    <x v="1"/>
    <x v="1"/>
  </r>
  <r>
    <n v="27771"/>
    <x v="1"/>
    <x v="0"/>
    <n v="30000"/>
    <x v="0"/>
    <n v="1"/>
    <x v="4"/>
    <x v="1"/>
    <x v="0"/>
    <n v="1"/>
    <s v="1-2 Miles"/>
    <x v="2"/>
    <x v="1"/>
    <n v="39"/>
    <x v="1"/>
    <x v="0"/>
  </r>
  <r>
    <n v="20897"/>
    <x v="0"/>
    <x v="1"/>
    <n v="30000"/>
    <x v="0"/>
    <n v="1"/>
    <x v="4"/>
    <x v="2"/>
    <x v="0"/>
    <n v="2"/>
    <s v="0-1 Miles"/>
    <x v="1"/>
    <x v="1"/>
    <n v="40"/>
    <x v="1"/>
    <x v="1"/>
  </r>
  <r>
    <n v="28379"/>
    <x v="0"/>
    <x v="0"/>
    <n v="30000"/>
    <x v="0"/>
    <n v="1"/>
    <x v="4"/>
    <x v="2"/>
    <x v="0"/>
    <n v="2"/>
    <s v="0-1 Miles"/>
    <x v="1"/>
    <x v="1"/>
    <n v="40"/>
    <x v="1"/>
    <x v="1"/>
  </r>
  <r>
    <n v="11576"/>
    <x v="0"/>
    <x v="0"/>
    <n v="30000"/>
    <x v="0"/>
    <n v="1"/>
    <x v="4"/>
    <x v="2"/>
    <x v="0"/>
    <n v="2"/>
    <s v="0-1 Miles"/>
    <x v="1"/>
    <x v="1"/>
    <n v="41"/>
    <x v="1"/>
    <x v="0"/>
  </r>
  <r>
    <n v="19487"/>
    <x v="0"/>
    <x v="0"/>
    <n v="30000"/>
    <x v="0"/>
    <n v="2"/>
    <x v="0"/>
    <x v="1"/>
    <x v="1"/>
    <n v="2"/>
    <s v="0-1 Miles"/>
    <x v="1"/>
    <x v="1"/>
    <n v="42"/>
    <x v="1"/>
    <x v="1"/>
  </r>
  <r>
    <n v="22496"/>
    <x v="0"/>
    <x v="1"/>
    <n v="30000"/>
    <x v="0"/>
    <n v="1"/>
    <x v="4"/>
    <x v="2"/>
    <x v="0"/>
    <n v="2"/>
    <s v="0-1 Miles"/>
    <x v="1"/>
    <x v="1"/>
    <n v="42"/>
    <x v="1"/>
    <x v="1"/>
  </r>
  <r>
    <n v="21094"/>
    <x v="1"/>
    <x v="1"/>
    <n v="30000"/>
    <x v="0"/>
    <n v="2"/>
    <x v="0"/>
    <x v="1"/>
    <x v="0"/>
    <n v="2"/>
    <s v="0-1 Miles"/>
    <x v="1"/>
    <x v="1"/>
    <n v="42"/>
    <x v="1"/>
    <x v="1"/>
  </r>
  <r>
    <n v="25649"/>
    <x v="1"/>
    <x v="1"/>
    <n v="30000"/>
    <x v="0"/>
    <n v="3"/>
    <x v="0"/>
    <x v="1"/>
    <x v="0"/>
    <n v="0"/>
    <s v="0-1 Miles"/>
    <x v="1"/>
    <x v="1"/>
    <n v="42"/>
    <x v="1"/>
    <x v="0"/>
  </r>
  <r>
    <n v="13813"/>
    <x v="0"/>
    <x v="1"/>
    <n v="30000"/>
    <x v="0"/>
    <n v="3"/>
    <x v="0"/>
    <x v="1"/>
    <x v="1"/>
    <n v="0"/>
    <s v="0-1 Miles"/>
    <x v="1"/>
    <x v="1"/>
    <n v="42"/>
    <x v="1"/>
    <x v="1"/>
  </r>
  <r>
    <n v="20919"/>
    <x v="1"/>
    <x v="1"/>
    <n v="30000"/>
    <x v="0"/>
    <n v="2"/>
    <x v="0"/>
    <x v="1"/>
    <x v="0"/>
    <n v="2"/>
    <s v="0-1 Miles"/>
    <x v="1"/>
    <x v="1"/>
    <n v="42"/>
    <x v="1"/>
    <x v="1"/>
  </r>
  <r>
    <n v="19491"/>
    <x v="1"/>
    <x v="0"/>
    <n v="30000"/>
    <x v="0"/>
    <n v="2"/>
    <x v="0"/>
    <x v="1"/>
    <x v="0"/>
    <n v="2"/>
    <s v="0-1 Miles"/>
    <x v="1"/>
    <x v="1"/>
    <n v="42"/>
    <x v="1"/>
    <x v="1"/>
  </r>
  <r>
    <n v="24107"/>
    <x v="0"/>
    <x v="0"/>
    <n v="30000"/>
    <x v="0"/>
    <n v="3"/>
    <x v="0"/>
    <x v="1"/>
    <x v="0"/>
    <n v="1"/>
    <s v="0-1 Miles"/>
    <x v="1"/>
    <x v="1"/>
    <n v="43"/>
    <x v="1"/>
    <x v="1"/>
  </r>
  <r>
    <n v="27803"/>
    <x v="1"/>
    <x v="1"/>
    <n v="30000"/>
    <x v="0"/>
    <n v="2"/>
    <x v="0"/>
    <x v="1"/>
    <x v="1"/>
    <n v="0"/>
    <s v="0-1 Miles"/>
    <x v="1"/>
    <x v="1"/>
    <n v="43"/>
    <x v="1"/>
    <x v="1"/>
  </r>
  <r>
    <n v="12507"/>
    <x v="0"/>
    <x v="0"/>
    <n v="30000"/>
    <x v="0"/>
    <n v="1"/>
    <x v="0"/>
    <x v="1"/>
    <x v="0"/>
    <n v="1"/>
    <s v="0-1 Miles"/>
    <x v="1"/>
    <x v="1"/>
    <n v="43"/>
    <x v="1"/>
    <x v="1"/>
  </r>
  <r>
    <n v="22672"/>
    <x v="1"/>
    <x v="1"/>
    <n v="30000"/>
    <x v="0"/>
    <n v="2"/>
    <x v="0"/>
    <x v="1"/>
    <x v="0"/>
    <n v="0"/>
    <s v="0-1 Miles"/>
    <x v="1"/>
    <x v="1"/>
    <n v="43"/>
    <x v="1"/>
    <x v="1"/>
  </r>
  <r>
    <n v="18018"/>
    <x v="1"/>
    <x v="0"/>
    <n v="30000"/>
    <x v="0"/>
    <n v="3"/>
    <x v="0"/>
    <x v="1"/>
    <x v="0"/>
    <n v="0"/>
    <s v="0-1 Miles"/>
    <x v="1"/>
    <x v="1"/>
    <n v="43"/>
    <x v="1"/>
    <x v="1"/>
  </r>
  <r>
    <n v="19482"/>
    <x v="0"/>
    <x v="0"/>
    <n v="30000"/>
    <x v="0"/>
    <n v="1"/>
    <x v="0"/>
    <x v="1"/>
    <x v="0"/>
    <n v="1"/>
    <s v="0-1 Miles"/>
    <x v="1"/>
    <x v="1"/>
    <n v="44"/>
    <x v="1"/>
    <x v="0"/>
  </r>
  <r>
    <n v="25693"/>
    <x v="1"/>
    <x v="1"/>
    <n v="30000"/>
    <x v="0"/>
    <n v="5"/>
    <x v="3"/>
    <x v="1"/>
    <x v="0"/>
    <n v="0"/>
    <s v="0-1 Miles"/>
    <x v="1"/>
    <x v="1"/>
    <n v="44"/>
    <x v="1"/>
    <x v="0"/>
  </r>
  <r>
    <n v="20828"/>
    <x v="0"/>
    <x v="1"/>
    <n v="30000"/>
    <x v="0"/>
    <n v="4"/>
    <x v="3"/>
    <x v="1"/>
    <x v="0"/>
    <n v="0"/>
    <s v="0-1 Miles"/>
    <x v="1"/>
    <x v="1"/>
    <n v="45"/>
    <x v="2"/>
    <x v="0"/>
  </r>
  <r>
    <n v="12591"/>
    <x v="0"/>
    <x v="1"/>
    <n v="30000"/>
    <x v="0"/>
    <n v="4"/>
    <x v="3"/>
    <x v="1"/>
    <x v="0"/>
    <n v="0"/>
    <s v="0-1 Miles"/>
    <x v="1"/>
    <x v="1"/>
    <n v="45"/>
    <x v="2"/>
    <x v="1"/>
  </r>
  <r>
    <n v="11386"/>
    <x v="0"/>
    <x v="1"/>
    <n v="30000"/>
    <x v="0"/>
    <n v="3"/>
    <x v="4"/>
    <x v="1"/>
    <x v="0"/>
    <n v="0"/>
    <s v="0-1 Miles"/>
    <x v="1"/>
    <x v="1"/>
    <n v="45"/>
    <x v="2"/>
    <x v="1"/>
  </r>
  <r>
    <n v="21006"/>
    <x v="1"/>
    <x v="1"/>
    <n v="30000"/>
    <x v="0"/>
    <n v="1"/>
    <x v="0"/>
    <x v="0"/>
    <x v="1"/>
    <n v="0"/>
    <s v="0-1 Miles"/>
    <x v="1"/>
    <x v="1"/>
    <n v="46"/>
    <x v="2"/>
    <x v="0"/>
  </r>
  <r>
    <n v="15657"/>
    <x v="0"/>
    <x v="0"/>
    <n v="30000"/>
    <x v="0"/>
    <n v="3"/>
    <x v="3"/>
    <x v="1"/>
    <x v="0"/>
    <n v="0"/>
    <s v="0-1 Miles"/>
    <x v="1"/>
    <x v="1"/>
    <n v="46"/>
    <x v="2"/>
    <x v="0"/>
  </r>
  <r>
    <n v="24187"/>
    <x v="1"/>
    <x v="1"/>
    <n v="30000"/>
    <x v="0"/>
    <n v="3"/>
    <x v="3"/>
    <x v="1"/>
    <x v="1"/>
    <n v="0"/>
    <s v="0-1 Miles"/>
    <x v="1"/>
    <x v="1"/>
    <n v="46"/>
    <x v="2"/>
    <x v="0"/>
  </r>
  <r>
    <n v="11383"/>
    <x v="0"/>
    <x v="1"/>
    <n v="30000"/>
    <x v="0"/>
    <n v="3"/>
    <x v="3"/>
    <x v="1"/>
    <x v="0"/>
    <n v="0"/>
    <s v="0-1 Miles"/>
    <x v="1"/>
    <x v="1"/>
    <n v="46"/>
    <x v="2"/>
    <x v="1"/>
  </r>
  <r>
    <n v="17754"/>
    <x v="1"/>
    <x v="1"/>
    <n v="30000"/>
    <x v="0"/>
    <n v="3"/>
    <x v="4"/>
    <x v="1"/>
    <x v="0"/>
    <n v="0"/>
    <s v="0-1 Miles"/>
    <x v="1"/>
    <x v="1"/>
    <n v="46"/>
    <x v="2"/>
    <x v="0"/>
  </r>
  <r>
    <n v="12610"/>
    <x v="0"/>
    <x v="1"/>
    <n v="30000"/>
    <x v="0"/>
    <n v="1"/>
    <x v="4"/>
    <x v="1"/>
    <x v="0"/>
    <n v="0"/>
    <s v="0-1 Miles"/>
    <x v="1"/>
    <x v="1"/>
    <n v="47"/>
    <x v="2"/>
    <x v="1"/>
  </r>
  <r>
    <n v="26941"/>
    <x v="0"/>
    <x v="0"/>
    <n v="30000"/>
    <x v="0"/>
    <n v="0"/>
    <x v="4"/>
    <x v="1"/>
    <x v="0"/>
    <n v="0"/>
    <s v="0-1 Miles"/>
    <x v="1"/>
    <x v="1"/>
    <n v="47"/>
    <x v="2"/>
    <x v="0"/>
  </r>
  <r>
    <n v="12273"/>
    <x v="0"/>
    <x v="0"/>
    <n v="30000"/>
    <x v="0"/>
    <n v="1"/>
    <x v="4"/>
    <x v="1"/>
    <x v="0"/>
    <n v="0"/>
    <s v="0-1 Miles"/>
    <x v="1"/>
    <x v="1"/>
    <n v="47"/>
    <x v="2"/>
    <x v="1"/>
  </r>
  <r>
    <n v="20839"/>
    <x v="1"/>
    <x v="1"/>
    <n v="30000"/>
    <x v="0"/>
    <n v="3"/>
    <x v="3"/>
    <x v="1"/>
    <x v="0"/>
    <n v="0"/>
    <s v="0-1 Miles"/>
    <x v="1"/>
    <x v="1"/>
    <n v="47"/>
    <x v="2"/>
    <x v="0"/>
  </r>
  <r>
    <n v="16549"/>
    <x v="1"/>
    <x v="1"/>
    <n v="30000"/>
    <x v="0"/>
    <n v="3"/>
    <x v="4"/>
    <x v="1"/>
    <x v="0"/>
    <n v="0"/>
    <s v="0-1 Miles"/>
    <x v="1"/>
    <x v="1"/>
    <n v="47"/>
    <x v="2"/>
    <x v="0"/>
  </r>
  <r>
    <n v="15665"/>
    <x v="0"/>
    <x v="1"/>
    <n v="30000"/>
    <x v="0"/>
    <n v="0"/>
    <x v="4"/>
    <x v="1"/>
    <x v="0"/>
    <n v="0"/>
    <s v="0-1 Miles"/>
    <x v="1"/>
    <x v="1"/>
    <n v="47"/>
    <x v="2"/>
    <x v="0"/>
  </r>
  <r>
    <n v="19223"/>
    <x v="0"/>
    <x v="1"/>
    <n v="30000"/>
    <x v="0"/>
    <n v="2"/>
    <x v="1"/>
    <x v="2"/>
    <x v="0"/>
    <n v="2"/>
    <s v="1-2 Miles"/>
    <x v="2"/>
    <x v="2"/>
    <n v="48"/>
    <x v="2"/>
    <x v="1"/>
  </r>
  <r>
    <n v="28609"/>
    <x v="0"/>
    <x v="0"/>
    <n v="30000"/>
    <x v="0"/>
    <n v="2"/>
    <x v="1"/>
    <x v="2"/>
    <x v="1"/>
    <n v="2"/>
    <s v="0-1 Miles"/>
    <x v="1"/>
    <x v="2"/>
    <n v="49"/>
    <x v="2"/>
    <x v="1"/>
  </r>
  <r>
    <n v="24745"/>
    <x v="1"/>
    <x v="1"/>
    <n v="30000"/>
    <x v="0"/>
    <n v="2"/>
    <x v="1"/>
    <x v="2"/>
    <x v="1"/>
    <n v="2"/>
    <s v="0-1 Miles"/>
    <x v="1"/>
    <x v="2"/>
    <n v="49"/>
    <x v="2"/>
    <x v="1"/>
  </r>
  <r>
    <n v="23275"/>
    <x v="0"/>
    <x v="0"/>
    <n v="30000"/>
    <x v="0"/>
    <n v="2"/>
    <x v="1"/>
    <x v="2"/>
    <x v="0"/>
    <n v="2"/>
    <s v="1-2 Miles"/>
    <x v="2"/>
    <x v="2"/>
    <n v="49"/>
    <x v="2"/>
    <x v="1"/>
  </r>
  <r>
    <n v="19217"/>
    <x v="0"/>
    <x v="0"/>
    <n v="30000"/>
    <x v="0"/>
    <n v="2"/>
    <x v="1"/>
    <x v="2"/>
    <x v="0"/>
    <n v="2"/>
    <s v="1-2 Miles"/>
    <x v="2"/>
    <x v="2"/>
    <n v="49"/>
    <x v="2"/>
    <x v="1"/>
  </r>
  <r>
    <n v="20758"/>
    <x v="0"/>
    <x v="0"/>
    <n v="30000"/>
    <x v="0"/>
    <n v="2"/>
    <x v="1"/>
    <x v="2"/>
    <x v="0"/>
    <n v="2"/>
    <s v="1-2 Miles"/>
    <x v="2"/>
    <x v="2"/>
    <n v="50"/>
    <x v="2"/>
    <x v="1"/>
  </r>
  <r>
    <n v="17668"/>
    <x v="1"/>
    <x v="0"/>
    <n v="30000"/>
    <x v="0"/>
    <n v="2"/>
    <x v="1"/>
    <x v="2"/>
    <x v="0"/>
    <n v="2"/>
    <s v="1-2 Miles"/>
    <x v="2"/>
    <x v="2"/>
    <n v="50"/>
    <x v="2"/>
    <x v="0"/>
  </r>
  <r>
    <n v="18649"/>
    <x v="1"/>
    <x v="0"/>
    <n v="30000"/>
    <x v="0"/>
    <n v="1"/>
    <x v="1"/>
    <x v="1"/>
    <x v="0"/>
    <n v="2"/>
    <s v="1-2 Miles"/>
    <x v="2"/>
    <x v="2"/>
    <n v="51"/>
    <x v="2"/>
    <x v="0"/>
  </r>
  <r>
    <n v="20754"/>
    <x v="0"/>
    <x v="0"/>
    <n v="30000"/>
    <x v="0"/>
    <n v="2"/>
    <x v="1"/>
    <x v="2"/>
    <x v="0"/>
    <n v="2"/>
    <s v="1-2 Miles"/>
    <x v="2"/>
    <x v="2"/>
    <n v="51"/>
    <x v="2"/>
    <x v="1"/>
  </r>
  <r>
    <n v="23256"/>
    <x v="1"/>
    <x v="0"/>
    <n v="30000"/>
    <x v="0"/>
    <n v="1"/>
    <x v="1"/>
    <x v="1"/>
    <x v="1"/>
    <n v="1"/>
    <s v="5-10 Miles"/>
    <x v="3"/>
    <x v="2"/>
    <n v="52"/>
    <x v="2"/>
    <x v="1"/>
  </r>
  <r>
    <n v="12768"/>
    <x v="0"/>
    <x v="0"/>
    <n v="30000"/>
    <x v="0"/>
    <n v="1"/>
    <x v="1"/>
    <x v="1"/>
    <x v="0"/>
    <n v="1"/>
    <s v="2-5 Miles"/>
    <x v="0"/>
    <x v="2"/>
    <n v="52"/>
    <x v="2"/>
    <x v="0"/>
  </r>
  <r>
    <n v="14887"/>
    <x v="0"/>
    <x v="1"/>
    <n v="30000"/>
    <x v="0"/>
    <n v="1"/>
    <x v="1"/>
    <x v="1"/>
    <x v="0"/>
    <n v="1"/>
    <s v="5-10 Miles"/>
    <x v="3"/>
    <x v="2"/>
    <n v="52"/>
    <x v="2"/>
    <x v="1"/>
  </r>
  <r>
    <n v="22175"/>
    <x v="0"/>
    <x v="1"/>
    <n v="30000"/>
    <x v="0"/>
    <n v="3"/>
    <x v="1"/>
    <x v="2"/>
    <x v="0"/>
    <n v="2"/>
    <s v="5-10 Miles"/>
    <x v="3"/>
    <x v="0"/>
    <n v="53"/>
    <x v="2"/>
    <x v="0"/>
  </r>
  <r>
    <n v="14883"/>
    <x v="0"/>
    <x v="1"/>
    <n v="30000"/>
    <x v="0"/>
    <n v="1"/>
    <x v="4"/>
    <x v="2"/>
    <x v="0"/>
    <n v="1"/>
    <s v="5-10 Miles"/>
    <x v="3"/>
    <x v="2"/>
    <n v="53"/>
    <x v="2"/>
    <x v="0"/>
  </r>
  <r>
    <n v="22173"/>
    <x v="0"/>
    <x v="1"/>
    <n v="30000"/>
    <x v="0"/>
    <n v="3"/>
    <x v="1"/>
    <x v="2"/>
    <x v="1"/>
    <n v="2"/>
    <s v="1-2 Miles"/>
    <x v="2"/>
    <x v="0"/>
    <n v="54"/>
    <x v="2"/>
    <x v="0"/>
  </r>
  <r>
    <n v="29094"/>
    <x v="0"/>
    <x v="0"/>
    <n v="30000"/>
    <x v="0"/>
    <n v="3"/>
    <x v="1"/>
    <x v="2"/>
    <x v="0"/>
    <n v="2"/>
    <s v="5-10 Miles"/>
    <x v="3"/>
    <x v="0"/>
    <n v="54"/>
    <x v="2"/>
    <x v="0"/>
  </r>
  <r>
    <n v="22174"/>
    <x v="0"/>
    <x v="0"/>
    <n v="30000"/>
    <x v="0"/>
    <n v="3"/>
    <x v="1"/>
    <x v="2"/>
    <x v="0"/>
    <n v="2"/>
    <s v="5-10 Miles"/>
    <x v="3"/>
    <x v="0"/>
    <n v="54"/>
    <x v="2"/>
    <x v="0"/>
  </r>
  <r>
    <n v="16487"/>
    <x v="1"/>
    <x v="1"/>
    <n v="30000"/>
    <x v="0"/>
    <n v="3"/>
    <x v="1"/>
    <x v="2"/>
    <x v="0"/>
    <n v="2"/>
    <s v="5-10 Miles"/>
    <x v="3"/>
    <x v="0"/>
    <n v="55"/>
    <x v="3"/>
    <x v="1"/>
  </r>
  <r>
    <n v="22170"/>
    <x v="0"/>
    <x v="1"/>
    <n v="30000"/>
    <x v="0"/>
    <n v="3"/>
    <x v="0"/>
    <x v="1"/>
    <x v="1"/>
    <n v="2"/>
    <s v="1-2 Miles"/>
    <x v="2"/>
    <x v="0"/>
    <n v="55"/>
    <x v="3"/>
    <x v="0"/>
  </r>
  <r>
    <n v="16489"/>
    <x v="0"/>
    <x v="0"/>
    <n v="30000"/>
    <x v="0"/>
    <n v="3"/>
    <x v="1"/>
    <x v="2"/>
    <x v="0"/>
    <n v="2"/>
    <s v="5-10 Miles"/>
    <x v="3"/>
    <x v="0"/>
    <n v="55"/>
    <x v="3"/>
    <x v="1"/>
  </r>
  <r>
    <n v="15019"/>
    <x v="1"/>
    <x v="1"/>
    <n v="30000"/>
    <x v="0"/>
    <n v="3"/>
    <x v="1"/>
    <x v="2"/>
    <x v="0"/>
    <n v="2"/>
    <s v="5-10 Miles"/>
    <x v="3"/>
    <x v="0"/>
    <n v="55"/>
    <x v="3"/>
    <x v="1"/>
  </r>
  <r>
    <n v="11047"/>
    <x v="0"/>
    <x v="1"/>
    <n v="30000"/>
    <x v="0"/>
    <n v="3"/>
    <x v="1"/>
    <x v="2"/>
    <x v="1"/>
    <n v="2"/>
    <s v="1-2 Miles"/>
    <x v="2"/>
    <x v="0"/>
    <n v="56"/>
    <x v="3"/>
    <x v="0"/>
  </r>
  <r>
    <n v="20417"/>
    <x v="0"/>
    <x v="0"/>
    <n v="30000"/>
    <x v="0"/>
    <n v="3"/>
    <x v="0"/>
    <x v="1"/>
    <x v="1"/>
    <n v="2"/>
    <s v="5-10 Miles"/>
    <x v="3"/>
    <x v="0"/>
    <n v="56"/>
    <x v="3"/>
    <x v="1"/>
  </r>
  <r>
    <n v="23316"/>
    <x v="1"/>
    <x v="0"/>
    <n v="30000"/>
    <x v="0"/>
    <n v="3"/>
    <x v="0"/>
    <x v="1"/>
    <x v="1"/>
    <n v="2"/>
    <s v="1-2 Miles"/>
    <x v="2"/>
    <x v="0"/>
    <n v="59"/>
    <x v="3"/>
    <x v="0"/>
  </r>
  <r>
    <n v="26547"/>
    <x v="1"/>
    <x v="1"/>
    <n v="30000"/>
    <x v="0"/>
    <n v="2"/>
    <x v="0"/>
    <x v="1"/>
    <x v="1"/>
    <n v="2"/>
    <s v="5-10 Miles"/>
    <x v="3"/>
    <x v="0"/>
    <n v="60"/>
    <x v="3"/>
    <x v="0"/>
  </r>
  <r>
    <n v="25918"/>
    <x v="1"/>
    <x v="1"/>
    <n v="30000"/>
    <x v="0"/>
    <n v="2"/>
    <x v="0"/>
    <x v="1"/>
    <x v="1"/>
    <n v="2"/>
    <s v="5-10 Miles"/>
    <x v="3"/>
    <x v="0"/>
    <n v="60"/>
    <x v="3"/>
    <x v="0"/>
  </r>
  <r>
    <n v="24955"/>
    <x v="1"/>
    <x v="0"/>
    <n v="30000"/>
    <x v="0"/>
    <n v="5"/>
    <x v="2"/>
    <x v="2"/>
    <x v="0"/>
    <n v="3"/>
    <s v="10+ Miles"/>
    <x v="4"/>
    <x v="2"/>
    <n v="60"/>
    <x v="3"/>
    <x v="0"/>
  </r>
  <r>
    <n v="26928"/>
    <x v="1"/>
    <x v="0"/>
    <n v="30000"/>
    <x v="0"/>
    <n v="1"/>
    <x v="4"/>
    <x v="1"/>
    <x v="0"/>
    <n v="0"/>
    <s v="0-1 Miles"/>
    <x v="1"/>
    <x v="1"/>
    <n v="62"/>
    <x v="3"/>
    <x v="0"/>
  </r>
  <r>
    <n v="12590"/>
    <x v="1"/>
    <x v="0"/>
    <n v="30000"/>
    <x v="0"/>
    <n v="1"/>
    <x v="4"/>
    <x v="1"/>
    <x v="0"/>
    <n v="0"/>
    <s v="0-1 Miles"/>
    <x v="1"/>
    <x v="1"/>
    <n v="63"/>
    <x v="3"/>
    <x v="1"/>
  </r>
  <r>
    <n v="12568"/>
    <x v="0"/>
    <x v="1"/>
    <n v="30000"/>
    <x v="0"/>
    <n v="1"/>
    <x v="4"/>
    <x v="1"/>
    <x v="0"/>
    <n v="0"/>
    <s v="0-1 Miles"/>
    <x v="1"/>
    <x v="1"/>
    <n v="64"/>
    <x v="3"/>
    <x v="1"/>
  </r>
  <r>
    <n v="25553"/>
    <x v="0"/>
    <x v="0"/>
    <n v="30000"/>
    <x v="0"/>
    <n v="1"/>
    <x v="4"/>
    <x v="1"/>
    <x v="0"/>
    <n v="0"/>
    <s v="0-1 Miles"/>
    <x v="1"/>
    <x v="1"/>
    <n v="65"/>
    <x v="4"/>
    <x v="0"/>
  </r>
  <r>
    <n v="20147"/>
    <x v="0"/>
    <x v="1"/>
    <n v="30000"/>
    <x v="0"/>
    <n v="1"/>
    <x v="4"/>
    <x v="1"/>
    <x v="0"/>
    <n v="0"/>
    <s v="0-1 Miles"/>
    <x v="1"/>
    <x v="1"/>
    <n v="65"/>
    <x v="4"/>
    <x v="1"/>
  </r>
  <r>
    <n v="19650"/>
    <x v="0"/>
    <x v="1"/>
    <n v="30000"/>
    <x v="0"/>
    <n v="2"/>
    <x v="0"/>
    <x v="1"/>
    <x v="1"/>
    <n v="2"/>
    <s v="0-1 Miles"/>
    <x v="1"/>
    <x v="0"/>
    <n v="67"/>
    <x v="4"/>
    <x v="1"/>
  </r>
  <r>
    <n v="25266"/>
    <x v="1"/>
    <x v="1"/>
    <n v="30000"/>
    <x v="0"/>
    <n v="2"/>
    <x v="0"/>
    <x v="1"/>
    <x v="1"/>
    <n v="2"/>
    <s v="5-10 Miles"/>
    <x v="3"/>
    <x v="0"/>
    <n v="67"/>
    <x v="4"/>
    <x v="1"/>
  </r>
  <r>
    <n v="11139"/>
    <x v="1"/>
    <x v="1"/>
    <n v="30000"/>
    <x v="0"/>
    <n v="2"/>
    <x v="0"/>
    <x v="1"/>
    <x v="1"/>
    <n v="2"/>
    <s v="5-10 Miles"/>
    <x v="3"/>
    <x v="0"/>
    <n v="67"/>
    <x v="4"/>
    <x v="1"/>
  </r>
  <r>
    <n v="29337"/>
    <x v="1"/>
    <x v="0"/>
    <n v="30000"/>
    <x v="0"/>
    <n v="2"/>
    <x v="0"/>
    <x v="1"/>
    <x v="0"/>
    <n v="2"/>
    <s v="5-10 Miles"/>
    <x v="3"/>
    <x v="0"/>
    <n v="68"/>
    <x v="4"/>
    <x v="1"/>
  </r>
  <r>
    <n v="13136"/>
    <x v="0"/>
    <x v="1"/>
    <n v="30000"/>
    <x v="0"/>
    <n v="2"/>
    <x v="0"/>
    <x v="1"/>
    <x v="1"/>
    <n v="2"/>
    <s v="5-10 Miles"/>
    <x v="3"/>
    <x v="0"/>
    <n v="69"/>
    <x v="4"/>
    <x v="1"/>
  </r>
  <r>
    <n v="22974"/>
    <x v="0"/>
    <x v="1"/>
    <n v="30000"/>
    <x v="0"/>
    <n v="2"/>
    <x v="0"/>
    <x v="1"/>
    <x v="0"/>
    <n v="2"/>
    <s v="5-10 Miles"/>
    <x v="3"/>
    <x v="0"/>
    <n v="69"/>
    <x v="4"/>
    <x v="1"/>
  </r>
  <r>
    <n v="20277"/>
    <x v="0"/>
    <x v="1"/>
    <n v="30000"/>
    <x v="0"/>
    <n v="2"/>
    <x v="0"/>
    <x v="1"/>
    <x v="1"/>
    <n v="2"/>
    <s v="0-1 Miles"/>
    <x v="1"/>
    <x v="0"/>
    <n v="69"/>
    <x v="4"/>
    <x v="1"/>
  </r>
  <r>
    <n v="19441"/>
    <x v="0"/>
    <x v="0"/>
    <n v="40000"/>
    <x v="0"/>
    <n v="0"/>
    <x v="3"/>
    <x v="1"/>
    <x v="0"/>
    <n v="0"/>
    <s v="0-1 Miles"/>
    <x v="1"/>
    <x v="1"/>
    <n v="25"/>
    <x v="0"/>
    <x v="0"/>
  </r>
  <r>
    <n v="20421"/>
    <x v="1"/>
    <x v="1"/>
    <n v="40000"/>
    <x v="0"/>
    <n v="0"/>
    <x v="2"/>
    <x v="1"/>
    <x v="0"/>
    <n v="2"/>
    <s v="5-10 Miles"/>
    <x v="3"/>
    <x v="2"/>
    <n v="26"/>
    <x v="0"/>
    <x v="1"/>
  </r>
  <r>
    <n v="25261"/>
    <x v="0"/>
    <x v="0"/>
    <n v="40000"/>
    <x v="0"/>
    <n v="0"/>
    <x v="1"/>
    <x v="2"/>
    <x v="0"/>
    <n v="2"/>
    <s v="5-10 Miles"/>
    <x v="3"/>
    <x v="2"/>
    <n v="27"/>
    <x v="0"/>
    <x v="1"/>
  </r>
  <r>
    <n v="27731"/>
    <x v="0"/>
    <x v="0"/>
    <n v="40000"/>
    <x v="0"/>
    <n v="0"/>
    <x v="1"/>
    <x v="2"/>
    <x v="0"/>
    <n v="2"/>
    <s v="5-10 Miles"/>
    <x v="3"/>
    <x v="2"/>
    <n v="27"/>
    <x v="0"/>
    <x v="1"/>
  </r>
  <r>
    <n v="28087"/>
    <x v="1"/>
    <x v="1"/>
    <n v="40000"/>
    <x v="0"/>
    <n v="0"/>
    <x v="0"/>
    <x v="2"/>
    <x v="1"/>
    <n v="1"/>
    <s v="1-2 Miles"/>
    <x v="2"/>
    <x v="2"/>
    <n v="27"/>
    <x v="0"/>
    <x v="1"/>
  </r>
  <r>
    <n v="13151"/>
    <x v="1"/>
    <x v="0"/>
    <n v="40000"/>
    <x v="0"/>
    <n v="0"/>
    <x v="1"/>
    <x v="2"/>
    <x v="0"/>
    <n v="2"/>
    <s v="5-10 Miles"/>
    <x v="3"/>
    <x v="2"/>
    <n v="27"/>
    <x v="0"/>
    <x v="1"/>
  </r>
  <r>
    <n v="28090"/>
    <x v="0"/>
    <x v="0"/>
    <n v="40000"/>
    <x v="0"/>
    <n v="0"/>
    <x v="0"/>
    <x v="2"/>
    <x v="0"/>
    <n v="1"/>
    <s v="5-10 Miles"/>
    <x v="3"/>
    <x v="2"/>
    <n v="27"/>
    <x v="0"/>
    <x v="1"/>
  </r>
  <r>
    <n v="13154"/>
    <x v="0"/>
    <x v="0"/>
    <n v="40000"/>
    <x v="0"/>
    <n v="0"/>
    <x v="1"/>
    <x v="2"/>
    <x v="1"/>
    <n v="2"/>
    <s v="0-1 Miles"/>
    <x v="1"/>
    <x v="2"/>
    <n v="27"/>
    <x v="0"/>
    <x v="0"/>
  </r>
  <r>
    <n v="29052"/>
    <x v="1"/>
    <x v="0"/>
    <n v="40000"/>
    <x v="0"/>
    <n v="0"/>
    <x v="0"/>
    <x v="2"/>
    <x v="0"/>
    <n v="1"/>
    <s v="5-10 Miles"/>
    <x v="3"/>
    <x v="2"/>
    <n v="27"/>
    <x v="0"/>
    <x v="1"/>
  </r>
  <r>
    <n v="12033"/>
    <x v="1"/>
    <x v="1"/>
    <n v="40000"/>
    <x v="0"/>
    <n v="0"/>
    <x v="1"/>
    <x v="2"/>
    <x v="1"/>
    <n v="2"/>
    <s v="0-1 Miles"/>
    <x v="1"/>
    <x v="2"/>
    <n v="27"/>
    <x v="0"/>
    <x v="0"/>
  </r>
  <r>
    <n v="27740"/>
    <x v="0"/>
    <x v="1"/>
    <n v="40000"/>
    <x v="0"/>
    <n v="0"/>
    <x v="1"/>
    <x v="2"/>
    <x v="0"/>
    <n v="2"/>
    <s v="5-10 Miles"/>
    <x v="3"/>
    <x v="2"/>
    <n v="27"/>
    <x v="0"/>
    <x v="1"/>
  </r>
  <r>
    <n v="17926"/>
    <x v="1"/>
    <x v="1"/>
    <n v="40000"/>
    <x v="0"/>
    <n v="0"/>
    <x v="4"/>
    <x v="1"/>
    <x v="1"/>
    <n v="0"/>
    <s v="0-1 Miles"/>
    <x v="1"/>
    <x v="0"/>
    <n v="28"/>
    <x v="0"/>
    <x v="0"/>
  </r>
  <r>
    <n v="23089"/>
    <x v="0"/>
    <x v="0"/>
    <n v="40000"/>
    <x v="0"/>
    <n v="0"/>
    <x v="0"/>
    <x v="2"/>
    <x v="0"/>
    <n v="1"/>
    <s v="5-10 Miles"/>
    <x v="3"/>
    <x v="2"/>
    <n v="28"/>
    <x v="0"/>
    <x v="1"/>
  </r>
  <r>
    <n v="22976"/>
    <x v="1"/>
    <x v="0"/>
    <n v="40000"/>
    <x v="0"/>
    <n v="0"/>
    <x v="1"/>
    <x v="2"/>
    <x v="1"/>
    <n v="2"/>
    <s v="0-1 Miles"/>
    <x v="1"/>
    <x v="2"/>
    <n v="28"/>
    <x v="0"/>
    <x v="0"/>
  </r>
  <r>
    <n v="16020"/>
    <x v="0"/>
    <x v="0"/>
    <n v="40000"/>
    <x v="0"/>
    <n v="0"/>
    <x v="1"/>
    <x v="2"/>
    <x v="0"/>
    <n v="2"/>
    <s v="5-10 Miles"/>
    <x v="3"/>
    <x v="2"/>
    <n v="28"/>
    <x v="0"/>
    <x v="0"/>
  </r>
  <r>
    <n v="24496"/>
    <x v="1"/>
    <x v="1"/>
    <n v="40000"/>
    <x v="0"/>
    <n v="0"/>
    <x v="1"/>
    <x v="2"/>
    <x v="1"/>
    <n v="2"/>
    <s v="0-1 Miles"/>
    <x v="1"/>
    <x v="2"/>
    <n v="28"/>
    <x v="0"/>
    <x v="0"/>
  </r>
  <r>
    <n v="18363"/>
    <x v="0"/>
    <x v="0"/>
    <n v="40000"/>
    <x v="0"/>
    <n v="0"/>
    <x v="1"/>
    <x v="2"/>
    <x v="0"/>
    <n v="2"/>
    <s v="5-10 Miles"/>
    <x v="3"/>
    <x v="2"/>
    <n v="28"/>
    <x v="0"/>
    <x v="0"/>
  </r>
  <r>
    <n v="15255"/>
    <x v="0"/>
    <x v="0"/>
    <n v="40000"/>
    <x v="0"/>
    <n v="0"/>
    <x v="1"/>
    <x v="2"/>
    <x v="0"/>
    <n v="2"/>
    <s v="5-10 Miles"/>
    <x v="3"/>
    <x v="2"/>
    <n v="28"/>
    <x v="0"/>
    <x v="0"/>
  </r>
  <r>
    <n v="18891"/>
    <x v="0"/>
    <x v="1"/>
    <n v="40000"/>
    <x v="0"/>
    <n v="0"/>
    <x v="0"/>
    <x v="2"/>
    <x v="0"/>
    <n v="2"/>
    <s v="5-10 Miles"/>
    <x v="3"/>
    <x v="2"/>
    <n v="28"/>
    <x v="0"/>
    <x v="1"/>
  </r>
  <r>
    <n v="15275"/>
    <x v="0"/>
    <x v="0"/>
    <n v="40000"/>
    <x v="0"/>
    <n v="0"/>
    <x v="0"/>
    <x v="2"/>
    <x v="0"/>
    <n v="1"/>
    <s v="5-10 Miles"/>
    <x v="3"/>
    <x v="2"/>
    <n v="29"/>
    <x v="0"/>
    <x v="1"/>
  </r>
  <r>
    <n v="11143"/>
    <x v="0"/>
    <x v="0"/>
    <n v="40000"/>
    <x v="0"/>
    <n v="0"/>
    <x v="1"/>
    <x v="2"/>
    <x v="0"/>
    <n v="2"/>
    <s v="5-10 Miles"/>
    <x v="3"/>
    <x v="2"/>
    <n v="29"/>
    <x v="0"/>
    <x v="1"/>
  </r>
  <r>
    <n v="17482"/>
    <x v="1"/>
    <x v="1"/>
    <n v="40000"/>
    <x v="0"/>
    <n v="0"/>
    <x v="2"/>
    <x v="1"/>
    <x v="0"/>
    <n v="2"/>
    <s v="5-10 Miles"/>
    <x v="3"/>
    <x v="2"/>
    <n v="29"/>
    <x v="0"/>
    <x v="1"/>
  </r>
  <r>
    <n v="15814"/>
    <x v="1"/>
    <x v="1"/>
    <n v="40000"/>
    <x v="0"/>
    <n v="0"/>
    <x v="1"/>
    <x v="2"/>
    <x v="0"/>
    <n v="1"/>
    <s v="5-10 Miles"/>
    <x v="3"/>
    <x v="2"/>
    <n v="30"/>
    <x v="0"/>
    <x v="1"/>
  </r>
  <r>
    <n v="27753"/>
    <x v="0"/>
    <x v="0"/>
    <n v="40000"/>
    <x v="0"/>
    <n v="0"/>
    <x v="1"/>
    <x v="2"/>
    <x v="1"/>
    <n v="2"/>
    <s v="1-2 Miles"/>
    <x v="2"/>
    <x v="2"/>
    <n v="30"/>
    <x v="0"/>
    <x v="1"/>
  </r>
  <r>
    <n v="15272"/>
    <x v="1"/>
    <x v="0"/>
    <n v="40000"/>
    <x v="0"/>
    <n v="0"/>
    <x v="1"/>
    <x v="2"/>
    <x v="1"/>
    <n v="2"/>
    <s v="1-2 Miles"/>
    <x v="2"/>
    <x v="2"/>
    <n v="30"/>
    <x v="0"/>
    <x v="1"/>
  </r>
  <r>
    <n v="21260"/>
    <x v="1"/>
    <x v="1"/>
    <n v="40000"/>
    <x v="0"/>
    <n v="0"/>
    <x v="1"/>
    <x v="2"/>
    <x v="0"/>
    <n v="2"/>
    <s v="5-10 Miles"/>
    <x v="3"/>
    <x v="2"/>
    <n v="30"/>
    <x v="0"/>
    <x v="1"/>
  </r>
  <r>
    <n v="17657"/>
    <x v="0"/>
    <x v="0"/>
    <n v="40000"/>
    <x v="0"/>
    <n v="4"/>
    <x v="0"/>
    <x v="1"/>
    <x v="1"/>
    <n v="0"/>
    <s v="0-1 Miles"/>
    <x v="1"/>
    <x v="2"/>
    <n v="30"/>
    <x v="0"/>
    <x v="1"/>
  </r>
  <r>
    <n v="23333"/>
    <x v="0"/>
    <x v="0"/>
    <n v="40000"/>
    <x v="0"/>
    <n v="0"/>
    <x v="0"/>
    <x v="2"/>
    <x v="1"/>
    <n v="2"/>
    <s v="1-2 Miles"/>
    <x v="2"/>
    <x v="2"/>
    <n v="30"/>
    <x v="0"/>
    <x v="1"/>
  </r>
  <r>
    <n v="24514"/>
    <x v="0"/>
    <x v="0"/>
    <n v="40000"/>
    <x v="0"/>
    <n v="0"/>
    <x v="0"/>
    <x v="2"/>
    <x v="0"/>
    <n v="1"/>
    <s v="5-10 Miles"/>
    <x v="3"/>
    <x v="2"/>
    <n v="30"/>
    <x v="0"/>
    <x v="1"/>
  </r>
  <r>
    <n v="27505"/>
    <x v="1"/>
    <x v="1"/>
    <n v="40000"/>
    <x v="0"/>
    <n v="0"/>
    <x v="1"/>
    <x v="2"/>
    <x v="0"/>
    <n v="2"/>
    <s v="5-10 Miles"/>
    <x v="3"/>
    <x v="2"/>
    <n v="30"/>
    <x v="0"/>
    <x v="1"/>
  </r>
  <r>
    <n v="17654"/>
    <x v="1"/>
    <x v="1"/>
    <n v="40000"/>
    <x v="0"/>
    <n v="3"/>
    <x v="0"/>
    <x v="1"/>
    <x v="0"/>
    <n v="1"/>
    <s v="1-2 Miles"/>
    <x v="2"/>
    <x v="2"/>
    <n v="30"/>
    <x v="0"/>
    <x v="0"/>
  </r>
  <r>
    <n v="26238"/>
    <x v="1"/>
    <x v="1"/>
    <n v="40000"/>
    <x v="0"/>
    <n v="3"/>
    <x v="0"/>
    <x v="1"/>
    <x v="0"/>
    <n v="1"/>
    <s v="1-2 Miles"/>
    <x v="2"/>
    <x v="2"/>
    <n v="31"/>
    <x v="0"/>
    <x v="0"/>
  </r>
  <r>
    <n v="26575"/>
    <x v="1"/>
    <x v="1"/>
    <n v="40000"/>
    <x v="0"/>
    <n v="0"/>
    <x v="1"/>
    <x v="2"/>
    <x v="1"/>
    <n v="2"/>
    <s v="1-2 Miles"/>
    <x v="2"/>
    <x v="2"/>
    <n v="31"/>
    <x v="0"/>
    <x v="0"/>
  </r>
  <r>
    <n v="24725"/>
    <x v="0"/>
    <x v="1"/>
    <n v="40000"/>
    <x v="0"/>
    <n v="3"/>
    <x v="0"/>
    <x v="1"/>
    <x v="0"/>
    <n v="0"/>
    <s v="1-2 Miles"/>
    <x v="2"/>
    <x v="2"/>
    <n v="31"/>
    <x v="0"/>
    <x v="1"/>
  </r>
  <r>
    <n v="18752"/>
    <x v="1"/>
    <x v="1"/>
    <n v="40000"/>
    <x v="0"/>
    <n v="0"/>
    <x v="1"/>
    <x v="2"/>
    <x v="0"/>
    <n v="1"/>
    <s v="5-10 Miles"/>
    <x v="3"/>
    <x v="2"/>
    <n v="31"/>
    <x v="0"/>
    <x v="1"/>
  </r>
  <r>
    <n v="22010"/>
    <x v="1"/>
    <x v="0"/>
    <n v="40000"/>
    <x v="0"/>
    <n v="0"/>
    <x v="1"/>
    <x v="2"/>
    <x v="0"/>
    <n v="2"/>
    <s v="5-10 Miles"/>
    <x v="3"/>
    <x v="2"/>
    <n v="31"/>
    <x v="0"/>
    <x v="1"/>
  </r>
  <r>
    <n v="29106"/>
    <x v="1"/>
    <x v="0"/>
    <n v="40000"/>
    <x v="0"/>
    <n v="0"/>
    <x v="1"/>
    <x v="2"/>
    <x v="1"/>
    <n v="2"/>
    <s v="1-2 Miles"/>
    <x v="2"/>
    <x v="2"/>
    <n v="31"/>
    <x v="0"/>
    <x v="0"/>
  </r>
  <r>
    <n v="26236"/>
    <x v="0"/>
    <x v="1"/>
    <n v="40000"/>
    <x v="0"/>
    <n v="3"/>
    <x v="0"/>
    <x v="1"/>
    <x v="0"/>
    <n v="1"/>
    <s v="0-1 Miles"/>
    <x v="1"/>
    <x v="2"/>
    <n v="31"/>
    <x v="0"/>
    <x v="1"/>
  </r>
  <r>
    <n v="19634"/>
    <x v="0"/>
    <x v="0"/>
    <n v="40000"/>
    <x v="0"/>
    <n v="0"/>
    <x v="1"/>
    <x v="2"/>
    <x v="0"/>
    <n v="1"/>
    <s v="5-10 Miles"/>
    <x v="3"/>
    <x v="2"/>
    <n v="31"/>
    <x v="0"/>
    <x v="1"/>
  </r>
  <r>
    <n v="26778"/>
    <x v="1"/>
    <x v="1"/>
    <n v="40000"/>
    <x v="0"/>
    <n v="0"/>
    <x v="1"/>
    <x v="2"/>
    <x v="0"/>
    <n v="2"/>
    <s v="5-10 Miles"/>
    <x v="3"/>
    <x v="2"/>
    <n v="31"/>
    <x v="0"/>
    <x v="1"/>
  </r>
  <r>
    <n v="25041"/>
    <x v="1"/>
    <x v="0"/>
    <n v="40000"/>
    <x v="0"/>
    <n v="0"/>
    <x v="1"/>
    <x v="2"/>
    <x v="0"/>
    <n v="2"/>
    <s v="5-10 Miles"/>
    <x v="3"/>
    <x v="2"/>
    <n v="31"/>
    <x v="0"/>
    <x v="1"/>
  </r>
  <r>
    <n v="17337"/>
    <x v="1"/>
    <x v="0"/>
    <n v="40000"/>
    <x v="0"/>
    <n v="0"/>
    <x v="1"/>
    <x v="2"/>
    <x v="0"/>
    <n v="1"/>
    <s v="5-10 Miles"/>
    <x v="3"/>
    <x v="2"/>
    <n v="31"/>
    <x v="0"/>
    <x v="1"/>
  </r>
  <r>
    <n v="25307"/>
    <x v="0"/>
    <x v="1"/>
    <n v="40000"/>
    <x v="0"/>
    <n v="1"/>
    <x v="4"/>
    <x v="2"/>
    <x v="0"/>
    <n v="1"/>
    <s v="1-2 Miles"/>
    <x v="2"/>
    <x v="1"/>
    <n v="32"/>
    <x v="0"/>
    <x v="0"/>
  </r>
  <r>
    <n v="20711"/>
    <x v="0"/>
    <x v="1"/>
    <n v="40000"/>
    <x v="0"/>
    <n v="1"/>
    <x v="4"/>
    <x v="2"/>
    <x v="0"/>
    <n v="0"/>
    <s v="1-2 Miles"/>
    <x v="2"/>
    <x v="1"/>
    <n v="32"/>
    <x v="0"/>
    <x v="0"/>
  </r>
  <r>
    <n v="26984"/>
    <x v="0"/>
    <x v="0"/>
    <n v="40000"/>
    <x v="0"/>
    <n v="1"/>
    <x v="4"/>
    <x v="2"/>
    <x v="0"/>
    <n v="1"/>
    <s v="0-1 Miles"/>
    <x v="1"/>
    <x v="1"/>
    <n v="32"/>
    <x v="0"/>
    <x v="0"/>
  </r>
  <r>
    <n v="25329"/>
    <x v="1"/>
    <x v="1"/>
    <n v="40000"/>
    <x v="0"/>
    <n v="3"/>
    <x v="0"/>
    <x v="1"/>
    <x v="1"/>
    <n v="2"/>
    <s v="0-1 Miles"/>
    <x v="1"/>
    <x v="2"/>
    <n v="32"/>
    <x v="0"/>
    <x v="1"/>
  </r>
  <r>
    <n v="27190"/>
    <x v="0"/>
    <x v="1"/>
    <n v="40000"/>
    <x v="0"/>
    <n v="3"/>
    <x v="0"/>
    <x v="1"/>
    <x v="0"/>
    <n v="1"/>
    <s v="1-2 Miles"/>
    <x v="2"/>
    <x v="2"/>
    <n v="32"/>
    <x v="0"/>
    <x v="1"/>
  </r>
  <r>
    <n v="18626"/>
    <x v="1"/>
    <x v="0"/>
    <n v="40000"/>
    <x v="0"/>
    <n v="2"/>
    <x v="0"/>
    <x v="1"/>
    <x v="0"/>
    <n v="0"/>
    <s v="1-2 Miles"/>
    <x v="2"/>
    <x v="1"/>
    <n v="33"/>
    <x v="0"/>
    <x v="0"/>
  </r>
  <r>
    <n v="26219"/>
    <x v="0"/>
    <x v="1"/>
    <n v="40000"/>
    <x v="0"/>
    <n v="1"/>
    <x v="4"/>
    <x v="2"/>
    <x v="0"/>
    <n v="1"/>
    <s v="1-2 Miles"/>
    <x v="2"/>
    <x v="1"/>
    <n v="33"/>
    <x v="0"/>
    <x v="0"/>
  </r>
  <r>
    <n v="13687"/>
    <x v="0"/>
    <x v="0"/>
    <n v="40000"/>
    <x v="0"/>
    <n v="1"/>
    <x v="4"/>
    <x v="2"/>
    <x v="0"/>
    <n v="1"/>
    <s v="0-1 Miles"/>
    <x v="1"/>
    <x v="1"/>
    <n v="33"/>
    <x v="0"/>
    <x v="0"/>
  </r>
  <r>
    <n v="12744"/>
    <x v="1"/>
    <x v="1"/>
    <n v="40000"/>
    <x v="0"/>
    <n v="2"/>
    <x v="0"/>
    <x v="1"/>
    <x v="0"/>
    <n v="0"/>
    <s v="0-1 Miles"/>
    <x v="1"/>
    <x v="1"/>
    <n v="33"/>
    <x v="0"/>
    <x v="1"/>
  </r>
  <r>
    <n v="28564"/>
    <x v="1"/>
    <x v="1"/>
    <n v="40000"/>
    <x v="0"/>
    <n v="2"/>
    <x v="0"/>
    <x v="1"/>
    <x v="0"/>
    <n v="0"/>
    <s v="1-2 Miles"/>
    <x v="2"/>
    <x v="1"/>
    <n v="33"/>
    <x v="0"/>
    <x v="0"/>
  </r>
  <r>
    <n v="27184"/>
    <x v="1"/>
    <x v="0"/>
    <n v="40000"/>
    <x v="0"/>
    <n v="2"/>
    <x v="0"/>
    <x v="1"/>
    <x v="1"/>
    <n v="1"/>
    <s v="0-1 Miles"/>
    <x v="1"/>
    <x v="1"/>
    <n v="34"/>
    <x v="0"/>
    <x v="1"/>
  </r>
  <r>
    <n v="20729"/>
    <x v="0"/>
    <x v="1"/>
    <n v="40000"/>
    <x v="0"/>
    <n v="2"/>
    <x v="0"/>
    <x v="1"/>
    <x v="1"/>
    <n v="1"/>
    <s v="0-1 Miles"/>
    <x v="1"/>
    <x v="1"/>
    <n v="34"/>
    <x v="0"/>
    <x v="1"/>
  </r>
  <r>
    <n v="20053"/>
    <x v="1"/>
    <x v="0"/>
    <n v="40000"/>
    <x v="0"/>
    <n v="2"/>
    <x v="0"/>
    <x v="1"/>
    <x v="0"/>
    <n v="0"/>
    <s v="0-1 Miles"/>
    <x v="1"/>
    <x v="1"/>
    <n v="34"/>
    <x v="0"/>
    <x v="1"/>
  </r>
  <r>
    <n v="25323"/>
    <x v="0"/>
    <x v="0"/>
    <n v="40000"/>
    <x v="0"/>
    <n v="2"/>
    <x v="0"/>
    <x v="1"/>
    <x v="0"/>
    <n v="1"/>
    <s v="1-2 Miles"/>
    <x v="2"/>
    <x v="1"/>
    <n v="35"/>
    <x v="1"/>
    <x v="0"/>
  </r>
  <r>
    <n v="27183"/>
    <x v="1"/>
    <x v="0"/>
    <n v="40000"/>
    <x v="0"/>
    <n v="2"/>
    <x v="0"/>
    <x v="1"/>
    <x v="0"/>
    <n v="1"/>
    <s v="1-2 Miles"/>
    <x v="2"/>
    <x v="1"/>
    <n v="35"/>
    <x v="1"/>
    <x v="0"/>
  </r>
  <r>
    <n v="19193"/>
    <x v="1"/>
    <x v="0"/>
    <n v="40000"/>
    <x v="0"/>
    <n v="2"/>
    <x v="0"/>
    <x v="1"/>
    <x v="0"/>
    <n v="0"/>
    <s v="1-2 Miles"/>
    <x v="2"/>
    <x v="1"/>
    <n v="35"/>
    <x v="1"/>
    <x v="0"/>
  </r>
  <r>
    <n v="17650"/>
    <x v="1"/>
    <x v="1"/>
    <n v="40000"/>
    <x v="0"/>
    <n v="2"/>
    <x v="0"/>
    <x v="1"/>
    <x v="0"/>
    <n v="2"/>
    <s v="1-2 Miles"/>
    <x v="2"/>
    <x v="1"/>
    <n v="35"/>
    <x v="1"/>
    <x v="1"/>
  </r>
  <r>
    <n v="28758"/>
    <x v="0"/>
    <x v="0"/>
    <n v="40000"/>
    <x v="0"/>
    <n v="2"/>
    <x v="0"/>
    <x v="1"/>
    <x v="0"/>
    <n v="1"/>
    <s v="1-2 Miles"/>
    <x v="2"/>
    <x v="1"/>
    <n v="35"/>
    <x v="1"/>
    <x v="0"/>
  </r>
  <r>
    <n v="17960"/>
    <x v="0"/>
    <x v="1"/>
    <n v="40000"/>
    <x v="0"/>
    <n v="0"/>
    <x v="3"/>
    <x v="1"/>
    <x v="0"/>
    <n v="0"/>
    <s v="0-1 Miles"/>
    <x v="1"/>
    <x v="1"/>
    <n v="35"/>
    <x v="1"/>
    <x v="0"/>
  </r>
  <r>
    <n v="25598"/>
    <x v="0"/>
    <x v="1"/>
    <n v="40000"/>
    <x v="0"/>
    <n v="0"/>
    <x v="3"/>
    <x v="1"/>
    <x v="0"/>
    <n v="0"/>
    <s v="0-1 Miles"/>
    <x v="1"/>
    <x v="1"/>
    <n v="36"/>
    <x v="1"/>
    <x v="0"/>
  </r>
  <r>
    <n v="23780"/>
    <x v="1"/>
    <x v="0"/>
    <n v="40000"/>
    <x v="0"/>
    <n v="2"/>
    <x v="0"/>
    <x v="1"/>
    <x v="1"/>
    <n v="2"/>
    <s v="0-1 Miles"/>
    <x v="1"/>
    <x v="1"/>
    <n v="36"/>
    <x v="1"/>
    <x v="0"/>
  </r>
  <r>
    <n v="14865"/>
    <x v="1"/>
    <x v="0"/>
    <n v="40000"/>
    <x v="0"/>
    <n v="2"/>
    <x v="0"/>
    <x v="1"/>
    <x v="0"/>
    <n v="2"/>
    <s v="1-2 Miles"/>
    <x v="2"/>
    <x v="1"/>
    <n v="36"/>
    <x v="1"/>
    <x v="1"/>
  </r>
  <r>
    <n v="28521"/>
    <x v="1"/>
    <x v="0"/>
    <n v="40000"/>
    <x v="0"/>
    <n v="0"/>
    <x v="3"/>
    <x v="1"/>
    <x v="1"/>
    <n v="0"/>
    <s v="0-1 Miles"/>
    <x v="1"/>
    <x v="1"/>
    <n v="36"/>
    <x v="1"/>
    <x v="0"/>
  </r>
  <r>
    <n v="11644"/>
    <x v="1"/>
    <x v="0"/>
    <n v="40000"/>
    <x v="0"/>
    <n v="2"/>
    <x v="4"/>
    <x v="2"/>
    <x v="0"/>
    <n v="0"/>
    <s v="2-5 Miles"/>
    <x v="0"/>
    <x v="2"/>
    <n v="36"/>
    <x v="1"/>
    <x v="1"/>
  </r>
  <r>
    <n v="27261"/>
    <x v="0"/>
    <x v="0"/>
    <n v="40000"/>
    <x v="0"/>
    <n v="1"/>
    <x v="4"/>
    <x v="2"/>
    <x v="1"/>
    <n v="1"/>
    <s v="0-1 Miles"/>
    <x v="1"/>
    <x v="2"/>
    <n v="36"/>
    <x v="1"/>
    <x v="0"/>
  </r>
  <r>
    <n v="29355"/>
    <x v="0"/>
    <x v="1"/>
    <n v="40000"/>
    <x v="0"/>
    <n v="0"/>
    <x v="3"/>
    <x v="1"/>
    <x v="0"/>
    <n v="0"/>
    <s v="0-1 Miles"/>
    <x v="1"/>
    <x v="1"/>
    <n v="37"/>
    <x v="1"/>
    <x v="0"/>
  </r>
  <r>
    <n v="22464"/>
    <x v="0"/>
    <x v="0"/>
    <n v="40000"/>
    <x v="0"/>
    <n v="0"/>
    <x v="3"/>
    <x v="1"/>
    <x v="0"/>
    <n v="0"/>
    <s v="0-1 Miles"/>
    <x v="1"/>
    <x v="1"/>
    <n v="37"/>
    <x v="1"/>
    <x v="0"/>
  </r>
  <r>
    <n v="22633"/>
    <x v="1"/>
    <x v="1"/>
    <n v="40000"/>
    <x v="0"/>
    <n v="0"/>
    <x v="3"/>
    <x v="1"/>
    <x v="0"/>
    <n v="0"/>
    <s v="0-1 Miles"/>
    <x v="1"/>
    <x v="1"/>
    <n v="37"/>
    <x v="1"/>
    <x v="0"/>
  </r>
  <r>
    <n v="17964"/>
    <x v="0"/>
    <x v="0"/>
    <n v="40000"/>
    <x v="0"/>
    <n v="0"/>
    <x v="3"/>
    <x v="1"/>
    <x v="0"/>
    <n v="0"/>
    <s v="0-1 Miles"/>
    <x v="1"/>
    <x v="1"/>
    <n v="37"/>
    <x v="1"/>
    <x v="0"/>
  </r>
  <r>
    <n v="27760"/>
    <x v="1"/>
    <x v="1"/>
    <n v="40000"/>
    <x v="0"/>
    <n v="0"/>
    <x v="3"/>
    <x v="1"/>
    <x v="1"/>
    <n v="0"/>
    <s v="0-1 Miles"/>
    <x v="1"/>
    <x v="1"/>
    <n v="37"/>
    <x v="1"/>
    <x v="0"/>
  </r>
  <r>
    <n v="17978"/>
    <x v="0"/>
    <x v="0"/>
    <n v="40000"/>
    <x v="0"/>
    <n v="0"/>
    <x v="3"/>
    <x v="1"/>
    <x v="0"/>
    <n v="0"/>
    <s v="0-1 Miles"/>
    <x v="1"/>
    <x v="1"/>
    <n v="37"/>
    <x v="1"/>
    <x v="0"/>
  </r>
  <r>
    <n v="12808"/>
    <x v="0"/>
    <x v="0"/>
    <n v="40000"/>
    <x v="0"/>
    <n v="0"/>
    <x v="4"/>
    <x v="1"/>
    <x v="0"/>
    <n v="0"/>
    <s v="0-1 Miles"/>
    <x v="1"/>
    <x v="1"/>
    <n v="38"/>
    <x v="1"/>
    <x v="0"/>
  </r>
  <r>
    <n v="26829"/>
    <x v="0"/>
    <x v="1"/>
    <n v="40000"/>
    <x v="0"/>
    <n v="0"/>
    <x v="4"/>
    <x v="1"/>
    <x v="0"/>
    <n v="0"/>
    <s v="0-1 Miles"/>
    <x v="1"/>
    <x v="1"/>
    <n v="38"/>
    <x v="1"/>
    <x v="0"/>
  </r>
  <r>
    <n v="27775"/>
    <x v="1"/>
    <x v="1"/>
    <n v="40000"/>
    <x v="0"/>
    <n v="0"/>
    <x v="4"/>
    <x v="1"/>
    <x v="1"/>
    <n v="0"/>
    <s v="0-1 Miles"/>
    <x v="1"/>
    <x v="1"/>
    <n v="38"/>
    <x v="1"/>
    <x v="0"/>
  </r>
  <r>
    <n v="14777"/>
    <x v="0"/>
    <x v="1"/>
    <n v="40000"/>
    <x v="0"/>
    <n v="0"/>
    <x v="4"/>
    <x v="1"/>
    <x v="0"/>
    <n v="0"/>
    <s v="0-1 Miles"/>
    <x v="1"/>
    <x v="1"/>
    <n v="38"/>
    <x v="1"/>
    <x v="0"/>
  </r>
  <r>
    <n v="16406"/>
    <x v="0"/>
    <x v="0"/>
    <n v="40000"/>
    <x v="0"/>
    <n v="0"/>
    <x v="4"/>
    <x v="1"/>
    <x v="1"/>
    <n v="0"/>
    <s v="0-1 Miles"/>
    <x v="1"/>
    <x v="1"/>
    <n v="38"/>
    <x v="1"/>
    <x v="0"/>
  </r>
  <r>
    <n v="26354"/>
    <x v="1"/>
    <x v="0"/>
    <n v="40000"/>
    <x v="0"/>
    <n v="0"/>
    <x v="3"/>
    <x v="1"/>
    <x v="1"/>
    <n v="0"/>
    <s v="0-1 Miles"/>
    <x v="1"/>
    <x v="1"/>
    <n v="38"/>
    <x v="1"/>
    <x v="0"/>
  </r>
  <r>
    <n v="22636"/>
    <x v="1"/>
    <x v="1"/>
    <n v="40000"/>
    <x v="0"/>
    <n v="0"/>
    <x v="4"/>
    <x v="1"/>
    <x v="1"/>
    <n v="0"/>
    <s v="0-1 Miles"/>
    <x v="1"/>
    <x v="1"/>
    <n v="38"/>
    <x v="1"/>
    <x v="0"/>
  </r>
  <r>
    <n v="17793"/>
    <x v="0"/>
    <x v="1"/>
    <n v="40000"/>
    <x v="0"/>
    <n v="0"/>
    <x v="4"/>
    <x v="1"/>
    <x v="0"/>
    <n v="0"/>
    <s v="0-1 Miles"/>
    <x v="1"/>
    <x v="1"/>
    <n v="38"/>
    <x v="1"/>
    <x v="0"/>
  </r>
  <r>
    <n v="22634"/>
    <x v="1"/>
    <x v="1"/>
    <n v="40000"/>
    <x v="0"/>
    <n v="0"/>
    <x v="3"/>
    <x v="1"/>
    <x v="0"/>
    <n v="0"/>
    <s v="0-1 Miles"/>
    <x v="1"/>
    <x v="1"/>
    <n v="38"/>
    <x v="1"/>
    <x v="0"/>
  </r>
  <r>
    <n v="14939"/>
    <x v="1"/>
    <x v="0"/>
    <n v="40000"/>
    <x v="0"/>
    <n v="0"/>
    <x v="4"/>
    <x v="1"/>
    <x v="0"/>
    <n v="0"/>
    <s v="0-1 Miles"/>
    <x v="1"/>
    <x v="1"/>
    <n v="39"/>
    <x v="1"/>
    <x v="0"/>
  </r>
  <r>
    <n v="28395"/>
    <x v="1"/>
    <x v="0"/>
    <n v="40000"/>
    <x v="0"/>
    <n v="0"/>
    <x v="4"/>
    <x v="3"/>
    <x v="1"/>
    <n v="0"/>
    <s v="0-1 Miles"/>
    <x v="1"/>
    <x v="1"/>
    <n v="39"/>
    <x v="1"/>
    <x v="0"/>
  </r>
  <r>
    <n v="14791"/>
    <x v="0"/>
    <x v="1"/>
    <n v="40000"/>
    <x v="0"/>
    <n v="0"/>
    <x v="4"/>
    <x v="1"/>
    <x v="0"/>
    <n v="0"/>
    <s v="0-1 Miles"/>
    <x v="1"/>
    <x v="1"/>
    <n v="39"/>
    <x v="1"/>
    <x v="0"/>
  </r>
  <r>
    <n v="12821"/>
    <x v="0"/>
    <x v="0"/>
    <n v="40000"/>
    <x v="0"/>
    <n v="0"/>
    <x v="4"/>
    <x v="1"/>
    <x v="0"/>
    <n v="0"/>
    <s v="0-1 Miles"/>
    <x v="1"/>
    <x v="1"/>
    <n v="39"/>
    <x v="1"/>
    <x v="1"/>
  </r>
  <r>
    <n v="19477"/>
    <x v="0"/>
    <x v="0"/>
    <n v="40000"/>
    <x v="0"/>
    <n v="0"/>
    <x v="4"/>
    <x v="3"/>
    <x v="0"/>
    <n v="0"/>
    <s v="0-1 Miles"/>
    <x v="1"/>
    <x v="1"/>
    <n v="40"/>
    <x v="1"/>
    <x v="0"/>
  </r>
  <r>
    <n v="22500"/>
    <x v="1"/>
    <x v="0"/>
    <n v="40000"/>
    <x v="0"/>
    <n v="0"/>
    <x v="4"/>
    <x v="3"/>
    <x v="1"/>
    <n v="0"/>
    <s v="0-1 Miles"/>
    <x v="1"/>
    <x v="1"/>
    <n v="40"/>
    <x v="1"/>
    <x v="0"/>
  </r>
  <r>
    <n v="19475"/>
    <x v="0"/>
    <x v="1"/>
    <n v="40000"/>
    <x v="0"/>
    <n v="0"/>
    <x v="4"/>
    <x v="3"/>
    <x v="1"/>
    <n v="0"/>
    <s v="0-1 Miles"/>
    <x v="1"/>
    <x v="1"/>
    <n v="40"/>
    <x v="1"/>
    <x v="0"/>
  </r>
  <r>
    <n v="18012"/>
    <x v="0"/>
    <x v="1"/>
    <n v="40000"/>
    <x v="0"/>
    <n v="1"/>
    <x v="4"/>
    <x v="2"/>
    <x v="0"/>
    <n v="0"/>
    <s v="0-1 Miles"/>
    <x v="1"/>
    <x v="1"/>
    <n v="41"/>
    <x v="1"/>
    <x v="1"/>
  </r>
  <r>
    <n v="11585"/>
    <x v="0"/>
    <x v="1"/>
    <n v="40000"/>
    <x v="0"/>
    <n v="1"/>
    <x v="4"/>
    <x v="2"/>
    <x v="0"/>
    <n v="0"/>
    <s v="0-1 Miles"/>
    <x v="1"/>
    <x v="1"/>
    <n v="41"/>
    <x v="1"/>
    <x v="1"/>
  </r>
  <r>
    <n v="12496"/>
    <x v="0"/>
    <x v="1"/>
    <n v="40000"/>
    <x v="0"/>
    <n v="1"/>
    <x v="4"/>
    <x v="2"/>
    <x v="0"/>
    <n v="0"/>
    <s v="0-1 Miles"/>
    <x v="1"/>
    <x v="1"/>
    <n v="42"/>
    <x v="1"/>
    <x v="1"/>
  </r>
  <r>
    <n v="14832"/>
    <x v="0"/>
    <x v="0"/>
    <n v="40000"/>
    <x v="0"/>
    <n v="1"/>
    <x v="4"/>
    <x v="2"/>
    <x v="0"/>
    <n v="0"/>
    <s v="0-1 Miles"/>
    <x v="1"/>
    <x v="1"/>
    <n v="42"/>
    <x v="1"/>
    <x v="0"/>
  </r>
  <r>
    <n v="20923"/>
    <x v="0"/>
    <x v="1"/>
    <n v="40000"/>
    <x v="0"/>
    <n v="1"/>
    <x v="4"/>
    <x v="2"/>
    <x v="0"/>
    <n v="0"/>
    <s v="0-1 Miles"/>
    <x v="1"/>
    <x v="1"/>
    <n v="42"/>
    <x v="1"/>
    <x v="0"/>
  </r>
  <r>
    <n v="12497"/>
    <x v="0"/>
    <x v="1"/>
    <n v="40000"/>
    <x v="0"/>
    <n v="1"/>
    <x v="4"/>
    <x v="2"/>
    <x v="0"/>
    <n v="0"/>
    <s v="0-1 Miles"/>
    <x v="1"/>
    <x v="1"/>
    <n v="42"/>
    <x v="1"/>
    <x v="1"/>
  </r>
  <r>
    <n v="29132"/>
    <x v="1"/>
    <x v="1"/>
    <n v="40000"/>
    <x v="0"/>
    <n v="0"/>
    <x v="4"/>
    <x v="3"/>
    <x v="0"/>
    <n v="1"/>
    <s v="2-5 Miles"/>
    <x v="0"/>
    <x v="2"/>
    <n v="42"/>
    <x v="1"/>
    <x v="0"/>
  </r>
  <r>
    <n v="19147"/>
    <x v="0"/>
    <x v="0"/>
    <n v="40000"/>
    <x v="0"/>
    <n v="0"/>
    <x v="4"/>
    <x v="3"/>
    <x v="1"/>
    <n v="1"/>
    <s v="0-1 Miles"/>
    <x v="1"/>
    <x v="2"/>
    <n v="42"/>
    <x v="1"/>
    <x v="1"/>
  </r>
  <r>
    <n v="19364"/>
    <x v="0"/>
    <x v="0"/>
    <n v="40000"/>
    <x v="0"/>
    <n v="1"/>
    <x v="4"/>
    <x v="2"/>
    <x v="0"/>
    <n v="0"/>
    <s v="0-1 Miles"/>
    <x v="1"/>
    <x v="1"/>
    <n v="43"/>
    <x v="1"/>
    <x v="0"/>
  </r>
  <r>
    <n v="25502"/>
    <x v="0"/>
    <x v="1"/>
    <n v="40000"/>
    <x v="0"/>
    <n v="1"/>
    <x v="4"/>
    <x v="2"/>
    <x v="0"/>
    <n v="0"/>
    <s v="0-1 Miles"/>
    <x v="1"/>
    <x v="1"/>
    <n v="43"/>
    <x v="1"/>
    <x v="0"/>
  </r>
  <r>
    <n v="25651"/>
    <x v="0"/>
    <x v="0"/>
    <n v="40000"/>
    <x v="0"/>
    <n v="1"/>
    <x v="4"/>
    <x v="2"/>
    <x v="1"/>
    <n v="0"/>
    <s v="0-1 Miles"/>
    <x v="1"/>
    <x v="1"/>
    <n v="43"/>
    <x v="1"/>
    <x v="0"/>
  </r>
  <r>
    <n v="12510"/>
    <x v="0"/>
    <x v="0"/>
    <n v="40000"/>
    <x v="0"/>
    <n v="1"/>
    <x v="4"/>
    <x v="2"/>
    <x v="0"/>
    <n v="1"/>
    <s v="0-1 Miles"/>
    <x v="1"/>
    <x v="1"/>
    <n v="43"/>
    <x v="1"/>
    <x v="0"/>
  </r>
  <r>
    <n v="21108"/>
    <x v="0"/>
    <x v="1"/>
    <n v="40000"/>
    <x v="0"/>
    <n v="1"/>
    <x v="4"/>
    <x v="2"/>
    <x v="0"/>
    <n v="1"/>
    <s v="0-1 Miles"/>
    <x v="1"/>
    <x v="1"/>
    <n v="43"/>
    <x v="1"/>
    <x v="0"/>
  </r>
  <r>
    <n v="17541"/>
    <x v="0"/>
    <x v="1"/>
    <n v="40000"/>
    <x v="0"/>
    <n v="4"/>
    <x v="1"/>
    <x v="2"/>
    <x v="0"/>
    <n v="2"/>
    <s v="2-5 Miles"/>
    <x v="0"/>
    <x v="2"/>
    <n v="43"/>
    <x v="1"/>
    <x v="1"/>
  </r>
  <r>
    <n v="23940"/>
    <x v="0"/>
    <x v="0"/>
    <n v="40000"/>
    <x v="0"/>
    <n v="1"/>
    <x v="4"/>
    <x v="2"/>
    <x v="0"/>
    <n v="1"/>
    <s v="0-1 Miles"/>
    <x v="1"/>
    <x v="1"/>
    <n v="44"/>
    <x v="1"/>
    <x v="0"/>
  </r>
  <r>
    <n v="17858"/>
    <x v="0"/>
    <x v="0"/>
    <n v="40000"/>
    <x v="0"/>
    <n v="4"/>
    <x v="1"/>
    <x v="2"/>
    <x v="0"/>
    <n v="2"/>
    <s v="2-5 Miles"/>
    <x v="0"/>
    <x v="2"/>
    <n v="44"/>
    <x v="1"/>
    <x v="0"/>
  </r>
  <r>
    <n v="16122"/>
    <x v="0"/>
    <x v="0"/>
    <n v="40000"/>
    <x v="0"/>
    <n v="4"/>
    <x v="1"/>
    <x v="2"/>
    <x v="0"/>
    <n v="2"/>
    <s v="0-1 Miles"/>
    <x v="1"/>
    <x v="2"/>
    <n v="44"/>
    <x v="1"/>
    <x v="0"/>
  </r>
  <r>
    <n v="19399"/>
    <x v="1"/>
    <x v="0"/>
    <n v="40000"/>
    <x v="0"/>
    <n v="0"/>
    <x v="4"/>
    <x v="3"/>
    <x v="1"/>
    <n v="1"/>
    <s v="2-5 Miles"/>
    <x v="0"/>
    <x v="2"/>
    <n v="45"/>
    <x v="2"/>
    <x v="1"/>
  </r>
  <r>
    <n v="13934"/>
    <x v="0"/>
    <x v="0"/>
    <n v="40000"/>
    <x v="0"/>
    <n v="4"/>
    <x v="1"/>
    <x v="2"/>
    <x v="0"/>
    <n v="2"/>
    <s v="2-5 Miles"/>
    <x v="0"/>
    <x v="2"/>
    <n v="46"/>
    <x v="2"/>
    <x v="1"/>
  </r>
  <r>
    <n v="21717"/>
    <x v="0"/>
    <x v="0"/>
    <n v="40000"/>
    <x v="0"/>
    <n v="2"/>
    <x v="0"/>
    <x v="1"/>
    <x v="0"/>
    <n v="1"/>
    <s v="0-1 Miles"/>
    <x v="1"/>
    <x v="2"/>
    <n v="47"/>
    <x v="2"/>
    <x v="1"/>
  </r>
  <r>
    <n v="28799"/>
    <x v="1"/>
    <x v="1"/>
    <n v="40000"/>
    <x v="0"/>
    <n v="2"/>
    <x v="0"/>
    <x v="1"/>
    <x v="1"/>
    <n v="1"/>
    <s v="1-2 Miles"/>
    <x v="2"/>
    <x v="2"/>
    <n v="47"/>
    <x v="2"/>
    <x v="0"/>
  </r>
  <r>
    <n v="28625"/>
    <x v="1"/>
    <x v="0"/>
    <n v="40000"/>
    <x v="0"/>
    <n v="2"/>
    <x v="0"/>
    <x v="1"/>
    <x v="1"/>
    <n v="1"/>
    <s v="1-2 Miles"/>
    <x v="2"/>
    <x v="2"/>
    <n v="47"/>
    <x v="2"/>
    <x v="0"/>
  </r>
  <r>
    <n v="14754"/>
    <x v="0"/>
    <x v="0"/>
    <n v="40000"/>
    <x v="0"/>
    <n v="1"/>
    <x v="0"/>
    <x v="1"/>
    <x v="0"/>
    <n v="1"/>
    <s v="1-2 Miles"/>
    <x v="2"/>
    <x v="2"/>
    <n v="48"/>
    <x v="2"/>
    <x v="0"/>
  </r>
  <r>
    <n v="14913"/>
    <x v="0"/>
    <x v="1"/>
    <n v="40000"/>
    <x v="0"/>
    <n v="1"/>
    <x v="0"/>
    <x v="1"/>
    <x v="0"/>
    <n v="1"/>
    <s v="1-2 Miles"/>
    <x v="2"/>
    <x v="2"/>
    <n v="48"/>
    <x v="2"/>
    <x v="0"/>
  </r>
  <r>
    <n v="19228"/>
    <x v="0"/>
    <x v="1"/>
    <n v="40000"/>
    <x v="0"/>
    <n v="2"/>
    <x v="0"/>
    <x v="1"/>
    <x v="0"/>
    <n v="1"/>
    <s v="0-1 Miles"/>
    <x v="1"/>
    <x v="2"/>
    <n v="48"/>
    <x v="2"/>
    <x v="1"/>
  </r>
  <r>
    <n v="14900"/>
    <x v="0"/>
    <x v="1"/>
    <n v="40000"/>
    <x v="0"/>
    <n v="1"/>
    <x v="0"/>
    <x v="1"/>
    <x v="0"/>
    <n v="1"/>
    <s v="1-2 Miles"/>
    <x v="2"/>
    <x v="2"/>
    <n v="49"/>
    <x v="2"/>
    <x v="0"/>
  </r>
  <r>
    <n v="14914"/>
    <x v="0"/>
    <x v="1"/>
    <n v="40000"/>
    <x v="0"/>
    <n v="1"/>
    <x v="0"/>
    <x v="1"/>
    <x v="0"/>
    <n v="1"/>
    <s v="1-2 Miles"/>
    <x v="2"/>
    <x v="2"/>
    <n v="49"/>
    <x v="2"/>
    <x v="0"/>
  </r>
  <r>
    <n v="24738"/>
    <x v="0"/>
    <x v="1"/>
    <n v="40000"/>
    <x v="0"/>
    <n v="1"/>
    <x v="0"/>
    <x v="1"/>
    <x v="0"/>
    <n v="1"/>
    <s v="1-2 Miles"/>
    <x v="2"/>
    <x v="2"/>
    <n v="51"/>
    <x v="2"/>
    <x v="0"/>
  </r>
  <r>
    <n v="12774"/>
    <x v="0"/>
    <x v="1"/>
    <n v="40000"/>
    <x v="0"/>
    <n v="1"/>
    <x v="0"/>
    <x v="1"/>
    <x v="0"/>
    <n v="1"/>
    <s v="1-2 Miles"/>
    <x v="2"/>
    <x v="2"/>
    <n v="51"/>
    <x v="2"/>
    <x v="0"/>
  </r>
  <r>
    <n v="29097"/>
    <x v="1"/>
    <x v="1"/>
    <n v="40000"/>
    <x v="0"/>
    <n v="2"/>
    <x v="0"/>
    <x v="2"/>
    <x v="0"/>
    <n v="2"/>
    <s v="5-10 Miles"/>
    <x v="3"/>
    <x v="0"/>
    <n v="52"/>
    <x v="2"/>
    <x v="0"/>
  </r>
  <r>
    <n v="16713"/>
    <x v="0"/>
    <x v="0"/>
    <n v="40000"/>
    <x v="0"/>
    <n v="2"/>
    <x v="4"/>
    <x v="4"/>
    <x v="0"/>
    <n v="1"/>
    <s v="0-1 Miles"/>
    <x v="1"/>
    <x v="0"/>
    <n v="52"/>
    <x v="2"/>
    <x v="0"/>
  </r>
  <r>
    <n v="24485"/>
    <x v="1"/>
    <x v="0"/>
    <n v="40000"/>
    <x v="0"/>
    <n v="2"/>
    <x v="4"/>
    <x v="4"/>
    <x v="1"/>
    <n v="1"/>
    <s v="5-10 Miles"/>
    <x v="3"/>
    <x v="0"/>
    <n v="52"/>
    <x v="2"/>
    <x v="0"/>
  </r>
  <r>
    <n v="24279"/>
    <x v="1"/>
    <x v="0"/>
    <n v="40000"/>
    <x v="0"/>
    <n v="2"/>
    <x v="0"/>
    <x v="2"/>
    <x v="1"/>
    <n v="2"/>
    <s v="1-2 Miles"/>
    <x v="2"/>
    <x v="0"/>
    <n v="52"/>
    <x v="2"/>
    <x v="1"/>
  </r>
  <r>
    <n v="23105"/>
    <x v="1"/>
    <x v="0"/>
    <n v="40000"/>
    <x v="0"/>
    <n v="3"/>
    <x v="2"/>
    <x v="1"/>
    <x v="1"/>
    <n v="2"/>
    <s v="5-10 Miles"/>
    <x v="3"/>
    <x v="0"/>
    <n v="52"/>
    <x v="2"/>
    <x v="0"/>
  </r>
  <r>
    <n v="27494"/>
    <x v="1"/>
    <x v="1"/>
    <n v="40000"/>
    <x v="0"/>
    <n v="2"/>
    <x v="0"/>
    <x v="2"/>
    <x v="1"/>
    <n v="2"/>
    <s v="1-2 Miles"/>
    <x v="2"/>
    <x v="0"/>
    <n v="53"/>
    <x v="2"/>
    <x v="0"/>
  </r>
  <r>
    <n v="26167"/>
    <x v="1"/>
    <x v="1"/>
    <n v="40000"/>
    <x v="0"/>
    <n v="2"/>
    <x v="4"/>
    <x v="4"/>
    <x v="1"/>
    <n v="1"/>
    <s v="5-10 Miles"/>
    <x v="3"/>
    <x v="0"/>
    <n v="53"/>
    <x v="2"/>
    <x v="0"/>
  </r>
  <r>
    <n v="14495"/>
    <x v="0"/>
    <x v="0"/>
    <n v="40000"/>
    <x v="0"/>
    <n v="3"/>
    <x v="0"/>
    <x v="3"/>
    <x v="1"/>
    <n v="2"/>
    <s v="5-10 Miles"/>
    <x v="3"/>
    <x v="2"/>
    <n v="54"/>
    <x v="2"/>
    <x v="0"/>
  </r>
  <r>
    <n v="16895"/>
    <x v="0"/>
    <x v="1"/>
    <n v="40000"/>
    <x v="0"/>
    <n v="3"/>
    <x v="0"/>
    <x v="3"/>
    <x v="1"/>
    <n v="2"/>
    <s v="1-2 Miles"/>
    <x v="2"/>
    <x v="2"/>
    <n v="54"/>
    <x v="2"/>
    <x v="0"/>
  </r>
  <r>
    <n v="23513"/>
    <x v="0"/>
    <x v="1"/>
    <n v="40000"/>
    <x v="0"/>
    <n v="3"/>
    <x v="0"/>
    <x v="3"/>
    <x v="0"/>
    <n v="2"/>
    <s v="5-10 Miles"/>
    <x v="3"/>
    <x v="2"/>
    <n v="54"/>
    <x v="2"/>
    <x v="1"/>
  </r>
  <r>
    <n v="20528"/>
    <x v="0"/>
    <x v="0"/>
    <n v="40000"/>
    <x v="0"/>
    <n v="2"/>
    <x v="2"/>
    <x v="2"/>
    <x v="0"/>
    <n v="2"/>
    <s v="2-5 Miles"/>
    <x v="0"/>
    <x v="2"/>
    <n v="55"/>
    <x v="3"/>
    <x v="1"/>
  </r>
  <r>
    <n v="26495"/>
    <x v="1"/>
    <x v="1"/>
    <n v="40000"/>
    <x v="0"/>
    <n v="2"/>
    <x v="1"/>
    <x v="3"/>
    <x v="0"/>
    <n v="2"/>
    <s v="10+ Miles"/>
    <x v="4"/>
    <x v="2"/>
    <n v="57"/>
    <x v="3"/>
    <x v="1"/>
  </r>
  <r>
    <n v="28997"/>
    <x v="1"/>
    <x v="0"/>
    <n v="40000"/>
    <x v="0"/>
    <n v="2"/>
    <x v="1"/>
    <x v="3"/>
    <x v="1"/>
    <n v="1"/>
    <s v="2-5 Miles"/>
    <x v="0"/>
    <x v="2"/>
    <n v="58"/>
    <x v="3"/>
    <x v="0"/>
  </r>
  <r>
    <n v="28026"/>
    <x v="0"/>
    <x v="1"/>
    <n v="40000"/>
    <x v="0"/>
    <n v="2"/>
    <x v="1"/>
    <x v="3"/>
    <x v="1"/>
    <n v="2"/>
    <s v="2-5 Miles"/>
    <x v="0"/>
    <x v="2"/>
    <n v="59"/>
    <x v="3"/>
    <x v="1"/>
  </r>
  <r>
    <n v="23668"/>
    <x v="0"/>
    <x v="1"/>
    <n v="40000"/>
    <x v="0"/>
    <n v="4"/>
    <x v="1"/>
    <x v="3"/>
    <x v="0"/>
    <n v="2"/>
    <s v="5-10 Miles"/>
    <x v="3"/>
    <x v="2"/>
    <n v="59"/>
    <x v="3"/>
    <x v="0"/>
  </r>
  <r>
    <n v="24958"/>
    <x v="1"/>
    <x v="1"/>
    <n v="40000"/>
    <x v="0"/>
    <n v="5"/>
    <x v="1"/>
    <x v="3"/>
    <x v="1"/>
    <n v="3"/>
    <s v="2-5 Miles"/>
    <x v="0"/>
    <x v="2"/>
    <n v="60"/>
    <x v="3"/>
    <x v="0"/>
  </r>
  <r>
    <n v="22743"/>
    <x v="0"/>
    <x v="1"/>
    <n v="40000"/>
    <x v="0"/>
    <n v="5"/>
    <x v="1"/>
    <x v="3"/>
    <x v="0"/>
    <n v="2"/>
    <s v="10+ Miles"/>
    <x v="4"/>
    <x v="2"/>
    <n v="60"/>
    <x v="3"/>
    <x v="1"/>
  </r>
  <r>
    <n v="20504"/>
    <x v="0"/>
    <x v="1"/>
    <n v="40000"/>
    <x v="0"/>
    <n v="5"/>
    <x v="1"/>
    <x v="3"/>
    <x v="1"/>
    <n v="2"/>
    <s v="2-5 Miles"/>
    <x v="0"/>
    <x v="2"/>
    <n v="60"/>
    <x v="3"/>
    <x v="1"/>
  </r>
  <r>
    <n v="23704"/>
    <x v="1"/>
    <x v="0"/>
    <n v="40000"/>
    <x v="0"/>
    <n v="5"/>
    <x v="1"/>
    <x v="3"/>
    <x v="0"/>
    <n v="4"/>
    <s v="10+ Miles"/>
    <x v="4"/>
    <x v="2"/>
    <n v="60"/>
    <x v="3"/>
    <x v="0"/>
  </r>
  <r>
    <n v="18545"/>
    <x v="0"/>
    <x v="0"/>
    <n v="40000"/>
    <x v="0"/>
    <n v="4"/>
    <x v="1"/>
    <x v="3"/>
    <x v="1"/>
    <n v="2"/>
    <s v="10+ Miles"/>
    <x v="4"/>
    <x v="2"/>
    <n v="61"/>
    <x v="3"/>
    <x v="0"/>
  </r>
  <r>
    <n v="20505"/>
    <x v="0"/>
    <x v="1"/>
    <n v="40000"/>
    <x v="0"/>
    <n v="5"/>
    <x v="1"/>
    <x v="3"/>
    <x v="1"/>
    <n v="2"/>
    <s v="10+ Miles"/>
    <x v="4"/>
    <x v="2"/>
    <n v="61"/>
    <x v="3"/>
    <x v="1"/>
  </r>
  <r>
    <n v="21451"/>
    <x v="0"/>
    <x v="1"/>
    <n v="40000"/>
    <x v="0"/>
    <n v="4"/>
    <x v="1"/>
    <x v="3"/>
    <x v="0"/>
    <n v="2"/>
    <s v="10+ Miles"/>
    <x v="4"/>
    <x v="2"/>
    <n v="61"/>
    <x v="3"/>
    <x v="1"/>
  </r>
  <r>
    <n v="18976"/>
    <x v="1"/>
    <x v="0"/>
    <n v="40000"/>
    <x v="0"/>
    <n v="4"/>
    <x v="1"/>
    <x v="3"/>
    <x v="0"/>
    <n v="2"/>
    <s v="10+ Miles"/>
    <x v="4"/>
    <x v="2"/>
    <n v="62"/>
    <x v="3"/>
    <x v="0"/>
  </r>
  <r>
    <n v="27745"/>
    <x v="1"/>
    <x v="0"/>
    <n v="40000"/>
    <x v="0"/>
    <n v="2"/>
    <x v="4"/>
    <x v="4"/>
    <x v="0"/>
    <n v="2"/>
    <s v="5-10 Miles"/>
    <x v="3"/>
    <x v="0"/>
    <n v="63"/>
    <x v="3"/>
    <x v="0"/>
  </r>
  <r>
    <n v="24637"/>
    <x v="0"/>
    <x v="0"/>
    <n v="40000"/>
    <x v="0"/>
    <n v="4"/>
    <x v="1"/>
    <x v="3"/>
    <x v="0"/>
    <n v="2"/>
    <s v="10+ Miles"/>
    <x v="4"/>
    <x v="2"/>
    <n v="64"/>
    <x v="3"/>
    <x v="1"/>
  </r>
  <r>
    <n v="14347"/>
    <x v="1"/>
    <x v="1"/>
    <n v="40000"/>
    <x v="0"/>
    <n v="2"/>
    <x v="4"/>
    <x v="4"/>
    <x v="0"/>
    <n v="2"/>
    <s v="5-10 Miles"/>
    <x v="3"/>
    <x v="0"/>
    <n v="65"/>
    <x v="4"/>
    <x v="0"/>
  </r>
  <r>
    <n v="26796"/>
    <x v="1"/>
    <x v="0"/>
    <n v="40000"/>
    <x v="0"/>
    <n v="2"/>
    <x v="4"/>
    <x v="4"/>
    <x v="0"/>
    <n v="2"/>
    <s v="5-10 Miles"/>
    <x v="3"/>
    <x v="0"/>
    <n v="65"/>
    <x v="4"/>
    <x v="0"/>
  </r>
  <r>
    <n v="11149"/>
    <x v="0"/>
    <x v="0"/>
    <n v="40000"/>
    <x v="0"/>
    <n v="2"/>
    <x v="4"/>
    <x v="4"/>
    <x v="0"/>
    <n v="2"/>
    <s v="0-1 Miles"/>
    <x v="1"/>
    <x v="0"/>
    <n v="65"/>
    <x v="4"/>
    <x v="1"/>
  </r>
  <r>
    <n v="22988"/>
    <x v="0"/>
    <x v="1"/>
    <n v="40000"/>
    <x v="0"/>
    <n v="2"/>
    <x v="4"/>
    <x v="4"/>
    <x v="0"/>
    <n v="2"/>
    <s v="5-10 Miles"/>
    <x v="3"/>
    <x v="0"/>
    <n v="66"/>
    <x v="4"/>
    <x v="0"/>
  </r>
  <r>
    <n v="15265"/>
    <x v="1"/>
    <x v="0"/>
    <n v="40000"/>
    <x v="0"/>
    <n v="2"/>
    <x v="4"/>
    <x v="4"/>
    <x v="0"/>
    <n v="2"/>
    <s v="5-10 Miles"/>
    <x v="3"/>
    <x v="0"/>
    <n v="66"/>
    <x v="4"/>
    <x v="0"/>
  </r>
  <r>
    <n v="23571"/>
    <x v="0"/>
    <x v="1"/>
    <n v="40000"/>
    <x v="0"/>
    <n v="2"/>
    <x v="4"/>
    <x v="4"/>
    <x v="0"/>
    <n v="2"/>
    <s v="0-1 Miles"/>
    <x v="1"/>
    <x v="0"/>
    <n v="66"/>
    <x v="4"/>
    <x v="0"/>
  </r>
  <r>
    <n v="15822"/>
    <x v="0"/>
    <x v="0"/>
    <n v="40000"/>
    <x v="0"/>
    <n v="2"/>
    <x v="4"/>
    <x v="4"/>
    <x v="0"/>
    <n v="2"/>
    <s v="0-1 Miles"/>
    <x v="1"/>
    <x v="0"/>
    <n v="67"/>
    <x v="4"/>
    <x v="1"/>
  </r>
  <r>
    <n v="27994"/>
    <x v="0"/>
    <x v="1"/>
    <n v="40000"/>
    <x v="0"/>
    <n v="4"/>
    <x v="1"/>
    <x v="3"/>
    <x v="0"/>
    <n v="2"/>
    <s v="5-10 Miles"/>
    <x v="3"/>
    <x v="2"/>
    <n v="69"/>
    <x v="4"/>
    <x v="1"/>
  </r>
  <r>
    <n v="17533"/>
    <x v="0"/>
    <x v="0"/>
    <n v="40000"/>
    <x v="0"/>
    <n v="3"/>
    <x v="0"/>
    <x v="3"/>
    <x v="1"/>
    <n v="2"/>
    <s v="5-10 Miles"/>
    <x v="3"/>
    <x v="2"/>
    <n v="73"/>
    <x v="4"/>
    <x v="0"/>
  </r>
  <r>
    <n v="11555"/>
    <x v="0"/>
    <x v="1"/>
    <n v="40000"/>
    <x v="0"/>
    <n v="1"/>
    <x v="4"/>
    <x v="1"/>
    <x v="0"/>
    <n v="0"/>
    <s v="0-1 Miles"/>
    <x v="1"/>
    <x v="1"/>
    <n v="80"/>
    <x v="5"/>
    <x v="1"/>
  </r>
  <r>
    <n v="15628"/>
    <x v="0"/>
    <x v="1"/>
    <n v="40000"/>
    <x v="0"/>
    <n v="1"/>
    <x v="4"/>
    <x v="2"/>
    <x v="0"/>
    <n v="1"/>
    <s v="0-1 Miles"/>
    <x v="1"/>
    <x v="1"/>
    <n v="89"/>
    <x v="5"/>
    <x v="1"/>
  </r>
  <r>
    <n v="22330"/>
    <x v="0"/>
    <x v="0"/>
    <n v="50000"/>
    <x v="1"/>
    <n v="0"/>
    <x v="3"/>
    <x v="2"/>
    <x v="0"/>
    <n v="0"/>
    <s v="1-2 Miles"/>
    <x v="2"/>
    <x v="2"/>
    <n v="32"/>
    <x v="0"/>
    <x v="0"/>
  </r>
  <r>
    <n v="11622"/>
    <x v="0"/>
    <x v="0"/>
    <n v="50000"/>
    <x v="1"/>
    <n v="0"/>
    <x v="3"/>
    <x v="2"/>
    <x v="0"/>
    <n v="0"/>
    <s v="0-1 Miles"/>
    <x v="1"/>
    <x v="2"/>
    <n v="32"/>
    <x v="0"/>
    <x v="1"/>
  </r>
  <r>
    <n v="11619"/>
    <x v="1"/>
    <x v="1"/>
    <n v="50000"/>
    <x v="1"/>
    <n v="0"/>
    <x v="3"/>
    <x v="2"/>
    <x v="0"/>
    <n v="0"/>
    <s v="1-2 Miles"/>
    <x v="2"/>
    <x v="2"/>
    <n v="33"/>
    <x v="0"/>
    <x v="1"/>
  </r>
  <r>
    <n v="12882"/>
    <x v="0"/>
    <x v="0"/>
    <n v="50000"/>
    <x v="1"/>
    <n v="1"/>
    <x v="3"/>
    <x v="2"/>
    <x v="0"/>
    <n v="0"/>
    <s v="0-1 Miles"/>
    <x v="1"/>
    <x v="2"/>
    <n v="33"/>
    <x v="0"/>
    <x v="0"/>
  </r>
  <r>
    <n v="15287"/>
    <x v="1"/>
    <x v="1"/>
    <n v="50000"/>
    <x v="1"/>
    <n v="1"/>
    <x v="3"/>
    <x v="2"/>
    <x v="0"/>
    <n v="0"/>
    <s v="1-2 Miles"/>
    <x v="2"/>
    <x v="2"/>
    <n v="33"/>
    <x v="0"/>
    <x v="0"/>
  </r>
  <r>
    <n v="15862"/>
    <x v="1"/>
    <x v="1"/>
    <n v="50000"/>
    <x v="1"/>
    <n v="0"/>
    <x v="3"/>
    <x v="2"/>
    <x v="0"/>
    <n v="0"/>
    <s v="1-2 Miles"/>
    <x v="2"/>
    <x v="2"/>
    <n v="33"/>
    <x v="0"/>
    <x v="0"/>
  </r>
  <r>
    <n v="23818"/>
    <x v="0"/>
    <x v="1"/>
    <n v="50000"/>
    <x v="1"/>
    <n v="0"/>
    <x v="3"/>
    <x v="2"/>
    <x v="0"/>
    <n v="0"/>
    <s v="1-2 Miles"/>
    <x v="2"/>
    <x v="2"/>
    <n v="33"/>
    <x v="0"/>
    <x v="0"/>
  </r>
  <r>
    <n v="19235"/>
    <x v="0"/>
    <x v="1"/>
    <n v="50000"/>
    <x v="1"/>
    <n v="0"/>
    <x v="3"/>
    <x v="2"/>
    <x v="0"/>
    <n v="0"/>
    <s v="0-1 Miles"/>
    <x v="1"/>
    <x v="2"/>
    <n v="34"/>
    <x v="0"/>
    <x v="1"/>
  </r>
  <r>
    <n v="25375"/>
    <x v="0"/>
    <x v="0"/>
    <n v="50000"/>
    <x v="1"/>
    <n v="1"/>
    <x v="3"/>
    <x v="2"/>
    <x v="0"/>
    <n v="0"/>
    <s v="1-2 Miles"/>
    <x v="2"/>
    <x v="2"/>
    <n v="34"/>
    <x v="0"/>
    <x v="1"/>
  </r>
  <r>
    <n v="23144"/>
    <x v="0"/>
    <x v="0"/>
    <n v="50000"/>
    <x v="1"/>
    <n v="1"/>
    <x v="4"/>
    <x v="2"/>
    <x v="0"/>
    <n v="0"/>
    <s v="0-1 Miles"/>
    <x v="1"/>
    <x v="2"/>
    <n v="34"/>
    <x v="0"/>
    <x v="0"/>
  </r>
  <r>
    <n v="21583"/>
    <x v="0"/>
    <x v="1"/>
    <n v="50000"/>
    <x v="1"/>
    <n v="1"/>
    <x v="4"/>
    <x v="2"/>
    <x v="0"/>
    <n v="0"/>
    <s v="0-1 Miles"/>
    <x v="1"/>
    <x v="2"/>
    <n v="34"/>
    <x v="0"/>
    <x v="0"/>
  </r>
  <r>
    <n v="26298"/>
    <x v="0"/>
    <x v="1"/>
    <n v="50000"/>
    <x v="1"/>
    <n v="1"/>
    <x v="4"/>
    <x v="2"/>
    <x v="0"/>
    <n v="0"/>
    <s v="2-5 Miles"/>
    <x v="0"/>
    <x v="2"/>
    <n v="34"/>
    <x v="0"/>
    <x v="0"/>
  </r>
  <r>
    <n v="28815"/>
    <x v="0"/>
    <x v="1"/>
    <n v="50000"/>
    <x v="1"/>
    <n v="1"/>
    <x v="3"/>
    <x v="2"/>
    <x v="0"/>
    <n v="0"/>
    <s v="0-1 Miles"/>
    <x v="1"/>
    <x v="2"/>
    <n v="35"/>
    <x v="1"/>
    <x v="1"/>
  </r>
  <r>
    <n v="15468"/>
    <x v="0"/>
    <x v="1"/>
    <n v="50000"/>
    <x v="1"/>
    <n v="1"/>
    <x v="4"/>
    <x v="2"/>
    <x v="0"/>
    <n v="1"/>
    <s v="0-1 Miles"/>
    <x v="1"/>
    <x v="2"/>
    <n v="35"/>
    <x v="1"/>
    <x v="1"/>
  </r>
  <r>
    <n v="16209"/>
    <x v="1"/>
    <x v="1"/>
    <n v="50000"/>
    <x v="1"/>
    <n v="0"/>
    <x v="3"/>
    <x v="2"/>
    <x v="0"/>
    <n v="0"/>
    <s v="1-2 Miles"/>
    <x v="2"/>
    <x v="1"/>
    <n v="36"/>
    <x v="1"/>
    <x v="1"/>
  </r>
  <r>
    <n v="19299"/>
    <x v="0"/>
    <x v="1"/>
    <n v="50000"/>
    <x v="1"/>
    <n v="0"/>
    <x v="3"/>
    <x v="2"/>
    <x v="0"/>
    <n v="0"/>
    <s v="0-1 Miles"/>
    <x v="1"/>
    <x v="1"/>
    <n v="36"/>
    <x v="1"/>
    <x v="0"/>
  </r>
  <r>
    <n v="14164"/>
    <x v="1"/>
    <x v="1"/>
    <n v="50000"/>
    <x v="1"/>
    <n v="0"/>
    <x v="3"/>
    <x v="2"/>
    <x v="0"/>
    <n v="0"/>
    <s v="0-1 Miles"/>
    <x v="1"/>
    <x v="1"/>
    <n v="36"/>
    <x v="1"/>
    <x v="0"/>
  </r>
  <r>
    <n v="11641"/>
    <x v="0"/>
    <x v="0"/>
    <n v="50000"/>
    <x v="1"/>
    <n v="1"/>
    <x v="4"/>
    <x v="2"/>
    <x v="0"/>
    <n v="0"/>
    <s v="0-1 Miles"/>
    <x v="1"/>
    <x v="2"/>
    <n v="36"/>
    <x v="1"/>
    <x v="1"/>
  </r>
  <r>
    <n v="19442"/>
    <x v="1"/>
    <x v="0"/>
    <n v="50000"/>
    <x v="1"/>
    <n v="0"/>
    <x v="3"/>
    <x v="2"/>
    <x v="0"/>
    <n v="0"/>
    <s v="0-1 Miles"/>
    <x v="1"/>
    <x v="1"/>
    <n v="37"/>
    <x v="1"/>
    <x v="0"/>
  </r>
  <r>
    <n v="21039"/>
    <x v="1"/>
    <x v="1"/>
    <n v="50000"/>
    <x v="1"/>
    <n v="0"/>
    <x v="3"/>
    <x v="2"/>
    <x v="1"/>
    <n v="0"/>
    <s v="0-1 Miles"/>
    <x v="1"/>
    <x v="1"/>
    <n v="37"/>
    <x v="1"/>
    <x v="0"/>
  </r>
  <r>
    <n v="20657"/>
    <x v="1"/>
    <x v="0"/>
    <n v="50000"/>
    <x v="1"/>
    <n v="2"/>
    <x v="4"/>
    <x v="2"/>
    <x v="0"/>
    <n v="0"/>
    <s v="2-5 Miles"/>
    <x v="0"/>
    <x v="2"/>
    <n v="37"/>
    <x v="1"/>
    <x v="0"/>
  </r>
  <r>
    <n v="19133"/>
    <x v="1"/>
    <x v="0"/>
    <n v="50000"/>
    <x v="1"/>
    <n v="2"/>
    <x v="4"/>
    <x v="2"/>
    <x v="0"/>
    <n v="1"/>
    <s v="2-5 Miles"/>
    <x v="0"/>
    <x v="2"/>
    <n v="38"/>
    <x v="1"/>
    <x v="0"/>
  </r>
  <r>
    <n v="25419"/>
    <x v="1"/>
    <x v="0"/>
    <n v="50000"/>
    <x v="1"/>
    <n v="2"/>
    <x v="4"/>
    <x v="2"/>
    <x v="1"/>
    <n v="1"/>
    <s v="0-1 Miles"/>
    <x v="1"/>
    <x v="2"/>
    <n v="38"/>
    <x v="1"/>
    <x v="0"/>
  </r>
  <r>
    <n v="17025"/>
    <x v="1"/>
    <x v="0"/>
    <n v="50000"/>
    <x v="1"/>
    <n v="0"/>
    <x v="0"/>
    <x v="2"/>
    <x v="1"/>
    <n v="1"/>
    <s v="2-5 Miles"/>
    <x v="0"/>
    <x v="2"/>
    <n v="39"/>
    <x v="1"/>
    <x v="0"/>
  </r>
  <r>
    <n v="21613"/>
    <x v="1"/>
    <x v="0"/>
    <n v="50000"/>
    <x v="1"/>
    <n v="2"/>
    <x v="4"/>
    <x v="2"/>
    <x v="1"/>
    <n v="1"/>
    <s v="0-1 Miles"/>
    <x v="1"/>
    <x v="2"/>
    <n v="39"/>
    <x v="1"/>
    <x v="0"/>
  </r>
  <r>
    <n v="23197"/>
    <x v="0"/>
    <x v="0"/>
    <n v="50000"/>
    <x v="1"/>
    <n v="3"/>
    <x v="4"/>
    <x v="2"/>
    <x v="0"/>
    <n v="2"/>
    <s v="2-5 Miles"/>
    <x v="0"/>
    <x v="2"/>
    <n v="40"/>
    <x v="1"/>
    <x v="1"/>
  </r>
  <r>
    <n v="27756"/>
    <x v="1"/>
    <x v="1"/>
    <n v="50000"/>
    <x v="1"/>
    <n v="3"/>
    <x v="4"/>
    <x v="2"/>
    <x v="1"/>
    <n v="1"/>
    <s v="0-1 Miles"/>
    <x v="1"/>
    <x v="2"/>
    <n v="40"/>
    <x v="1"/>
    <x v="1"/>
  </r>
  <r>
    <n v="23893"/>
    <x v="0"/>
    <x v="0"/>
    <n v="50000"/>
    <x v="1"/>
    <n v="3"/>
    <x v="4"/>
    <x v="2"/>
    <x v="0"/>
    <n v="3"/>
    <s v="10+ Miles"/>
    <x v="4"/>
    <x v="2"/>
    <n v="41"/>
    <x v="1"/>
    <x v="1"/>
  </r>
  <r>
    <n v="23200"/>
    <x v="0"/>
    <x v="1"/>
    <n v="50000"/>
    <x v="1"/>
    <n v="3"/>
    <x v="4"/>
    <x v="2"/>
    <x v="0"/>
    <n v="2"/>
    <s v="0-1 Miles"/>
    <x v="1"/>
    <x v="2"/>
    <n v="41"/>
    <x v="1"/>
    <x v="1"/>
  </r>
  <r>
    <n v="23195"/>
    <x v="1"/>
    <x v="0"/>
    <n v="50000"/>
    <x v="1"/>
    <n v="3"/>
    <x v="4"/>
    <x v="2"/>
    <x v="0"/>
    <n v="2"/>
    <s v="2-5 Miles"/>
    <x v="0"/>
    <x v="2"/>
    <n v="41"/>
    <x v="1"/>
    <x v="0"/>
  </r>
  <r>
    <n v="14608"/>
    <x v="0"/>
    <x v="0"/>
    <n v="50000"/>
    <x v="1"/>
    <n v="4"/>
    <x v="4"/>
    <x v="2"/>
    <x v="0"/>
    <n v="3"/>
    <s v="10+ Miles"/>
    <x v="4"/>
    <x v="2"/>
    <n v="42"/>
    <x v="1"/>
    <x v="1"/>
  </r>
  <r>
    <n v="13920"/>
    <x v="1"/>
    <x v="1"/>
    <n v="50000"/>
    <x v="1"/>
    <n v="4"/>
    <x v="4"/>
    <x v="2"/>
    <x v="0"/>
    <n v="2"/>
    <s v="0-1 Miles"/>
    <x v="1"/>
    <x v="2"/>
    <n v="42"/>
    <x v="1"/>
    <x v="1"/>
  </r>
  <r>
    <n v="27393"/>
    <x v="0"/>
    <x v="1"/>
    <n v="50000"/>
    <x v="1"/>
    <n v="4"/>
    <x v="4"/>
    <x v="4"/>
    <x v="0"/>
    <n v="2"/>
    <s v="10+ Miles"/>
    <x v="4"/>
    <x v="2"/>
    <n v="63"/>
    <x v="3"/>
    <x v="1"/>
  </r>
  <r>
    <n v="19747"/>
    <x v="0"/>
    <x v="0"/>
    <n v="50000"/>
    <x v="1"/>
    <n v="4"/>
    <x v="4"/>
    <x v="4"/>
    <x v="0"/>
    <n v="2"/>
    <s v="10+ Miles"/>
    <x v="4"/>
    <x v="2"/>
    <n v="63"/>
    <x v="3"/>
    <x v="1"/>
  </r>
  <r>
    <n v="17352"/>
    <x v="0"/>
    <x v="0"/>
    <n v="50000"/>
    <x v="1"/>
    <n v="2"/>
    <x v="3"/>
    <x v="4"/>
    <x v="0"/>
    <n v="1"/>
    <s v="5-10 Miles"/>
    <x v="3"/>
    <x v="0"/>
    <n v="64"/>
    <x v="3"/>
    <x v="0"/>
  </r>
  <r>
    <n v="21441"/>
    <x v="0"/>
    <x v="0"/>
    <n v="50000"/>
    <x v="1"/>
    <n v="4"/>
    <x v="4"/>
    <x v="4"/>
    <x v="0"/>
    <n v="2"/>
    <s v="10+ Miles"/>
    <x v="4"/>
    <x v="2"/>
    <n v="64"/>
    <x v="3"/>
    <x v="1"/>
  </r>
  <r>
    <n v="20401"/>
    <x v="0"/>
    <x v="1"/>
    <n v="50000"/>
    <x v="1"/>
    <n v="4"/>
    <x v="4"/>
    <x v="4"/>
    <x v="0"/>
    <n v="2"/>
    <s v="1-2 Miles"/>
    <x v="2"/>
    <x v="2"/>
    <n v="64"/>
    <x v="3"/>
    <x v="0"/>
  </r>
  <r>
    <n v="26452"/>
    <x v="1"/>
    <x v="0"/>
    <n v="50000"/>
    <x v="1"/>
    <n v="3"/>
    <x v="3"/>
    <x v="4"/>
    <x v="0"/>
    <n v="2"/>
    <s v="10+ Miles"/>
    <x v="4"/>
    <x v="2"/>
    <n v="69"/>
    <x v="4"/>
    <x v="1"/>
  </r>
  <r>
    <n v="20361"/>
    <x v="0"/>
    <x v="0"/>
    <n v="50000"/>
    <x v="1"/>
    <n v="2"/>
    <x v="3"/>
    <x v="4"/>
    <x v="0"/>
    <n v="2"/>
    <s v="5-10 Miles"/>
    <x v="3"/>
    <x v="2"/>
    <n v="69"/>
    <x v="4"/>
    <x v="1"/>
  </r>
  <r>
    <n v="28278"/>
    <x v="0"/>
    <x v="0"/>
    <n v="50000"/>
    <x v="1"/>
    <n v="2"/>
    <x v="3"/>
    <x v="4"/>
    <x v="0"/>
    <n v="2"/>
    <s v="5-10 Miles"/>
    <x v="3"/>
    <x v="2"/>
    <n v="71"/>
    <x v="4"/>
    <x v="1"/>
  </r>
  <r>
    <n v="25909"/>
    <x v="0"/>
    <x v="0"/>
    <n v="60000"/>
    <x v="1"/>
    <n v="0"/>
    <x v="0"/>
    <x v="2"/>
    <x v="0"/>
    <n v="1"/>
    <s v="5-10 Miles"/>
    <x v="3"/>
    <x v="2"/>
    <n v="27"/>
    <x v="0"/>
    <x v="0"/>
  </r>
  <r>
    <n v="25908"/>
    <x v="0"/>
    <x v="1"/>
    <n v="60000"/>
    <x v="1"/>
    <n v="0"/>
    <x v="0"/>
    <x v="2"/>
    <x v="1"/>
    <n v="1"/>
    <s v="1-2 Miles"/>
    <x v="2"/>
    <x v="2"/>
    <n v="27"/>
    <x v="0"/>
    <x v="1"/>
  </r>
  <r>
    <n v="20310"/>
    <x v="1"/>
    <x v="0"/>
    <n v="60000"/>
    <x v="1"/>
    <n v="0"/>
    <x v="0"/>
    <x v="2"/>
    <x v="0"/>
    <n v="1"/>
    <s v="5-10 Miles"/>
    <x v="3"/>
    <x v="2"/>
    <n v="27"/>
    <x v="0"/>
    <x v="0"/>
  </r>
  <r>
    <n v="16337"/>
    <x v="0"/>
    <x v="0"/>
    <n v="60000"/>
    <x v="1"/>
    <n v="0"/>
    <x v="0"/>
    <x v="2"/>
    <x v="1"/>
    <n v="2"/>
    <s v="1-2 Miles"/>
    <x v="2"/>
    <x v="2"/>
    <n v="29"/>
    <x v="0"/>
    <x v="1"/>
  </r>
  <r>
    <n v="19758"/>
    <x v="1"/>
    <x v="0"/>
    <n v="60000"/>
    <x v="1"/>
    <n v="0"/>
    <x v="0"/>
    <x v="2"/>
    <x v="1"/>
    <n v="2"/>
    <s v="1-2 Miles"/>
    <x v="2"/>
    <x v="2"/>
    <n v="29"/>
    <x v="0"/>
    <x v="1"/>
  </r>
  <r>
    <n v="20414"/>
    <x v="0"/>
    <x v="1"/>
    <n v="60000"/>
    <x v="1"/>
    <n v="0"/>
    <x v="0"/>
    <x v="2"/>
    <x v="0"/>
    <n v="2"/>
    <s v="5-10 Miles"/>
    <x v="3"/>
    <x v="2"/>
    <n v="29"/>
    <x v="0"/>
    <x v="1"/>
  </r>
  <r>
    <n v="11941"/>
    <x v="1"/>
    <x v="0"/>
    <n v="60000"/>
    <x v="1"/>
    <n v="0"/>
    <x v="0"/>
    <x v="2"/>
    <x v="0"/>
    <n v="0"/>
    <s v="5-10 Miles"/>
    <x v="3"/>
    <x v="2"/>
    <n v="29"/>
    <x v="0"/>
    <x v="1"/>
  </r>
  <r>
    <n v="11699"/>
    <x v="1"/>
    <x v="0"/>
    <n v="60000"/>
    <x v="1"/>
    <n v="0"/>
    <x v="4"/>
    <x v="2"/>
    <x v="1"/>
    <n v="2"/>
    <s v="0-1 Miles"/>
    <x v="1"/>
    <x v="2"/>
    <n v="30"/>
    <x v="0"/>
    <x v="1"/>
  </r>
  <r>
    <n v="29112"/>
    <x v="1"/>
    <x v="0"/>
    <n v="60000"/>
    <x v="1"/>
    <n v="0"/>
    <x v="0"/>
    <x v="3"/>
    <x v="1"/>
    <n v="2"/>
    <s v="1-2 Miles"/>
    <x v="2"/>
    <x v="2"/>
    <n v="30"/>
    <x v="0"/>
    <x v="1"/>
  </r>
  <r>
    <n v="13073"/>
    <x v="0"/>
    <x v="1"/>
    <n v="60000"/>
    <x v="1"/>
    <n v="0"/>
    <x v="0"/>
    <x v="3"/>
    <x v="0"/>
    <n v="2"/>
    <s v="5-10 Miles"/>
    <x v="3"/>
    <x v="2"/>
    <n v="30"/>
    <x v="0"/>
    <x v="1"/>
  </r>
  <r>
    <n v="24584"/>
    <x v="1"/>
    <x v="0"/>
    <n v="60000"/>
    <x v="1"/>
    <n v="0"/>
    <x v="4"/>
    <x v="3"/>
    <x v="1"/>
    <n v="3"/>
    <s v="2-5 Miles"/>
    <x v="0"/>
    <x v="0"/>
    <n v="31"/>
    <x v="0"/>
    <x v="1"/>
  </r>
  <r>
    <n v="12666"/>
    <x v="1"/>
    <x v="0"/>
    <n v="60000"/>
    <x v="1"/>
    <n v="0"/>
    <x v="4"/>
    <x v="3"/>
    <x v="1"/>
    <n v="4"/>
    <s v="2-5 Miles"/>
    <x v="0"/>
    <x v="0"/>
    <n v="31"/>
    <x v="0"/>
    <x v="1"/>
  </r>
  <r>
    <n v="25954"/>
    <x v="0"/>
    <x v="0"/>
    <n v="60000"/>
    <x v="1"/>
    <n v="0"/>
    <x v="0"/>
    <x v="2"/>
    <x v="1"/>
    <n v="2"/>
    <s v="1-2 Miles"/>
    <x v="2"/>
    <x v="2"/>
    <n v="31"/>
    <x v="0"/>
    <x v="1"/>
  </r>
  <r>
    <n v="26576"/>
    <x v="0"/>
    <x v="1"/>
    <n v="60000"/>
    <x v="1"/>
    <n v="0"/>
    <x v="0"/>
    <x v="2"/>
    <x v="0"/>
    <n v="2"/>
    <s v="5-10 Miles"/>
    <x v="3"/>
    <x v="2"/>
    <n v="31"/>
    <x v="0"/>
    <x v="1"/>
  </r>
  <r>
    <n v="14284"/>
    <x v="1"/>
    <x v="0"/>
    <n v="60000"/>
    <x v="1"/>
    <n v="0"/>
    <x v="0"/>
    <x v="3"/>
    <x v="1"/>
    <n v="2"/>
    <s v="1-2 Miles"/>
    <x v="2"/>
    <x v="2"/>
    <n v="32"/>
    <x v="0"/>
    <x v="0"/>
  </r>
  <r>
    <n v="23358"/>
    <x v="0"/>
    <x v="0"/>
    <n v="60000"/>
    <x v="1"/>
    <n v="0"/>
    <x v="1"/>
    <x v="3"/>
    <x v="0"/>
    <n v="2"/>
    <s v="5-10 Miles"/>
    <x v="3"/>
    <x v="2"/>
    <n v="32"/>
    <x v="0"/>
    <x v="0"/>
  </r>
  <r>
    <n v="22211"/>
    <x v="0"/>
    <x v="0"/>
    <n v="60000"/>
    <x v="1"/>
    <n v="0"/>
    <x v="0"/>
    <x v="3"/>
    <x v="0"/>
    <n v="2"/>
    <s v="5-10 Miles"/>
    <x v="3"/>
    <x v="2"/>
    <n v="32"/>
    <x v="0"/>
    <x v="1"/>
  </r>
  <r>
    <n v="21417"/>
    <x v="1"/>
    <x v="1"/>
    <n v="60000"/>
    <x v="1"/>
    <n v="0"/>
    <x v="0"/>
    <x v="3"/>
    <x v="1"/>
    <n v="2"/>
    <s v="1-2 Miles"/>
    <x v="2"/>
    <x v="2"/>
    <n v="32"/>
    <x v="0"/>
    <x v="0"/>
  </r>
  <r>
    <n v="16751"/>
    <x v="0"/>
    <x v="0"/>
    <n v="60000"/>
    <x v="1"/>
    <n v="0"/>
    <x v="0"/>
    <x v="2"/>
    <x v="0"/>
    <n v="1"/>
    <s v="5-10 Miles"/>
    <x v="3"/>
    <x v="2"/>
    <n v="32"/>
    <x v="0"/>
    <x v="0"/>
  </r>
  <r>
    <n v="17519"/>
    <x v="0"/>
    <x v="1"/>
    <n v="60000"/>
    <x v="1"/>
    <n v="0"/>
    <x v="0"/>
    <x v="3"/>
    <x v="0"/>
    <n v="2"/>
    <s v="5-10 Miles"/>
    <x v="3"/>
    <x v="2"/>
    <n v="32"/>
    <x v="0"/>
    <x v="1"/>
  </r>
  <r>
    <n v="11165"/>
    <x v="0"/>
    <x v="1"/>
    <n v="60000"/>
    <x v="1"/>
    <n v="0"/>
    <x v="0"/>
    <x v="2"/>
    <x v="1"/>
    <n v="1"/>
    <s v="1-2 Miles"/>
    <x v="2"/>
    <x v="2"/>
    <n v="33"/>
    <x v="0"/>
    <x v="1"/>
  </r>
  <r>
    <n v="20296"/>
    <x v="1"/>
    <x v="1"/>
    <n v="60000"/>
    <x v="1"/>
    <n v="0"/>
    <x v="0"/>
    <x v="2"/>
    <x v="1"/>
    <n v="1"/>
    <s v="1-2 Miles"/>
    <x v="2"/>
    <x v="2"/>
    <n v="33"/>
    <x v="0"/>
    <x v="0"/>
  </r>
  <r>
    <n v="26582"/>
    <x v="0"/>
    <x v="0"/>
    <n v="60000"/>
    <x v="1"/>
    <n v="0"/>
    <x v="0"/>
    <x v="2"/>
    <x v="0"/>
    <n v="2"/>
    <s v="5-10 Miles"/>
    <x v="3"/>
    <x v="2"/>
    <n v="33"/>
    <x v="0"/>
    <x v="0"/>
  </r>
  <r>
    <n v="16773"/>
    <x v="0"/>
    <x v="0"/>
    <n v="60000"/>
    <x v="1"/>
    <n v="1"/>
    <x v="3"/>
    <x v="2"/>
    <x v="0"/>
    <n v="0"/>
    <s v="0-1 Miles"/>
    <x v="1"/>
    <x v="2"/>
    <n v="33"/>
    <x v="0"/>
    <x v="1"/>
  </r>
  <r>
    <n v="11783"/>
    <x v="0"/>
    <x v="1"/>
    <n v="60000"/>
    <x v="1"/>
    <n v="1"/>
    <x v="3"/>
    <x v="2"/>
    <x v="0"/>
    <n v="0"/>
    <s v="0-1 Miles"/>
    <x v="1"/>
    <x v="2"/>
    <n v="34"/>
    <x v="0"/>
    <x v="1"/>
  </r>
  <r>
    <n v="25394"/>
    <x v="0"/>
    <x v="0"/>
    <n v="60000"/>
    <x v="1"/>
    <n v="1"/>
    <x v="3"/>
    <x v="3"/>
    <x v="0"/>
    <n v="0"/>
    <s v="2-5 Miles"/>
    <x v="0"/>
    <x v="2"/>
    <n v="34"/>
    <x v="0"/>
    <x v="0"/>
  </r>
  <r>
    <n v="21587"/>
    <x v="0"/>
    <x v="1"/>
    <n v="60000"/>
    <x v="1"/>
    <n v="1"/>
    <x v="3"/>
    <x v="2"/>
    <x v="0"/>
    <n v="0"/>
    <s v="2-5 Miles"/>
    <x v="0"/>
    <x v="2"/>
    <n v="34"/>
    <x v="0"/>
    <x v="0"/>
  </r>
  <r>
    <n v="23158"/>
    <x v="0"/>
    <x v="1"/>
    <n v="60000"/>
    <x v="1"/>
    <n v="1"/>
    <x v="3"/>
    <x v="3"/>
    <x v="1"/>
    <n v="0"/>
    <s v="0-1 Miles"/>
    <x v="1"/>
    <x v="2"/>
    <n v="35"/>
    <x v="1"/>
    <x v="0"/>
  </r>
  <r>
    <n v="20000"/>
    <x v="0"/>
    <x v="0"/>
    <n v="60000"/>
    <x v="1"/>
    <n v="1"/>
    <x v="3"/>
    <x v="3"/>
    <x v="0"/>
    <n v="0"/>
    <s v="0-1 Miles"/>
    <x v="1"/>
    <x v="2"/>
    <n v="35"/>
    <x v="1"/>
    <x v="0"/>
  </r>
  <r>
    <n v="24801"/>
    <x v="1"/>
    <x v="0"/>
    <n v="60000"/>
    <x v="1"/>
    <n v="1"/>
    <x v="3"/>
    <x v="3"/>
    <x v="0"/>
    <n v="0"/>
    <s v="2-5 Miles"/>
    <x v="0"/>
    <x v="2"/>
    <n v="35"/>
    <x v="1"/>
    <x v="0"/>
  </r>
  <r>
    <n v="14569"/>
    <x v="0"/>
    <x v="0"/>
    <n v="60000"/>
    <x v="1"/>
    <n v="1"/>
    <x v="3"/>
    <x v="3"/>
    <x v="0"/>
    <n v="0"/>
    <s v="0-1 Miles"/>
    <x v="1"/>
    <x v="2"/>
    <n v="35"/>
    <x v="1"/>
    <x v="1"/>
  </r>
  <r>
    <n v="15292"/>
    <x v="1"/>
    <x v="1"/>
    <n v="60000"/>
    <x v="1"/>
    <n v="1"/>
    <x v="3"/>
    <x v="2"/>
    <x v="0"/>
    <n v="0"/>
    <s v="1-2 Miles"/>
    <x v="2"/>
    <x v="2"/>
    <n v="35"/>
    <x v="1"/>
    <x v="1"/>
  </r>
  <r>
    <n v="21599"/>
    <x v="0"/>
    <x v="1"/>
    <n v="60000"/>
    <x v="1"/>
    <n v="1"/>
    <x v="3"/>
    <x v="3"/>
    <x v="0"/>
    <n v="0"/>
    <s v="2-5 Miles"/>
    <x v="0"/>
    <x v="2"/>
    <n v="36"/>
    <x v="1"/>
    <x v="0"/>
  </r>
  <r>
    <n v="22252"/>
    <x v="1"/>
    <x v="1"/>
    <n v="60000"/>
    <x v="1"/>
    <n v="1"/>
    <x v="3"/>
    <x v="3"/>
    <x v="0"/>
    <n v="0"/>
    <s v="2-5 Miles"/>
    <x v="0"/>
    <x v="2"/>
    <n v="36"/>
    <x v="1"/>
    <x v="0"/>
  </r>
  <r>
    <n v="11801"/>
    <x v="0"/>
    <x v="0"/>
    <n v="60000"/>
    <x v="1"/>
    <n v="1"/>
    <x v="3"/>
    <x v="3"/>
    <x v="0"/>
    <n v="0"/>
    <s v="2-5 Miles"/>
    <x v="0"/>
    <x v="2"/>
    <n v="36"/>
    <x v="1"/>
    <x v="1"/>
  </r>
  <r>
    <n v="26305"/>
    <x v="1"/>
    <x v="1"/>
    <n v="60000"/>
    <x v="1"/>
    <n v="2"/>
    <x v="4"/>
    <x v="2"/>
    <x v="1"/>
    <n v="0"/>
    <s v="0-1 Miles"/>
    <x v="1"/>
    <x v="2"/>
    <n v="36"/>
    <x v="1"/>
    <x v="0"/>
  </r>
  <r>
    <n v="28657"/>
    <x v="1"/>
    <x v="0"/>
    <n v="60000"/>
    <x v="1"/>
    <n v="2"/>
    <x v="4"/>
    <x v="2"/>
    <x v="0"/>
    <n v="0"/>
    <s v="2-5 Miles"/>
    <x v="0"/>
    <x v="2"/>
    <n v="36"/>
    <x v="1"/>
    <x v="0"/>
  </r>
  <r>
    <n v="19117"/>
    <x v="1"/>
    <x v="1"/>
    <n v="60000"/>
    <x v="1"/>
    <n v="1"/>
    <x v="3"/>
    <x v="3"/>
    <x v="0"/>
    <n v="0"/>
    <s v="2-5 Miles"/>
    <x v="0"/>
    <x v="2"/>
    <n v="36"/>
    <x v="1"/>
    <x v="0"/>
  </r>
  <r>
    <n v="19562"/>
    <x v="1"/>
    <x v="1"/>
    <n v="60000"/>
    <x v="1"/>
    <n v="2"/>
    <x v="4"/>
    <x v="3"/>
    <x v="0"/>
    <n v="1"/>
    <s v="2-5 Miles"/>
    <x v="0"/>
    <x v="0"/>
    <n v="37"/>
    <x v="1"/>
    <x v="0"/>
  </r>
  <r>
    <n v="12993"/>
    <x v="0"/>
    <x v="0"/>
    <n v="60000"/>
    <x v="1"/>
    <n v="2"/>
    <x v="4"/>
    <x v="3"/>
    <x v="0"/>
    <n v="1"/>
    <s v="2-5 Miles"/>
    <x v="0"/>
    <x v="0"/>
    <n v="37"/>
    <x v="1"/>
    <x v="1"/>
  </r>
  <r>
    <n v="11897"/>
    <x v="1"/>
    <x v="0"/>
    <n v="60000"/>
    <x v="1"/>
    <n v="2"/>
    <x v="4"/>
    <x v="3"/>
    <x v="1"/>
    <n v="1"/>
    <s v="0-1 Miles"/>
    <x v="1"/>
    <x v="0"/>
    <n v="37"/>
    <x v="1"/>
    <x v="0"/>
  </r>
  <r>
    <n v="27090"/>
    <x v="0"/>
    <x v="1"/>
    <n v="60000"/>
    <x v="1"/>
    <n v="1"/>
    <x v="3"/>
    <x v="3"/>
    <x v="0"/>
    <n v="0"/>
    <s v="2-5 Miles"/>
    <x v="0"/>
    <x v="2"/>
    <n v="37"/>
    <x v="1"/>
    <x v="0"/>
  </r>
  <r>
    <n v="15580"/>
    <x v="0"/>
    <x v="0"/>
    <n v="60000"/>
    <x v="1"/>
    <n v="2"/>
    <x v="4"/>
    <x v="3"/>
    <x v="0"/>
    <n v="1"/>
    <s v="2-5 Miles"/>
    <x v="0"/>
    <x v="0"/>
    <n v="38"/>
    <x v="1"/>
    <x v="0"/>
  </r>
  <r>
    <n v="29181"/>
    <x v="1"/>
    <x v="1"/>
    <n v="60000"/>
    <x v="1"/>
    <n v="2"/>
    <x v="4"/>
    <x v="3"/>
    <x v="1"/>
    <n v="1"/>
    <s v="0-1 Miles"/>
    <x v="1"/>
    <x v="0"/>
    <n v="38"/>
    <x v="1"/>
    <x v="0"/>
  </r>
  <r>
    <n v="16163"/>
    <x v="1"/>
    <x v="0"/>
    <n v="60000"/>
    <x v="1"/>
    <n v="2"/>
    <x v="4"/>
    <x v="3"/>
    <x v="0"/>
    <n v="1"/>
    <s v="2-5 Miles"/>
    <x v="0"/>
    <x v="0"/>
    <n v="38"/>
    <x v="1"/>
    <x v="0"/>
  </r>
  <r>
    <n v="26625"/>
    <x v="1"/>
    <x v="1"/>
    <n v="60000"/>
    <x v="1"/>
    <n v="0"/>
    <x v="3"/>
    <x v="3"/>
    <x v="0"/>
    <n v="1"/>
    <s v="2-5 Miles"/>
    <x v="0"/>
    <x v="2"/>
    <n v="38"/>
    <x v="1"/>
    <x v="0"/>
  </r>
  <r>
    <n v="11809"/>
    <x v="0"/>
    <x v="0"/>
    <n v="60000"/>
    <x v="1"/>
    <n v="2"/>
    <x v="4"/>
    <x v="2"/>
    <x v="0"/>
    <n v="0"/>
    <s v="0-1 Miles"/>
    <x v="1"/>
    <x v="2"/>
    <n v="38"/>
    <x v="1"/>
    <x v="0"/>
  </r>
  <r>
    <n v="26663"/>
    <x v="1"/>
    <x v="1"/>
    <n v="60000"/>
    <x v="1"/>
    <n v="2"/>
    <x v="4"/>
    <x v="3"/>
    <x v="1"/>
    <n v="1"/>
    <s v="0-1 Miles"/>
    <x v="1"/>
    <x v="0"/>
    <n v="39"/>
    <x v="1"/>
    <x v="0"/>
  </r>
  <r>
    <n v="16217"/>
    <x v="1"/>
    <x v="1"/>
    <n v="60000"/>
    <x v="1"/>
    <n v="0"/>
    <x v="3"/>
    <x v="2"/>
    <x v="0"/>
    <n v="0"/>
    <s v="0-1 Miles"/>
    <x v="1"/>
    <x v="2"/>
    <n v="39"/>
    <x v="1"/>
    <x v="1"/>
  </r>
  <r>
    <n v="18572"/>
    <x v="0"/>
    <x v="1"/>
    <n v="60000"/>
    <x v="1"/>
    <n v="0"/>
    <x v="3"/>
    <x v="3"/>
    <x v="0"/>
    <n v="0"/>
    <s v="0-1 Miles"/>
    <x v="1"/>
    <x v="2"/>
    <n v="39"/>
    <x v="1"/>
    <x v="1"/>
  </r>
  <r>
    <n v="21695"/>
    <x v="0"/>
    <x v="0"/>
    <n v="60000"/>
    <x v="1"/>
    <n v="0"/>
    <x v="3"/>
    <x v="2"/>
    <x v="0"/>
    <n v="0"/>
    <s v="1-2 Miles"/>
    <x v="2"/>
    <x v="2"/>
    <n v="39"/>
    <x v="1"/>
    <x v="0"/>
  </r>
  <r>
    <n v="29037"/>
    <x v="0"/>
    <x v="0"/>
    <n v="60000"/>
    <x v="1"/>
    <n v="0"/>
    <x v="3"/>
    <x v="3"/>
    <x v="1"/>
    <n v="0"/>
    <s v="0-1 Miles"/>
    <x v="1"/>
    <x v="2"/>
    <n v="39"/>
    <x v="1"/>
    <x v="1"/>
  </r>
  <r>
    <n v="20678"/>
    <x v="1"/>
    <x v="1"/>
    <n v="60000"/>
    <x v="1"/>
    <n v="3"/>
    <x v="4"/>
    <x v="2"/>
    <x v="0"/>
    <n v="1"/>
    <s v="2-5 Miles"/>
    <x v="0"/>
    <x v="2"/>
    <n v="40"/>
    <x v="1"/>
    <x v="0"/>
  </r>
  <r>
    <n v="18580"/>
    <x v="0"/>
    <x v="1"/>
    <n v="60000"/>
    <x v="1"/>
    <n v="2"/>
    <x v="3"/>
    <x v="3"/>
    <x v="0"/>
    <n v="0"/>
    <s v="2-5 Miles"/>
    <x v="0"/>
    <x v="2"/>
    <n v="40"/>
    <x v="1"/>
    <x v="0"/>
  </r>
  <r>
    <n v="18577"/>
    <x v="0"/>
    <x v="1"/>
    <n v="60000"/>
    <x v="1"/>
    <n v="0"/>
    <x v="3"/>
    <x v="3"/>
    <x v="0"/>
    <n v="0"/>
    <s v="0-1 Miles"/>
    <x v="1"/>
    <x v="2"/>
    <n v="40"/>
    <x v="1"/>
    <x v="1"/>
  </r>
  <r>
    <n v="14592"/>
    <x v="0"/>
    <x v="1"/>
    <n v="60000"/>
    <x v="1"/>
    <n v="0"/>
    <x v="3"/>
    <x v="3"/>
    <x v="0"/>
    <n v="0"/>
    <s v="0-1 Miles"/>
    <x v="1"/>
    <x v="2"/>
    <n v="40"/>
    <x v="1"/>
    <x v="1"/>
  </r>
  <r>
    <n v="12922"/>
    <x v="1"/>
    <x v="1"/>
    <n v="60000"/>
    <x v="1"/>
    <n v="3"/>
    <x v="4"/>
    <x v="2"/>
    <x v="0"/>
    <n v="0"/>
    <s v="2-5 Miles"/>
    <x v="0"/>
    <x v="2"/>
    <n v="40"/>
    <x v="1"/>
    <x v="0"/>
  </r>
  <r>
    <n v="21693"/>
    <x v="1"/>
    <x v="1"/>
    <n v="60000"/>
    <x v="1"/>
    <n v="0"/>
    <x v="3"/>
    <x v="2"/>
    <x v="1"/>
    <n v="0"/>
    <s v="0-1 Miles"/>
    <x v="1"/>
    <x v="2"/>
    <n v="40"/>
    <x v="1"/>
    <x v="1"/>
  </r>
  <r>
    <n v="16185"/>
    <x v="1"/>
    <x v="0"/>
    <n v="60000"/>
    <x v="1"/>
    <n v="4"/>
    <x v="4"/>
    <x v="3"/>
    <x v="0"/>
    <n v="3"/>
    <s v="10+ Miles"/>
    <x v="4"/>
    <x v="0"/>
    <n v="41"/>
    <x v="1"/>
    <x v="1"/>
  </r>
  <r>
    <n v="23368"/>
    <x v="0"/>
    <x v="1"/>
    <n v="60000"/>
    <x v="1"/>
    <n v="5"/>
    <x v="4"/>
    <x v="2"/>
    <x v="0"/>
    <n v="3"/>
    <s v="10+ Miles"/>
    <x v="4"/>
    <x v="2"/>
    <n v="41"/>
    <x v="1"/>
    <x v="1"/>
  </r>
  <r>
    <n v="25970"/>
    <x v="1"/>
    <x v="1"/>
    <n v="60000"/>
    <x v="1"/>
    <n v="4"/>
    <x v="4"/>
    <x v="2"/>
    <x v="1"/>
    <n v="2"/>
    <s v="0-1 Miles"/>
    <x v="1"/>
    <x v="2"/>
    <n v="41"/>
    <x v="1"/>
    <x v="0"/>
  </r>
  <r>
    <n v="24324"/>
    <x v="1"/>
    <x v="1"/>
    <n v="60000"/>
    <x v="1"/>
    <n v="4"/>
    <x v="4"/>
    <x v="2"/>
    <x v="0"/>
    <n v="2"/>
    <s v="2-5 Miles"/>
    <x v="0"/>
    <x v="2"/>
    <n v="41"/>
    <x v="1"/>
    <x v="0"/>
  </r>
  <r>
    <n v="29133"/>
    <x v="1"/>
    <x v="1"/>
    <n v="60000"/>
    <x v="1"/>
    <n v="4"/>
    <x v="4"/>
    <x v="2"/>
    <x v="1"/>
    <n v="2"/>
    <s v="0-1 Miles"/>
    <x v="1"/>
    <x v="2"/>
    <n v="42"/>
    <x v="1"/>
    <x v="1"/>
  </r>
  <r>
    <n v="20698"/>
    <x v="0"/>
    <x v="0"/>
    <n v="60000"/>
    <x v="1"/>
    <n v="4"/>
    <x v="4"/>
    <x v="2"/>
    <x v="0"/>
    <n v="3"/>
    <s v="5-10 Miles"/>
    <x v="3"/>
    <x v="2"/>
    <n v="42"/>
    <x v="1"/>
    <x v="1"/>
  </r>
  <r>
    <n v="17012"/>
    <x v="0"/>
    <x v="1"/>
    <n v="60000"/>
    <x v="1"/>
    <n v="3"/>
    <x v="3"/>
    <x v="3"/>
    <x v="0"/>
    <n v="0"/>
    <s v="2-5 Miles"/>
    <x v="0"/>
    <x v="2"/>
    <n v="42"/>
    <x v="1"/>
    <x v="0"/>
  </r>
  <r>
    <n v="26597"/>
    <x v="1"/>
    <x v="1"/>
    <n v="60000"/>
    <x v="1"/>
    <n v="4"/>
    <x v="4"/>
    <x v="2"/>
    <x v="1"/>
    <n v="2"/>
    <s v="0-1 Miles"/>
    <x v="1"/>
    <x v="2"/>
    <n v="42"/>
    <x v="1"/>
    <x v="1"/>
  </r>
  <r>
    <n v="18607"/>
    <x v="1"/>
    <x v="1"/>
    <n v="60000"/>
    <x v="1"/>
    <n v="4"/>
    <x v="4"/>
    <x v="2"/>
    <x v="0"/>
    <n v="2"/>
    <s v="2-5 Miles"/>
    <x v="0"/>
    <x v="2"/>
    <n v="42"/>
    <x v="1"/>
    <x v="0"/>
  </r>
  <r>
    <n v="24322"/>
    <x v="0"/>
    <x v="1"/>
    <n v="60000"/>
    <x v="1"/>
    <n v="4"/>
    <x v="4"/>
    <x v="2"/>
    <x v="1"/>
    <n v="2"/>
    <s v="0-1 Miles"/>
    <x v="1"/>
    <x v="2"/>
    <n v="42"/>
    <x v="1"/>
    <x v="1"/>
  </r>
  <r>
    <n v="29134"/>
    <x v="0"/>
    <x v="0"/>
    <n v="60000"/>
    <x v="1"/>
    <n v="4"/>
    <x v="4"/>
    <x v="2"/>
    <x v="1"/>
    <n v="3"/>
    <s v="10+ Miles"/>
    <x v="4"/>
    <x v="2"/>
    <n v="42"/>
    <x v="1"/>
    <x v="1"/>
  </r>
  <r>
    <n v="20236"/>
    <x v="1"/>
    <x v="0"/>
    <n v="60000"/>
    <x v="1"/>
    <n v="3"/>
    <x v="4"/>
    <x v="3"/>
    <x v="1"/>
    <n v="2"/>
    <s v="0-1 Miles"/>
    <x v="1"/>
    <x v="0"/>
    <n v="43"/>
    <x v="1"/>
    <x v="0"/>
  </r>
  <r>
    <n v="26154"/>
    <x v="0"/>
    <x v="0"/>
    <n v="60000"/>
    <x v="1"/>
    <n v="1"/>
    <x v="0"/>
    <x v="2"/>
    <x v="0"/>
    <n v="1"/>
    <s v="5-10 Miles"/>
    <x v="3"/>
    <x v="0"/>
    <n v="43"/>
    <x v="1"/>
    <x v="0"/>
  </r>
  <r>
    <n v="27696"/>
    <x v="0"/>
    <x v="0"/>
    <n v="60000"/>
    <x v="1"/>
    <n v="1"/>
    <x v="4"/>
    <x v="3"/>
    <x v="0"/>
    <n v="1"/>
    <s v="5-10 Miles"/>
    <x v="3"/>
    <x v="0"/>
    <n v="43"/>
    <x v="1"/>
    <x v="0"/>
  </r>
  <r>
    <n v="18267"/>
    <x v="0"/>
    <x v="0"/>
    <n v="60000"/>
    <x v="1"/>
    <n v="3"/>
    <x v="4"/>
    <x v="3"/>
    <x v="0"/>
    <n v="2"/>
    <s v="5-10 Miles"/>
    <x v="3"/>
    <x v="0"/>
    <n v="43"/>
    <x v="1"/>
    <x v="1"/>
  </r>
  <r>
    <n v="15529"/>
    <x v="0"/>
    <x v="0"/>
    <n v="60000"/>
    <x v="1"/>
    <n v="4"/>
    <x v="4"/>
    <x v="3"/>
    <x v="0"/>
    <n v="2"/>
    <s v="2-5 Miles"/>
    <x v="0"/>
    <x v="2"/>
    <n v="43"/>
    <x v="1"/>
    <x v="0"/>
  </r>
  <r>
    <n v="23217"/>
    <x v="1"/>
    <x v="1"/>
    <n v="60000"/>
    <x v="1"/>
    <n v="3"/>
    <x v="3"/>
    <x v="3"/>
    <x v="0"/>
    <n v="0"/>
    <s v="2-5 Miles"/>
    <x v="0"/>
    <x v="2"/>
    <n v="43"/>
    <x v="1"/>
    <x v="0"/>
  </r>
  <r>
    <n v="15532"/>
    <x v="1"/>
    <x v="0"/>
    <n v="60000"/>
    <x v="1"/>
    <n v="4"/>
    <x v="4"/>
    <x v="3"/>
    <x v="0"/>
    <n v="2"/>
    <s v="2-5 Miles"/>
    <x v="0"/>
    <x v="2"/>
    <n v="43"/>
    <x v="1"/>
    <x v="0"/>
  </r>
  <r>
    <n v="21660"/>
    <x v="0"/>
    <x v="1"/>
    <n v="60000"/>
    <x v="1"/>
    <n v="3"/>
    <x v="3"/>
    <x v="3"/>
    <x v="0"/>
    <n v="0"/>
    <s v="2-5 Miles"/>
    <x v="0"/>
    <x v="2"/>
    <n v="43"/>
    <x v="1"/>
    <x v="0"/>
  </r>
  <r>
    <n v="21980"/>
    <x v="1"/>
    <x v="1"/>
    <n v="60000"/>
    <x v="1"/>
    <n v="1"/>
    <x v="4"/>
    <x v="3"/>
    <x v="0"/>
    <n v="1"/>
    <s v="5-10 Miles"/>
    <x v="3"/>
    <x v="0"/>
    <n v="44"/>
    <x v="1"/>
    <x v="0"/>
  </r>
  <r>
    <n v="29143"/>
    <x v="1"/>
    <x v="1"/>
    <n v="60000"/>
    <x v="1"/>
    <n v="1"/>
    <x v="4"/>
    <x v="3"/>
    <x v="1"/>
    <n v="1"/>
    <s v="0-1 Miles"/>
    <x v="1"/>
    <x v="2"/>
    <n v="44"/>
    <x v="1"/>
    <x v="0"/>
  </r>
  <r>
    <n v="14633"/>
    <x v="0"/>
    <x v="0"/>
    <n v="60000"/>
    <x v="1"/>
    <n v="1"/>
    <x v="0"/>
    <x v="2"/>
    <x v="0"/>
    <n v="1"/>
    <s v="2-5 Miles"/>
    <x v="0"/>
    <x v="2"/>
    <n v="44"/>
    <x v="1"/>
    <x v="1"/>
  </r>
  <r>
    <n v="23542"/>
    <x v="1"/>
    <x v="0"/>
    <n v="60000"/>
    <x v="1"/>
    <n v="1"/>
    <x v="0"/>
    <x v="2"/>
    <x v="1"/>
    <n v="1"/>
    <s v="0-1 Miles"/>
    <x v="1"/>
    <x v="0"/>
    <n v="45"/>
    <x v="2"/>
    <x v="0"/>
  </r>
  <r>
    <n v="26139"/>
    <x v="1"/>
    <x v="0"/>
    <n v="60000"/>
    <x v="1"/>
    <n v="1"/>
    <x v="0"/>
    <x v="2"/>
    <x v="0"/>
    <n v="1"/>
    <s v="5-10 Miles"/>
    <x v="3"/>
    <x v="0"/>
    <n v="45"/>
    <x v="2"/>
    <x v="1"/>
  </r>
  <r>
    <n v="14312"/>
    <x v="0"/>
    <x v="1"/>
    <n v="60000"/>
    <x v="1"/>
    <n v="1"/>
    <x v="0"/>
    <x v="2"/>
    <x v="0"/>
    <n v="1"/>
    <s v="5-10 Miles"/>
    <x v="3"/>
    <x v="0"/>
    <n v="45"/>
    <x v="2"/>
    <x v="1"/>
  </r>
  <r>
    <n v="22936"/>
    <x v="1"/>
    <x v="1"/>
    <n v="60000"/>
    <x v="1"/>
    <n v="1"/>
    <x v="0"/>
    <x v="2"/>
    <x v="1"/>
    <n v="1"/>
    <s v="0-1 Miles"/>
    <x v="1"/>
    <x v="0"/>
    <n v="45"/>
    <x v="2"/>
    <x v="0"/>
  </r>
  <r>
    <n v="17310"/>
    <x v="0"/>
    <x v="0"/>
    <n v="60000"/>
    <x v="1"/>
    <n v="1"/>
    <x v="0"/>
    <x v="2"/>
    <x v="0"/>
    <n v="1"/>
    <s v="0-1 Miles"/>
    <x v="1"/>
    <x v="0"/>
    <n v="45"/>
    <x v="2"/>
    <x v="0"/>
  </r>
  <r>
    <n v="18052"/>
    <x v="0"/>
    <x v="1"/>
    <n v="60000"/>
    <x v="1"/>
    <n v="1"/>
    <x v="0"/>
    <x v="2"/>
    <x v="0"/>
    <n v="1"/>
    <s v="0-1 Miles"/>
    <x v="1"/>
    <x v="2"/>
    <n v="45"/>
    <x v="2"/>
    <x v="0"/>
  </r>
  <r>
    <n v="15555"/>
    <x v="0"/>
    <x v="1"/>
    <n v="60000"/>
    <x v="1"/>
    <n v="1"/>
    <x v="0"/>
    <x v="2"/>
    <x v="0"/>
    <n v="1"/>
    <s v="2-5 Miles"/>
    <x v="0"/>
    <x v="2"/>
    <n v="45"/>
    <x v="2"/>
    <x v="0"/>
  </r>
  <r>
    <n v="18050"/>
    <x v="0"/>
    <x v="1"/>
    <n v="60000"/>
    <x v="1"/>
    <n v="1"/>
    <x v="0"/>
    <x v="2"/>
    <x v="0"/>
    <n v="1"/>
    <s v="0-1 Miles"/>
    <x v="1"/>
    <x v="2"/>
    <n v="45"/>
    <x v="2"/>
    <x v="0"/>
  </r>
  <r>
    <n v="20196"/>
    <x v="0"/>
    <x v="0"/>
    <n v="60000"/>
    <x v="1"/>
    <n v="1"/>
    <x v="0"/>
    <x v="2"/>
    <x v="0"/>
    <n v="1"/>
    <s v="2-5 Miles"/>
    <x v="0"/>
    <x v="2"/>
    <n v="45"/>
    <x v="2"/>
    <x v="0"/>
  </r>
  <r>
    <n v="24466"/>
    <x v="0"/>
    <x v="1"/>
    <n v="60000"/>
    <x v="1"/>
    <n v="1"/>
    <x v="0"/>
    <x v="2"/>
    <x v="0"/>
    <n v="1"/>
    <s v="5-10 Miles"/>
    <x v="3"/>
    <x v="0"/>
    <n v="46"/>
    <x v="2"/>
    <x v="0"/>
  </r>
  <r>
    <n v="29298"/>
    <x v="1"/>
    <x v="1"/>
    <n v="60000"/>
    <x v="1"/>
    <n v="1"/>
    <x v="0"/>
    <x v="2"/>
    <x v="0"/>
    <n v="1"/>
    <s v="5-10 Miles"/>
    <x v="3"/>
    <x v="0"/>
    <n v="46"/>
    <x v="2"/>
    <x v="0"/>
  </r>
  <r>
    <n v="28319"/>
    <x v="1"/>
    <x v="1"/>
    <n v="60000"/>
    <x v="1"/>
    <n v="1"/>
    <x v="0"/>
    <x v="2"/>
    <x v="1"/>
    <n v="1"/>
    <s v="0-1 Miles"/>
    <x v="1"/>
    <x v="0"/>
    <n v="46"/>
    <x v="2"/>
    <x v="0"/>
  </r>
  <r>
    <n v="21207"/>
    <x v="0"/>
    <x v="0"/>
    <n v="60000"/>
    <x v="1"/>
    <n v="1"/>
    <x v="0"/>
    <x v="2"/>
    <x v="0"/>
    <n v="1"/>
    <s v="5-10 Miles"/>
    <x v="3"/>
    <x v="0"/>
    <n v="46"/>
    <x v="2"/>
    <x v="1"/>
  </r>
  <r>
    <n v="11738"/>
    <x v="0"/>
    <x v="0"/>
    <n v="60000"/>
    <x v="1"/>
    <n v="4"/>
    <x v="4"/>
    <x v="3"/>
    <x v="0"/>
    <n v="0"/>
    <s v="2-5 Miles"/>
    <x v="0"/>
    <x v="2"/>
    <n v="46"/>
    <x v="2"/>
    <x v="1"/>
  </r>
  <r>
    <n v="17864"/>
    <x v="0"/>
    <x v="1"/>
    <n v="60000"/>
    <x v="1"/>
    <n v="1"/>
    <x v="0"/>
    <x v="2"/>
    <x v="0"/>
    <n v="1"/>
    <s v="2-5 Miles"/>
    <x v="0"/>
    <x v="2"/>
    <n v="46"/>
    <x v="2"/>
    <x v="0"/>
  </r>
  <r>
    <n v="13942"/>
    <x v="0"/>
    <x v="0"/>
    <n v="60000"/>
    <x v="1"/>
    <n v="1"/>
    <x v="0"/>
    <x v="2"/>
    <x v="0"/>
    <n v="1"/>
    <s v="0-1 Miles"/>
    <x v="1"/>
    <x v="2"/>
    <n v="46"/>
    <x v="2"/>
    <x v="1"/>
  </r>
  <r>
    <n v="15559"/>
    <x v="0"/>
    <x v="0"/>
    <n v="60000"/>
    <x v="1"/>
    <n v="5"/>
    <x v="4"/>
    <x v="3"/>
    <x v="0"/>
    <n v="1"/>
    <s v="2-5 Miles"/>
    <x v="0"/>
    <x v="2"/>
    <n v="47"/>
    <x v="2"/>
    <x v="1"/>
  </r>
  <r>
    <n v="17269"/>
    <x v="1"/>
    <x v="0"/>
    <n v="60000"/>
    <x v="1"/>
    <n v="3"/>
    <x v="4"/>
    <x v="3"/>
    <x v="1"/>
    <n v="0"/>
    <s v="0-1 Miles"/>
    <x v="1"/>
    <x v="2"/>
    <n v="47"/>
    <x v="2"/>
    <x v="0"/>
  </r>
  <r>
    <n v="19413"/>
    <x v="1"/>
    <x v="0"/>
    <n v="60000"/>
    <x v="1"/>
    <n v="3"/>
    <x v="4"/>
    <x v="3"/>
    <x v="1"/>
    <n v="1"/>
    <s v="0-1 Miles"/>
    <x v="1"/>
    <x v="2"/>
    <n v="47"/>
    <x v="2"/>
    <x v="0"/>
  </r>
  <r>
    <n v="11538"/>
    <x v="1"/>
    <x v="1"/>
    <n v="60000"/>
    <x v="1"/>
    <n v="4"/>
    <x v="3"/>
    <x v="2"/>
    <x v="1"/>
    <n v="0"/>
    <s v="0-1 Miles"/>
    <x v="1"/>
    <x v="2"/>
    <n v="47"/>
    <x v="2"/>
    <x v="0"/>
  </r>
  <r>
    <n v="25101"/>
    <x v="0"/>
    <x v="0"/>
    <n v="60000"/>
    <x v="1"/>
    <n v="5"/>
    <x v="4"/>
    <x v="3"/>
    <x v="0"/>
    <n v="1"/>
    <s v="2-5 Miles"/>
    <x v="0"/>
    <x v="2"/>
    <n v="47"/>
    <x v="2"/>
    <x v="1"/>
  </r>
  <r>
    <n v="16247"/>
    <x v="1"/>
    <x v="1"/>
    <n v="60000"/>
    <x v="1"/>
    <n v="4"/>
    <x v="3"/>
    <x v="2"/>
    <x v="1"/>
    <n v="0"/>
    <s v="1-2 Miles"/>
    <x v="2"/>
    <x v="2"/>
    <n v="47"/>
    <x v="2"/>
    <x v="1"/>
  </r>
  <r>
    <n v="13760"/>
    <x v="0"/>
    <x v="0"/>
    <n v="60000"/>
    <x v="1"/>
    <n v="4"/>
    <x v="3"/>
    <x v="2"/>
    <x v="1"/>
    <n v="0"/>
    <s v="0-1 Miles"/>
    <x v="1"/>
    <x v="2"/>
    <n v="47"/>
    <x v="2"/>
    <x v="1"/>
  </r>
  <r>
    <n v="12452"/>
    <x v="0"/>
    <x v="0"/>
    <n v="60000"/>
    <x v="1"/>
    <n v="4"/>
    <x v="3"/>
    <x v="2"/>
    <x v="0"/>
    <n v="0"/>
    <s v="1-2 Miles"/>
    <x v="2"/>
    <x v="2"/>
    <n v="47"/>
    <x v="2"/>
    <x v="0"/>
  </r>
  <r>
    <n v="11540"/>
    <x v="1"/>
    <x v="0"/>
    <n v="60000"/>
    <x v="1"/>
    <n v="4"/>
    <x v="3"/>
    <x v="2"/>
    <x v="0"/>
    <n v="0"/>
    <s v="1-2 Miles"/>
    <x v="2"/>
    <x v="2"/>
    <n v="47"/>
    <x v="2"/>
    <x v="0"/>
  </r>
  <r>
    <n v="11745"/>
    <x v="0"/>
    <x v="1"/>
    <n v="60000"/>
    <x v="1"/>
    <n v="1"/>
    <x v="4"/>
    <x v="3"/>
    <x v="0"/>
    <n v="1"/>
    <s v="0-1 Miles"/>
    <x v="1"/>
    <x v="2"/>
    <n v="47"/>
    <x v="2"/>
    <x v="0"/>
  </r>
  <r>
    <n v="11734"/>
    <x v="0"/>
    <x v="0"/>
    <n v="60000"/>
    <x v="1"/>
    <n v="1"/>
    <x v="0"/>
    <x v="2"/>
    <x v="1"/>
    <n v="1"/>
    <s v="0-1 Miles"/>
    <x v="1"/>
    <x v="2"/>
    <n v="47"/>
    <x v="2"/>
    <x v="1"/>
  </r>
  <r>
    <n v="11886"/>
    <x v="0"/>
    <x v="1"/>
    <n v="60000"/>
    <x v="1"/>
    <n v="3"/>
    <x v="4"/>
    <x v="3"/>
    <x v="0"/>
    <n v="1"/>
    <s v="0-1 Miles"/>
    <x v="1"/>
    <x v="2"/>
    <n v="48"/>
    <x v="2"/>
    <x v="0"/>
  </r>
  <r>
    <n v="22221"/>
    <x v="0"/>
    <x v="0"/>
    <n v="60000"/>
    <x v="1"/>
    <n v="2"/>
    <x v="1"/>
    <x v="3"/>
    <x v="1"/>
    <n v="2"/>
    <s v="1-2 Miles"/>
    <x v="2"/>
    <x v="2"/>
    <n v="48"/>
    <x v="2"/>
    <x v="0"/>
  </r>
  <r>
    <n v="16151"/>
    <x v="0"/>
    <x v="1"/>
    <n v="60000"/>
    <x v="1"/>
    <n v="1"/>
    <x v="4"/>
    <x v="3"/>
    <x v="0"/>
    <n v="1"/>
    <s v="2-5 Miles"/>
    <x v="0"/>
    <x v="2"/>
    <n v="48"/>
    <x v="2"/>
    <x v="0"/>
  </r>
  <r>
    <n v="23449"/>
    <x v="0"/>
    <x v="0"/>
    <n v="60000"/>
    <x v="1"/>
    <n v="2"/>
    <x v="1"/>
    <x v="3"/>
    <x v="0"/>
    <n v="2"/>
    <s v="5-10 Miles"/>
    <x v="3"/>
    <x v="2"/>
    <n v="48"/>
    <x v="2"/>
    <x v="1"/>
  </r>
  <r>
    <n v="14662"/>
    <x v="0"/>
    <x v="0"/>
    <n v="60000"/>
    <x v="1"/>
    <n v="1"/>
    <x v="4"/>
    <x v="3"/>
    <x v="0"/>
    <n v="1"/>
    <s v="0-1 Miles"/>
    <x v="1"/>
    <x v="2"/>
    <n v="48"/>
    <x v="2"/>
    <x v="0"/>
  </r>
  <r>
    <n v="25148"/>
    <x v="0"/>
    <x v="0"/>
    <n v="60000"/>
    <x v="1"/>
    <n v="2"/>
    <x v="1"/>
    <x v="3"/>
    <x v="1"/>
    <n v="2"/>
    <s v="1-2 Miles"/>
    <x v="2"/>
    <x v="2"/>
    <n v="48"/>
    <x v="2"/>
    <x v="0"/>
  </r>
  <r>
    <n v="22219"/>
    <x v="0"/>
    <x v="1"/>
    <n v="60000"/>
    <x v="1"/>
    <n v="2"/>
    <x v="1"/>
    <x v="3"/>
    <x v="0"/>
    <n v="2"/>
    <s v="5-10 Miles"/>
    <x v="3"/>
    <x v="2"/>
    <n v="49"/>
    <x v="2"/>
    <x v="1"/>
  </r>
  <r>
    <n v="22220"/>
    <x v="0"/>
    <x v="0"/>
    <n v="60000"/>
    <x v="1"/>
    <n v="2"/>
    <x v="1"/>
    <x v="3"/>
    <x v="1"/>
    <n v="2"/>
    <s v="1-2 Miles"/>
    <x v="2"/>
    <x v="2"/>
    <n v="49"/>
    <x v="2"/>
    <x v="0"/>
  </r>
  <r>
    <n v="17531"/>
    <x v="0"/>
    <x v="0"/>
    <n v="60000"/>
    <x v="1"/>
    <n v="2"/>
    <x v="1"/>
    <x v="3"/>
    <x v="1"/>
    <n v="2"/>
    <s v="5-10 Miles"/>
    <x v="3"/>
    <x v="2"/>
    <n v="50"/>
    <x v="2"/>
    <x v="1"/>
  </r>
  <r>
    <n v="22227"/>
    <x v="0"/>
    <x v="1"/>
    <n v="60000"/>
    <x v="1"/>
    <n v="2"/>
    <x v="1"/>
    <x v="3"/>
    <x v="0"/>
    <n v="2"/>
    <s v="5-10 Miles"/>
    <x v="3"/>
    <x v="2"/>
    <n v="50"/>
    <x v="2"/>
    <x v="1"/>
  </r>
  <r>
    <n v="23459"/>
    <x v="0"/>
    <x v="0"/>
    <n v="60000"/>
    <x v="1"/>
    <n v="2"/>
    <x v="1"/>
    <x v="3"/>
    <x v="0"/>
    <n v="2"/>
    <s v="5-10 Miles"/>
    <x v="3"/>
    <x v="2"/>
    <n v="50"/>
    <x v="2"/>
    <x v="1"/>
  </r>
  <r>
    <n v="17436"/>
    <x v="0"/>
    <x v="0"/>
    <n v="60000"/>
    <x v="1"/>
    <n v="2"/>
    <x v="1"/>
    <x v="3"/>
    <x v="1"/>
    <n v="2"/>
    <s v="1-2 Miles"/>
    <x v="2"/>
    <x v="2"/>
    <n v="51"/>
    <x v="2"/>
    <x v="1"/>
  </r>
  <r>
    <n v="21306"/>
    <x v="1"/>
    <x v="0"/>
    <n v="60000"/>
    <x v="1"/>
    <n v="2"/>
    <x v="1"/>
    <x v="3"/>
    <x v="0"/>
    <n v="2"/>
    <s v="5-10 Miles"/>
    <x v="3"/>
    <x v="2"/>
    <n v="51"/>
    <x v="2"/>
    <x v="1"/>
  </r>
  <r>
    <n v="18411"/>
    <x v="0"/>
    <x v="0"/>
    <n v="60000"/>
    <x v="1"/>
    <n v="2"/>
    <x v="1"/>
    <x v="3"/>
    <x v="1"/>
    <n v="2"/>
    <s v="5-10 Miles"/>
    <x v="3"/>
    <x v="2"/>
    <n v="51"/>
    <x v="2"/>
    <x v="1"/>
  </r>
  <r>
    <n v="12192"/>
    <x v="1"/>
    <x v="1"/>
    <n v="60000"/>
    <x v="1"/>
    <n v="2"/>
    <x v="2"/>
    <x v="2"/>
    <x v="1"/>
    <n v="2"/>
    <s v="1-2 Miles"/>
    <x v="2"/>
    <x v="2"/>
    <n v="51"/>
    <x v="2"/>
    <x v="1"/>
  </r>
  <r>
    <n v="18858"/>
    <x v="1"/>
    <x v="0"/>
    <n v="60000"/>
    <x v="1"/>
    <n v="2"/>
    <x v="2"/>
    <x v="2"/>
    <x v="0"/>
    <n v="2"/>
    <s v="5-10 Miles"/>
    <x v="3"/>
    <x v="2"/>
    <n v="52"/>
    <x v="2"/>
    <x v="0"/>
  </r>
  <r>
    <n v="16890"/>
    <x v="0"/>
    <x v="0"/>
    <n v="60000"/>
    <x v="1"/>
    <n v="3"/>
    <x v="2"/>
    <x v="2"/>
    <x v="0"/>
    <n v="2"/>
    <s v="5-10 Miles"/>
    <x v="3"/>
    <x v="2"/>
    <n v="52"/>
    <x v="2"/>
    <x v="0"/>
  </r>
  <r>
    <n v="27673"/>
    <x v="1"/>
    <x v="1"/>
    <n v="60000"/>
    <x v="1"/>
    <n v="3"/>
    <x v="3"/>
    <x v="4"/>
    <x v="0"/>
    <n v="2"/>
    <s v="5-10 Miles"/>
    <x v="3"/>
    <x v="2"/>
    <n v="53"/>
    <x v="2"/>
    <x v="0"/>
  </r>
  <r>
    <n v="27441"/>
    <x v="0"/>
    <x v="0"/>
    <n v="60000"/>
    <x v="1"/>
    <n v="3"/>
    <x v="1"/>
    <x v="3"/>
    <x v="1"/>
    <n v="2"/>
    <s v="2-5 Miles"/>
    <x v="0"/>
    <x v="2"/>
    <n v="53"/>
    <x v="2"/>
    <x v="1"/>
  </r>
  <r>
    <n v="12121"/>
    <x v="1"/>
    <x v="0"/>
    <n v="60000"/>
    <x v="1"/>
    <n v="3"/>
    <x v="1"/>
    <x v="3"/>
    <x v="0"/>
    <n v="2"/>
    <s v="10+ Miles"/>
    <x v="4"/>
    <x v="2"/>
    <n v="53"/>
    <x v="2"/>
    <x v="0"/>
  </r>
  <r>
    <n v="14417"/>
    <x v="1"/>
    <x v="0"/>
    <n v="60000"/>
    <x v="1"/>
    <n v="3"/>
    <x v="1"/>
    <x v="3"/>
    <x v="0"/>
    <n v="2"/>
    <s v="10+ Miles"/>
    <x v="4"/>
    <x v="2"/>
    <n v="54"/>
    <x v="2"/>
    <x v="0"/>
  </r>
  <r>
    <n v="23731"/>
    <x v="0"/>
    <x v="0"/>
    <n v="60000"/>
    <x v="1"/>
    <n v="2"/>
    <x v="1"/>
    <x v="3"/>
    <x v="0"/>
    <n v="2"/>
    <s v="2-5 Miles"/>
    <x v="0"/>
    <x v="2"/>
    <n v="54"/>
    <x v="2"/>
    <x v="0"/>
  </r>
  <r>
    <n v="19884"/>
    <x v="0"/>
    <x v="0"/>
    <n v="60000"/>
    <x v="1"/>
    <n v="2"/>
    <x v="1"/>
    <x v="3"/>
    <x v="0"/>
    <n v="2"/>
    <s v="2-5 Miles"/>
    <x v="0"/>
    <x v="2"/>
    <n v="55"/>
    <x v="3"/>
    <x v="0"/>
  </r>
  <r>
    <n v="11225"/>
    <x v="0"/>
    <x v="1"/>
    <n v="60000"/>
    <x v="1"/>
    <n v="2"/>
    <x v="0"/>
    <x v="3"/>
    <x v="0"/>
    <n v="1"/>
    <s v="10+ Miles"/>
    <x v="4"/>
    <x v="2"/>
    <n v="55"/>
    <x v="3"/>
    <x v="1"/>
  </r>
  <r>
    <n v="17699"/>
    <x v="0"/>
    <x v="0"/>
    <n v="60000"/>
    <x v="1"/>
    <n v="1"/>
    <x v="3"/>
    <x v="2"/>
    <x v="1"/>
    <n v="0"/>
    <s v="0-1 Miles"/>
    <x v="1"/>
    <x v="2"/>
    <n v="55"/>
    <x v="3"/>
    <x v="1"/>
  </r>
  <r>
    <n v="18105"/>
    <x v="0"/>
    <x v="1"/>
    <n v="60000"/>
    <x v="1"/>
    <n v="2"/>
    <x v="0"/>
    <x v="3"/>
    <x v="0"/>
    <n v="1"/>
    <s v="10+ Miles"/>
    <x v="4"/>
    <x v="2"/>
    <n v="55"/>
    <x v="3"/>
    <x v="1"/>
  </r>
  <r>
    <n v="28052"/>
    <x v="0"/>
    <x v="0"/>
    <n v="60000"/>
    <x v="1"/>
    <n v="2"/>
    <x v="1"/>
    <x v="3"/>
    <x v="0"/>
    <n v="2"/>
    <s v="10+ Miles"/>
    <x v="4"/>
    <x v="2"/>
    <n v="55"/>
    <x v="3"/>
    <x v="1"/>
  </r>
  <r>
    <n v="11219"/>
    <x v="0"/>
    <x v="0"/>
    <n v="60000"/>
    <x v="1"/>
    <n v="2"/>
    <x v="1"/>
    <x v="3"/>
    <x v="0"/>
    <n v="2"/>
    <s v="10+ Miles"/>
    <x v="4"/>
    <x v="2"/>
    <n v="55"/>
    <x v="3"/>
    <x v="1"/>
  </r>
  <r>
    <n v="16813"/>
    <x v="0"/>
    <x v="0"/>
    <n v="60000"/>
    <x v="1"/>
    <n v="2"/>
    <x v="0"/>
    <x v="3"/>
    <x v="0"/>
    <n v="2"/>
    <s v="10+ Miles"/>
    <x v="4"/>
    <x v="2"/>
    <n v="55"/>
    <x v="3"/>
    <x v="1"/>
  </r>
  <r>
    <n v="24981"/>
    <x v="0"/>
    <x v="0"/>
    <n v="60000"/>
    <x v="1"/>
    <n v="2"/>
    <x v="0"/>
    <x v="3"/>
    <x v="0"/>
    <n v="2"/>
    <s v="10+ Miles"/>
    <x v="4"/>
    <x v="2"/>
    <n v="56"/>
    <x v="3"/>
    <x v="1"/>
  </r>
  <r>
    <n v="13388"/>
    <x v="1"/>
    <x v="0"/>
    <n v="60000"/>
    <x v="1"/>
    <n v="2"/>
    <x v="0"/>
    <x v="3"/>
    <x v="0"/>
    <n v="1"/>
    <s v="10+ Miles"/>
    <x v="4"/>
    <x v="2"/>
    <n v="56"/>
    <x v="3"/>
    <x v="1"/>
  </r>
  <r>
    <n v="25886"/>
    <x v="0"/>
    <x v="1"/>
    <n v="60000"/>
    <x v="1"/>
    <n v="2"/>
    <x v="0"/>
    <x v="3"/>
    <x v="0"/>
    <n v="2"/>
    <s v="2-5 Miles"/>
    <x v="0"/>
    <x v="2"/>
    <n v="56"/>
    <x v="3"/>
    <x v="0"/>
  </r>
  <r>
    <n v="28043"/>
    <x v="0"/>
    <x v="1"/>
    <n v="60000"/>
    <x v="1"/>
    <n v="2"/>
    <x v="4"/>
    <x v="4"/>
    <x v="0"/>
    <n v="0"/>
    <s v="10+ Miles"/>
    <x v="4"/>
    <x v="2"/>
    <n v="56"/>
    <x v="3"/>
    <x v="1"/>
  </r>
  <r>
    <n v="13233"/>
    <x v="0"/>
    <x v="0"/>
    <n v="60000"/>
    <x v="1"/>
    <n v="2"/>
    <x v="0"/>
    <x v="3"/>
    <x v="0"/>
    <n v="1"/>
    <s v="10+ Miles"/>
    <x v="4"/>
    <x v="2"/>
    <n v="57"/>
    <x v="3"/>
    <x v="0"/>
  </r>
  <r>
    <n v="12100"/>
    <x v="1"/>
    <x v="0"/>
    <n v="60000"/>
    <x v="1"/>
    <n v="2"/>
    <x v="4"/>
    <x v="4"/>
    <x v="0"/>
    <n v="0"/>
    <s v="10+ Miles"/>
    <x v="4"/>
    <x v="2"/>
    <n v="57"/>
    <x v="3"/>
    <x v="1"/>
  </r>
  <r>
    <n v="19002"/>
    <x v="0"/>
    <x v="1"/>
    <n v="60000"/>
    <x v="1"/>
    <n v="2"/>
    <x v="0"/>
    <x v="3"/>
    <x v="0"/>
    <n v="1"/>
    <s v="2-5 Miles"/>
    <x v="0"/>
    <x v="2"/>
    <n v="57"/>
    <x v="3"/>
    <x v="0"/>
  </r>
  <r>
    <n v="24979"/>
    <x v="0"/>
    <x v="1"/>
    <n v="60000"/>
    <x v="1"/>
    <n v="2"/>
    <x v="0"/>
    <x v="3"/>
    <x v="0"/>
    <n v="2"/>
    <s v="2-5 Miles"/>
    <x v="0"/>
    <x v="2"/>
    <n v="57"/>
    <x v="3"/>
    <x v="0"/>
  </r>
  <r>
    <n v="15895"/>
    <x v="1"/>
    <x v="1"/>
    <n v="60000"/>
    <x v="1"/>
    <n v="2"/>
    <x v="4"/>
    <x v="4"/>
    <x v="0"/>
    <n v="0"/>
    <s v="10+ Miles"/>
    <x v="4"/>
    <x v="2"/>
    <n v="58"/>
    <x v="3"/>
    <x v="1"/>
  </r>
  <r>
    <n v="16791"/>
    <x v="1"/>
    <x v="0"/>
    <n v="60000"/>
    <x v="1"/>
    <n v="5"/>
    <x v="4"/>
    <x v="4"/>
    <x v="0"/>
    <n v="3"/>
    <s v="10+ Miles"/>
    <x v="4"/>
    <x v="2"/>
    <n v="59"/>
    <x v="3"/>
    <x v="0"/>
  </r>
  <r>
    <n v="15313"/>
    <x v="0"/>
    <x v="0"/>
    <n v="60000"/>
    <x v="1"/>
    <n v="4"/>
    <x v="4"/>
    <x v="4"/>
    <x v="0"/>
    <n v="2"/>
    <s v="2-5 Miles"/>
    <x v="0"/>
    <x v="2"/>
    <n v="59"/>
    <x v="3"/>
    <x v="1"/>
  </r>
  <r>
    <n v="13216"/>
    <x v="0"/>
    <x v="1"/>
    <n v="60000"/>
    <x v="1"/>
    <n v="5"/>
    <x v="4"/>
    <x v="4"/>
    <x v="0"/>
    <n v="3"/>
    <s v="10+ Miles"/>
    <x v="4"/>
    <x v="2"/>
    <n v="59"/>
    <x v="3"/>
    <x v="1"/>
  </r>
  <r>
    <n v="14389"/>
    <x v="0"/>
    <x v="0"/>
    <n v="60000"/>
    <x v="1"/>
    <n v="2"/>
    <x v="4"/>
    <x v="4"/>
    <x v="0"/>
    <n v="0"/>
    <s v="2-5 Miles"/>
    <x v="0"/>
    <x v="2"/>
    <n v="59"/>
    <x v="3"/>
    <x v="1"/>
  </r>
  <r>
    <n v="21770"/>
    <x v="0"/>
    <x v="0"/>
    <n v="60000"/>
    <x v="1"/>
    <n v="4"/>
    <x v="4"/>
    <x v="4"/>
    <x v="0"/>
    <n v="2"/>
    <s v="10+ Miles"/>
    <x v="4"/>
    <x v="2"/>
    <n v="60"/>
    <x v="3"/>
    <x v="1"/>
  </r>
  <r>
    <n v="19856"/>
    <x v="0"/>
    <x v="1"/>
    <n v="60000"/>
    <x v="1"/>
    <n v="4"/>
    <x v="4"/>
    <x v="4"/>
    <x v="0"/>
    <n v="2"/>
    <s v="2-5 Miles"/>
    <x v="0"/>
    <x v="2"/>
    <n v="60"/>
    <x v="3"/>
    <x v="1"/>
  </r>
  <r>
    <n v="13353"/>
    <x v="1"/>
    <x v="1"/>
    <n v="60000"/>
    <x v="1"/>
    <n v="4"/>
    <x v="3"/>
    <x v="4"/>
    <x v="0"/>
    <n v="2"/>
    <s v="10+ Miles"/>
    <x v="4"/>
    <x v="2"/>
    <n v="61"/>
    <x v="3"/>
    <x v="0"/>
  </r>
  <r>
    <n v="21751"/>
    <x v="0"/>
    <x v="0"/>
    <n v="60000"/>
    <x v="1"/>
    <n v="3"/>
    <x v="3"/>
    <x v="4"/>
    <x v="0"/>
    <n v="2"/>
    <s v="1-2 Miles"/>
    <x v="2"/>
    <x v="2"/>
    <n v="63"/>
    <x v="3"/>
    <x v="1"/>
  </r>
  <r>
    <n v="24643"/>
    <x v="1"/>
    <x v="1"/>
    <n v="60000"/>
    <x v="1"/>
    <n v="4"/>
    <x v="4"/>
    <x v="4"/>
    <x v="0"/>
    <n v="2"/>
    <s v="10+ Miles"/>
    <x v="4"/>
    <x v="2"/>
    <n v="63"/>
    <x v="3"/>
    <x v="1"/>
  </r>
  <r>
    <n v="21752"/>
    <x v="0"/>
    <x v="0"/>
    <n v="60000"/>
    <x v="1"/>
    <n v="3"/>
    <x v="3"/>
    <x v="4"/>
    <x v="0"/>
    <n v="2"/>
    <s v="10+ Miles"/>
    <x v="4"/>
    <x v="2"/>
    <n v="64"/>
    <x v="3"/>
    <x v="1"/>
  </r>
  <r>
    <n v="24941"/>
    <x v="0"/>
    <x v="0"/>
    <n v="60000"/>
    <x v="1"/>
    <n v="3"/>
    <x v="4"/>
    <x v="4"/>
    <x v="0"/>
    <n v="2"/>
    <s v="10+ Miles"/>
    <x v="4"/>
    <x v="2"/>
    <n v="66"/>
    <x v="4"/>
    <x v="1"/>
  </r>
  <r>
    <n v="24943"/>
    <x v="0"/>
    <x v="0"/>
    <n v="60000"/>
    <x v="1"/>
    <n v="3"/>
    <x v="4"/>
    <x v="4"/>
    <x v="0"/>
    <n v="2"/>
    <s v="10+ Miles"/>
    <x v="4"/>
    <x v="2"/>
    <n v="66"/>
    <x v="4"/>
    <x v="1"/>
  </r>
  <r>
    <n v="27388"/>
    <x v="0"/>
    <x v="0"/>
    <n v="60000"/>
    <x v="1"/>
    <n v="3"/>
    <x v="4"/>
    <x v="4"/>
    <x v="1"/>
    <n v="2"/>
    <s v="1-2 Miles"/>
    <x v="2"/>
    <x v="2"/>
    <n v="66"/>
    <x v="4"/>
    <x v="1"/>
  </r>
  <r>
    <n v="28004"/>
    <x v="0"/>
    <x v="1"/>
    <n v="60000"/>
    <x v="1"/>
    <n v="3"/>
    <x v="4"/>
    <x v="4"/>
    <x v="0"/>
    <n v="2"/>
    <s v="10+ Miles"/>
    <x v="4"/>
    <x v="2"/>
    <n v="66"/>
    <x v="4"/>
    <x v="1"/>
  </r>
  <r>
    <n v="28972"/>
    <x v="1"/>
    <x v="1"/>
    <n v="60000"/>
    <x v="1"/>
    <n v="3"/>
    <x v="3"/>
    <x v="4"/>
    <x v="0"/>
    <n v="2"/>
    <s v="10+ Miles"/>
    <x v="4"/>
    <x v="2"/>
    <n v="66"/>
    <x v="4"/>
    <x v="1"/>
  </r>
  <r>
    <n v="11147"/>
    <x v="0"/>
    <x v="0"/>
    <n v="60000"/>
    <x v="1"/>
    <n v="2"/>
    <x v="3"/>
    <x v="4"/>
    <x v="0"/>
    <n v="1"/>
    <s v="0-1 Miles"/>
    <x v="1"/>
    <x v="0"/>
    <n v="67"/>
    <x v="4"/>
    <x v="0"/>
  </r>
  <r>
    <n v="22127"/>
    <x v="0"/>
    <x v="0"/>
    <n v="60000"/>
    <x v="1"/>
    <n v="3"/>
    <x v="3"/>
    <x v="4"/>
    <x v="0"/>
    <n v="2"/>
    <s v="1-2 Miles"/>
    <x v="2"/>
    <x v="2"/>
    <n v="67"/>
    <x v="4"/>
    <x v="1"/>
  </r>
  <r>
    <n v="23672"/>
    <x v="0"/>
    <x v="1"/>
    <n v="60000"/>
    <x v="1"/>
    <n v="3"/>
    <x v="3"/>
    <x v="4"/>
    <x v="0"/>
    <n v="2"/>
    <s v="1-2 Miles"/>
    <x v="2"/>
    <x v="2"/>
    <n v="67"/>
    <x v="4"/>
    <x v="1"/>
  </r>
  <r>
    <n v="20380"/>
    <x v="0"/>
    <x v="1"/>
    <n v="60000"/>
    <x v="1"/>
    <n v="3"/>
    <x v="3"/>
    <x v="4"/>
    <x v="0"/>
    <n v="2"/>
    <s v="10+ Miles"/>
    <x v="4"/>
    <x v="2"/>
    <n v="69"/>
    <x v="4"/>
    <x v="1"/>
  </r>
  <r>
    <n v="18847"/>
    <x v="0"/>
    <x v="1"/>
    <n v="60000"/>
    <x v="1"/>
    <n v="2"/>
    <x v="3"/>
    <x v="4"/>
    <x v="0"/>
    <n v="2"/>
    <s v="5-10 Miles"/>
    <x v="3"/>
    <x v="2"/>
    <n v="70"/>
    <x v="4"/>
    <x v="1"/>
  </r>
  <r>
    <n v="25943"/>
    <x v="1"/>
    <x v="1"/>
    <n v="70000"/>
    <x v="1"/>
    <n v="0"/>
    <x v="0"/>
    <x v="2"/>
    <x v="1"/>
    <n v="2"/>
    <s v="0-1 Miles"/>
    <x v="1"/>
    <x v="2"/>
    <n v="27"/>
    <x v="0"/>
    <x v="0"/>
  </r>
  <r>
    <n v="13620"/>
    <x v="1"/>
    <x v="0"/>
    <n v="70000"/>
    <x v="1"/>
    <n v="0"/>
    <x v="4"/>
    <x v="3"/>
    <x v="1"/>
    <n v="3"/>
    <s v="10+ Miles"/>
    <x v="4"/>
    <x v="0"/>
    <n v="30"/>
    <x v="0"/>
    <x v="0"/>
  </r>
  <r>
    <n v="11451"/>
    <x v="1"/>
    <x v="0"/>
    <n v="70000"/>
    <x v="1"/>
    <n v="0"/>
    <x v="4"/>
    <x v="3"/>
    <x v="1"/>
    <n v="4"/>
    <s v="10+ Miles"/>
    <x v="4"/>
    <x v="0"/>
    <n v="31"/>
    <x v="0"/>
    <x v="0"/>
  </r>
  <r>
    <n v="20606"/>
    <x v="0"/>
    <x v="1"/>
    <n v="70000"/>
    <x v="1"/>
    <n v="0"/>
    <x v="4"/>
    <x v="3"/>
    <x v="0"/>
    <n v="4"/>
    <s v="10+ Miles"/>
    <x v="4"/>
    <x v="0"/>
    <n v="32"/>
    <x v="0"/>
    <x v="0"/>
  </r>
  <r>
    <n v="15302"/>
    <x v="1"/>
    <x v="1"/>
    <n v="70000"/>
    <x v="1"/>
    <n v="1"/>
    <x v="3"/>
    <x v="3"/>
    <x v="0"/>
    <n v="0"/>
    <s v="2-5 Miles"/>
    <x v="0"/>
    <x v="2"/>
    <n v="34"/>
    <x v="0"/>
    <x v="0"/>
  </r>
  <r>
    <n v="18560"/>
    <x v="0"/>
    <x v="1"/>
    <n v="70000"/>
    <x v="1"/>
    <n v="2"/>
    <x v="3"/>
    <x v="3"/>
    <x v="0"/>
    <n v="0"/>
    <s v="2-5 Miles"/>
    <x v="0"/>
    <x v="2"/>
    <n v="34"/>
    <x v="0"/>
    <x v="0"/>
  </r>
  <r>
    <n v="16753"/>
    <x v="1"/>
    <x v="1"/>
    <n v="70000"/>
    <x v="1"/>
    <n v="0"/>
    <x v="0"/>
    <x v="2"/>
    <x v="0"/>
    <n v="2"/>
    <s v="5-10 Miles"/>
    <x v="3"/>
    <x v="2"/>
    <n v="34"/>
    <x v="0"/>
    <x v="0"/>
  </r>
  <r>
    <n v="11807"/>
    <x v="0"/>
    <x v="0"/>
    <n v="70000"/>
    <x v="1"/>
    <n v="3"/>
    <x v="3"/>
    <x v="3"/>
    <x v="0"/>
    <n v="0"/>
    <s v="2-5 Miles"/>
    <x v="0"/>
    <x v="2"/>
    <n v="34"/>
    <x v="0"/>
    <x v="1"/>
  </r>
  <r>
    <n v="22042"/>
    <x v="0"/>
    <x v="1"/>
    <n v="70000"/>
    <x v="1"/>
    <n v="0"/>
    <x v="0"/>
    <x v="2"/>
    <x v="0"/>
    <n v="2"/>
    <s v="5-10 Miles"/>
    <x v="3"/>
    <x v="2"/>
    <n v="34"/>
    <x v="0"/>
    <x v="0"/>
  </r>
  <r>
    <n v="11788"/>
    <x v="1"/>
    <x v="1"/>
    <n v="70000"/>
    <x v="1"/>
    <n v="1"/>
    <x v="3"/>
    <x v="3"/>
    <x v="0"/>
    <n v="0"/>
    <s v="2-5 Miles"/>
    <x v="0"/>
    <x v="2"/>
    <n v="34"/>
    <x v="0"/>
    <x v="1"/>
  </r>
  <r>
    <n v="14572"/>
    <x v="0"/>
    <x v="1"/>
    <n v="70000"/>
    <x v="1"/>
    <n v="3"/>
    <x v="3"/>
    <x v="3"/>
    <x v="0"/>
    <n v="0"/>
    <s v="2-5 Miles"/>
    <x v="0"/>
    <x v="2"/>
    <n v="35"/>
    <x v="1"/>
    <x v="0"/>
  </r>
  <r>
    <n v="11817"/>
    <x v="1"/>
    <x v="1"/>
    <n v="70000"/>
    <x v="1"/>
    <n v="4"/>
    <x v="3"/>
    <x v="3"/>
    <x v="0"/>
    <n v="0"/>
    <s v="2-5 Miles"/>
    <x v="0"/>
    <x v="2"/>
    <n v="35"/>
    <x v="1"/>
    <x v="0"/>
  </r>
  <r>
    <n v="27074"/>
    <x v="0"/>
    <x v="1"/>
    <n v="70000"/>
    <x v="1"/>
    <n v="1"/>
    <x v="3"/>
    <x v="2"/>
    <x v="0"/>
    <n v="0"/>
    <s v="0-1 Miles"/>
    <x v="1"/>
    <x v="2"/>
    <n v="35"/>
    <x v="1"/>
    <x v="0"/>
  </r>
  <r>
    <n v="13873"/>
    <x v="0"/>
    <x v="0"/>
    <n v="70000"/>
    <x v="1"/>
    <n v="3"/>
    <x v="3"/>
    <x v="3"/>
    <x v="0"/>
    <n v="0"/>
    <s v="0-1 Miles"/>
    <x v="1"/>
    <x v="2"/>
    <n v="35"/>
    <x v="1"/>
    <x v="0"/>
  </r>
  <r>
    <n v="27273"/>
    <x v="1"/>
    <x v="0"/>
    <n v="70000"/>
    <x v="1"/>
    <n v="3"/>
    <x v="3"/>
    <x v="3"/>
    <x v="1"/>
    <n v="0"/>
    <s v="0-1 Miles"/>
    <x v="1"/>
    <x v="2"/>
    <n v="35"/>
    <x v="1"/>
    <x v="0"/>
  </r>
  <r>
    <n v="13886"/>
    <x v="0"/>
    <x v="1"/>
    <n v="70000"/>
    <x v="1"/>
    <n v="4"/>
    <x v="3"/>
    <x v="3"/>
    <x v="0"/>
    <n v="0"/>
    <s v="2-5 Miles"/>
    <x v="0"/>
    <x v="2"/>
    <n v="35"/>
    <x v="1"/>
    <x v="0"/>
  </r>
  <r>
    <n v="20659"/>
    <x v="0"/>
    <x v="0"/>
    <n v="70000"/>
    <x v="1"/>
    <n v="3"/>
    <x v="3"/>
    <x v="3"/>
    <x v="0"/>
    <n v="0"/>
    <s v="0-1 Miles"/>
    <x v="1"/>
    <x v="2"/>
    <n v="35"/>
    <x v="1"/>
    <x v="0"/>
  </r>
  <r>
    <n v="28672"/>
    <x v="1"/>
    <x v="0"/>
    <n v="70000"/>
    <x v="1"/>
    <n v="4"/>
    <x v="3"/>
    <x v="3"/>
    <x v="0"/>
    <n v="0"/>
    <s v="2-5 Miles"/>
    <x v="0"/>
    <x v="2"/>
    <n v="35"/>
    <x v="1"/>
    <x v="0"/>
  </r>
  <r>
    <n v="26327"/>
    <x v="0"/>
    <x v="0"/>
    <n v="70000"/>
    <x v="1"/>
    <n v="4"/>
    <x v="3"/>
    <x v="3"/>
    <x v="0"/>
    <n v="0"/>
    <s v="2-5 Miles"/>
    <x v="0"/>
    <x v="2"/>
    <n v="36"/>
    <x v="1"/>
    <x v="0"/>
  </r>
  <r>
    <n v="15501"/>
    <x v="0"/>
    <x v="0"/>
    <n v="70000"/>
    <x v="1"/>
    <n v="4"/>
    <x v="3"/>
    <x v="3"/>
    <x v="0"/>
    <n v="0"/>
    <s v="2-5 Miles"/>
    <x v="0"/>
    <x v="2"/>
    <n v="36"/>
    <x v="1"/>
    <x v="0"/>
  </r>
  <r>
    <n v="11663"/>
    <x v="0"/>
    <x v="0"/>
    <n v="70000"/>
    <x v="1"/>
    <n v="4"/>
    <x v="3"/>
    <x v="3"/>
    <x v="0"/>
    <n v="0"/>
    <s v="0-1 Miles"/>
    <x v="1"/>
    <x v="2"/>
    <n v="36"/>
    <x v="1"/>
    <x v="0"/>
  </r>
  <r>
    <n v="23432"/>
    <x v="1"/>
    <x v="0"/>
    <n v="70000"/>
    <x v="1"/>
    <n v="0"/>
    <x v="4"/>
    <x v="3"/>
    <x v="0"/>
    <n v="1"/>
    <s v="5-10 Miles"/>
    <x v="3"/>
    <x v="0"/>
    <n v="37"/>
    <x v="1"/>
    <x v="0"/>
  </r>
  <r>
    <n v="18613"/>
    <x v="1"/>
    <x v="0"/>
    <n v="70000"/>
    <x v="1"/>
    <n v="0"/>
    <x v="4"/>
    <x v="3"/>
    <x v="1"/>
    <n v="1"/>
    <s v="2-5 Miles"/>
    <x v="0"/>
    <x v="2"/>
    <n v="37"/>
    <x v="1"/>
    <x v="0"/>
  </r>
  <r>
    <n v="22294"/>
    <x v="1"/>
    <x v="1"/>
    <n v="70000"/>
    <x v="1"/>
    <n v="0"/>
    <x v="4"/>
    <x v="3"/>
    <x v="1"/>
    <n v="1"/>
    <s v="2-5 Miles"/>
    <x v="0"/>
    <x v="2"/>
    <n v="37"/>
    <x v="1"/>
    <x v="0"/>
  </r>
  <r>
    <n v="28667"/>
    <x v="1"/>
    <x v="0"/>
    <n v="70000"/>
    <x v="1"/>
    <n v="2"/>
    <x v="4"/>
    <x v="2"/>
    <x v="1"/>
    <n v="1"/>
    <s v="0-1 Miles"/>
    <x v="1"/>
    <x v="2"/>
    <n v="37"/>
    <x v="1"/>
    <x v="0"/>
  </r>
  <r>
    <n v="26341"/>
    <x v="0"/>
    <x v="1"/>
    <n v="70000"/>
    <x v="1"/>
    <n v="5"/>
    <x v="3"/>
    <x v="3"/>
    <x v="0"/>
    <n v="2"/>
    <s v="0-1 Miles"/>
    <x v="1"/>
    <x v="2"/>
    <n v="37"/>
    <x v="1"/>
    <x v="1"/>
  </r>
  <r>
    <n v="27540"/>
    <x v="1"/>
    <x v="1"/>
    <n v="70000"/>
    <x v="1"/>
    <n v="0"/>
    <x v="4"/>
    <x v="3"/>
    <x v="1"/>
    <n v="1"/>
    <s v="0-1 Miles"/>
    <x v="1"/>
    <x v="2"/>
    <n v="37"/>
    <x v="1"/>
    <x v="0"/>
  </r>
  <r>
    <n v="14682"/>
    <x v="1"/>
    <x v="1"/>
    <n v="70000"/>
    <x v="1"/>
    <n v="0"/>
    <x v="4"/>
    <x v="3"/>
    <x v="1"/>
    <n v="1"/>
    <s v="5-10 Miles"/>
    <x v="3"/>
    <x v="0"/>
    <n v="38"/>
    <x v="1"/>
    <x v="1"/>
  </r>
  <r>
    <n v="21184"/>
    <x v="1"/>
    <x v="0"/>
    <n v="70000"/>
    <x v="1"/>
    <n v="0"/>
    <x v="4"/>
    <x v="3"/>
    <x v="1"/>
    <n v="1"/>
    <s v="5-10 Miles"/>
    <x v="3"/>
    <x v="0"/>
    <n v="38"/>
    <x v="1"/>
    <x v="1"/>
  </r>
  <r>
    <n v="25405"/>
    <x v="0"/>
    <x v="0"/>
    <n v="70000"/>
    <x v="1"/>
    <n v="2"/>
    <x v="4"/>
    <x v="2"/>
    <x v="0"/>
    <n v="1"/>
    <s v="2-5 Miles"/>
    <x v="0"/>
    <x v="2"/>
    <n v="38"/>
    <x v="1"/>
    <x v="0"/>
  </r>
  <r>
    <n v="19164"/>
    <x v="1"/>
    <x v="1"/>
    <n v="70000"/>
    <x v="1"/>
    <n v="0"/>
    <x v="4"/>
    <x v="3"/>
    <x v="1"/>
    <n v="1"/>
    <s v="2-5 Miles"/>
    <x v="0"/>
    <x v="2"/>
    <n v="38"/>
    <x v="1"/>
    <x v="0"/>
  </r>
  <r>
    <n v="11669"/>
    <x v="1"/>
    <x v="1"/>
    <n v="70000"/>
    <x v="1"/>
    <n v="2"/>
    <x v="4"/>
    <x v="2"/>
    <x v="0"/>
    <n v="1"/>
    <s v="2-5 Miles"/>
    <x v="0"/>
    <x v="2"/>
    <n v="38"/>
    <x v="1"/>
    <x v="1"/>
  </r>
  <r>
    <n v="27279"/>
    <x v="1"/>
    <x v="1"/>
    <n v="70000"/>
    <x v="1"/>
    <n v="2"/>
    <x v="4"/>
    <x v="2"/>
    <x v="0"/>
    <n v="0"/>
    <s v="2-5 Miles"/>
    <x v="0"/>
    <x v="2"/>
    <n v="38"/>
    <x v="1"/>
    <x v="0"/>
  </r>
  <r>
    <n v="22296"/>
    <x v="0"/>
    <x v="0"/>
    <n v="70000"/>
    <x v="1"/>
    <n v="0"/>
    <x v="4"/>
    <x v="3"/>
    <x v="1"/>
    <n v="1"/>
    <s v="0-1 Miles"/>
    <x v="1"/>
    <x v="2"/>
    <n v="38"/>
    <x v="1"/>
    <x v="1"/>
  </r>
  <r>
    <n v="18711"/>
    <x v="1"/>
    <x v="1"/>
    <n v="70000"/>
    <x v="1"/>
    <n v="5"/>
    <x v="4"/>
    <x v="3"/>
    <x v="0"/>
    <n v="4"/>
    <s v="10+ Miles"/>
    <x v="4"/>
    <x v="0"/>
    <n v="39"/>
    <x v="1"/>
    <x v="1"/>
  </r>
  <r>
    <n v="23419"/>
    <x v="1"/>
    <x v="1"/>
    <n v="70000"/>
    <x v="1"/>
    <n v="5"/>
    <x v="4"/>
    <x v="3"/>
    <x v="0"/>
    <n v="3"/>
    <s v="10+ Miles"/>
    <x v="4"/>
    <x v="0"/>
    <n v="39"/>
    <x v="1"/>
    <x v="1"/>
  </r>
  <r>
    <n v="11823"/>
    <x v="0"/>
    <x v="1"/>
    <n v="70000"/>
    <x v="1"/>
    <n v="0"/>
    <x v="3"/>
    <x v="3"/>
    <x v="0"/>
    <n v="0"/>
    <s v="2-5 Miles"/>
    <x v="0"/>
    <x v="2"/>
    <n v="39"/>
    <x v="1"/>
    <x v="1"/>
  </r>
  <r>
    <n v="24381"/>
    <x v="1"/>
    <x v="0"/>
    <n v="70000"/>
    <x v="1"/>
    <n v="0"/>
    <x v="4"/>
    <x v="3"/>
    <x v="0"/>
    <n v="1"/>
    <s v="5-10 Miles"/>
    <x v="3"/>
    <x v="0"/>
    <n v="41"/>
    <x v="1"/>
    <x v="0"/>
  </r>
  <r>
    <n v="14058"/>
    <x v="1"/>
    <x v="0"/>
    <n v="70000"/>
    <x v="1"/>
    <n v="0"/>
    <x v="4"/>
    <x v="3"/>
    <x v="1"/>
    <n v="1"/>
    <s v="5-10 Miles"/>
    <x v="3"/>
    <x v="0"/>
    <n v="41"/>
    <x v="1"/>
    <x v="0"/>
  </r>
  <r>
    <n v="26032"/>
    <x v="0"/>
    <x v="1"/>
    <n v="70000"/>
    <x v="1"/>
    <n v="5"/>
    <x v="4"/>
    <x v="3"/>
    <x v="0"/>
    <n v="4"/>
    <s v="10+ Miles"/>
    <x v="4"/>
    <x v="0"/>
    <n v="41"/>
    <x v="1"/>
    <x v="1"/>
  </r>
  <r>
    <n v="21213"/>
    <x v="1"/>
    <x v="0"/>
    <n v="70000"/>
    <x v="1"/>
    <n v="0"/>
    <x v="4"/>
    <x v="3"/>
    <x v="1"/>
    <n v="1"/>
    <s v="5-10 Miles"/>
    <x v="3"/>
    <x v="0"/>
    <n v="41"/>
    <x v="1"/>
    <x v="1"/>
  </r>
  <r>
    <n v="26150"/>
    <x v="1"/>
    <x v="1"/>
    <n v="70000"/>
    <x v="1"/>
    <n v="0"/>
    <x v="4"/>
    <x v="3"/>
    <x v="1"/>
    <n v="1"/>
    <s v="0-1 Miles"/>
    <x v="1"/>
    <x v="0"/>
    <n v="41"/>
    <x v="1"/>
    <x v="0"/>
  </r>
  <r>
    <n v="17319"/>
    <x v="1"/>
    <x v="1"/>
    <n v="70000"/>
    <x v="1"/>
    <n v="0"/>
    <x v="4"/>
    <x v="3"/>
    <x v="1"/>
    <n v="1"/>
    <s v="5-10 Miles"/>
    <x v="3"/>
    <x v="0"/>
    <n v="42"/>
    <x v="1"/>
    <x v="1"/>
  </r>
  <r>
    <n v="21974"/>
    <x v="1"/>
    <x v="1"/>
    <n v="70000"/>
    <x v="1"/>
    <n v="0"/>
    <x v="4"/>
    <x v="3"/>
    <x v="0"/>
    <n v="1"/>
    <s v="5-10 Miles"/>
    <x v="3"/>
    <x v="0"/>
    <n v="42"/>
    <x v="1"/>
    <x v="0"/>
  </r>
  <r>
    <n v="25074"/>
    <x v="0"/>
    <x v="1"/>
    <n v="70000"/>
    <x v="1"/>
    <n v="4"/>
    <x v="4"/>
    <x v="3"/>
    <x v="0"/>
    <n v="2"/>
    <s v="2-5 Miles"/>
    <x v="0"/>
    <x v="2"/>
    <n v="42"/>
    <x v="1"/>
    <x v="0"/>
  </r>
  <r>
    <n v="14063"/>
    <x v="1"/>
    <x v="1"/>
    <n v="70000"/>
    <x v="1"/>
    <n v="0"/>
    <x v="4"/>
    <x v="3"/>
    <x v="1"/>
    <n v="1"/>
    <s v="0-1 Miles"/>
    <x v="1"/>
    <x v="0"/>
    <n v="42"/>
    <x v="1"/>
    <x v="0"/>
  </r>
  <r>
    <n v="11116"/>
    <x v="0"/>
    <x v="0"/>
    <n v="70000"/>
    <x v="1"/>
    <n v="5"/>
    <x v="0"/>
    <x v="2"/>
    <x v="0"/>
    <n v="2"/>
    <s v="5-10 Miles"/>
    <x v="3"/>
    <x v="0"/>
    <n v="43"/>
    <x v="1"/>
    <x v="1"/>
  </r>
  <r>
    <n v="28323"/>
    <x v="1"/>
    <x v="0"/>
    <n v="70000"/>
    <x v="1"/>
    <n v="0"/>
    <x v="4"/>
    <x v="3"/>
    <x v="1"/>
    <n v="2"/>
    <s v="5-10 Miles"/>
    <x v="3"/>
    <x v="0"/>
    <n v="43"/>
    <x v="1"/>
    <x v="0"/>
  </r>
  <r>
    <n v="25983"/>
    <x v="0"/>
    <x v="0"/>
    <n v="70000"/>
    <x v="1"/>
    <n v="0"/>
    <x v="4"/>
    <x v="3"/>
    <x v="1"/>
    <n v="1"/>
    <s v="0-1 Miles"/>
    <x v="1"/>
    <x v="2"/>
    <n v="43"/>
    <x v="1"/>
    <x v="1"/>
  </r>
  <r>
    <n v="16112"/>
    <x v="1"/>
    <x v="0"/>
    <n v="70000"/>
    <x v="1"/>
    <n v="4"/>
    <x v="4"/>
    <x v="3"/>
    <x v="0"/>
    <n v="2"/>
    <s v="2-5 Miles"/>
    <x v="0"/>
    <x v="2"/>
    <n v="43"/>
    <x v="1"/>
    <x v="0"/>
  </r>
  <r>
    <n v="19163"/>
    <x v="0"/>
    <x v="1"/>
    <n v="70000"/>
    <x v="1"/>
    <n v="4"/>
    <x v="4"/>
    <x v="3"/>
    <x v="0"/>
    <n v="2"/>
    <s v="0-1 Miles"/>
    <x v="1"/>
    <x v="2"/>
    <n v="43"/>
    <x v="1"/>
    <x v="0"/>
  </r>
  <r>
    <n v="17000"/>
    <x v="1"/>
    <x v="1"/>
    <n v="70000"/>
    <x v="1"/>
    <n v="4"/>
    <x v="4"/>
    <x v="2"/>
    <x v="0"/>
    <n v="2"/>
    <s v="2-5 Miles"/>
    <x v="0"/>
    <x v="2"/>
    <n v="43"/>
    <x v="1"/>
    <x v="0"/>
  </r>
  <r>
    <n v="18299"/>
    <x v="0"/>
    <x v="0"/>
    <n v="70000"/>
    <x v="1"/>
    <n v="5"/>
    <x v="0"/>
    <x v="2"/>
    <x v="0"/>
    <n v="2"/>
    <s v="5-10 Miles"/>
    <x v="3"/>
    <x v="0"/>
    <n v="44"/>
    <x v="1"/>
    <x v="1"/>
  </r>
  <r>
    <n v="19618"/>
    <x v="0"/>
    <x v="0"/>
    <n v="70000"/>
    <x v="1"/>
    <n v="5"/>
    <x v="0"/>
    <x v="2"/>
    <x v="0"/>
    <n v="2"/>
    <s v="0-1 Miles"/>
    <x v="1"/>
    <x v="0"/>
    <n v="44"/>
    <x v="1"/>
    <x v="1"/>
  </r>
  <r>
    <n v="23378"/>
    <x v="0"/>
    <x v="0"/>
    <n v="70000"/>
    <x v="1"/>
    <n v="1"/>
    <x v="0"/>
    <x v="2"/>
    <x v="0"/>
    <n v="1"/>
    <s v="2-5 Miles"/>
    <x v="0"/>
    <x v="2"/>
    <n v="44"/>
    <x v="1"/>
    <x v="0"/>
  </r>
  <r>
    <n v="27643"/>
    <x v="1"/>
    <x v="0"/>
    <n v="70000"/>
    <x v="1"/>
    <n v="5"/>
    <x v="0"/>
    <x v="3"/>
    <x v="0"/>
    <n v="3"/>
    <s v="2-5 Miles"/>
    <x v="0"/>
    <x v="2"/>
    <n v="44"/>
    <x v="1"/>
    <x v="1"/>
  </r>
  <r>
    <n v="12964"/>
    <x v="0"/>
    <x v="0"/>
    <n v="70000"/>
    <x v="1"/>
    <n v="1"/>
    <x v="0"/>
    <x v="2"/>
    <x v="0"/>
    <n v="1"/>
    <s v="0-1 Miles"/>
    <x v="1"/>
    <x v="2"/>
    <n v="44"/>
    <x v="1"/>
    <x v="1"/>
  </r>
  <r>
    <n v="23376"/>
    <x v="0"/>
    <x v="0"/>
    <n v="70000"/>
    <x v="1"/>
    <n v="1"/>
    <x v="4"/>
    <x v="3"/>
    <x v="0"/>
    <n v="1"/>
    <s v="2-5 Miles"/>
    <x v="0"/>
    <x v="2"/>
    <n v="44"/>
    <x v="1"/>
    <x v="0"/>
  </r>
  <r>
    <n v="17546"/>
    <x v="0"/>
    <x v="1"/>
    <n v="70000"/>
    <x v="1"/>
    <n v="1"/>
    <x v="0"/>
    <x v="2"/>
    <x v="0"/>
    <n v="1"/>
    <s v="0-1 Miles"/>
    <x v="1"/>
    <x v="2"/>
    <n v="44"/>
    <x v="1"/>
    <x v="0"/>
  </r>
  <r>
    <n v="12957"/>
    <x v="1"/>
    <x v="1"/>
    <n v="70000"/>
    <x v="1"/>
    <n v="1"/>
    <x v="4"/>
    <x v="3"/>
    <x v="1"/>
    <n v="1"/>
    <s v="0-1 Miles"/>
    <x v="1"/>
    <x v="2"/>
    <n v="44"/>
    <x v="1"/>
    <x v="1"/>
  </r>
  <r>
    <n v="19626"/>
    <x v="0"/>
    <x v="0"/>
    <n v="70000"/>
    <x v="1"/>
    <n v="5"/>
    <x v="0"/>
    <x v="2"/>
    <x v="0"/>
    <n v="3"/>
    <s v="5-10 Miles"/>
    <x v="3"/>
    <x v="0"/>
    <n v="45"/>
    <x v="2"/>
    <x v="1"/>
  </r>
  <r>
    <n v="26765"/>
    <x v="1"/>
    <x v="1"/>
    <n v="70000"/>
    <x v="1"/>
    <n v="5"/>
    <x v="0"/>
    <x v="2"/>
    <x v="0"/>
    <n v="2"/>
    <s v="5-10 Miles"/>
    <x v="3"/>
    <x v="0"/>
    <n v="45"/>
    <x v="2"/>
    <x v="1"/>
  </r>
  <r>
    <n v="11287"/>
    <x v="0"/>
    <x v="0"/>
    <n v="70000"/>
    <x v="1"/>
    <n v="5"/>
    <x v="0"/>
    <x v="3"/>
    <x v="1"/>
    <n v="3"/>
    <s v="5-10 Miles"/>
    <x v="3"/>
    <x v="2"/>
    <n v="45"/>
    <x v="2"/>
    <x v="1"/>
  </r>
  <r>
    <n v="22006"/>
    <x v="0"/>
    <x v="0"/>
    <n v="70000"/>
    <x v="1"/>
    <n v="5"/>
    <x v="0"/>
    <x v="2"/>
    <x v="0"/>
    <n v="3"/>
    <s v="5-10 Miles"/>
    <x v="3"/>
    <x v="0"/>
    <n v="46"/>
    <x v="2"/>
    <x v="1"/>
  </r>
  <r>
    <n v="22005"/>
    <x v="0"/>
    <x v="1"/>
    <n v="70000"/>
    <x v="1"/>
    <n v="5"/>
    <x v="0"/>
    <x v="2"/>
    <x v="1"/>
    <n v="3"/>
    <s v="5-10 Miles"/>
    <x v="3"/>
    <x v="0"/>
    <n v="46"/>
    <x v="2"/>
    <x v="1"/>
  </r>
  <r>
    <n v="16145"/>
    <x v="1"/>
    <x v="1"/>
    <n v="70000"/>
    <x v="1"/>
    <n v="5"/>
    <x v="3"/>
    <x v="3"/>
    <x v="0"/>
    <n v="3"/>
    <s v="10+ Miles"/>
    <x v="4"/>
    <x v="2"/>
    <n v="46"/>
    <x v="2"/>
    <x v="0"/>
  </r>
  <r>
    <n v="16144"/>
    <x v="0"/>
    <x v="0"/>
    <n v="70000"/>
    <x v="1"/>
    <n v="1"/>
    <x v="3"/>
    <x v="3"/>
    <x v="0"/>
    <n v="1"/>
    <s v="0-1 Miles"/>
    <x v="1"/>
    <x v="2"/>
    <n v="46"/>
    <x v="2"/>
    <x v="0"/>
  </r>
  <r>
    <n v="28192"/>
    <x v="0"/>
    <x v="1"/>
    <n v="70000"/>
    <x v="1"/>
    <n v="5"/>
    <x v="3"/>
    <x v="3"/>
    <x v="0"/>
    <n v="3"/>
    <s v="10+ Miles"/>
    <x v="4"/>
    <x v="2"/>
    <n v="46"/>
    <x v="2"/>
    <x v="1"/>
  </r>
  <r>
    <n v="16154"/>
    <x v="0"/>
    <x v="1"/>
    <n v="70000"/>
    <x v="1"/>
    <n v="5"/>
    <x v="4"/>
    <x v="3"/>
    <x v="0"/>
    <n v="2"/>
    <s v="2-5 Miles"/>
    <x v="0"/>
    <x v="2"/>
    <n v="47"/>
    <x v="2"/>
    <x v="1"/>
  </r>
  <r>
    <n v="11890"/>
    <x v="0"/>
    <x v="1"/>
    <n v="70000"/>
    <x v="1"/>
    <n v="5"/>
    <x v="3"/>
    <x v="3"/>
    <x v="0"/>
    <n v="1"/>
    <s v="0-1 Miles"/>
    <x v="1"/>
    <x v="2"/>
    <n v="47"/>
    <x v="2"/>
    <x v="1"/>
  </r>
  <r>
    <n v="19543"/>
    <x v="0"/>
    <x v="0"/>
    <n v="70000"/>
    <x v="1"/>
    <n v="5"/>
    <x v="3"/>
    <x v="3"/>
    <x v="1"/>
    <n v="3"/>
    <s v="10+ Miles"/>
    <x v="4"/>
    <x v="2"/>
    <n v="47"/>
    <x v="2"/>
    <x v="1"/>
  </r>
  <r>
    <n v="25065"/>
    <x v="0"/>
    <x v="0"/>
    <n v="70000"/>
    <x v="1"/>
    <n v="2"/>
    <x v="2"/>
    <x v="2"/>
    <x v="0"/>
    <n v="2"/>
    <s v="5-10 Miles"/>
    <x v="3"/>
    <x v="2"/>
    <n v="48"/>
    <x v="2"/>
    <x v="1"/>
  </r>
  <r>
    <n v="18491"/>
    <x v="1"/>
    <x v="1"/>
    <n v="70000"/>
    <x v="1"/>
    <n v="2"/>
    <x v="1"/>
    <x v="3"/>
    <x v="0"/>
    <n v="2"/>
    <s v="5-10 Miles"/>
    <x v="3"/>
    <x v="0"/>
    <n v="49"/>
    <x v="2"/>
    <x v="0"/>
  </r>
  <r>
    <n v="19812"/>
    <x v="1"/>
    <x v="1"/>
    <n v="70000"/>
    <x v="1"/>
    <n v="2"/>
    <x v="0"/>
    <x v="3"/>
    <x v="0"/>
    <n v="0"/>
    <s v="5-10 Miles"/>
    <x v="3"/>
    <x v="2"/>
    <n v="49"/>
    <x v="2"/>
    <x v="0"/>
  </r>
  <r>
    <n v="18504"/>
    <x v="0"/>
    <x v="0"/>
    <n v="70000"/>
    <x v="1"/>
    <n v="2"/>
    <x v="2"/>
    <x v="2"/>
    <x v="1"/>
    <n v="2"/>
    <s v="1-2 Miles"/>
    <x v="2"/>
    <x v="2"/>
    <n v="49"/>
    <x v="2"/>
    <x v="1"/>
  </r>
  <r>
    <n v="26693"/>
    <x v="0"/>
    <x v="0"/>
    <n v="70000"/>
    <x v="1"/>
    <n v="3"/>
    <x v="0"/>
    <x v="3"/>
    <x v="0"/>
    <n v="1"/>
    <s v="5-10 Miles"/>
    <x v="3"/>
    <x v="2"/>
    <n v="49"/>
    <x v="2"/>
    <x v="1"/>
  </r>
  <r>
    <n v="12153"/>
    <x v="1"/>
    <x v="1"/>
    <n v="70000"/>
    <x v="1"/>
    <n v="3"/>
    <x v="0"/>
    <x v="3"/>
    <x v="0"/>
    <n v="1"/>
    <s v="5-10 Miles"/>
    <x v="3"/>
    <x v="2"/>
    <n v="49"/>
    <x v="2"/>
    <x v="0"/>
  </r>
  <r>
    <n v="14032"/>
    <x v="0"/>
    <x v="0"/>
    <n v="70000"/>
    <x v="1"/>
    <n v="2"/>
    <x v="1"/>
    <x v="2"/>
    <x v="1"/>
    <n v="2"/>
    <s v="1-2 Miles"/>
    <x v="2"/>
    <x v="0"/>
    <n v="50"/>
    <x v="2"/>
    <x v="0"/>
  </r>
  <r>
    <n v="21741"/>
    <x v="0"/>
    <x v="1"/>
    <n v="70000"/>
    <x v="1"/>
    <n v="3"/>
    <x v="0"/>
    <x v="3"/>
    <x v="0"/>
    <n v="2"/>
    <s v="5-10 Miles"/>
    <x v="3"/>
    <x v="2"/>
    <n v="50"/>
    <x v="2"/>
    <x v="0"/>
  </r>
  <r>
    <n v="23041"/>
    <x v="1"/>
    <x v="1"/>
    <n v="70000"/>
    <x v="1"/>
    <n v="4"/>
    <x v="1"/>
    <x v="3"/>
    <x v="0"/>
    <n v="0"/>
    <s v="5-10 Miles"/>
    <x v="3"/>
    <x v="2"/>
    <n v="50"/>
    <x v="2"/>
    <x v="0"/>
  </r>
  <r>
    <n v="27650"/>
    <x v="0"/>
    <x v="0"/>
    <n v="70000"/>
    <x v="1"/>
    <n v="4"/>
    <x v="1"/>
    <x v="3"/>
    <x v="0"/>
    <n v="0"/>
    <s v="5-10 Miles"/>
    <x v="3"/>
    <x v="2"/>
    <n v="51"/>
    <x v="2"/>
    <x v="1"/>
  </r>
  <r>
    <n v="20430"/>
    <x v="0"/>
    <x v="0"/>
    <n v="70000"/>
    <x v="1"/>
    <n v="2"/>
    <x v="0"/>
    <x v="2"/>
    <x v="0"/>
    <n v="2"/>
    <s v="5-10 Miles"/>
    <x v="3"/>
    <x v="0"/>
    <n v="52"/>
    <x v="2"/>
    <x v="0"/>
  </r>
  <r>
    <n v="11061"/>
    <x v="0"/>
    <x v="0"/>
    <n v="70000"/>
    <x v="1"/>
    <n v="2"/>
    <x v="0"/>
    <x v="2"/>
    <x v="0"/>
    <n v="2"/>
    <s v="5-10 Miles"/>
    <x v="3"/>
    <x v="0"/>
    <n v="52"/>
    <x v="2"/>
    <x v="0"/>
  </r>
  <r>
    <n v="12195"/>
    <x v="1"/>
    <x v="1"/>
    <n v="70000"/>
    <x v="1"/>
    <n v="3"/>
    <x v="3"/>
    <x v="4"/>
    <x v="0"/>
    <n v="2"/>
    <s v="1-2 Miles"/>
    <x v="2"/>
    <x v="2"/>
    <n v="52"/>
    <x v="2"/>
    <x v="1"/>
  </r>
  <r>
    <n v="20370"/>
    <x v="0"/>
    <x v="0"/>
    <n v="70000"/>
    <x v="1"/>
    <n v="3"/>
    <x v="2"/>
    <x v="2"/>
    <x v="0"/>
    <n v="2"/>
    <s v="5-10 Miles"/>
    <x v="3"/>
    <x v="2"/>
    <n v="52"/>
    <x v="2"/>
    <x v="1"/>
  </r>
  <r>
    <n v="17458"/>
    <x v="1"/>
    <x v="0"/>
    <n v="70000"/>
    <x v="1"/>
    <n v="3"/>
    <x v="1"/>
    <x v="3"/>
    <x v="0"/>
    <n v="0"/>
    <s v="5-10 Miles"/>
    <x v="3"/>
    <x v="2"/>
    <n v="52"/>
    <x v="2"/>
    <x v="0"/>
  </r>
  <r>
    <n v="20376"/>
    <x v="1"/>
    <x v="1"/>
    <n v="70000"/>
    <x v="1"/>
    <n v="3"/>
    <x v="3"/>
    <x v="4"/>
    <x v="0"/>
    <n v="2"/>
    <s v="5-10 Miles"/>
    <x v="3"/>
    <x v="2"/>
    <n v="52"/>
    <x v="2"/>
    <x v="0"/>
  </r>
  <r>
    <n v="24433"/>
    <x v="0"/>
    <x v="0"/>
    <n v="70000"/>
    <x v="1"/>
    <n v="3"/>
    <x v="1"/>
    <x v="3"/>
    <x v="1"/>
    <n v="1"/>
    <s v="1-2 Miles"/>
    <x v="2"/>
    <x v="2"/>
    <n v="52"/>
    <x v="2"/>
    <x v="0"/>
  </r>
  <r>
    <n v="25898"/>
    <x v="0"/>
    <x v="1"/>
    <n v="70000"/>
    <x v="1"/>
    <n v="2"/>
    <x v="1"/>
    <x v="3"/>
    <x v="0"/>
    <n v="2"/>
    <s v="2-5 Miles"/>
    <x v="0"/>
    <x v="2"/>
    <n v="53"/>
    <x v="2"/>
    <x v="1"/>
  </r>
  <r>
    <n v="14493"/>
    <x v="1"/>
    <x v="1"/>
    <n v="70000"/>
    <x v="1"/>
    <n v="3"/>
    <x v="3"/>
    <x v="4"/>
    <x v="1"/>
    <n v="2"/>
    <s v="1-2 Miles"/>
    <x v="2"/>
    <x v="2"/>
    <n v="53"/>
    <x v="2"/>
    <x v="1"/>
  </r>
  <r>
    <n v="25899"/>
    <x v="0"/>
    <x v="1"/>
    <n v="70000"/>
    <x v="1"/>
    <n v="2"/>
    <x v="1"/>
    <x v="3"/>
    <x v="0"/>
    <n v="2"/>
    <s v="10+ Miles"/>
    <x v="4"/>
    <x v="2"/>
    <n v="53"/>
    <x v="2"/>
    <x v="1"/>
  </r>
  <r>
    <n v="11233"/>
    <x v="0"/>
    <x v="0"/>
    <n v="70000"/>
    <x v="1"/>
    <n v="4"/>
    <x v="0"/>
    <x v="3"/>
    <x v="0"/>
    <n v="2"/>
    <s v="10+ Miles"/>
    <x v="4"/>
    <x v="2"/>
    <n v="53"/>
    <x v="2"/>
    <x v="1"/>
  </r>
  <r>
    <n v="22118"/>
    <x v="1"/>
    <x v="1"/>
    <n v="70000"/>
    <x v="1"/>
    <n v="3"/>
    <x v="3"/>
    <x v="4"/>
    <x v="0"/>
    <n v="2"/>
    <s v="5-10 Miles"/>
    <x v="3"/>
    <x v="2"/>
    <n v="53"/>
    <x v="2"/>
    <x v="0"/>
  </r>
  <r>
    <n v="26728"/>
    <x v="1"/>
    <x v="0"/>
    <n v="70000"/>
    <x v="1"/>
    <n v="3"/>
    <x v="3"/>
    <x v="4"/>
    <x v="1"/>
    <n v="2"/>
    <s v="1-2 Miles"/>
    <x v="2"/>
    <x v="2"/>
    <n v="53"/>
    <x v="2"/>
    <x v="0"/>
  </r>
  <r>
    <n v="28056"/>
    <x v="0"/>
    <x v="0"/>
    <n v="70000"/>
    <x v="1"/>
    <n v="2"/>
    <x v="2"/>
    <x v="2"/>
    <x v="0"/>
    <n v="2"/>
    <s v="10+ Miles"/>
    <x v="4"/>
    <x v="2"/>
    <n v="53"/>
    <x v="2"/>
    <x v="1"/>
  </r>
  <r>
    <n v="17462"/>
    <x v="0"/>
    <x v="0"/>
    <n v="70000"/>
    <x v="1"/>
    <n v="3"/>
    <x v="3"/>
    <x v="4"/>
    <x v="0"/>
    <n v="2"/>
    <s v="5-10 Miles"/>
    <x v="3"/>
    <x v="2"/>
    <n v="53"/>
    <x v="2"/>
    <x v="0"/>
  </r>
  <r>
    <n v="29030"/>
    <x v="0"/>
    <x v="0"/>
    <n v="70000"/>
    <x v="1"/>
    <n v="2"/>
    <x v="2"/>
    <x v="2"/>
    <x v="0"/>
    <n v="2"/>
    <s v="10+ Miles"/>
    <x v="4"/>
    <x v="2"/>
    <n v="54"/>
    <x v="2"/>
    <x v="1"/>
  </r>
  <r>
    <n v="19889"/>
    <x v="1"/>
    <x v="1"/>
    <n v="70000"/>
    <x v="1"/>
    <n v="2"/>
    <x v="2"/>
    <x v="2"/>
    <x v="1"/>
    <n v="2"/>
    <s v="2-5 Miles"/>
    <x v="0"/>
    <x v="2"/>
    <n v="54"/>
    <x v="2"/>
    <x v="0"/>
  </r>
  <r>
    <n v="21801"/>
    <x v="0"/>
    <x v="1"/>
    <n v="70000"/>
    <x v="1"/>
    <n v="4"/>
    <x v="0"/>
    <x v="3"/>
    <x v="0"/>
    <n v="1"/>
    <s v="1-2 Miles"/>
    <x v="2"/>
    <x v="2"/>
    <n v="55"/>
    <x v="3"/>
    <x v="1"/>
  </r>
  <r>
    <n v="20535"/>
    <x v="0"/>
    <x v="1"/>
    <n v="70000"/>
    <x v="1"/>
    <n v="4"/>
    <x v="0"/>
    <x v="3"/>
    <x v="0"/>
    <n v="1"/>
    <s v="10+ Miles"/>
    <x v="4"/>
    <x v="2"/>
    <n v="56"/>
    <x v="3"/>
    <x v="1"/>
  </r>
  <r>
    <n v="13390"/>
    <x v="0"/>
    <x v="1"/>
    <n v="70000"/>
    <x v="1"/>
    <n v="4"/>
    <x v="0"/>
    <x v="3"/>
    <x v="1"/>
    <n v="1"/>
    <s v="1-2 Miles"/>
    <x v="2"/>
    <x v="2"/>
    <n v="56"/>
    <x v="3"/>
    <x v="1"/>
  </r>
  <r>
    <n v="27434"/>
    <x v="1"/>
    <x v="0"/>
    <n v="70000"/>
    <x v="1"/>
    <n v="4"/>
    <x v="0"/>
    <x v="3"/>
    <x v="0"/>
    <n v="1"/>
    <s v="10+ Miles"/>
    <x v="4"/>
    <x v="2"/>
    <n v="56"/>
    <x v="3"/>
    <x v="1"/>
  </r>
  <r>
    <n v="13382"/>
    <x v="0"/>
    <x v="0"/>
    <n v="70000"/>
    <x v="1"/>
    <n v="5"/>
    <x v="0"/>
    <x v="3"/>
    <x v="0"/>
    <n v="2"/>
    <s v="1-2 Miles"/>
    <x v="2"/>
    <x v="2"/>
    <n v="57"/>
    <x v="3"/>
    <x v="0"/>
  </r>
  <r>
    <n v="11200"/>
    <x v="0"/>
    <x v="0"/>
    <n v="70000"/>
    <x v="1"/>
    <n v="4"/>
    <x v="4"/>
    <x v="4"/>
    <x v="0"/>
    <n v="1"/>
    <s v="1-2 Miles"/>
    <x v="2"/>
    <x v="2"/>
    <n v="58"/>
    <x v="3"/>
    <x v="1"/>
  </r>
  <r>
    <n v="25872"/>
    <x v="1"/>
    <x v="1"/>
    <n v="70000"/>
    <x v="1"/>
    <n v="2"/>
    <x v="4"/>
    <x v="4"/>
    <x v="1"/>
    <n v="1"/>
    <s v="2-5 Miles"/>
    <x v="0"/>
    <x v="2"/>
    <n v="58"/>
    <x v="3"/>
    <x v="0"/>
  </r>
  <r>
    <n v="20518"/>
    <x v="0"/>
    <x v="1"/>
    <n v="70000"/>
    <x v="1"/>
    <n v="2"/>
    <x v="0"/>
    <x v="3"/>
    <x v="0"/>
    <n v="1"/>
    <s v="10+ Miles"/>
    <x v="4"/>
    <x v="2"/>
    <n v="58"/>
    <x v="3"/>
    <x v="1"/>
  </r>
  <r>
    <n v="21471"/>
    <x v="0"/>
    <x v="0"/>
    <n v="70000"/>
    <x v="1"/>
    <n v="2"/>
    <x v="0"/>
    <x v="3"/>
    <x v="0"/>
    <n v="1"/>
    <s v="10+ Miles"/>
    <x v="4"/>
    <x v="2"/>
    <n v="59"/>
    <x v="3"/>
    <x v="1"/>
  </r>
  <r>
    <n v="16795"/>
    <x v="0"/>
    <x v="1"/>
    <n v="70000"/>
    <x v="1"/>
    <n v="4"/>
    <x v="4"/>
    <x v="4"/>
    <x v="0"/>
    <n v="1"/>
    <s v="1-2 Miles"/>
    <x v="2"/>
    <x v="2"/>
    <n v="59"/>
    <x v="3"/>
    <x v="1"/>
  </r>
  <r>
    <n v="11199"/>
    <x v="0"/>
    <x v="1"/>
    <n v="70000"/>
    <x v="1"/>
    <n v="4"/>
    <x v="4"/>
    <x v="4"/>
    <x v="0"/>
    <n v="1"/>
    <s v="10+ Miles"/>
    <x v="4"/>
    <x v="2"/>
    <n v="59"/>
    <x v="3"/>
    <x v="1"/>
  </r>
  <r>
    <n v="23712"/>
    <x v="1"/>
    <x v="1"/>
    <n v="70000"/>
    <x v="1"/>
    <n v="2"/>
    <x v="4"/>
    <x v="4"/>
    <x v="0"/>
    <n v="1"/>
    <s v="10+ Miles"/>
    <x v="4"/>
    <x v="2"/>
    <n v="59"/>
    <x v="3"/>
    <x v="1"/>
  </r>
  <r>
    <n v="20514"/>
    <x v="0"/>
    <x v="1"/>
    <n v="70000"/>
    <x v="1"/>
    <n v="2"/>
    <x v="0"/>
    <x v="3"/>
    <x v="0"/>
    <n v="1"/>
    <s v="2-5 Miles"/>
    <x v="0"/>
    <x v="2"/>
    <n v="59"/>
    <x v="3"/>
    <x v="1"/>
  </r>
  <r>
    <n v="26490"/>
    <x v="1"/>
    <x v="0"/>
    <n v="70000"/>
    <x v="1"/>
    <n v="2"/>
    <x v="4"/>
    <x v="4"/>
    <x v="1"/>
    <n v="1"/>
    <s v="2-5 Miles"/>
    <x v="0"/>
    <x v="2"/>
    <n v="59"/>
    <x v="3"/>
    <x v="0"/>
  </r>
  <r>
    <n v="28031"/>
    <x v="1"/>
    <x v="1"/>
    <n v="70000"/>
    <x v="1"/>
    <n v="2"/>
    <x v="4"/>
    <x v="4"/>
    <x v="1"/>
    <n v="1"/>
    <s v="2-5 Miles"/>
    <x v="0"/>
    <x v="2"/>
    <n v="59"/>
    <x v="3"/>
    <x v="0"/>
  </r>
  <r>
    <n v="15319"/>
    <x v="0"/>
    <x v="1"/>
    <n v="70000"/>
    <x v="1"/>
    <n v="4"/>
    <x v="4"/>
    <x v="4"/>
    <x v="1"/>
    <n v="1"/>
    <s v="1-2 Miles"/>
    <x v="2"/>
    <x v="2"/>
    <n v="59"/>
    <x v="3"/>
    <x v="1"/>
  </r>
  <r>
    <n v="23707"/>
    <x v="1"/>
    <x v="0"/>
    <n v="70000"/>
    <x v="1"/>
    <n v="5"/>
    <x v="4"/>
    <x v="4"/>
    <x v="0"/>
    <n v="3"/>
    <s v="10+ Miles"/>
    <x v="4"/>
    <x v="2"/>
    <n v="60"/>
    <x v="3"/>
    <x v="0"/>
  </r>
  <r>
    <n v="18069"/>
    <x v="0"/>
    <x v="0"/>
    <n v="70000"/>
    <x v="1"/>
    <n v="5"/>
    <x v="4"/>
    <x v="4"/>
    <x v="0"/>
    <n v="4"/>
    <s v="10+ Miles"/>
    <x v="4"/>
    <x v="2"/>
    <n v="60"/>
    <x v="3"/>
    <x v="1"/>
  </r>
  <r>
    <n v="18066"/>
    <x v="1"/>
    <x v="0"/>
    <n v="70000"/>
    <x v="1"/>
    <n v="5"/>
    <x v="4"/>
    <x v="4"/>
    <x v="0"/>
    <n v="3"/>
    <s v="10+ Miles"/>
    <x v="4"/>
    <x v="2"/>
    <n v="60"/>
    <x v="3"/>
    <x v="0"/>
  </r>
  <r>
    <n v="15749"/>
    <x v="1"/>
    <x v="1"/>
    <n v="70000"/>
    <x v="1"/>
    <n v="4"/>
    <x v="4"/>
    <x v="4"/>
    <x v="0"/>
    <n v="2"/>
    <s v="10+ Miles"/>
    <x v="4"/>
    <x v="2"/>
    <n v="61"/>
    <x v="3"/>
    <x v="1"/>
  </r>
  <r>
    <n v="15879"/>
    <x v="0"/>
    <x v="0"/>
    <n v="70000"/>
    <x v="1"/>
    <n v="5"/>
    <x v="4"/>
    <x v="4"/>
    <x v="0"/>
    <n v="2"/>
    <s v="2-5 Miles"/>
    <x v="0"/>
    <x v="2"/>
    <n v="61"/>
    <x v="3"/>
    <x v="1"/>
  </r>
  <r>
    <n v="13351"/>
    <x v="1"/>
    <x v="1"/>
    <n v="70000"/>
    <x v="1"/>
    <n v="4"/>
    <x v="4"/>
    <x v="4"/>
    <x v="0"/>
    <n v="2"/>
    <s v="1-2 Miles"/>
    <x v="2"/>
    <x v="2"/>
    <n v="62"/>
    <x v="3"/>
    <x v="0"/>
  </r>
  <r>
    <n v="22730"/>
    <x v="0"/>
    <x v="0"/>
    <n v="70000"/>
    <x v="1"/>
    <n v="5"/>
    <x v="4"/>
    <x v="4"/>
    <x v="0"/>
    <n v="2"/>
    <s v="10+ Miles"/>
    <x v="4"/>
    <x v="2"/>
    <n v="63"/>
    <x v="3"/>
    <x v="1"/>
  </r>
  <r>
    <n v="18435"/>
    <x v="1"/>
    <x v="1"/>
    <n v="70000"/>
    <x v="1"/>
    <n v="5"/>
    <x v="3"/>
    <x v="4"/>
    <x v="0"/>
    <n v="2"/>
    <s v="10+ Miles"/>
    <x v="4"/>
    <x v="2"/>
    <n v="67"/>
    <x v="4"/>
    <x v="0"/>
  </r>
  <r>
    <n v="11255"/>
    <x v="0"/>
    <x v="0"/>
    <n v="70000"/>
    <x v="1"/>
    <n v="4"/>
    <x v="3"/>
    <x v="4"/>
    <x v="0"/>
    <n v="2"/>
    <s v="5-10 Miles"/>
    <x v="3"/>
    <x v="2"/>
    <n v="73"/>
    <x v="4"/>
    <x v="1"/>
  </r>
  <r>
    <n v="18949"/>
    <x v="1"/>
    <x v="0"/>
    <n v="70000"/>
    <x v="1"/>
    <n v="0"/>
    <x v="3"/>
    <x v="4"/>
    <x v="0"/>
    <n v="2"/>
    <s v="5-10 Miles"/>
    <x v="3"/>
    <x v="2"/>
    <n v="74"/>
    <x v="4"/>
    <x v="0"/>
  </r>
  <r>
    <n v="27969"/>
    <x v="0"/>
    <x v="0"/>
    <n v="80000"/>
    <x v="2"/>
    <n v="0"/>
    <x v="4"/>
    <x v="3"/>
    <x v="0"/>
    <n v="2"/>
    <s v="10+ Miles"/>
    <x v="4"/>
    <x v="0"/>
    <n v="29"/>
    <x v="0"/>
    <x v="0"/>
  </r>
  <r>
    <n v="17230"/>
    <x v="0"/>
    <x v="0"/>
    <n v="80000"/>
    <x v="2"/>
    <n v="0"/>
    <x v="4"/>
    <x v="3"/>
    <x v="0"/>
    <n v="3"/>
    <s v="10+ Miles"/>
    <x v="4"/>
    <x v="0"/>
    <n v="30"/>
    <x v="0"/>
    <x v="1"/>
  </r>
  <r>
    <n v="12344"/>
    <x v="1"/>
    <x v="1"/>
    <n v="80000"/>
    <x v="2"/>
    <n v="0"/>
    <x v="4"/>
    <x v="3"/>
    <x v="1"/>
    <n v="3"/>
    <s v="10+ Miles"/>
    <x v="4"/>
    <x v="0"/>
    <n v="31"/>
    <x v="0"/>
    <x v="1"/>
  </r>
  <r>
    <n v="16614"/>
    <x v="0"/>
    <x v="1"/>
    <n v="80000"/>
    <x v="2"/>
    <n v="0"/>
    <x v="4"/>
    <x v="3"/>
    <x v="0"/>
    <n v="3"/>
    <s v="10+ Miles"/>
    <x v="4"/>
    <x v="0"/>
    <n v="32"/>
    <x v="0"/>
    <x v="1"/>
  </r>
  <r>
    <n v="24898"/>
    <x v="1"/>
    <x v="1"/>
    <n v="80000"/>
    <x v="2"/>
    <n v="0"/>
    <x v="4"/>
    <x v="3"/>
    <x v="0"/>
    <n v="3"/>
    <s v="10+ Miles"/>
    <x v="4"/>
    <x v="0"/>
    <n v="32"/>
    <x v="0"/>
    <x v="1"/>
  </r>
  <r>
    <n v="17238"/>
    <x v="1"/>
    <x v="0"/>
    <n v="80000"/>
    <x v="2"/>
    <n v="0"/>
    <x v="4"/>
    <x v="3"/>
    <x v="0"/>
    <n v="3"/>
    <s v="10+ Miles"/>
    <x v="4"/>
    <x v="0"/>
    <n v="32"/>
    <x v="0"/>
    <x v="1"/>
  </r>
  <r>
    <n v="11453"/>
    <x v="1"/>
    <x v="0"/>
    <n v="80000"/>
    <x v="2"/>
    <n v="0"/>
    <x v="4"/>
    <x v="3"/>
    <x v="1"/>
    <n v="3"/>
    <s v="10+ Miles"/>
    <x v="4"/>
    <x v="0"/>
    <n v="33"/>
    <x v="0"/>
    <x v="0"/>
  </r>
  <r>
    <n v="21554"/>
    <x v="1"/>
    <x v="1"/>
    <n v="80000"/>
    <x v="2"/>
    <n v="0"/>
    <x v="4"/>
    <x v="3"/>
    <x v="1"/>
    <n v="3"/>
    <s v="10+ Miles"/>
    <x v="4"/>
    <x v="0"/>
    <n v="33"/>
    <x v="0"/>
    <x v="1"/>
  </r>
  <r>
    <n v="23586"/>
    <x v="0"/>
    <x v="1"/>
    <n v="80000"/>
    <x v="2"/>
    <n v="0"/>
    <x v="4"/>
    <x v="4"/>
    <x v="0"/>
    <n v="1"/>
    <s v="1-2 Miles"/>
    <x v="2"/>
    <x v="2"/>
    <n v="34"/>
    <x v="0"/>
    <x v="0"/>
  </r>
  <r>
    <n v="21266"/>
    <x v="1"/>
    <x v="1"/>
    <n v="80000"/>
    <x v="2"/>
    <n v="0"/>
    <x v="4"/>
    <x v="4"/>
    <x v="0"/>
    <n v="1"/>
    <s v="1-2 Miles"/>
    <x v="2"/>
    <x v="2"/>
    <n v="34"/>
    <x v="0"/>
    <x v="0"/>
  </r>
  <r>
    <n v="22994"/>
    <x v="0"/>
    <x v="1"/>
    <n v="80000"/>
    <x v="2"/>
    <n v="0"/>
    <x v="4"/>
    <x v="4"/>
    <x v="0"/>
    <n v="1"/>
    <s v="1-2 Miles"/>
    <x v="2"/>
    <x v="2"/>
    <n v="34"/>
    <x v="0"/>
    <x v="0"/>
  </r>
  <r>
    <n v="21564"/>
    <x v="1"/>
    <x v="1"/>
    <n v="80000"/>
    <x v="2"/>
    <n v="0"/>
    <x v="4"/>
    <x v="3"/>
    <x v="0"/>
    <n v="4"/>
    <s v="10+ Miles"/>
    <x v="4"/>
    <x v="0"/>
    <n v="35"/>
    <x v="1"/>
    <x v="1"/>
  </r>
  <r>
    <n v="20619"/>
    <x v="1"/>
    <x v="0"/>
    <n v="80000"/>
    <x v="2"/>
    <n v="0"/>
    <x v="4"/>
    <x v="3"/>
    <x v="1"/>
    <n v="4"/>
    <s v="10+ Miles"/>
    <x v="4"/>
    <x v="0"/>
    <n v="35"/>
    <x v="1"/>
    <x v="1"/>
  </r>
  <r>
    <n v="14669"/>
    <x v="0"/>
    <x v="1"/>
    <n v="80000"/>
    <x v="2"/>
    <n v="4"/>
    <x v="3"/>
    <x v="4"/>
    <x v="0"/>
    <n v="1"/>
    <s v="0-1 Miles"/>
    <x v="1"/>
    <x v="0"/>
    <n v="36"/>
    <x v="1"/>
    <x v="1"/>
  </r>
  <r>
    <n v="28207"/>
    <x v="0"/>
    <x v="0"/>
    <n v="80000"/>
    <x v="2"/>
    <n v="4"/>
    <x v="3"/>
    <x v="4"/>
    <x v="0"/>
    <n v="1"/>
    <s v="0-1 Miles"/>
    <x v="1"/>
    <x v="0"/>
    <n v="36"/>
    <x v="1"/>
    <x v="0"/>
  </r>
  <r>
    <n v="26651"/>
    <x v="1"/>
    <x v="0"/>
    <n v="80000"/>
    <x v="2"/>
    <n v="4"/>
    <x v="3"/>
    <x v="4"/>
    <x v="0"/>
    <n v="0"/>
    <s v="0-1 Miles"/>
    <x v="1"/>
    <x v="0"/>
    <n v="36"/>
    <x v="1"/>
    <x v="0"/>
  </r>
  <r>
    <n v="28068"/>
    <x v="1"/>
    <x v="1"/>
    <n v="80000"/>
    <x v="2"/>
    <n v="3"/>
    <x v="3"/>
    <x v="3"/>
    <x v="1"/>
    <n v="0"/>
    <s v="0-1 Miles"/>
    <x v="1"/>
    <x v="2"/>
    <n v="36"/>
    <x v="1"/>
    <x v="0"/>
  </r>
  <r>
    <n v="14602"/>
    <x v="0"/>
    <x v="1"/>
    <n v="80000"/>
    <x v="2"/>
    <n v="3"/>
    <x v="3"/>
    <x v="3"/>
    <x v="0"/>
    <n v="0"/>
    <s v="0-1 Miles"/>
    <x v="1"/>
    <x v="2"/>
    <n v="36"/>
    <x v="1"/>
    <x v="0"/>
  </r>
  <r>
    <n v="23882"/>
    <x v="1"/>
    <x v="1"/>
    <n v="80000"/>
    <x v="2"/>
    <n v="3"/>
    <x v="3"/>
    <x v="3"/>
    <x v="0"/>
    <n v="0"/>
    <s v="0-1 Miles"/>
    <x v="1"/>
    <x v="2"/>
    <n v="37"/>
    <x v="1"/>
    <x v="0"/>
  </r>
  <r>
    <n v="28066"/>
    <x v="0"/>
    <x v="0"/>
    <n v="80000"/>
    <x v="2"/>
    <n v="2"/>
    <x v="3"/>
    <x v="3"/>
    <x v="0"/>
    <n v="0"/>
    <s v="0-1 Miles"/>
    <x v="1"/>
    <x v="2"/>
    <n v="37"/>
    <x v="1"/>
    <x v="0"/>
  </r>
  <r>
    <n v="16179"/>
    <x v="1"/>
    <x v="1"/>
    <n v="80000"/>
    <x v="2"/>
    <n v="5"/>
    <x v="4"/>
    <x v="3"/>
    <x v="0"/>
    <n v="4"/>
    <s v="1-2 Miles"/>
    <x v="2"/>
    <x v="0"/>
    <n v="38"/>
    <x v="1"/>
    <x v="1"/>
  </r>
  <r>
    <n v="18783"/>
    <x v="1"/>
    <x v="0"/>
    <n v="80000"/>
    <x v="2"/>
    <n v="0"/>
    <x v="4"/>
    <x v="4"/>
    <x v="1"/>
    <n v="1"/>
    <s v="0-1 Miles"/>
    <x v="1"/>
    <x v="2"/>
    <n v="38"/>
    <x v="1"/>
    <x v="0"/>
  </r>
  <r>
    <n v="22046"/>
    <x v="1"/>
    <x v="1"/>
    <n v="80000"/>
    <x v="2"/>
    <n v="0"/>
    <x v="4"/>
    <x v="4"/>
    <x v="1"/>
    <n v="1"/>
    <s v="0-1 Miles"/>
    <x v="1"/>
    <x v="2"/>
    <n v="38"/>
    <x v="1"/>
    <x v="0"/>
  </r>
  <r>
    <n v="24369"/>
    <x v="0"/>
    <x v="0"/>
    <n v="80000"/>
    <x v="2"/>
    <n v="5"/>
    <x v="3"/>
    <x v="4"/>
    <x v="1"/>
    <n v="2"/>
    <s v="0-1 Miles"/>
    <x v="1"/>
    <x v="0"/>
    <n v="39"/>
    <x v="1"/>
    <x v="1"/>
  </r>
  <r>
    <n v="19608"/>
    <x v="0"/>
    <x v="0"/>
    <n v="80000"/>
    <x v="2"/>
    <n v="5"/>
    <x v="4"/>
    <x v="3"/>
    <x v="0"/>
    <n v="4"/>
    <s v="1-2 Miles"/>
    <x v="2"/>
    <x v="0"/>
    <n v="40"/>
    <x v="1"/>
    <x v="1"/>
  </r>
  <r>
    <n v="29301"/>
    <x v="0"/>
    <x v="0"/>
    <n v="80000"/>
    <x v="2"/>
    <n v="5"/>
    <x v="4"/>
    <x v="3"/>
    <x v="0"/>
    <n v="4"/>
    <s v="1-2 Miles"/>
    <x v="2"/>
    <x v="0"/>
    <n v="40"/>
    <x v="1"/>
    <x v="1"/>
  </r>
  <r>
    <n v="23426"/>
    <x v="1"/>
    <x v="0"/>
    <n v="80000"/>
    <x v="2"/>
    <n v="5"/>
    <x v="3"/>
    <x v="4"/>
    <x v="0"/>
    <n v="3"/>
    <s v="0-1 Miles"/>
    <x v="1"/>
    <x v="0"/>
    <n v="40"/>
    <x v="1"/>
    <x v="1"/>
  </r>
  <r>
    <n v="13961"/>
    <x v="0"/>
    <x v="1"/>
    <n v="80000"/>
    <x v="2"/>
    <n v="5"/>
    <x v="3"/>
    <x v="4"/>
    <x v="0"/>
    <n v="3"/>
    <s v="0-1 Miles"/>
    <x v="1"/>
    <x v="0"/>
    <n v="40"/>
    <x v="1"/>
    <x v="1"/>
  </r>
  <r>
    <n v="24093"/>
    <x v="1"/>
    <x v="1"/>
    <n v="80000"/>
    <x v="2"/>
    <n v="0"/>
    <x v="3"/>
    <x v="2"/>
    <x v="1"/>
    <n v="0"/>
    <s v="0-1 Miles"/>
    <x v="1"/>
    <x v="1"/>
    <n v="40"/>
    <x v="1"/>
    <x v="0"/>
  </r>
  <r>
    <n v="18253"/>
    <x v="0"/>
    <x v="1"/>
    <n v="80000"/>
    <x v="2"/>
    <n v="5"/>
    <x v="3"/>
    <x v="4"/>
    <x v="0"/>
    <n v="3"/>
    <s v="0-1 Miles"/>
    <x v="1"/>
    <x v="0"/>
    <n v="40"/>
    <x v="1"/>
    <x v="1"/>
  </r>
  <r>
    <n v="28580"/>
    <x v="0"/>
    <x v="1"/>
    <n v="80000"/>
    <x v="2"/>
    <n v="0"/>
    <x v="3"/>
    <x v="2"/>
    <x v="0"/>
    <n v="0"/>
    <s v="1-2 Miles"/>
    <x v="2"/>
    <x v="2"/>
    <n v="40"/>
    <x v="1"/>
    <x v="0"/>
  </r>
  <r>
    <n v="27198"/>
    <x v="1"/>
    <x v="1"/>
    <n v="80000"/>
    <x v="2"/>
    <n v="0"/>
    <x v="3"/>
    <x v="2"/>
    <x v="1"/>
    <n v="0"/>
    <s v="0-1 Miles"/>
    <x v="1"/>
    <x v="2"/>
    <n v="40"/>
    <x v="1"/>
    <x v="1"/>
  </r>
  <r>
    <n v="28858"/>
    <x v="1"/>
    <x v="0"/>
    <n v="80000"/>
    <x v="2"/>
    <n v="3"/>
    <x v="4"/>
    <x v="2"/>
    <x v="0"/>
    <n v="0"/>
    <s v="2-5 Miles"/>
    <x v="0"/>
    <x v="2"/>
    <n v="40"/>
    <x v="1"/>
    <x v="1"/>
  </r>
  <r>
    <n v="18594"/>
    <x v="1"/>
    <x v="1"/>
    <n v="80000"/>
    <x v="2"/>
    <n v="3"/>
    <x v="4"/>
    <x v="2"/>
    <x v="0"/>
    <n v="3"/>
    <s v="10+ Miles"/>
    <x v="4"/>
    <x v="2"/>
    <n v="40"/>
    <x v="1"/>
    <x v="0"/>
  </r>
  <r>
    <n v="13122"/>
    <x v="0"/>
    <x v="1"/>
    <n v="80000"/>
    <x v="2"/>
    <n v="0"/>
    <x v="4"/>
    <x v="3"/>
    <x v="0"/>
    <n v="1"/>
    <s v="1-2 Miles"/>
    <x v="2"/>
    <x v="0"/>
    <n v="41"/>
    <x v="1"/>
    <x v="0"/>
  </r>
  <r>
    <n v="13907"/>
    <x v="1"/>
    <x v="1"/>
    <n v="80000"/>
    <x v="2"/>
    <n v="3"/>
    <x v="4"/>
    <x v="2"/>
    <x v="0"/>
    <n v="1"/>
    <s v="0-1 Miles"/>
    <x v="1"/>
    <x v="2"/>
    <n v="41"/>
    <x v="1"/>
    <x v="0"/>
  </r>
  <r>
    <n v="13911"/>
    <x v="1"/>
    <x v="1"/>
    <n v="80000"/>
    <x v="2"/>
    <n v="3"/>
    <x v="4"/>
    <x v="2"/>
    <x v="0"/>
    <n v="2"/>
    <s v="2-5 Miles"/>
    <x v="0"/>
    <x v="2"/>
    <n v="41"/>
    <x v="1"/>
    <x v="0"/>
  </r>
  <r>
    <n v="19143"/>
    <x v="1"/>
    <x v="1"/>
    <n v="80000"/>
    <x v="2"/>
    <n v="3"/>
    <x v="4"/>
    <x v="2"/>
    <x v="0"/>
    <n v="2"/>
    <s v="2-5 Miles"/>
    <x v="0"/>
    <x v="2"/>
    <n v="41"/>
    <x v="1"/>
    <x v="0"/>
  </r>
  <r>
    <n v="11262"/>
    <x v="0"/>
    <x v="1"/>
    <n v="80000"/>
    <x v="2"/>
    <n v="4"/>
    <x v="4"/>
    <x v="4"/>
    <x v="0"/>
    <n v="0"/>
    <s v="0-1 Miles"/>
    <x v="1"/>
    <x v="2"/>
    <n v="42"/>
    <x v="1"/>
    <x v="1"/>
  </r>
  <r>
    <n v="25293"/>
    <x v="0"/>
    <x v="0"/>
    <n v="80000"/>
    <x v="2"/>
    <n v="4"/>
    <x v="4"/>
    <x v="4"/>
    <x v="0"/>
    <n v="0"/>
    <s v="1-2 Miles"/>
    <x v="2"/>
    <x v="2"/>
    <n v="42"/>
    <x v="1"/>
    <x v="1"/>
  </r>
  <r>
    <n v="29231"/>
    <x v="1"/>
    <x v="0"/>
    <n v="80000"/>
    <x v="2"/>
    <n v="4"/>
    <x v="0"/>
    <x v="3"/>
    <x v="1"/>
    <n v="2"/>
    <s v="0-1 Miles"/>
    <x v="1"/>
    <x v="2"/>
    <n v="43"/>
    <x v="1"/>
    <x v="1"/>
  </r>
  <r>
    <n v="19660"/>
    <x v="0"/>
    <x v="0"/>
    <n v="80000"/>
    <x v="2"/>
    <n v="4"/>
    <x v="4"/>
    <x v="4"/>
    <x v="0"/>
    <n v="0"/>
    <s v="0-1 Miles"/>
    <x v="1"/>
    <x v="2"/>
    <n v="43"/>
    <x v="1"/>
    <x v="1"/>
  </r>
  <r>
    <n v="18391"/>
    <x v="1"/>
    <x v="1"/>
    <n v="80000"/>
    <x v="2"/>
    <n v="5"/>
    <x v="0"/>
    <x v="3"/>
    <x v="0"/>
    <n v="2"/>
    <s v="5-10 Miles"/>
    <x v="3"/>
    <x v="2"/>
    <n v="44"/>
    <x v="1"/>
    <x v="1"/>
  </r>
  <r>
    <n v="18390"/>
    <x v="0"/>
    <x v="0"/>
    <n v="80000"/>
    <x v="2"/>
    <n v="5"/>
    <x v="0"/>
    <x v="3"/>
    <x v="0"/>
    <n v="2"/>
    <s v="0-1 Miles"/>
    <x v="1"/>
    <x v="2"/>
    <n v="44"/>
    <x v="1"/>
    <x v="1"/>
  </r>
  <r>
    <n v="17450"/>
    <x v="0"/>
    <x v="0"/>
    <n v="80000"/>
    <x v="2"/>
    <n v="5"/>
    <x v="0"/>
    <x v="3"/>
    <x v="0"/>
    <n v="3"/>
    <s v="5-10 Miles"/>
    <x v="3"/>
    <x v="2"/>
    <n v="45"/>
    <x v="2"/>
    <x v="1"/>
  </r>
  <r>
    <n v="13466"/>
    <x v="0"/>
    <x v="0"/>
    <n v="80000"/>
    <x v="2"/>
    <n v="5"/>
    <x v="0"/>
    <x v="3"/>
    <x v="0"/>
    <n v="3"/>
    <s v="1-2 Miles"/>
    <x v="2"/>
    <x v="2"/>
    <n v="46"/>
    <x v="2"/>
    <x v="1"/>
  </r>
  <r>
    <n v="18740"/>
    <x v="0"/>
    <x v="0"/>
    <n v="80000"/>
    <x v="2"/>
    <n v="5"/>
    <x v="4"/>
    <x v="3"/>
    <x v="1"/>
    <n v="1"/>
    <s v="0-1 Miles"/>
    <x v="1"/>
    <x v="0"/>
    <n v="47"/>
    <x v="2"/>
    <x v="0"/>
  </r>
  <r>
    <n v="13749"/>
    <x v="0"/>
    <x v="0"/>
    <n v="80000"/>
    <x v="2"/>
    <n v="4"/>
    <x v="3"/>
    <x v="2"/>
    <x v="0"/>
    <n v="0"/>
    <s v="1-2 Miles"/>
    <x v="2"/>
    <x v="2"/>
    <n v="47"/>
    <x v="2"/>
    <x v="1"/>
  </r>
  <r>
    <n v="16245"/>
    <x v="1"/>
    <x v="1"/>
    <n v="80000"/>
    <x v="2"/>
    <n v="4"/>
    <x v="3"/>
    <x v="2"/>
    <x v="0"/>
    <n v="0"/>
    <s v="1-2 Miles"/>
    <x v="2"/>
    <x v="2"/>
    <n v="47"/>
    <x v="2"/>
    <x v="1"/>
  </r>
  <r>
    <n v="16377"/>
    <x v="1"/>
    <x v="1"/>
    <n v="80000"/>
    <x v="2"/>
    <n v="4"/>
    <x v="3"/>
    <x v="2"/>
    <x v="1"/>
    <n v="0"/>
    <s v="0-1 Miles"/>
    <x v="1"/>
    <x v="2"/>
    <n v="47"/>
    <x v="2"/>
    <x v="1"/>
  </r>
  <r>
    <n v="21714"/>
    <x v="1"/>
    <x v="1"/>
    <n v="80000"/>
    <x v="2"/>
    <n v="5"/>
    <x v="3"/>
    <x v="2"/>
    <x v="1"/>
    <n v="0"/>
    <s v="0-1 Miles"/>
    <x v="1"/>
    <x v="2"/>
    <n v="47"/>
    <x v="2"/>
    <x v="1"/>
  </r>
  <r>
    <n v="14657"/>
    <x v="0"/>
    <x v="0"/>
    <n v="80000"/>
    <x v="2"/>
    <n v="1"/>
    <x v="0"/>
    <x v="2"/>
    <x v="1"/>
    <n v="1"/>
    <s v="0-1 Miles"/>
    <x v="1"/>
    <x v="2"/>
    <n v="47"/>
    <x v="2"/>
    <x v="0"/>
  </r>
  <r>
    <n v="21713"/>
    <x v="1"/>
    <x v="0"/>
    <n v="80000"/>
    <x v="2"/>
    <n v="5"/>
    <x v="3"/>
    <x v="2"/>
    <x v="1"/>
    <n v="0"/>
    <s v="0-1 Miles"/>
    <x v="1"/>
    <x v="2"/>
    <n v="47"/>
    <x v="2"/>
    <x v="1"/>
  </r>
  <r>
    <n v="26012"/>
    <x v="0"/>
    <x v="0"/>
    <n v="80000"/>
    <x v="2"/>
    <n v="1"/>
    <x v="0"/>
    <x v="2"/>
    <x v="0"/>
    <n v="1"/>
    <s v="2-5 Miles"/>
    <x v="0"/>
    <x v="2"/>
    <n v="48"/>
    <x v="2"/>
    <x v="0"/>
  </r>
  <r>
    <n v="24357"/>
    <x v="0"/>
    <x v="0"/>
    <n v="80000"/>
    <x v="2"/>
    <n v="3"/>
    <x v="4"/>
    <x v="3"/>
    <x v="0"/>
    <n v="1"/>
    <s v="2-5 Miles"/>
    <x v="0"/>
    <x v="2"/>
    <n v="48"/>
    <x v="2"/>
    <x v="0"/>
  </r>
  <r>
    <n v="18674"/>
    <x v="1"/>
    <x v="1"/>
    <n v="80000"/>
    <x v="2"/>
    <n v="4"/>
    <x v="3"/>
    <x v="2"/>
    <x v="1"/>
    <n v="0"/>
    <s v="0-1 Miles"/>
    <x v="1"/>
    <x v="2"/>
    <n v="48"/>
    <x v="2"/>
    <x v="1"/>
  </r>
  <r>
    <n v="13754"/>
    <x v="1"/>
    <x v="1"/>
    <n v="80000"/>
    <x v="2"/>
    <n v="4"/>
    <x v="3"/>
    <x v="2"/>
    <x v="0"/>
    <n v="0"/>
    <s v="1-2 Miles"/>
    <x v="2"/>
    <x v="2"/>
    <n v="48"/>
    <x v="2"/>
    <x v="1"/>
  </r>
  <r>
    <n v="13283"/>
    <x v="0"/>
    <x v="0"/>
    <n v="80000"/>
    <x v="2"/>
    <n v="3"/>
    <x v="0"/>
    <x v="3"/>
    <x v="1"/>
    <n v="2"/>
    <s v="0-1 Miles"/>
    <x v="1"/>
    <x v="2"/>
    <n v="49"/>
    <x v="2"/>
    <x v="0"/>
  </r>
  <r>
    <n v="26678"/>
    <x v="1"/>
    <x v="1"/>
    <n v="80000"/>
    <x v="2"/>
    <n v="2"/>
    <x v="2"/>
    <x v="2"/>
    <x v="0"/>
    <n v="2"/>
    <s v="5-10 Miles"/>
    <x v="3"/>
    <x v="2"/>
    <n v="49"/>
    <x v="2"/>
    <x v="1"/>
  </r>
  <r>
    <n v="18484"/>
    <x v="1"/>
    <x v="0"/>
    <n v="80000"/>
    <x v="2"/>
    <n v="2"/>
    <x v="1"/>
    <x v="2"/>
    <x v="1"/>
    <n v="2"/>
    <s v="1-2 Miles"/>
    <x v="2"/>
    <x v="0"/>
    <n v="50"/>
    <x v="2"/>
    <x v="0"/>
  </r>
  <r>
    <n v="15752"/>
    <x v="0"/>
    <x v="0"/>
    <n v="80000"/>
    <x v="2"/>
    <n v="2"/>
    <x v="1"/>
    <x v="2"/>
    <x v="1"/>
    <n v="2"/>
    <s v="1-2 Miles"/>
    <x v="2"/>
    <x v="0"/>
    <n v="50"/>
    <x v="2"/>
    <x v="0"/>
  </r>
  <r>
    <n v="22918"/>
    <x v="1"/>
    <x v="0"/>
    <n v="80000"/>
    <x v="2"/>
    <n v="5"/>
    <x v="3"/>
    <x v="4"/>
    <x v="0"/>
    <n v="3"/>
    <s v="0-1 Miles"/>
    <x v="1"/>
    <x v="0"/>
    <n v="50"/>
    <x v="2"/>
    <x v="1"/>
  </r>
  <r>
    <n v="19784"/>
    <x v="0"/>
    <x v="1"/>
    <n v="80000"/>
    <x v="2"/>
    <n v="2"/>
    <x v="1"/>
    <x v="2"/>
    <x v="0"/>
    <n v="2"/>
    <s v="5-10 Miles"/>
    <x v="3"/>
    <x v="0"/>
    <n v="50"/>
    <x v="2"/>
    <x v="0"/>
  </r>
  <r>
    <n v="15372"/>
    <x v="0"/>
    <x v="0"/>
    <n v="80000"/>
    <x v="2"/>
    <n v="3"/>
    <x v="0"/>
    <x v="3"/>
    <x v="1"/>
    <n v="2"/>
    <s v="2-5 Miles"/>
    <x v="0"/>
    <x v="2"/>
    <n v="50"/>
    <x v="2"/>
    <x v="0"/>
  </r>
  <r>
    <n v="28228"/>
    <x v="1"/>
    <x v="1"/>
    <n v="80000"/>
    <x v="2"/>
    <n v="2"/>
    <x v="2"/>
    <x v="2"/>
    <x v="1"/>
    <n v="2"/>
    <s v="1-2 Miles"/>
    <x v="2"/>
    <x v="2"/>
    <n v="50"/>
    <x v="2"/>
    <x v="1"/>
  </r>
  <r>
    <n v="23455"/>
    <x v="1"/>
    <x v="0"/>
    <n v="80000"/>
    <x v="2"/>
    <n v="2"/>
    <x v="2"/>
    <x v="2"/>
    <x v="1"/>
    <n v="2"/>
    <s v="1-2 Miles"/>
    <x v="2"/>
    <x v="2"/>
    <n v="50"/>
    <x v="2"/>
    <x v="1"/>
  </r>
  <r>
    <n v="29255"/>
    <x v="1"/>
    <x v="0"/>
    <n v="80000"/>
    <x v="2"/>
    <n v="3"/>
    <x v="0"/>
    <x v="3"/>
    <x v="1"/>
    <n v="1"/>
    <s v="1-2 Miles"/>
    <x v="2"/>
    <x v="2"/>
    <n v="51"/>
    <x v="2"/>
    <x v="0"/>
  </r>
  <r>
    <n v="17504"/>
    <x v="1"/>
    <x v="1"/>
    <n v="80000"/>
    <x v="2"/>
    <n v="2"/>
    <x v="0"/>
    <x v="2"/>
    <x v="0"/>
    <n v="2"/>
    <s v="5-10 Miles"/>
    <x v="3"/>
    <x v="0"/>
    <n v="52"/>
    <x v="2"/>
    <x v="0"/>
  </r>
  <r>
    <n v="18423"/>
    <x v="1"/>
    <x v="0"/>
    <n v="80000"/>
    <x v="2"/>
    <n v="2"/>
    <x v="2"/>
    <x v="2"/>
    <x v="1"/>
    <n v="2"/>
    <s v="1-2 Miles"/>
    <x v="2"/>
    <x v="2"/>
    <n v="52"/>
    <x v="2"/>
    <x v="1"/>
  </r>
  <r>
    <n v="27941"/>
    <x v="0"/>
    <x v="1"/>
    <n v="80000"/>
    <x v="2"/>
    <n v="4"/>
    <x v="0"/>
    <x v="3"/>
    <x v="0"/>
    <n v="2"/>
    <s v="2-5 Miles"/>
    <x v="0"/>
    <x v="1"/>
    <n v="53"/>
    <x v="2"/>
    <x v="1"/>
  </r>
  <r>
    <n v="13586"/>
    <x v="0"/>
    <x v="0"/>
    <n v="80000"/>
    <x v="2"/>
    <n v="4"/>
    <x v="0"/>
    <x v="3"/>
    <x v="0"/>
    <n v="2"/>
    <s v="10+ Miles"/>
    <x v="4"/>
    <x v="1"/>
    <n v="53"/>
    <x v="2"/>
    <x v="1"/>
  </r>
  <r>
    <n v="13585"/>
    <x v="0"/>
    <x v="1"/>
    <n v="80000"/>
    <x v="2"/>
    <n v="4"/>
    <x v="0"/>
    <x v="3"/>
    <x v="1"/>
    <n v="1"/>
    <s v="2-5 Miles"/>
    <x v="0"/>
    <x v="1"/>
    <n v="53"/>
    <x v="2"/>
    <x v="0"/>
  </r>
  <r>
    <n v="28906"/>
    <x v="0"/>
    <x v="0"/>
    <n v="80000"/>
    <x v="2"/>
    <n v="4"/>
    <x v="1"/>
    <x v="3"/>
    <x v="0"/>
    <n v="2"/>
    <s v="10+ Miles"/>
    <x v="4"/>
    <x v="1"/>
    <n v="54"/>
    <x v="2"/>
    <x v="1"/>
  </r>
  <r>
    <n v="27951"/>
    <x v="1"/>
    <x v="0"/>
    <n v="80000"/>
    <x v="2"/>
    <n v="4"/>
    <x v="0"/>
    <x v="3"/>
    <x v="1"/>
    <n v="2"/>
    <s v="2-5 Miles"/>
    <x v="0"/>
    <x v="1"/>
    <n v="54"/>
    <x v="2"/>
    <x v="0"/>
  </r>
  <r>
    <n v="26412"/>
    <x v="0"/>
    <x v="1"/>
    <n v="80000"/>
    <x v="2"/>
    <n v="5"/>
    <x v="1"/>
    <x v="4"/>
    <x v="1"/>
    <n v="3"/>
    <s v="5-10 Miles"/>
    <x v="3"/>
    <x v="1"/>
    <n v="56"/>
    <x v="3"/>
    <x v="1"/>
  </r>
  <r>
    <n v="19012"/>
    <x v="0"/>
    <x v="0"/>
    <n v="80000"/>
    <x v="2"/>
    <n v="3"/>
    <x v="4"/>
    <x v="4"/>
    <x v="0"/>
    <n v="1"/>
    <s v="1-2 Miles"/>
    <x v="2"/>
    <x v="2"/>
    <n v="56"/>
    <x v="3"/>
    <x v="1"/>
  </r>
  <r>
    <n v="28915"/>
    <x v="1"/>
    <x v="0"/>
    <n v="80000"/>
    <x v="2"/>
    <n v="5"/>
    <x v="1"/>
    <x v="4"/>
    <x v="0"/>
    <n v="3"/>
    <s v="10+ Miles"/>
    <x v="4"/>
    <x v="1"/>
    <n v="57"/>
    <x v="3"/>
    <x v="1"/>
  </r>
  <r>
    <n v="18151"/>
    <x v="1"/>
    <x v="0"/>
    <n v="80000"/>
    <x v="2"/>
    <n v="5"/>
    <x v="0"/>
    <x v="3"/>
    <x v="1"/>
    <n v="2"/>
    <s v="10+ Miles"/>
    <x v="4"/>
    <x v="1"/>
    <n v="59"/>
    <x v="3"/>
    <x v="1"/>
  </r>
  <r>
    <n v="14177"/>
    <x v="0"/>
    <x v="0"/>
    <n v="80000"/>
    <x v="2"/>
    <n v="5"/>
    <x v="0"/>
    <x v="3"/>
    <x v="1"/>
    <n v="2"/>
    <s v="2-5 Miles"/>
    <x v="0"/>
    <x v="1"/>
    <n v="60"/>
    <x v="3"/>
    <x v="1"/>
  </r>
  <r>
    <n v="18144"/>
    <x v="0"/>
    <x v="1"/>
    <n v="80000"/>
    <x v="2"/>
    <n v="5"/>
    <x v="4"/>
    <x v="4"/>
    <x v="0"/>
    <n v="2"/>
    <s v="2-5 Miles"/>
    <x v="0"/>
    <x v="1"/>
    <n v="61"/>
    <x v="3"/>
    <x v="1"/>
  </r>
  <r>
    <n v="19914"/>
    <x v="0"/>
    <x v="0"/>
    <n v="80000"/>
    <x v="2"/>
    <n v="5"/>
    <x v="4"/>
    <x v="4"/>
    <x v="0"/>
    <n v="2"/>
    <s v="2-5 Miles"/>
    <x v="0"/>
    <x v="1"/>
    <n v="62"/>
    <x v="3"/>
    <x v="1"/>
  </r>
  <r>
    <n v="15682"/>
    <x v="1"/>
    <x v="1"/>
    <n v="80000"/>
    <x v="2"/>
    <n v="5"/>
    <x v="4"/>
    <x v="4"/>
    <x v="0"/>
    <n v="2"/>
    <s v="10+ Miles"/>
    <x v="4"/>
    <x v="1"/>
    <n v="62"/>
    <x v="3"/>
    <x v="1"/>
  </r>
  <r>
    <n v="18145"/>
    <x v="0"/>
    <x v="0"/>
    <n v="80000"/>
    <x v="2"/>
    <n v="5"/>
    <x v="4"/>
    <x v="4"/>
    <x v="1"/>
    <n v="2"/>
    <s v="2-5 Miles"/>
    <x v="0"/>
    <x v="1"/>
    <n v="62"/>
    <x v="3"/>
    <x v="1"/>
  </r>
  <r>
    <n v="15740"/>
    <x v="0"/>
    <x v="0"/>
    <n v="80000"/>
    <x v="2"/>
    <n v="5"/>
    <x v="4"/>
    <x v="4"/>
    <x v="0"/>
    <n v="2"/>
    <s v="1-2 Miles"/>
    <x v="2"/>
    <x v="2"/>
    <n v="64"/>
    <x v="3"/>
    <x v="1"/>
  </r>
  <r>
    <n v="13337"/>
    <x v="0"/>
    <x v="1"/>
    <n v="80000"/>
    <x v="2"/>
    <n v="5"/>
    <x v="4"/>
    <x v="4"/>
    <x v="0"/>
    <n v="2"/>
    <s v="5-10 Miles"/>
    <x v="3"/>
    <x v="2"/>
    <n v="64"/>
    <x v="3"/>
    <x v="1"/>
  </r>
  <r>
    <n v="19741"/>
    <x v="1"/>
    <x v="1"/>
    <n v="80000"/>
    <x v="2"/>
    <n v="4"/>
    <x v="3"/>
    <x v="4"/>
    <x v="0"/>
    <n v="2"/>
    <s v="5-10 Miles"/>
    <x v="3"/>
    <x v="2"/>
    <n v="65"/>
    <x v="4"/>
    <x v="1"/>
  </r>
  <r>
    <n v="12207"/>
    <x v="1"/>
    <x v="0"/>
    <n v="80000"/>
    <x v="2"/>
    <n v="4"/>
    <x v="4"/>
    <x v="4"/>
    <x v="0"/>
    <n v="0"/>
    <s v="5-10 Miles"/>
    <x v="3"/>
    <x v="2"/>
    <n v="66"/>
    <x v="4"/>
    <x v="0"/>
  </r>
  <r>
    <n v="17471"/>
    <x v="1"/>
    <x v="1"/>
    <n v="80000"/>
    <x v="2"/>
    <n v="4"/>
    <x v="3"/>
    <x v="4"/>
    <x v="0"/>
    <n v="2"/>
    <s v="5-10 Miles"/>
    <x v="3"/>
    <x v="2"/>
    <n v="67"/>
    <x v="4"/>
    <x v="1"/>
  </r>
  <r>
    <n v="19731"/>
    <x v="0"/>
    <x v="0"/>
    <n v="80000"/>
    <x v="2"/>
    <n v="4"/>
    <x v="3"/>
    <x v="4"/>
    <x v="0"/>
    <n v="2"/>
    <s v="5-10 Miles"/>
    <x v="3"/>
    <x v="2"/>
    <n v="68"/>
    <x v="4"/>
    <x v="1"/>
  </r>
  <r>
    <n v="27660"/>
    <x v="0"/>
    <x v="0"/>
    <n v="80000"/>
    <x v="2"/>
    <n v="4"/>
    <x v="3"/>
    <x v="4"/>
    <x v="0"/>
    <n v="2"/>
    <s v="5-10 Miles"/>
    <x v="3"/>
    <x v="2"/>
    <n v="70"/>
    <x v="4"/>
    <x v="1"/>
  </r>
  <r>
    <n v="11275"/>
    <x v="0"/>
    <x v="1"/>
    <n v="80000"/>
    <x v="2"/>
    <n v="4"/>
    <x v="3"/>
    <x v="4"/>
    <x v="0"/>
    <n v="2"/>
    <s v="0-1 Miles"/>
    <x v="1"/>
    <x v="2"/>
    <n v="72"/>
    <x v="4"/>
    <x v="0"/>
  </r>
  <r>
    <n v="21561"/>
    <x v="1"/>
    <x v="0"/>
    <n v="90000"/>
    <x v="2"/>
    <n v="0"/>
    <x v="4"/>
    <x v="3"/>
    <x v="1"/>
    <n v="3"/>
    <s v="10+ Miles"/>
    <x v="4"/>
    <x v="0"/>
    <n v="34"/>
    <x v="0"/>
    <x v="0"/>
  </r>
  <r>
    <n v="24611"/>
    <x v="1"/>
    <x v="0"/>
    <n v="90000"/>
    <x v="2"/>
    <n v="0"/>
    <x v="4"/>
    <x v="3"/>
    <x v="1"/>
    <n v="4"/>
    <s v="10+ Miles"/>
    <x v="4"/>
    <x v="0"/>
    <n v="35"/>
    <x v="1"/>
    <x v="0"/>
  </r>
  <r>
    <n v="12697"/>
    <x v="1"/>
    <x v="1"/>
    <n v="90000"/>
    <x v="2"/>
    <n v="0"/>
    <x v="4"/>
    <x v="3"/>
    <x v="1"/>
    <n v="4"/>
    <s v="10+ Miles"/>
    <x v="4"/>
    <x v="0"/>
    <n v="36"/>
    <x v="1"/>
    <x v="1"/>
  </r>
  <r>
    <n v="26944"/>
    <x v="1"/>
    <x v="0"/>
    <n v="90000"/>
    <x v="2"/>
    <n v="2"/>
    <x v="1"/>
    <x v="0"/>
    <x v="0"/>
    <n v="0"/>
    <s v="0-1 Miles"/>
    <x v="1"/>
    <x v="1"/>
    <n v="36"/>
    <x v="1"/>
    <x v="0"/>
  </r>
  <r>
    <n v="27582"/>
    <x v="1"/>
    <x v="1"/>
    <n v="90000"/>
    <x v="2"/>
    <n v="2"/>
    <x v="4"/>
    <x v="3"/>
    <x v="1"/>
    <n v="0"/>
    <s v="0-1 Miles"/>
    <x v="1"/>
    <x v="0"/>
    <n v="36"/>
    <x v="1"/>
    <x v="0"/>
  </r>
  <r>
    <n v="17048"/>
    <x v="1"/>
    <x v="1"/>
    <n v="90000"/>
    <x v="2"/>
    <n v="1"/>
    <x v="3"/>
    <x v="4"/>
    <x v="0"/>
    <n v="0"/>
    <s v="0-1 Miles"/>
    <x v="1"/>
    <x v="0"/>
    <n v="36"/>
    <x v="1"/>
    <x v="0"/>
  </r>
  <r>
    <n v="27585"/>
    <x v="0"/>
    <x v="1"/>
    <n v="90000"/>
    <x v="2"/>
    <n v="2"/>
    <x v="4"/>
    <x v="3"/>
    <x v="1"/>
    <n v="0"/>
    <s v="0-1 Miles"/>
    <x v="1"/>
    <x v="0"/>
    <n v="36"/>
    <x v="1"/>
    <x v="0"/>
  </r>
  <r>
    <n v="26654"/>
    <x v="0"/>
    <x v="1"/>
    <n v="90000"/>
    <x v="2"/>
    <n v="1"/>
    <x v="3"/>
    <x v="4"/>
    <x v="0"/>
    <n v="0"/>
    <s v="0-1 Miles"/>
    <x v="1"/>
    <x v="0"/>
    <n v="37"/>
    <x v="1"/>
    <x v="0"/>
  </r>
  <r>
    <n v="22930"/>
    <x v="0"/>
    <x v="0"/>
    <n v="90000"/>
    <x v="2"/>
    <n v="4"/>
    <x v="4"/>
    <x v="3"/>
    <x v="0"/>
    <n v="0"/>
    <s v="1-2 Miles"/>
    <x v="2"/>
    <x v="0"/>
    <n v="38"/>
    <x v="1"/>
    <x v="0"/>
  </r>
  <r>
    <n v="19661"/>
    <x v="1"/>
    <x v="0"/>
    <n v="90000"/>
    <x v="2"/>
    <n v="4"/>
    <x v="4"/>
    <x v="4"/>
    <x v="0"/>
    <n v="1"/>
    <s v="1-2 Miles"/>
    <x v="2"/>
    <x v="2"/>
    <n v="38"/>
    <x v="1"/>
    <x v="0"/>
  </r>
  <r>
    <n v="22050"/>
    <x v="1"/>
    <x v="0"/>
    <n v="90000"/>
    <x v="2"/>
    <n v="4"/>
    <x v="4"/>
    <x v="4"/>
    <x v="0"/>
    <n v="1"/>
    <s v="1-2 Miles"/>
    <x v="2"/>
    <x v="2"/>
    <n v="38"/>
    <x v="1"/>
    <x v="0"/>
  </r>
  <r>
    <n v="11000"/>
    <x v="0"/>
    <x v="0"/>
    <n v="90000"/>
    <x v="2"/>
    <n v="2"/>
    <x v="4"/>
    <x v="3"/>
    <x v="0"/>
    <n v="0"/>
    <s v="1-2 Miles"/>
    <x v="2"/>
    <x v="0"/>
    <n v="40"/>
    <x v="1"/>
    <x v="0"/>
  </r>
  <r>
    <n v="23461"/>
    <x v="0"/>
    <x v="1"/>
    <n v="90000"/>
    <x v="2"/>
    <n v="5"/>
    <x v="0"/>
    <x v="3"/>
    <x v="0"/>
    <n v="3"/>
    <s v="2-5 Miles"/>
    <x v="0"/>
    <x v="2"/>
    <n v="40"/>
    <x v="1"/>
    <x v="1"/>
  </r>
  <r>
    <n v="17260"/>
    <x v="0"/>
    <x v="0"/>
    <n v="90000"/>
    <x v="2"/>
    <n v="5"/>
    <x v="0"/>
    <x v="3"/>
    <x v="0"/>
    <n v="3"/>
    <s v="0-1 Miles"/>
    <x v="1"/>
    <x v="2"/>
    <n v="41"/>
    <x v="1"/>
    <x v="1"/>
  </r>
  <r>
    <n v="23479"/>
    <x v="1"/>
    <x v="0"/>
    <n v="90000"/>
    <x v="2"/>
    <n v="0"/>
    <x v="0"/>
    <x v="3"/>
    <x v="1"/>
    <n v="2"/>
    <s v="0-1 Miles"/>
    <x v="1"/>
    <x v="2"/>
    <n v="43"/>
    <x v="1"/>
    <x v="0"/>
  </r>
  <r>
    <n v="20343"/>
    <x v="0"/>
    <x v="1"/>
    <n v="90000"/>
    <x v="2"/>
    <n v="4"/>
    <x v="0"/>
    <x v="3"/>
    <x v="0"/>
    <n v="1"/>
    <s v="1-2 Miles"/>
    <x v="2"/>
    <x v="2"/>
    <n v="45"/>
    <x v="2"/>
    <x v="1"/>
  </r>
  <r>
    <n v="24416"/>
    <x v="0"/>
    <x v="0"/>
    <n v="90000"/>
    <x v="2"/>
    <n v="4"/>
    <x v="1"/>
    <x v="3"/>
    <x v="0"/>
    <n v="2"/>
    <s v="1-2 Miles"/>
    <x v="2"/>
    <x v="2"/>
    <n v="45"/>
    <x v="2"/>
    <x v="1"/>
  </r>
  <r>
    <n v="11303"/>
    <x v="1"/>
    <x v="1"/>
    <n v="90000"/>
    <x v="2"/>
    <n v="4"/>
    <x v="1"/>
    <x v="3"/>
    <x v="1"/>
    <n v="3"/>
    <s v="1-2 Miles"/>
    <x v="2"/>
    <x v="2"/>
    <n v="45"/>
    <x v="2"/>
    <x v="0"/>
  </r>
  <r>
    <n v="18294"/>
    <x v="0"/>
    <x v="1"/>
    <n v="90000"/>
    <x v="2"/>
    <n v="1"/>
    <x v="4"/>
    <x v="3"/>
    <x v="0"/>
    <n v="1"/>
    <s v="5-10 Miles"/>
    <x v="3"/>
    <x v="0"/>
    <n v="46"/>
    <x v="2"/>
    <x v="1"/>
  </r>
  <r>
    <n v="26757"/>
    <x v="1"/>
    <x v="0"/>
    <n v="90000"/>
    <x v="2"/>
    <n v="1"/>
    <x v="4"/>
    <x v="3"/>
    <x v="0"/>
    <n v="1"/>
    <s v="2-5 Miles"/>
    <x v="0"/>
    <x v="0"/>
    <n v="47"/>
    <x v="2"/>
    <x v="0"/>
  </r>
  <r>
    <n v="15799"/>
    <x v="0"/>
    <x v="1"/>
    <n v="90000"/>
    <x v="2"/>
    <n v="1"/>
    <x v="4"/>
    <x v="3"/>
    <x v="0"/>
    <n v="1"/>
    <s v="2-5 Miles"/>
    <x v="0"/>
    <x v="0"/>
    <n v="47"/>
    <x v="2"/>
    <x v="0"/>
  </r>
  <r>
    <n v="25241"/>
    <x v="0"/>
    <x v="0"/>
    <n v="90000"/>
    <x v="2"/>
    <n v="2"/>
    <x v="4"/>
    <x v="3"/>
    <x v="0"/>
    <n v="1"/>
    <s v="5-10 Miles"/>
    <x v="3"/>
    <x v="0"/>
    <n v="47"/>
    <x v="2"/>
    <x v="1"/>
  </r>
  <r>
    <n v="21940"/>
    <x v="0"/>
    <x v="0"/>
    <n v="90000"/>
    <x v="2"/>
    <n v="5"/>
    <x v="3"/>
    <x v="3"/>
    <x v="0"/>
    <n v="0"/>
    <s v="0-1 Miles"/>
    <x v="1"/>
    <x v="2"/>
    <n v="47"/>
    <x v="2"/>
    <x v="0"/>
  </r>
  <r>
    <n v="11090"/>
    <x v="1"/>
    <x v="0"/>
    <n v="90000"/>
    <x v="2"/>
    <n v="2"/>
    <x v="0"/>
    <x v="3"/>
    <x v="0"/>
    <n v="1"/>
    <s v="2-5 Miles"/>
    <x v="0"/>
    <x v="2"/>
    <n v="48"/>
    <x v="2"/>
    <x v="0"/>
  </r>
  <r>
    <n v="22864"/>
    <x v="0"/>
    <x v="0"/>
    <n v="90000"/>
    <x v="2"/>
    <n v="2"/>
    <x v="0"/>
    <x v="3"/>
    <x v="1"/>
    <n v="0"/>
    <s v="5-10 Miles"/>
    <x v="3"/>
    <x v="2"/>
    <n v="49"/>
    <x v="2"/>
    <x v="0"/>
  </r>
  <r>
    <n v="24842"/>
    <x v="1"/>
    <x v="1"/>
    <n v="90000"/>
    <x v="2"/>
    <n v="3"/>
    <x v="1"/>
    <x v="3"/>
    <x v="1"/>
    <n v="1"/>
    <s v="2-5 Miles"/>
    <x v="0"/>
    <x v="1"/>
    <n v="51"/>
    <x v="2"/>
    <x v="1"/>
  </r>
  <r>
    <n v="16871"/>
    <x v="0"/>
    <x v="1"/>
    <n v="90000"/>
    <x v="2"/>
    <n v="2"/>
    <x v="1"/>
    <x v="3"/>
    <x v="0"/>
    <n v="1"/>
    <s v="10+ Miles"/>
    <x v="4"/>
    <x v="2"/>
    <n v="51"/>
    <x v="2"/>
    <x v="0"/>
  </r>
  <r>
    <n v="14189"/>
    <x v="0"/>
    <x v="1"/>
    <n v="90000"/>
    <x v="2"/>
    <n v="4"/>
    <x v="1"/>
    <x v="3"/>
    <x v="1"/>
    <n v="2"/>
    <s v="2-5 Miles"/>
    <x v="0"/>
    <x v="1"/>
    <n v="54"/>
    <x v="2"/>
    <x v="0"/>
  </r>
  <r>
    <n v="24871"/>
    <x v="1"/>
    <x v="1"/>
    <n v="90000"/>
    <x v="2"/>
    <n v="4"/>
    <x v="1"/>
    <x v="4"/>
    <x v="1"/>
    <n v="3"/>
    <s v="5-10 Miles"/>
    <x v="3"/>
    <x v="1"/>
    <n v="56"/>
    <x v="3"/>
    <x v="1"/>
  </r>
  <r>
    <n v="14192"/>
    <x v="0"/>
    <x v="0"/>
    <n v="90000"/>
    <x v="2"/>
    <n v="4"/>
    <x v="1"/>
    <x v="4"/>
    <x v="0"/>
    <n v="3"/>
    <s v="5-10 Miles"/>
    <x v="3"/>
    <x v="1"/>
    <n v="56"/>
    <x v="3"/>
    <x v="0"/>
  </r>
  <r>
    <n v="12332"/>
    <x v="0"/>
    <x v="0"/>
    <n v="90000"/>
    <x v="2"/>
    <n v="4"/>
    <x v="1"/>
    <x v="4"/>
    <x v="0"/>
    <n v="3"/>
    <s v="5-10 Miles"/>
    <x v="3"/>
    <x v="1"/>
    <n v="58"/>
    <x v="3"/>
    <x v="0"/>
  </r>
  <r>
    <n v="26415"/>
    <x v="0"/>
    <x v="1"/>
    <n v="90000"/>
    <x v="2"/>
    <n v="4"/>
    <x v="2"/>
    <x v="2"/>
    <x v="0"/>
    <n v="4"/>
    <s v="10+ Miles"/>
    <x v="4"/>
    <x v="1"/>
    <n v="58"/>
    <x v="3"/>
    <x v="1"/>
  </r>
  <r>
    <n v="12663"/>
    <x v="0"/>
    <x v="1"/>
    <n v="90000"/>
    <x v="2"/>
    <n v="5"/>
    <x v="2"/>
    <x v="2"/>
    <x v="0"/>
    <n v="2"/>
    <s v="10+ Miles"/>
    <x v="4"/>
    <x v="1"/>
    <n v="59"/>
    <x v="3"/>
    <x v="1"/>
  </r>
  <r>
    <n v="12291"/>
    <x v="1"/>
    <x v="0"/>
    <n v="90000"/>
    <x v="2"/>
    <n v="5"/>
    <x v="0"/>
    <x v="3"/>
    <x v="1"/>
    <n v="2"/>
    <s v="2-5 Miles"/>
    <x v="0"/>
    <x v="1"/>
    <n v="62"/>
    <x v="3"/>
    <x v="0"/>
  </r>
  <r>
    <n v="17197"/>
    <x v="1"/>
    <x v="1"/>
    <n v="90000"/>
    <x v="2"/>
    <n v="5"/>
    <x v="0"/>
    <x v="3"/>
    <x v="0"/>
    <n v="2"/>
    <s v="10+ Miles"/>
    <x v="4"/>
    <x v="1"/>
    <n v="62"/>
    <x v="3"/>
    <x v="1"/>
  </r>
  <r>
    <n v="11415"/>
    <x v="1"/>
    <x v="0"/>
    <n v="90000"/>
    <x v="2"/>
    <n v="5"/>
    <x v="0"/>
    <x v="3"/>
    <x v="1"/>
    <n v="2"/>
    <s v="10+ Miles"/>
    <x v="4"/>
    <x v="1"/>
    <n v="62"/>
    <x v="3"/>
    <x v="1"/>
  </r>
  <r>
    <n v="13343"/>
    <x v="0"/>
    <x v="1"/>
    <n v="90000"/>
    <x v="2"/>
    <n v="5"/>
    <x v="4"/>
    <x v="4"/>
    <x v="0"/>
    <n v="2"/>
    <s v="1-2 Miles"/>
    <x v="2"/>
    <x v="2"/>
    <n v="63"/>
    <x v="3"/>
    <x v="0"/>
  </r>
  <r>
    <n v="16007"/>
    <x v="0"/>
    <x v="1"/>
    <n v="90000"/>
    <x v="2"/>
    <n v="5"/>
    <x v="4"/>
    <x v="4"/>
    <x v="0"/>
    <n v="2"/>
    <s v="1-2 Miles"/>
    <x v="2"/>
    <x v="2"/>
    <n v="66"/>
    <x v="4"/>
    <x v="0"/>
  </r>
  <r>
    <n v="14432"/>
    <x v="1"/>
    <x v="0"/>
    <n v="90000"/>
    <x v="2"/>
    <n v="4"/>
    <x v="3"/>
    <x v="4"/>
    <x v="0"/>
    <n v="1"/>
    <s v="5-10 Miles"/>
    <x v="3"/>
    <x v="2"/>
    <n v="73"/>
    <x v="4"/>
    <x v="1"/>
  </r>
  <r>
    <n v="21568"/>
    <x v="0"/>
    <x v="1"/>
    <n v="100000"/>
    <x v="2"/>
    <n v="0"/>
    <x v="1"/>
    <x v="4"/>
    <x v="0"/>
    <n v="4"/>
    <s v="10+ Miles"/>
    <x v="4"/>
    <x v="0"/>
    <n v="34"/>
    <x v="0"/>
    <x v="0"/>
  </r>
  <r>
    <n v="14233"/>
    <x v="1"/>
    <x v="0"/>
    <n v="100000"/>
    <x v="2"/>
    <n v="0"/>
    <x v="1"/>
    <x v="4"/>
    <x v="0"/>
    <n v="3"/>
    <s v="10+ Miles"/>
    <x v="4"/>
    <x v="0"/>
    <n v="35"/>
    <x v="1"/>
    <x v="1"/>
  </r>
  <r>
    <n v="20625"/>
    <x v="0"/>
    <x v="0"/>
    <n v="100000"/>
    <x v="2"/>
    <n v="0"/>
    <x v="1"/>
    <x v="4"/>
    <x v="0"/>
    <n v="3"/>
    <s v="10+ Miles"/>
    <x v="4"/>
    <x v="0"/>
    <n v="35"/>
    <x v="1"/>
    <x v="0"/>
  </r>
  <r>
    <n v="11896"/>
    <x v="0"/>
    <x v="0"/>
    <n v="100000"/>
    <x v="2"/>
    <n v="1"/>
    <x v="3"/>
    <x v="4"/>
    <x v="0"/>
    <n v="0"/>
    <s v="2-5 Miles"/>
    <x v="0"/>
    <x v="0"/>
    <n v="36"/>
    <x v="1"/>
    <x v="0"/>
  </r>
  <r>
    <n v="19664"/>
    <x v="1"/>
    <x v="0"/>
    <n v="100000"/>
    <x v="2"/>
    <n v="3"/>
    <x v="4"/>
    <x v="4"/>
    <x v="1"/>
    <n v="3"/>
    <s v="1-2 Miles"/>
    <x v="2"/>
    <x v="2"/>
    <n v="38"/>
    <x v="1"/>
    <x v="1"/>
  </r>
  <r>
    <n v="15214"/>
    <x v="1"/>
    <x v="1"/>
    <n v="100000"/>
    <x v="2"/>
    <n v="0"/>
    <x v="3"/>
    <x v="4"/>
    <x v="1"/>
    <n v="1"/>
    <s v="1-2 Miles"/>
    <x v="2"/>
    <x v="0"/>
    <n v="39"/>
    <x v="1"/>
    <x v="0"/>
  </r>
  <r>
    <n v="18283"/>
    <x v="1"/>
    <x v="1"/>
    <n v="100000"/>
    <x v="2"/>
    <n v="0"/>
    <x v="4"/>
    <x v="3"/>
    <x v="1"/>
    <n v="1"/>
    <s v="5-10 Miles"/>
    <x v="3"/>
    <x v="0"/>
    <n v="40"/>
    <x v="1"/>
    <x v="1"/>
  </r>
  <r>
    <n v="20228"/>
    <x v="0"/>
    <x v="0"/>
    <n v="100000"/>
    <x v="2"/>
    <n v="0"/>
    <x v="3"/>
    <x v="4"/>
    <x v="0"/>
    <n v="0"/>
    <s v="2-5 Miles"/>
    <x v="0"/>
    <x v="0"/>
    <n v="40"/>
    <x v="1"/>
    <x v="0"/>
  </r>
  <r>
    <n v="15940"/>
    <x v="0"/>
    <x v="0"/>
    <n v="100000"/>
    <x v="2"/>
    <n v="4"/>
    <x v="0"/>
    <x v="3"/>
    <x v="0"/>
    <n v="4"/>
    <s v="0-1 Miles"/>
    <x v="1"/>
    <x v="2"/>
    <n v="40"/>
    <x v="1"/>
    <x v="1"/>
  </r>
  <r>
    <n v="18952"/>
    <x v="0"/>
    <x v="1"/>
    <n v="100000"/>
    <x v="2"/>
    <n v="4"/>
    <x v="4"/>
    <x v="4"/>
    <x v="0"/>
    <n v="4"/>
    <s v="0-1 Miles"/>
    <x v="1"/>
    <x v="2"/>
    <n v="40"/>
    <x v="1"/>
    <x v="1"/>
  </r>
  <r>
    <n v="11259"/>
    <x v="0"/>
    <x v="1"/>
    <n v="100000"/>
    <x v="2"/>
    <n v="4"/>
    <x v="0"/>
    <x v="3"/>
    <x v="0"/>
    <n v="4"/>
    <s v="2-5 Miles"/>
    <x v="0"/>
    <x v="2"/>
    <n v="41"/>
    <x v="1"/>
    <x v="0"/>
  </r>
  <r>
    <n v="18517"/>
    <x v="0"/>
    <x v="0"/>
    <n v="100000"/>
    <x v="2"/>
    <n v="3"/>
    <x v="4"/>
    <x v="4"/>
    <x v="0"/>
    <n v="4"/>
    <s v="0-1 Miles"/>
    <x v="1"/>
    <x v="2"/>
    <n v="41"/>
    <x v="1"/>
    <x v="1"/>
  </r>
  <r>
    <n v="27638"/>
    <x v="1"/>
    <x v="0"/>
    <n v="100000"/>
    <x v="2"/>
    <n v="1"/>
    <x v="0"/>
    <x v="3"/>
    <x v="1"/>
    <n v="3"/>
    <s v="1-2 Miles"/>
    <x v="2"/>
    <x v="2"/>
    <n v="44"/>
    <x v="1"/>
    <x v="1"/>
  </r>
  <r>
    <n v="27637"/>
    <x v="1"/>
    <x v="1"/>
    <n v="100000"/>
    <x v="2"/>
    <n v="1"/>
    <x v="0"/>
    <x v="3"/>
    <x v="1"/>
    <n v="3"/>
    <s v="1-2 Miles"/>
    <x v="2"/>
    <x v="2"/>
    <n v="44"/>
    <x v="1"/>
    <x v="1"/>
  </r>
  <r>
    <n v="14469"/>
    <x v="0"/>
    <x v="1"/>
    <n v="100000"/>
    <x v="2"/>
    <n v="3"/>
    <x v="0"/>
    <x v="3"/>
    <x v="0"/>
    <n v="4"/>
    <s v="1-2 Miles"/>
    <x v="2"/>
    <x v="2"/>
    <n v="45"/>
    <x v="2"/>
    <x v="1"/>
  </r>
  <r>
    <n v="23491"/>
    <x v="1"/>
    <x v="0"/>
    <n v="100000"/>
    <x v="2"/>
    <n v="0"/>
    <x v="0"/>
    <x v="3"/>
    <x v="1"/>
    <n v="4"/>
    <s v="1-2 Miles"/>
    <x v="2"/>
    <x v="2"/>
    <n v="45"/>
    <x v="2"/>
    <x v="1"/>
  </r>
  <r>
    <n v="17324"/>
    <x v="0"/>
    <x v="1"/>
    <n v="100000"/>
    <x v="2"/>
    <n v="4"/>
    <x v="4"/>
    <x v="3"/>
    <x v="0"/>
    <n v="1"/>
    <s v="10+ Miles"/>
    <x v="4"/>
    <x v="0"/>
    <n v="46"/>
    <x v="2"/>
    <x v="1"/>
  </r>
  <r>
    <n v="24305"/>
    <x v="1"/>
    <x v="0"/>
    <n v="100000"/>
    <x v="2"/>
    <n v="1"/>
    <x v="4"/>
    <x v="4"/>
    <x v="1"/>
    <n v="3"/>
    <s v="0-1 Miles"/>
    <x v="1"/>
    <x v="0"/>
    <n v="46"/>
    <x v="2"/>
    <x v="0"/>
  </r>
  <r>
    <n v="25058"/>
    <x v="0"/>
    <x v="0"/>
    <n v="100000"/>
    <x v="2"/>
    <n v="1"/>
    <x v="4"/>
    <x v="4"/>
    <x v="0"/>
    <n v="3"/>
    <s v="2-5 Miles"/>
    <x v="0"/>
    <x v="0"/>
    <n v="47"/>
    <x v="2"/>
    <x v="1"/>
  </r>
  <r>
    <n v="13133"/>
    <x v="1"/>
    <x v="0"/>
    <n v="100000"/>
    <x v="2"/>
    <n v="5"/>
    <x v="4"/>
    <x v="3"/>
    <x v="0"/>
    <n v="1"/>
    <s v="5-10 Miles"/>
    <x v="3"/>
    <x v="0"/>
    <n v="47"/>
    <x v="2"/>
    <x v="0"/>
  </r>
  <r>
    <n v="29117"/>
    <x v="1"/>
    <x v="0"/>
    <n v="100000"/>
    <x v="2"/>
    <n v="1"/>
    <x v="4"/>
    <x v="4"/>
    <x v="1"/>
    <n v="3"/>
    <s v="0-1 Miles"/>
    <x v="1"/>
    <x v="0"/>
    <n v="48"/>
    <x v="2"/>
    <x v="1"/>
  </r>
  <r>
    <n v="29120"/>
    <x v="1"/>
    <x v="1"/>
    <n v="100000"/>
    <x v="2"/>
    <n v="1"/>
    <x v="4"/>
    <x v="4"/>
    <x v="0"/>
    <n v="4"/>
    <s v="2-5 Miles"/>
    <x v="0"/>
    <x v="0"/>
    <n v="48"/>
    <x v="2"/>
    <x v="1"/>
  </r>
  <r>
    <n v="23627"/>
    <x v="1"/>
    <x v="1"/>
    <n v="100000"/>
    <x v="2"/>
    <n v="3"/>
    <x v="0"/>
    <x v="4"/>
    <x v="1"/>
    <n v="4"/>
    <s v="5-10 Miles"/>
    <x v="3"/>
    <x v="1"/>
    <n v="56"/>
    <x v="3"/>
    <x v="1"/>
  </r>
  <r>
    <n v="14193"/>
    <x v="1"/>
    <x v="1"/>
    <n v="100000"/>
    <x v="2"/>
    <n v="3"/>
    <x v="0"/>
    <x v="4"/>
    <x v="0"/>
    <n v="4"/>
    <s v="10+ Miles"/>
    <x v="4"/>
    <x v="1"/>
    <n v="56"/>
    <x v="3"/>
    <x v="1"/>
  </r>
  <r>
    <n v="20598"/>
    <x v="0"/>
    <x v="0"/>
    <n v="100000"/>
    <x v="2"/>
    <n v="3"/>
    <x v="2"/>
    <x v="3"/>
    <x v="0"/>
    <n v="0"/>
    <s v="10+ Miles"/>
    <x v="4"/>
    <x v="1"/>
    <n v="59"/>
    <x v="3"/>
    <x v="0"/>
  </r>
  <r>
    <n v="18153"/>
    <x v="0"/>
    <x v="1"/>
    <n v="100000"/>
    <x v="2"/>
    <n v="2"/>
    <x v="4"/>
    <x v="4"/>
    <x v="0"/>
    <n v="4"/>
    <s v="10+ Miles"/>
    <x v="4"/>
    <x v="1"/>
    <n v="59"/>
    <x v="3"/>
    <x v="1"/>
  </r>
  <r>
    <n v="14507"/>
    <x v="0"/>
    <x v="0"/>
    <n v="100000"/>
    <x v="2"/>
    <n v="2"/>
    <x v="3"/>
    <x v="4"/>
    <x v="0"/>
    <n v="3"/>
    <s v="1-2 Miles"/>
    <x v="2"/>
    <x v="2"/>
    <n v="65"/>
    <x v="4"/>
    <x v="1"/>
  </r>
  <r>
    <n v="13415"/>
    <x v="1"/>
    <x v="0"/>
    <n v="100000"/>
    <x v="2"/>
    <n v="1"/>
    <x v="3"/>
    <x v="4"/>
    <x v="0"/>
    <n v="3"/>
    <s v="2-5 Miles"/>
    <x v="0"/>
    <x v="2"/>
    <n v="73"/>
    <x v="4"/>
    <x v="0"/>
  </r>
  <r>
    <n v="22931"/>
    <x v="0"/>
    <x v="0"/>
    <n v="100000"/>
    <x v="2"/>
    <n v="5"/>
    <x v="3"/>
    <x v="4"/>
    <x v="1"/>
    <n v="1"/>
    <s v="1-2 Miles"/>
    <x v="2"/>
    <x v="0"/>
    <n v="78"/>
    <x v="5"/>
    <x v="0"/>
  </r>
  <r>
    <n v="21557"/>
    <x v="1"/>
    <x v="1"/>
    <n v="110000"/>
    <x v="3"/>
    <n v="0"/>
    <x v="0"/>
    <x v="4"/>
    <x v="0"/>
    <n v="3"/>
    <s v="10+ Miles"/>
    <x v="4"/>
    <x v="0"/>
    <n v="32"/>
    <x v="0"/>
    <x v="0"/>
  </r>
  <r>
    <n v="24901"/>
    <x v="1"/>
    <x v="0"/>
    <n v="110000"/>
    <x v="3"/>
    <n v="0"/>
    <x v="0"/>
    <x v="4"/>
    <x v="1"/>
    <n v="3"/>
    <s v="10+ Miles"/>
    <x v="4"/>
    <x v="0"/>
    <n v="32"/>
    <x v="0"/>
    <x v="0"/>
  </r>
  <r>
    <n v="21891"/>
    <x v="0"/>
    <x v="1"/>
    <n v="110000"/>
    <x v="3"/>
    <n v="0"/>
    <x v="1"/>
    <x v="4"/>
    <x v="0"/>
    <n v="3"/>
    <s v="10+ Miles"/>
    <x v="4"/>
    <x v="0"/>
    <n v="34"/>
    <x v="0"/>
    <x v="0"/>
  </r>
  <r>
    <n v="29048"/>
    <x v="1"/>
    <x v="0"/>
    <n v="110000"/>
    <x v="3"/>
    <n v="2"/>
    <x v="4"/>
    <x v="4"/>
    <x v="1"/>
    <n v="3"/>
    <s v="0-1 Miles"/>
    <x v="1"/>
    <x v="2"/>
    <n v="37"/>
    <x v="1"/>
    <x v="0"/>
  </r>
  <r>
    <n v="22719"/>
    <x v="1"/>
    <x v="0"/>
    <n v="110000"/>
    <x v="3"/>
    <n v="3"/>
    <x v="4"/>
    <x v="4"/>
    <x v="0"/>
    <n v="4"/>
    <s v="2-5 Miles"/>
    <x v="0"/>
    <x v="2"/>
    <n v="40"/>
    <x v="1"/>
    <x v="0"/>
  </r>
  <r>
    <n v="13287"/>
    <x v="1"/>
    <x v="0"/>
    <n v="110000"/>
    <x v="3"/>
    <n v="4"/>
    <x v="4"/>
    <x v="4"/>
    <x v="0"/>
    <n v="4"/>
    <s v="5-10 Miles"/>
    <x v="3"/>
    <x v="2"/>
    <n v="42"/>
    <x v="1"/>
    <x v="0"/>
  </r>
  <r>
    <n v="26065"/>
    <x v="1"/>
    <x v="1"/>
    <n v="110000"/>
    <x v="3"/>
    <n v="3"/>
    <x v="4"/>
    <x v="4"/>
    <x v="1"/>
    <n v="4"/>
    <s v="1-2 Miles"/>
    <x v="2"/>
    <x v="2"/>
    <n v="42"/>
    <x v="1"/>
    <x v="1"/>
  </r>
  <r>
    <n v="29243"/>
    <x v="1"/>
    <x v="0"/>
    <n v="110000"/>
    <x v="3"/>
    <n v="1"/>
    <x v="4"/>
    <x v="4"/>
    <x v="0"/>
    <n v="1"/>
    <s v="5-10 Miles"/>
    <x v="3"/>
    <x v="2"/>
    <n v="43"/>
    <x v="1"/>
    <x v="1"/>
  </r>
  <r>
    <n v="15382"/>
    <x v="0"/>
    <x v="1"/>
    <n v="110000"/>
    <x v="3"/>
    <n v="1"/>
    <x v="4"/>
    <x v="4"/>
    <x v="0"/>
    <n v="2"/>
    <s v="1-2 Miles"/>
    <x v="2"/>
    <x v="2"/>
    <n v="44"/>
    <x v="1"/>
    <x v="1"/>
  </r>
  <r>
    <n v="25184"/>
    <x v="1"/>
    <x v="0"/>
    <n v="110000"/>
    <x v="3"/>
    <n v="1"/>
    <x v="0"/>
    <x v="3"/>
    <x v="0"/>
    <n v="4"/>
    <s v="5-10 Miles"/>
    <x v="3"/>
    <x v="2"/>
    <n v="45"/>
    <x v="2"/>
    <x v="0"/>
  </r>
  <r>
    <n v="13296"/>
    <x v="0"/>
    <x v="0"/>
    <n v="110000"/>
    <x v="3"/>
    <n v="1"/>
    <x v="4"/>
    <x v="4"/>
    <x v="0"/>
    <n v="3"/>
    <s v="5-10 Miles"/>
    <x v="3"/>
    <x v="2"/>
    <n v="45"/>
    <x v="2"/>
    <x v="1"/>
  </r>
  <r>
    <n v="15982"/>
    <x v="0"/>
    <x v="0"/>
    <n v="110000"/>
    <x v="3"/>
    <n v="5"/>
    <x v="0"/>
    <x v="3"/>
    <x v="0"/>
    <n v="4"/>
    <s v="2-5 Miles"/>
    <x v="0"/>
    <x v="2"/>
    <n v="46"/>
    <x v="2"/>
    <x v="1"/>
  </r>
  <r>
    <n v="27304"/>
    <x v="1"/>
    <x v="1"/>
    <n v="110000"/>
    <x v="3"/>
    <n v="2"/>
    <x v="0"/>
    <x v="3"/>
    <x v="1"/>
    <n v="3"/>
    <s v="5-10 Miles"/>
    <x v="3"/>
    <x v="1"/>
    <n v="48"/>
    <x v="2"/>
    <x v="1"/>
  </r>
  <r>
    <n v="18494"/>
    <x v="0"/>
    <x v="0"/>
    <n v="110000"/>
    <x v="3"/>
    <n v="5"/>
    <x v="4"/>
    <x v="4"/>
    <x v="0"/>
    <n v="4"/>
    <s v="2-5 Miles"/>
    <x v="0"/>
    <x v="0"/>
    <n v="48"/>
    <x v="2"/>
    <x v="0"/>
  </r>
  <r>
    <n v="22204"/>
    <x v="0"/>
    <x v="0"/>
    <n v="110000"/>
    <x v="3"/>
    <n v="4"/>
    <x v="4"/>
    <x v="4"/>
    <x v="0"/>
    <n v="3"/>
    <s v="2-5 Miles"/>
    <x v="0"/>
    <x v="0"/>
    <n v="48"/>
    <x v="2"/>
    <x v="1"/>
  </r>
  <r>
    <n v="25792"/>
    <x v="1"/>
    <x v="1"/>
    <n v="110000"/>
    <x v="3"/>
    <n v="3"/>
    <x v="4"/>
    <x v="4"/>
    <x v="0"/>
    <n v="4"/>
    <s v="10+ Miles"/>
    <x v="4"/>
    <x v="1"/>
    <n v="53"/>
    <x v="2"/>
    <x v="1"/>
  </r>
  <r>
    <n v="21560"/>
    <x v="0"/>
    <x v="0"/>
    <n v="120000"/>
    <x v="3"/>
    <n v="0"/>
    <x v="2"/>
    <x v="3"/>
    <x v="0"/>
    <n v="4"/>
    <s v="10+ Miles"/>
    <x v="4"/>
    <x v="0"/>
    <n v="32"/>
    <x v="0"/>
    <x v="0"/>
  </r>
  <r>
    <n v="28957"/>
    <x v="1"/>
    <x v="1"/>
    <n v="120000"/>
    <x v="3"/>
    <n v="0"/>
    <x v="2"/>
    <x v="3"/>
    <x v="0"/>
    <n v="4"/>
    <s v="10+ Miles"/>
    <x v="4"/>
    <x v="0"/>
    <n v="34"/>
    <x v="0"/>
    <x v="0"/>
  </r>
  <r>
    <n v="14238"/>
    <x v="0"/>
    <x v="0"/>
    <n v="120000"/>
    <x v="3"/>
    <n v="0"/>
    <x v="2"/>
    <x v="3"/>
    <x v="0"/>
    <n v="4"/>
    <s v="10+ Miles"/>
    <x v="4"/>
    <x v="0"/>
    <n v="36"/>
    <x v="1"/>
    <x v="0"/>
  </r>
  <r>
    <n v="16917"/>
    <x v="0"/>
    <x v="0"/>
    <n v="120000"/>
    <x v="3"/>
    <n v="1"/>
    <x v="4"/>
    <x v="4"/>
    <x v="0"/>
    <n v="4"/>
    <s v="0-1 Miles"/>
    <x v="1"/>
    <x v="2"/>
    <n v="38"/>
    <x v="1"/>
    <x v="1"/>
  </r>
  <r>
    <n v="15194"/>
    <x v="1"/>
    <x v="0"/>
    <n v="120000"/>
    <x v="3"/>
    <n v="2"/>
    <x v="4"/>
    <x v="4"/>
    <x v="1"/>
    <n v="3"/>
    <s v="0-1 Miles"/>
    <x v="1"/>
    <x v="2"/>
    <n v="39"/>
    <x v="1"/>
    <x v="0"/>
  </r>
  <r>
    <n v="19280"/>
    <x v="0"/>
    <x v="0"/>
    <n v="120000"/>
    <x v="3"/>
    <n v="2"/>
    <x v="0"/>
    <x v="0"/>
    <x v="0"/>
    <n v="1"/>
    <s v="0-1 Miles"/>
    <x v="1"/>
    <x v="1"/>
    <n v="40"/>
    <x v="1"/>
    <x v="0"/>
  </r>
  <r>
    <n v="24397"/>
    <x v="1"/>
    <x v="0"/>
    <n v="120000"/>
    <x v="3"/>
    <n v="2"/>
    <x v="4"/>
    <x v="4"/>
    <x v="1"/>
    <n v="4"/>
    <s v="1-2 Miles"/>
    <x v="2"/>
    <x v="2"/>
    <n v="40"/>
    <x v="1"/>
    <x v="1"/>
  </r>
  <r>
    <n v="29237"/>
    <x v="1"/>
    <x v="1"/>
    <n v="120000"/>
    <x v="3"/>
    <n v="4"/>
    <x v="0"/>
    <x v="3"/>
    <x v="0"/>
    <n v="3"/>
    <s v="5-10 Miles"/>
    <x v="3"/>
    <x v="2"/>
    <n v="43"/>
    <x v="1"/>
    <x v="0"/>
  </r>
  <r>
    <n v="13313"/>
    <x v="0"/>
    <x v="1"/>
    <n v="120000"/>
    <x v="3"/>
    <n v="1"/>
    <x v="1"/>
    <x v="3"/>
    <x v="1"/>
    <n v="4"/>
    <s v="2-5 Miles"/>
    <x v="0"/>
    <x v="2"/>
    <n v="45"/>
    <x v="2"/>
    <x v="1"/>
  </r>
  <r>
    <n v="13089"/>
    <x v="0"/>
    <x v="1"/>
    <n v="120000"/>
    <x v="3"/>
    <n v="1"/>
    <x v="4"/>
    <x v="4"/>
    <x v="0"/>
    <n v="2"/>
    <s v="0-1 Miles"/>
    <x v="1"/>
    <x v="0"/>
    <n v="46"/>
    <x v="2"/>
    <x v="0"/>
  </r>
  <r>
    <n v="13314"/>
    <x v="0"/>
    <x v="0"/>
    <n v="120000"/>
    <x v="3"/>
    <n v="1"/>
    <x v="1"/>
    <x v="3"/>
    <x v="0"/>
    <n v="4"/>
    <s v="5-10 Miles"/>
    <x v="3"/>
    <x v="2"/>
    <n v="46"/>
    <x v="2"/>
    <x v="0"/>
  </r>
  <r>
    <n v="17522"/>
    <x v="0"/>
    <x v="0"/>
    <n v="120000"/>
    <x v="3"/>
    <n v="4"/>
    <x v="4"/>
    <x v="4"/>
    <x v="0"/>
    <n v="1"/>
    <s v="2-5 Miles"/>
    <x v="0"/>
    <x v="0"/>
    <n v="47"/>
    <x v="2"/>
    <x v="1"/>
  </r>
  <r>
    <n v="15926"/>
    <x v="1"/>
    <x v="1"/>
    <n v="120000"/>
    <x v="3"/>
    <n v="3"/>
    <x v="1"/>
    <x v="3"/>
    <x v="0"/>
    <n v="4"/>
    <s v="5-10 Miles"/>
    <x v="3"/>
    <x v="1"/>
    <n v="50"/>
    <x v="2"/>
    <x v="0"/>
  </r>
  <r>
    <n v="26385"/>
    <x v="1"/>
    <x v="0"/>
    <n v="120000"/>
    <x v="3"/>
    <n v="3"/>
    <x v="1"/>
    <x v="3"/>
    <x v="1"/>
    <n v="4"/>
    <s v="5-10 Miles"/>
    <x v="3"/>
    <x v="1"/>
    <n v="50"/>
    <x v="2"/>
    <x v="1"/>
  </r>
  <r>
    <n v="19057"/>
    <x v="0"/>
    <x v="1"/>
    <n v="120000"/>
    <x v="3"/>
    <n v="3"/>
    <x v="4"/>
    <x v="4"/>
    <x v="1"/>
    <n v="2"/>
    <s v="10+ Miles"/>
    <x v="4"/>
    <x v="1"/>
    <n v="52"/>
    <x v="2"/>
    <x v="0"/>
  </r>
  <r>
    <n v="22830"/>
    <x v="0"/>
    <x v="0"/>
    <n v="120000"/>
    <x v="3"/>
    <n v="4"/>
    <x v="0"/>
    <x v="4"/>
    <x v="0"/>
    <n v="3"/>
    <s v="10+ Miles"/>
    <x v="4"/>
    <x v="1"/>
    <n v="56"/>
    <x v="3"/>
    <x v="1"/>
  </r>
  <r>
    <n v="16651"/>
    <x v="0"/>
    <x v="1"/>
    <n v="120000"/>
    <x v="3"/>
    <n v="2"/>
    <x v="4"/>
    <x v="4"/>
    <x v="0"/>
    <n v="3"/>
    <s v="5-10 Miles"/>
    <x v="3"/>
    <x v="2"/>
    <n v="62"/>
    <x v="3"/>
    <x v="1"/>
  </r>
  <r>
    <n v="12056"/>
    <x v="0"/>
    <x v="0"/>
    <n v="120000"/>
    <x v="3"/>
    <n v="2"/>
    <x v="3"/>
    <x v="4"/>
    <x v="0"/>
    <n v="3"/>
    <s v="5-10 Miles"/>
    <x v="3"/>
    <x v="2"/>
    <n v="64"/>
    <x v="3"/>
    <x v="1"/>
  </r>
  <r>
    <n v="12678"/>
    <x v="1"/>
    <x v="1"/>
    <n v="130000"/>
    <x v="3"/>
    <n v="4"/>
    <x v="1"/>
    <x v="4"/>
    <x v="0"/>
    <n v="4"/>
    <s v="0-1 Miles"/>
    <x v="1"/>
    <x v="0"/>
    <n v="31"/>
    <x v="0"/>
    <x v="1"/>
  </r>
  <r>
    <n v="29191"/>
    <x v="1"/>
    <x v="1"/>
    <n v="130000"/>
    <x v="3"/>
    <n v="1"/>
    <x v="3"/>
    <x v="4"/>
    <x v="1"/>
    <n v="1"/>
    <s v="0-1 Miles"/>
    <x v="1"/>
    <x v="0"/>
    <n v="36"/>
    <x v="1"/>
    <x v="0"/>
  </r>
  <r>
    <n v="13176"/>
    <x v="1"/>
    <x v="0"/>
    <n v="130000"/>
    <x v="3"/>
    <n v="0"/>
    <x v="3"/>
    <x v="4"/>
    <x v="1"/>
    <n v="2"/>
    <s v="0-1 Miles"/>
    <x v="1"/>
    <x v="2"/>
    <n v="38"/>
    <x v="1"/>
    <x v="0"/>
  </r>
  <r>
    <n v="18935"/>
    <x v="0"/>
    <x v="1"/>
    <n v="130000"/>
    <x v="3"/>
    <n v="0"/>
    <x v="3"/>
    <x v="4"/>
    <x v="0"/>
    <n v="3"/>
    <s v="1-2 Miles"/>
    <x v="2"/>
    <x v="2"/>
    <n v="40"/>
    <x v="1"/>
    <x v="1"/>
  </r>
  <r>
    <n v="14443"/>
    <x v="0"/>
    <x v="0"/>
    <n v="130000"/>
    <x v="3"/>
    <n v="1"/>
    <x v="3"/>
    <x v="4"/>
    <x v="0"/>
    <n v="4"/>
    <s v="0-1 Miles"/>
    <x v="1"/>
    <x v="2"/>
    <n v="40"/>
    <x v="1"/>
    <x v="1"/>
  </r>
  <r>
    <n v="24398"/>
    <x v="0"/>
    <x v="0"/>
    <n v="130000"/>
    <x v="3"/>
    <n v="1"/>
    <x v="3"/>
    <x v="4"/>
    <x v="0"/>
    <n v="4"/>
    <s v="0-1 Miles"/>
    <x v="1"/>
    <x v="2"/>
    <n v="41"/>
    <x v="1"/>
    <x v="1"/>
  </r>
  <r>
    <n v="11269"/>
    <x v="0"/>
    <x v="0"/>
    <n v="130000"/>
    <x v="3"/>
    <n v="2"/>
    <x v="3"/>
    <x v="4"/>
    <x v="0"/>
    <n v="2"/>
    <s v="0-1 Miles"/>
    <x v="1"/>
    <x v="2"/>
    <n v="41"/>
    <x v="1"/>
    <x v="1"/>
  </r>
  <r>
    <n v="11270"/>
    <x v="0"/>
    <x v="0"/>
    <n v="130000"/>
    <x v="3"/>
    <n v="2"/>
    <x v="3"/>
    <x v="4"/>
    <x v="0"/>
    <n v="3"/>
    <s v="0-1 Miles"/>
    <x v="1"/>
    <x v="2"/>
    <n v="42"/>
    <x v="1"/>
    <x v="0"/>
  </r>
  <r>
    <n v="20339"/>
    <x v="0"/>
    <x v="1"/>
    <n v="130000"/>
    <x v="3"/>
    <n v="1"/>
    <x v="4"/>
    <x v="4"/>
    <x v="0"/>
    <n v="4"/>
    <s v="2-5 Miles"/>
    <x v="0"/>
    <x v="2"/>
    <n v="44"/>
    <x v="1"/>
    <x v="0"/>
  </r>
  <r>
    <n v="23027"/>
    <x v="1"/>
    <x v="0"/>
    <n v="130000"/>
    <x v="3"/>
    <n v="1"/>
    <x v="4"/>
    <x v="4"/>
    <x v="1"/>
    <n v="4"/>
    <s v="0-1 Miles"/>
    <x v="1"/>
    <x v="2"/>
    <n v="44"/>
    <x v="1"/>
    <x v="1"/>
  </r>
  <r>
    <n v="13453"/>
    <x v="0"/>
    <x v="1"/>
    <n v="130000"/>
    <x v="3"/>
    <n v="3"/>
    <x v="4"/>
    <x v="4"/>
    <x v="0"/>
    <n v="3"/>
    <s v="0-1 Miles"/>
    <x v="1"/>
    <x v="2"/>
    <n v="45"/>
    <x v="2"/>
    <x v="0"/>
  </r>
  <r>
    <n v="22088"/>
    <x v="0"/>
    <x v="1"/>
    <n v="130000"/>
    <x v="3"/>
    <n v="1"/>
    <x v="4"/>
    <x v="4"/>
    <x v="0"/>
    <n v="2"/>
    <s v="0-1 Miles"/>
    <x v="1"/>
    <x v="2"/>
    <n v="45"/>
    <x v="2"/>
    <x v="0"/>
  </r>
  <r>
    <n v="28269"/>
    <x v="1"/>
    <x v="1"/>
    <n v="130000"/>
    <x v="3"/>
    <n v="1"/>
    <x v="4"/>
    <x v="4"/>
    <x v="1"/>
    <n v="1"/>
    <s v="2-5 Miles"/>
    <x v="0"/>
    <x v="2"/>
    <n v="45"/>
    <x v="2"/>
    <x v="1"/>
  </r>
  <r>
    <n v="16867"/>
    <x v="1"/>
    <x v="1"/>
    <n v="130000"/>
    <x v="3"/>
    <n v="1"/>
    <x v="4"/>
    <x v="4"/>
    <x v="1"/>
    <n v="3"/>
    <s v="0-1 Miles"/>
    <x v="1"/>
    <x v="2"/>
    <n v="45"/>
    <x v="2"/>
    <x v="0"/>
  </r>
  <r>
    <n v="15758"/>
    <x v="0"/>
    <x v="0"/>
    <n v="130000"/>
    <x v="3"/>
    <n v="0"/>
    <x v="3"/>
    <x v="4"/>
    <x v="0"/>
    <n v="0"/>
    <s v="5-10 Miles"/>
    <x v="3"/>
    <x v="0"/>
    <n v="48"/>
    <x v="2"/>
    <x v="1"/>
  </r>
  <r>
    <n v="13082"/>
    <x v="1"/>
    <x v="0"/>
    <n v="130000"/>
    <x v="3"/>
    <n v="0"/>
    <x v="3"/>
    <x v="4"/>
    <x v="0"/>
    <n v="0"/>
    <s v="2-5 Miles"/>
    <x v="0"/>
    <x v="0"/>
    <n v="48"/>
    <x v="2"/>
    <x v="0"/>
  </r>
  <r>
    <n v="14278"/>
    <x v="0"/>
    <x v="1"/>
    <n v="130000"/>
    <x v="3"/>
    <n v="0"/>
    <x v="3"/>
    <x v="4"/>
    <x v="0"/>
    <n v="1"/>
    <s v="10+ Miles"/>
    <x v="4"/>
    <x v="0"/>
    <n v="48"/>
    <x v="2"/>
    <x v="1"/>
  </r>
  <r>
    <n v="12133"/>
    <x v="0"/>
    <x v="1"/>
    <n v="130000"/>
    <x v="3"/>
    <n v="3"/>
    <x v="0"/>
    <x v="3"/>
    <x v="0"/>
    <n v="3"/>
    <s v="5-10 Miles"/>
    <x v="3"/>
    <x v="1"/>
    <n v="50"/>
    <x v="2"/>
    <x v="0"/>
  </r>
  <r>
    <n v="17191"/>
    <x v="1"/>
    <x v="0"/>
    <n v="130000"/>
    <x v="3"/>
    <n v="3"/>
    <x v="0"/>
    <x v="3"/>
    <x v="1"/>
    <n v="3"/>
    <s v="0-1 Miles"/>
    <x v="1"/>
    <x v="1"/>
    <n v="51"/>
    <x v="2"/>
    <x v="0"/>
  </r>
  <r>
    <n v="11249"/>
    <x v="0"/>
    <x v="1"/>
    <n v="130000"/>
    <x v="3"/>
    <n v="3"/>
    <x v="0"/>
    <x v="3"/>
    <x v="0"/>
    <n v="3"/>
    <s v="0-1 Miles"/>
    <x v="1"/>
    <x v="1"/>
    <n v="51"/>
    <x v="2"/>
    <x v="0"/>
  </r>
  <r>
    <n v="18160"/>
    <x v="0"/>
    <x v="0"/>
    <n v="130000"/>
    <x v="3"/>
    <n v="3"/>
    <x v="1"/>
    <x v="3"/>
    <x v="0"/>
    <n v="4"/>
    <s v="5-10 Miles"/>
    <x v="3"/>
    <x v="1"/>
    <n v="51"/>
    <x v="2"/>
    <x v="0"/>
  </r>
  <r>
    <n v="18140"/>
    <x v="0"/>
    <x v="0"/>
    <n v="130000"/>
    <x v="3"/>
    <n v="3"/>
    <x v="0"/>
    <x v="3"/>
    <x v="1"/>
    <n v="3"/>
    <s v="5-10 Miles"/>
    <x v="3"/>
    <x v="1"/>
    <n v="51"/>
    <x v="2"/>
    <x v="0"/>
  </r>
  <r>
    <n v="24857"/>
    <x v="0"/>
    <x v="1"/>
    <n v="130000"/>
    <x v="3"/>
    <n v="3"/>
    <x v="1"/>
    <x v="3"/>
    <x v="0"/>
    <n v="4"/>
    <s v="0-1 Miles"/>
    <x v="1"/>
    <x v="1"/>
    <n v="52"/>
    <x v="2"/>
    <x v="1"/>
  </r>
  <r>
    <n v="22821"/>
    <x v="0"/>
    <x v="1"/>
    <n v="130000"/>
    <x v="3"/>
    <n v="3"/>
    <x v="0"/>
    <x v="3"/>
    <x v="0"/>
    <n v="4"/>
    <s v="0-1 Miles"/>
    <x v="1"/>
    <x v="1"/>
    <n v="52"/>
    <x v="2"/>
    <x v="1"/>
  </r>
  <r>
    <n v="19066"/>
    <x v="0"/>
    <x v="0"/>
    <n v="130000"/>
    <x v="3"/>
    <n v="4"/>
    <x v="0"/>
    <x v="3"/>
    <x v="1"/>
    <n v="3"/>
    <s v="10+ Miles"/>
    <x v="4"/>
    <x v="1"/>
    <n v="54"/>
    <x v="2"/>
    <x v="1"/>
  </r>
  <r>
    <n v="18172"/>
    <x v="0"/>
    <x v="0"/>
    <n v="130000"/>
    <x v="3"/>
    <n v="4"/>
    <x v="1"/>
    <x v="3"/>
    <x v="0"/>
    <n v="3"/>
    <s v="0-1 Miles"/>
    <x v="1"/>
    <x v="1"/>
    <n v="55"/>
    <x v="3"/>
    <x v="1"/>
  </r>
  <r>
    <n v="28918"/>
    <x v="0"/>
    <x v="1"/>
    <n v="130000"/>
    <x v="3"/>
    <n v="4"/>
    <x v="1"/>
    <x v="4"/>
    <x v="1"/>
    <n v="4"/>
    <s v="10+ Miles"/>
    <x v="4"/>
    <x v="1"/>
    <n v="58"/>
    <x v="3"/>
    <x v="1"/>
  </r>
  <r>
    <n v="12664"/>
    <x v="0"/>
    <x v="1"/>
    <n v="130000"/>
    <x v="3"/>
    <n v="5"/>
    <x v="0"/>
    <x v="3"/>
    <x v="0"/>
    <n v="4"/>
    <s v="0-1 Miles"/>
    <x v="1"/>
    <x v="1"/>
    <n v="59"/>
    <x v="3"/>
    <x v="1"/>
  </r>
  <r>
    <n v="20567"/>
    <x v="0"/>
    <x v="0"/>
    <n v="130000"/>
    <x v="3"/>
    <n v="4"/>
    <x v="0"/>
    <x v="3"/>
    <x v="1"/>
    <n v="4"/>
    <s v="5-10 Miles"/>
    <x v="3"/>
    <x v="1"/>
    <n v="61"/>
    <x v="3"/>
    <x v="0"/>
  </r>
  <r>
    <n v="17203"/>
    <x v="0"/>
    <x v="1"/>
    <n v="130000"/>
    <x v="3"/>
    <n v="4"/>
    <x v="0"/>
    <x v="3"/>
    <x v="0"/>
    <n v="4"/>
    <s v="5-10 Miles"/>
    <x v="3"/>
    <x v="1"/>
    <n v="61"/>
    <x v="3"/>
    <x v="0"/>
  </r>
  <r>
    <n v="12205"/>
    <x v="1"/>
    <x v="1"/>
    <n v="130000"/>
    <x v="3"/>
    <n v="2"/>
    <x v="4"/>
    <x v="4"/>
    <x v="1"/>
    <n v="4"/>
    <s v="0-1 Miles"/>
    <x v="1"/>
    <x v="2"/>
    <n v="67"/>
    <x v="4"/>
    <x v="1"/>
  </r>
  <r>
    <n v="15412"/>
    <x v="0"/>
    <x v="0"/>
    <n v="130000"/>
    <x v="3"/>
    <n v="2"/>
    <x v="3"/>
    <x v="4"/>
    <x v="0"/>
    <n v="3"/>
    <s v="2-5 Miles"/>
    <x v="0"/>
    <x v="2"/>
    <n v="69"/>
    <x v="4"/>
    <x v="1"/>
  </r>
  <r>
    <n v="12705"/>
    <x v="0"/>
    <x v="0"/>
    <n v="150000"/>
    <x v="4"/>
    <n v="0"/>
    <x v="4"/>
    <x v="4"/>
    <x v="0"/>
    <n v="4"/>
    <s v="0-1 Miles"/>
    <x v="1"/>
    <x v="0"/>
    <n v="37"/>
    <x v="1"/>
    <x v="0"/>
  </r>
  <r>
    <n v="11292"/>
    <x v="1"/>
    <x v="0"/>
    <n v="150000"/>
    <x v="4"/>
    <n v="1"/>
    <x v="0"/>
    <x v="3"/>
    <x v="1"/>
    <n v="3"/>
    <s v="0-1 Miles"/>
    <x v="1"/>
    <x v="2"/>
    <n v="44"/>
    <x v="1"/>
    <x v="0"/>
  </r>
  <r>
    <n v="15922"/>
    <x v="0"/>
    <x v="0"/>
    <n v="150000"/>
    <x v="4"/>
    <n v="2"/>
    <x v="1"/>
    <x v="3"/>
    <x v="0"/>
    <n v="4"/>
    <s v="0-1 Miles"/>
    <x v="1"/>
    <x v="1"/>
    <n v="48"/>
    <x v="2"/>
    <x v="1"/>
  </r>
  <r>
    <n v="23608"/>
    <x v="0"/>
    <x v="1"/>
    <n v="150000"/>
    <x v="4"/>
    <n v="3"/>
    <x v="1"/>
    <x v="3"/>
    <x v="0"/>
    <n v="3"/>
    <s v="0-1 Miles"/>
    <x v="1"/>
    <x v="1"/>
    <n v="51"/>
    <x v="2"/>
    <x v="0"/>
  </r>
  <r>
    <n v="27974"/>
    <x v="1"/>
    <x v="0"/>
    <n v="160000"/>
    <x v="4"/>
    <n v="2"/>
    <x v="1"/>
    <x v="4"/>
    <x v="0"/>
    <n v="4"/>
    <s v="0-1 Miles"/>
    <x v="1"/>
    <x v="0"/>
    <n v="33"/>
    <x v="0"/>
    <x v="0"/>
  </r>
  <r>
    <n v="16675"/>
    <x v="1"/>
    <x v="1"/>
    <n v="160000"/>
    <x v="4"/>
    <n v="0"/>
    <x v="3"/>
    <x v="4"/>
    <x v="1"/>
    <n v="3"/>
    <s v="0-1 Miles"/>
    <x v="1"/>
    <x v="0"/>
    <n v="47"/>
    <x v="2"/>
    <x v="0"/>
  </r>
  <r>
    <n v="14191"/>
    <x v="0"/>
    <x v="0"/>
    <n v="160000"/>
    <x v="4"/>
    <n v="4"/>
    <x v="0"/>
    <x v="3"/>
    <x v="1"/>
    <n v="2"/>
    <s v="10+ Miles"/>
    <x v="4"/>
    <x v="1"/>
    <n v="55"/>
    <x v="3"/>
    <x v="0"/>
  </r>
  <r>
    <n v="17185"/>
    <x v="0"/>
    <x v="1"/>
    <n v="170000"/>
    <x v="4"/>
    <n v="4"/>
    <x v="0"/>
    <x v="3"/>
    <x v="1"/>
    <n v="3"/>
    <s v="5-10 Miles"/>
    <x v="3"/>
    <x v="1"/>
    <n v="48"/>
    <x v="2"/>
    <x v="0"/>
  </r>
  <r>
    <n v="11434"/>
    <x v="0"/>
    <x v="0"/>
    <n v="170000"/>
    <x v="4"/>
    <n v="5"/>
    <x v="0"/>
    <x v="3"/>
    <x v="0"/>
    <n v="0"/>
    <s v="0-1 Miles"/>
    <x v="1"/>
    <x v="1"/>
    <n v="55"/>
    <x v="3"/>
    <x v="1"/>
  </r>
  <r>
    <n v="16009"/>
    <x v="1"/>
    <x v="0"/>
    <n v="170000"/>
    <x v="4"/>
    <n v="1"/>
    <x v="3"/>
    <x v="4"/>
    <x v="1"/>
    <n v="4"/>
    <s v="0-1 Miles"/>
    <x v="1"/>
    <x v="2"/>
    <n v="66"/>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AEBA4-6B66-4549-AA7B-253E55D50EE9}" name="PivotTable1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73:R77"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axis="axisRow" showAll="0">
      <items count="4">
        <item n="East" x="1"/>
        <item n="North" x="2"/>
        <item n="West" x="0"/>
        <item t="default"/>
      </items>
    </pivotField>
    <pivotField showAll="0"/>
    <pivotField showAll="0"/>
    <pivotField dataField="1" showAll="0"/>
  </pivotFields>
  <rowFields count="1">
    <field x="12"/>
  </rowFields>
  <rowItems count="4">
    <i>
      <x/>
    </i>
    <i>
      <x v="1"/>
    </i>
    <i>
      <x v="2"/>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B00A7-9C89-4AB3-B227-67DBCFC6AAA3}"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9:U61" firstHeaderRow="1" firstDataRow="2" firstDataCol="1"/>
  <pivotFields count="16">
    <pivotField showAll="0"/>
    <pivotField showAll="0">
      <items count="3">
        <item x="0"/>
        <item x="1"/>
        <item t="default"/>
      </items>
    </pivotField>
    <pivotField showAll="0">
      <items count="3">
        <item h="1" x="1"/>
        <item x="0"/>
        <item t="default"/>
      </items>
    </pivotField>
    <pivotField numFmtId="165" showAll="0"/>
    <pivotField showAll="0">
      <items count="6">
        <item h="1" x="4"/>
        <item h="1" x="0"/>
        <item h="1" x="1"/>
        <item h="1" x="2"/>
        <item x="3"/>
        <item t="default"/>
      </items>
    </pivotField>
    <pivotField showAll="0"/>
    <pivotField showAll="0">
      <items count="6">
        <item x="4"/>
        <item x="3"/>
        <item x="1"/>
        <item x="0"/>
        <item x="2"/>
        <item t="default"/>
      </items>
    </pivotField>
    <pivotField axis="axisCol" showAll="0">
      <items count="6">
        <item x="1"/>
        <item x="4"/>
        <item x="0"/>
        <item x="3"/>
        <item x="2"/>
        <item t="default"/>
      </items>
    </pivotField>
    <pivotField showAll="0">
      <items count="3">
        <item x="1"/>
        <item x="0"/>
        <item t="default"/>
      </items>
    </pivotField>
    <pivotField showAll="0"/>
    <pivotField showAll="0"/>
    <pivotField showAll="0"/>
    <pivotField showAll="0"/>
    <pivotField showAll="0"/>
    <pivotField showAll="0"/>
    <pivotField dataField="1" showAll="0">
      <items count="3">
        <item x="1"/>
        <item x="0"/>
        <item t="default"/>
      </items>
    </pivotField>
  </pivotFields>
  <rowItems count="1">
    <i/>
  </rowItems>
  <colFields count="1">
    <field x="7"/>
  </colFields>
  <colItems count="4">
    <i>
      <x v="1"/>
    </i>
    <i>
      <x v="2"/>
    </i>
    <i>
      <x v="3"/>
    </i>
    <i t="grand">
      <x/>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50EE1E-8FEF-4B64-AE89-7302B32FE15C}" name="PivotTable1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9:N60" firstHeaderRow="1" firstDataRow="1" firstDataCol="0"/>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FFA4A-C274-413A-82EC-532BB6992EDB}"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3:O49"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s>
  <rowFields count="1">
    <field x="6"/>
  </rowFields>
  <rowItems count="6">
    <i>
      <x/>
    </i>
    <i>
      <x v="3"/>
    </i>
    <i>
      <x v="1"/>
    </i>
    <i>
      <x v="2"/>
    </i>
    <i>
      <x v="4"/>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CF23B-EF7B-4992-A847-0F2C5EAD41F0}"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6:O40" firstHeaderRow="1" firstDataRow="1"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dataField="1" showAll="0"/>
  </pivotFields>
  <rowFields count="1">
    <field x="12"/>
  </rowFields>
  <rowItems count="4">
    <i>
      <x/>
    </i>
    <i>
      <x v="1"/>
    </i>
    <i>
      <x v="2"/>
    </i>
    <i t="grand">
      <x/>
    </i>
  </rowItems>
  <colItems count="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B41B1D-D74C-4EA7-9C78-BD0F2AB73AD1}"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N17:Q21" firstHeaderRow="1" firstDataRow="2" firstDataCol="1"/>
  <pivotFields count="16">
    <pivotField showAll="0"/>
    <pivotField axis="axisRow" showAll="0">
      <items count="3">
        <item x="0"/>
        <item x="1"/>
        <item t="default"/>
      </items>
    </pivotField>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5"/>
  </colFields>
  <colItems count="3">
    <i>
      <x/>
    </i>
    <i>
      <x v="1"/>
    </i>
    <i t="grand">
      <x/>
    </i>
  </colItems>
  <dataFields count="1">
    <dataField name="Count of Purchased Bike" fld="15" subtotal="count" baseField="0" baseItem="0"/>
  </dataFields>
  <chartFormats count="4">
    <chartFormat chart="16" format="0" series="1">
      <pivotArea type="data" outline="0" fieldPosition="0">
        <references count="2">
          <reference field="4294967294" count="1" selected="0">
            <x v="0"/>
          </reference>
          <reference field="15" count="1" selected="0">
            <x v="0"/>
          </reference>
        </references>
      </pivotArea>
    </chartFormat>
    <chartFormat chart="16" format="1" series="1">
      <pivotArea type="data" outline="0" fieldPosition="0">
        <references count="2">
          <reference field="4294967294" count="1" selected="0">
            <x v="0"/>
          </reference>
          <reference field="15" count="1" selected="0">
            <x v="1"/>
          </reference>
        </references>
      </pivotArea>
    </chartFormat>
    <chartFormat chart="23" format="4" series="1">
      <pivotArea type="data" outline="0" fieldPosition="0">
        <references count="2">
          <reference field="4294967294" count="1" selected="0">
            <x v="0"/>
          </reference>
          <reference field="15" count="1" selected="0">
            <x v="0"/>
          </reference>
        </references>
      </pivotArea>
    </chartFormat>
    <chartFormat chart="2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4E7852-A8A7-4A5C-934D-7BC7E26E6E03}" name="PivotTable1"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2:E5" firstHeaderRow="1" firstDataRow="2" firstDataCol="1"/>
  <pivotFields count="16">
    <pivotField showAll="0"/>
    <pivotField showAll="0"/>
    <pivotField axis="axisRow" showAll="0">
      <items count="3">
        <item h="1" x="1"/>
        <item x="0"/>
        <item t="default"/>
      </items>
    </pivotField>
    <pivotField dataField="1"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2">
    <i>
      <x v="1"/>
    </i>
    <i t="grand">
      <x/>
    </i>
  </rowItems>
  <colFields count="1">
    <field x="15"/>
  </colFields>
  <colItems count="3">
    <i>
      <x/>
    </i>
    <i>
      <x v="1"/>
    </i>
    <i t="grand">
      <x/>
    </i>
  </colItems>
  <dataFields count="1">
    <dataField name="Average of Income" fld="3" subtotal="average" baseField="0" baseItem="9"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7C19B7-4545-456B-9B2A-663F9C4CFC46}" name="PivotTable3"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30:E37" firstHeaderRow="1" firstDataRow="2"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showAll="0"/>
    <pivotField showAll="0"/>
    <pivotField showAll="0"/>
    <pivotField axis="axisRow" showAll="0" sortType="descending">
      <items count="7">
        <item x="1"/>
        <item x="2"/>
        <item x="3"/>
        <item x="5"/>
        <item x="0"/>
        <item x="4"/>
        <item t="default"/>
      </items>
      <autoSortScope>
        <pivotArea dataOnly="0" outline="0" fieldPosition="0">
          <references count="2">
            <reference field="4294967294" count="1" selected="0">
              <x v="0"/>
            </reference>
            <reference field="15" count="1" selected="0">
              <x v="1"/>
            </reference>
          </references>
        </pivotArea>
      </autoSortScope>
    </pivotField>
    <pivotField axis="axisCol" dataField="1" showAll="0">
      <items count="3">
        <item x="1"/>
        <item x="0"/>
        <item t="default"/>
      </items>
    </pivotField>
  </pivotFields>
  <rowFields count="1">
    <field x="14"/>
  </rowFields>
  <rowItems count="6">
    <i>
      <x/>
    </i>
    <i>
      <x v="1"/>
    </i>
    <i>
      <x v="4"/>
    </i>
    <i>
      <x v="2"/>
    </i>
    <i>
      <x v="5"/>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DF48CA-82AA-4BD8-9D72-36B87FE1FC39}" name="PivotTable2"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17:E24" firstHeaderRow="1" firstDataRow="2" firstDataCol="1"/>
  <pivotFields count="16">
    <pivotField showAll="0"/>
    <pivotField showAll="0"/>
    <pivotField showAll="0">
      <items count="3">
        <item h="1" x="1"/>
        <item x="0"/>
        <item t="default"/>
      </items>
    </pivotField>
    <pivotField numFmtId="165" showAll="0"/>
    <pivotField showAll="0">
      <items count="6">
        <item h="1" x="4"/>
        <item h="1" x="0"/>
        <item h="1" x="1"/>
        <item h="1" x="2"/>
        <item x="3"/>
        <item t="default"/>
      </items>
    </pivotField>
    <pivotField showAll="0"/>
    <pivotField showAll="0"/>
    <pivotField showAll="0"/>
    <pivotField showAll="0"/>
    <pivotField showAll="0"/>
    <pivotField showAll="0"/>
    <pivotField axis="axisRow" showAll="0" sortType="descending">
      <items count="6">
        <item x="2"/>
        <item x="0"/>
        <item x="3"/>
        <item x="4"/>
        <item x="1"/>
        <item t="default"/>
      </items>
      <autoSortScope>
        <pivotArea dataOnly="0" outline="0" fieldPosition="0">
          <references count="2">
            <reference field="4294967294" count="1" selected="0">
              <x v="0"/>
            </reference>
            <reference field="15" count="1" selected="0">
              <x v="1"/>
            </reference>
          </references>
        </pivotArea>
      </autoSortScope>
    </pivotField>
    <pivotField showAll="0"/>
    <pivotField showAll="0"/>
    <pivotField showAll="0"/>
    <pivotField axis="axisCol" dataField="1" showAll="0">
      <items count="3">
        <item x="1"/>
        <item x="0"/>
        <item t="default"/>
      </items>
    </pivotField>
  </pivotFields>
  <rowFields count="1">
    <field x="11"/>
  </rowFields>
  <rowItems count="6">
    <i>
      <x v="4"/>
    </i>
    <i>
      <x v="2"/>
    </i>
    <i>
      <x v="1"/>
    </i>
    <i>
      <x v="3"/>
    </i>
    <i>
      <x/>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A7248C-071F-4792-9299-46658603D76D}" sourceName="Gender">
  <pivotTables>
    <pivotTable tabId="3" name="PivotTable8"/>
    <pivotTable tabId="3" name="PivotTable1"/>
    <pivotTable tabId="3" name="PivotTable2"/>
    <pivotTable tabId="3" name="PivotTable3"/>
    <pivotTable tabId="3" name="PivotTable4"/>
    <pivotTable tabId="3" name="PivotTable5"/>
    <pivotTable tabId="3" name="PivotTable13"/>
    <pivotTable tabId="3" name="PivotTable14"/>
    <pivotTable tabId="3" name="PivotTable17"/>
  </pivotTables>
  <data>
    <tabular pivotCacheId="103052651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FDFD007B-815B-45AB-AA4D-B607C6FEC764}" sourceName="Income_Group">
  <pivotTables>
    <pivotTable tabId="3" name="PivotTable1"/>
    <pivotTable tabId="3" name="PivotTable2"/>
    <pivotTable tabId="3" name="PivotTable3"/>
    <pivotTable tabId="3" name="PivotTable4"/>
    <pivotTable tabId="3" name="PivotTable5"/>
    <pivotTable tabId="3" name="PivotTable8"/>
    <pivotTable tabId="3" name="PivotTable13"/>
    <pivotTable tabId="3" name="PivotTable14"/>
    <pivotTable tabId="3" name="PivotTable17"/>
  </pivotTables>
  <data>
    <tabular pivotCacheId="1030526512">
      <items count="5">
        <i x="4"/>
        <i x="0"/>
        <i x="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06D1444-D6A7-4192-A8E9-26618752FC62}" sourceName="Occupation">
  <pivotTables>
    <pivotTable tabId="3" name="PivotTable14"/>
  </pivotTables>
  <data>
    <tabular pivotCacheId="1030526512">
      <items count="5">
        <i x="4" s="1"/>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791AD6-E3B4-4DF1-84DF-7B665CE6BDDB}" cache="Slicer_Gender" caption="Gender" rowHeight="234950"/>
  <slicer name="Gender 2" xr10:uid="{00981A98-6B6C-4712-8F35-A3C227127409}" cache="Slicer_Gender" caption="Gender" rowHeight="234950"/>
  <slicer name="Occupation" xr10:uid="{64EB91EC-25C1-4857-9D20-C91835B6D6B2}"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5D7B3DA-D27C-46C6-A52D-65A40CFDB1B7}" cache="Slicer_Gender" caption="Gender" rowHeight="234950"/>
  <slicer name="Income_Group" xr10:uid="{B35E5C20-8A85-4000-AF09-43FE43F523F1}" cache="Slicer_Income_Group" caption="Income_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32E56C-05BF-495D-BAF2-0E7675535A28}" name="bike_sales_table" displayName="bike_sales_table" ref="A1:P1001" totalsRowShown="0" headerRowDxfId="30" dataDxfId="29" tableBorderDxfId="28">
  <autoFilter ref="A1:P1001" xr:uid="{9C32E56C-05BF-495D-BAF2-0E7675535A28}"/>
  <sortState xmlns:xlrd2="http://schemas.microsoft.com/office/spreadsheetml/2017/richdata2" ref="A2:P1001">
    <sortCondition ref="D1:D1001"/>
  </sortState>
  <tableColumns count="16">
    <tableColumn id="1" xr3:uid="{60D6B7D5-946C-408E-AA5D-01E466B3EC83}" name="ID" dataDxfId="27"/>
    <tableColumn id="2" xr3:uid="{DCE8270C-3E17-4FE1-B979-C86F22EEBD3C}" name="Marital Status" dataDxfId="26"/>
    <tableColumn id="3" xr3:uid="{F6601D73-F321-49B4-BBF7-23F6584B7EFD}" name="Gender" dataDxfId="25"/>
    <tableColumn id="4" xr3:uid="{84CEE74E-482D-45CF-B1F6-36DE516EC7AD}" name="Income" dataDxfId="24"/>
    <tableColumn id="17" xr3:uid="{842339B8-960B-4B35-BD66-946185B33715}" name="Income_Group" dataDxfId="12">
      <calculatedColumnFormula>IF(D2&lt;=40000,"Low Income",IF(D2&lt;=70000,"Lower-Middle Income",IF(D2&lt;=100000,"Middle Income",IF(D2&lt;=130000,"Upper-Middle Income","High Income"))))</calculatedColumnFormula>
    </tableColumn>
    <tableColumn id="5" xr3:uid="{A0DD1DC8-DEFE-41FF-AC5F-93E8C1D1B8DC}" name="Children" dataDxfId="23"/>
    <tableColumn id="6" xr3:uid="{F34701A1-C9A1-4374-B08F-EB5019076A18}" name="Education" dataDxfId="22"/>
    <tableColumn id="7" xr3:uid="{1B5C692A-3D9F-460C-A72F-E1EE58BBDB91}" name="Occupation" dataDxfId="21"/>
    <tableColumn id="8" xr3:uid="{D3321AAA-BF5E-4349-927C-EA66B40EA6F7}" name="Home Owner" dataDxfId="20"/>
    <tableColumn id="9" xr3:uid="{A14926AC-159C-43F1-96F8-039C48B604C5}" name="Cars" dataDxfId="19"/>
    <tableColumn id="10" xr3:uid="{20A58558-15C3-4744-9661-67EFAB9F8F6D}" name="Commute Distance" dataDxfId="18"/>
    <tableColumn id="11" xr3:uid="{11E0AFD5-095A-4277-A7C2-D691FD13BA55}" name="Commute_Distance_Group" dataDxfId="17">
      <calculatedColumnFormula>IF(K2="0-1 Miles","Less than a mile",
 IF(K2="1-2 Miles","Between 1 and 2 miles",
 IF(K2="2-5 Miles","Between 2 and 5 miles",
 IF(K2="5-10 Miles","Between 5 and 10 miles",
 IF(K2="10+ Miles","Greater than 10 miles",
 "Unknown"
)))))</calculatedColumnFormula>
    </tableColumn>
    <tableColumn id="12" xr3:uid="{26509235-BF1F-49D8-9A1A-41ADAA25FA0E}" name="Region" dataDxfId="16"/>
    <tableColumn id="13" xr3:uid="{286BA39B-B327-40A3-960C-E25EC706BF54}" name="Age" dataDxfId="15"/>
    <tableColumn id="14" xr3:uid="{C7F60B54-C568-42CD-8389-2EA47F1683A0}" name="Age_Group" dataDxfId="14">
      <calculatedColumnFormula>IF(AND(N2&gt;=25,N2&lt;=34),"Young Adults",
 IF(AND(N2&gt;=35,N2&lt;=44),"Early Middle Age",
 IF(AND(N2&gt;=45,N2&lt;=54),"Middle Age",
 IF(AND(N2&gt;=55,N2&lt;=64),"Pre-Retirement",
 IF(AND(N2&gt;=65,N2&lt;=74),"Young Seniors",
 IF(AND(N2&gt;=75,N2&lt;=89),"Senior Citizens","Invalid Age")
)))))</calculatedColumnFormula>
    </tableColumn>
    <tableColumn id="15" xr3:uid="{99B65CF8-EF1F-4ED9-B33D-E8A3478FC698}" name="Purchased Bike" dataDxfId="1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FD10-8E02-406F-86E6-43A450899B26}">
  <dimension ref="A1:P1001"/>
  <sheetViews>
    <sheetView tabSelected="1" workbookViewId="0">
      <selection activeCell="E2" sqref="E2"/>
    </sheetView>
  </sheetViews>
  <sheetFormatPr defaultRowHeight="14.4" x14ac:dyDescent="0.3"/>
  <cols>
    <col min="2" max="2" width="14.5546875" bestFit="1" customWidth="1"/>
    <col min="3" max="3" width="9.109375" bestFit="1" customWidth="1"/>
    <col min="4" max="4" width="11.44140625" style="3" bestFit="1" customWidth="1"/>
    <col min="5" max="5" width="11.44140625" style="3" customWidth="1"/>
    <col min="6" max="6" width="9.88671875" customWidth="1"/>
    <col min="7" max="7" width="16.21875" bestFit="1" customWidth="1"/>
    <col min="8" max="8" width="12.6640625" bestFit="1" customWidth="1"/>
    <col min="9" max="9" width="13.88671875" customWidth="1"/>
    <col min="11" max="11" width="18.77734375" bestFit="1" customWidth="1"/>
    <col min="12" max="12" width="25.5546875" customWidth="1"/>
    <col min="13" max="13" width="12.6640625" customWidth="1"/>
    <col min="15" max="15" width="12.33203125" customWidth="1"/>
    <col min="16" max="16" width="15.6640625" customWidth="1"/>
  </cols>
  <sheetData>
    <row r="1" spans="1:16" x14ac:dyDescent="0.3">
      <c r="A1" s="11" t="s">
        <v>0</v>
      </c>
      <c r="B1" s="11" t="s">
        <v>1</v>
      </c>
      <c r="C1" s="11" t="s">
        <v>2</v>
      </c>
      <c r="D1" s="12" t="s">
        <v>3</v>
      </c>
      <c r="E1" s="12" t="s">
        <v>58</v>
      </c>
      <c r="F1" s="11" t="s">
        <v>4</v>
      </c>
      <c r="G1" s="11" t="s">
        <v>5</v>
      </c>
      <c r="H1" s="11" t="s">
        <v>6</v>
      </c>
      <c r="I1" s="11" t="s">
        <v>7</v>
      </c>
      <c r="J1" s="11" t="s">
        <v>8</v>
      </c>
      <c r="K1" s="11" t="s">
        <v>9</v>
      </c>
      <c r="L1" s="11" t="s">
        <v>40</v>
      </c>
      <c r="M1" s="11" t="s">
        <v>10</v>
      </c>
      <c r="N1" s="11" t="s">
        <v>11</v>
      </c>
      <c r="O1" s="11" t="s">
        <v>41</v>
      </c>
      <c r="P1" s="11" t="s">
        <v>12</v>
      </c>
    </row>
    <row r="2" spans="1:16" x14ac:dyDescent="0.3">
      <c r="A2" s="7">
        <v>22402</v>
      </c>
      <c r="B2" s="7" t="s">
        <v>37</v>
      </c>
      <c r="C2" s="7" t="s">
        <v>36</v>
      </c>
      <c r="D2" s="8">
        <v>10000</v>
      </c>
      <c r="E2" s="8" t="str">
        <f t="shared" ref="E2:E65" si="0">IF(D2&lt;=40000,"Low Income",IF(D2&lt;=70000,"Lower-Middle Income",IF(D2&lt;=100000,"Middle Income",IF(D2&lt;=130000,"Upper-Middle Income","High Income"))))</f>
        <v>Low Income</v>
      </c>
      <c r="F2" s="7">
        <v>0</v>
      </c>
      <c r="G2" s="7" t="s">
        <v>19</v>
      </c>
      <c r="H2" s="7" t="s">
        <v>25</v>
      </c>
      <c r="I2" s="7" t="s">
        <v>15</v>
      </c>
      <c r="J2" s="7">
        <v>1</v>
      </c>
      <c r="K2" s="7" t="s">
        <v>22</v>
      </c>
      <c r="L2" s="9" t="str">
        <f>IF(K2="0-1 Miles","Less than a mile",
 IF(K2="1-2 Miles","Between 1 and 2 miles",
 IF(K2="2-5 Miles","Between 2 and 5 miles",
 IF(K2="5-10 Miles","Between 5 and 10 miles",
 IF(K2="10+ Miles","Greater than 10 miles",
 "Unknown"
)))))</f>
        <v>Between 2 and 5 miles</v>
      </c>
      <c r="M2" s="7" t="s">
        <v>24</v>
      </c>
      <c r="N2" s="7">
        <v>25</v>
      </c>
      <c r="O2" s="7" t="str">
        <f>IF(AND(N2&gt;=25,N2&lt;=34),"Young Adults",
 IF(AND(N2&gt;=35,N2&lt;=44),"Early Middle Age",
 IF(AND(N2&gt;=45,N2&lt;=54),"Middle Age",
 IF(AND(N2&gt;=55,N2&lt;=64),"Pre-Retirement",
 IF(AND(N2&gt;=65,N2&lt;=74),"Young Seniors",
 IF(AND(N2&gt;=75,N2&lt;=89),"Senior Citizens","Invalid Age")
)))))</f>
        <v>Young Adults</v>
      </c>
      <c r="P2" s="7" t="s">
        <v>15</v>
      </c>
    </row>
    <row r="3" spans="1:16" x14ac:dyDescent="0.3">
      <c r="A3" s="4">
        <v>15465</v>
      </c>
      <c r="B3" s="4" t="s">
        <v>37</v>
      </c>
      <c r="C3" s="4" t="s">
        <v>39</v>
      </c>
      <c r="D3" s="5">
        <v>10000</v>
      </c>
      <c r="E3" s="5" t="str">
        <f t="shared" si="0"/>
        <v>Low Income</v>
      </c>
      <c r="F3" s="4">
        <v>0</v>
      </c>
      <c r="G3" s="4" t="s">
        <v>19</v>
      </c>
      <c r="H3" s="4" t="s">
        <v>25</v>
      </c>
      <c r="I3" s="4" t="s">
        <v>18</v>
      </c>
      <c r="J3" s="4">
        <v>1</v>
      </c>
      <c r="K3" s="4" t="s">
        <v>16</v>
      </c>
      <c r="L3" s="6" t="str">
        <f>IF(K3="0-1 Miles","Less than a mile",
 IF(K3="1-2 Miles","Between 1 and 2 miles",
 IF(K3="2-5 Miles","Between 2 and 5 miles",
 IF(K3="5-10 Miles","Between 5 and 10 miles",
 IF(K3="10+ Miles","Greater than 10 miles",
 "Unknown"
)))))</f>
        <v>Less than a mile</v>
      </c>
      <c r="M3" s="4" t="s">
        <v>24</v>
      </c>
      <c r="N3" s="4">
        <v>25</v>
      </c>
      <c r="O3" s="4" t="str">
        <f>IF(AND(N3&gt;=25,N3&lt;=34),"Young Adults",
 IF(AND(N3&gt;=35,N3&lt;=44),"Early Middle Age",
 IF(AND(N3&gt;=45,N3&lt;=54),"Middle Age",
 IF(AND(N3&gt;=55,N3&lt;=64),"Pre-Retirement",
 IF(AND(N3&gt;=65,N3&lt;=74),"Young Seniors",
 IF(AND(N3&gt;=75,N3&lt;=89),"Senior Citizens","Invalid Age")
)))))</f>
        <v>Young Adults</v>
      </c>
      <c r="P3" s="4" t="s">
        <v>18</v>
      </c>
    </row>
    <row r="4" spans="1:16" x14ac:dyDescent="0.3">
      <c r="A4" s="4">
        <v>22400</v>
      </c>
      <c r="B4" s="4" t="s">
        <v>37</v>
      </c>
      <c r="C4" s="4" t="s">
        <v>36</v>
      </c>
      <c r="D4" s="5">
        <v>10000</v>
      </c>
      <c r="E4" s="5" t="str">
        <f t="shared" si="0"/>
        <v>Low Income</v>
      </c>
      <c r="F4" s="4">
        <v>0</v>
      </c>
      <c r="G4" s="4" t="s">
        <v>19</v>
      </c>
      <c r="H4" s="4" t="s">
        <v>25</v>
      </c>
      <c r="I4" s="4" t="s">
        <v>18</v>
      </c>
      <c r="J4" s="4">
        <v>1</v>
      </c>
      <c r="K4" s="4" t="s">
        <v>16</v>
      </c>
      <c r="L4" s="6" t="str">
        <f>IF(K4="0-1 Miles","Less than a mile",
 IF(K4="1-2 Miles","Between 1 and 2 miles",
 IF(K4="2-5 Miles","Between 2 and 5 miles",
 IF(K4="5-10 Miles","Between 5 and 10 miles",
 IF(K4="10+ Miles","Greater than 10 miles",
 "Unknown"
)))))</f>
        <v>Less than a mile</v>
      </c>
      <c r="M4" s="4" t="s">
        <v>24</v>
      </c>
      <c r="N4" s="4">
        <v>26</v>
      </c>
      <c r="O4" s="4" t="str">
        <f>IF(AND(N4&gt;=25,N4&lt;=34),"Young Adults",
 IF(AND(N4&gt;=35,N4&lt;=44),"Early Middle Age",
 IF(AND(N4&gt;=45,N4&lt;=54),"Middle Age",
 IF(AND(N4&gt;=55,N4&lt;=64),"Pre-Retirement",
 IF(AND(N4&gt;=65,N4&lt;=74),"Young Seniors",
 IF(AND(N4&gt;=75,N4&lt;=89),"Senior Citizens","Invalid Age")
)))))</f>
        <v>Young Adults</v>
      </c>
      <c r="P4" s="4" t="s">
        <v>15</v>
      </c>
    </row>
    <row r="5" spans="1:16" x14ac:dyDescent="0.3">
      <c r="A5" s="4">
        <v>16514</v>
      </c>
      <c r="B5" s="4" t="s">
        <v>38</v>
      </c>
      <c r="C5" s="4" t="s">
        <v>36</v>
      </c>
      <c r="D5" s="5">
        <v>10000</v>
      </c>
      <c r="E5" s="5" t="str">
        <f t="shared" si="0"/>
        <v>Low Income</v>
      </c>
      <c r="F5" s="4">
        <v>0</v>
      </c>
      <c r="G5" s="4" t="s">
        <v>19</v>
      </c>
      <c r="H5" s="4" t="s">
        <v>25</v>
      </c>
      <c r="I5" s="4" t="s">
        <v>15</v>
      </c>
      <c r="J5" s="4">
        <v>1</v>
      </c>
      <c r="K5" s="4" t="s">
        <v>26</v>
      </c>
      <c r="L5" s="6" t="str">
        <f>IF(K5="0-1 Miles","Less than a mile",
 IF(K5="1-2 Miles","Between 1 and 2 miles",
 IF(K5="2-5 Miles","Between 2 and 5 miles",
 IF(K5="5-10 Miles","Between 5 and 10 miles",
 IF(K5="10+ Miles","Greater than 10 miles",
 "Unknown"
)))))</f>
        <v>Between 1 and 2 miles</v>
      </c>
      <c r="M5" s="4" t="s">
        <v>24</v>
      </c>
      <c r="N5" s="4">
        <v>26</v>
      </c>
      <c r="O5" s="4" t="str">
        <f>IF(AND(N5&gt;=25,N5&lt;=34),"Young Adults",
 IF(AND(N5&gt;=35,N5&lt;=44),"Early Middle Age",
 IF(AND(N5&gt;=45,N5&lt;=54),"Middle Age",
 IF(AND(N5&gt;=55,N5&lt;=64),"Pre-Retirement",
 IF(AND(N5&gt;=65,N5&lt;=74),"Young Seniors",
 IF(AND(N5&gt;=75,N5&lt;=89),"Senior Citizens","Invalid Age")
)))))</f>
        <v>Young Adults</v>
      </c>
      <c r="P5" s="4" t="s">
        <v>15</v>
      </c>
    </row>
    <row r="6" spans="1:16" x14ac:dyDescent="0.3">
      <c r="A6" s="4">
        <v>23993</v>
      </c>
      <c r="B6" s="4" t="s">
        <v>38</v>
      </c>
      <c r="C6" s="4" t="s">
        <v>39</v>
      </c>
      <c r="D6" s="5">
        <v>10000</v>
      </c>
      <c r="E6" s="5" t="str">
        <f t="shared" si="0"/>
        <v>Low Income</v>
      </c>
      <c r="F6" s="4">
        <v>0</v>
      </c>
      <c r="G6" s="4" t="s">
        <v>19</v>
      </c>
      <c r="H6" s="4" t="s">
        <v>25</v>
      </c>
      <c r="I6" s="4" t="s">
        <v>18</v>
      </c>
      <c r="J6" s="4">
        <v>1</v>
      </c>
      <c r="K6" s="4" t="s">
        <v>16</v>
      </c>
      <c r="L6" s="6" t="str">
        <f>IF(K6="0-1 Miles","Less than a mile",
 IF(K6="1-2 Miles","Between 1 and 2 miles",
 IF(K6="2-5 Miles","Between 2 and 5 miles",
 IF(K6="5-10 Miles","Between 5 and 10 miles",
 IF(K6="10+ Miles","Greater than 10 miles",
 "Unknown"
)))))</f>
        <v>Less than a mile</v>
      </c>
      <c r="M6" s="4" t="s">
        <v>24</v>
      </c>
      <c r="N6" s="4">
        <v>26</v>
      </c>
      <c r="O6" s="4" t="str">
        <f>IF(AND(N6&gt;=25,N6&lt;=34),"Young Adults",
 IF(AND(N6&gt;=35,N6&lt;=44),"Early Middle Age",
 IF(AND(N6&gt;=45,N6&lt;=54),"Middle Age",
 IF(AND(N6&gt;=55,N6&lt;=64),"Pre-Retirement",
 IF(AND(N6&gt;=65,N6&lt;=74),"Young Seniors",
 IF(AND(N6&gt;=75,N6&lt;=89),"Senior Citizens","Invalid Age")
)))))</f>
        <v>Young Adults</v>
      </c>
      <c r="P6" s="4" t="s">
        <v>15</v>
      </c>
    </row>
    <row r="7" spans="1:16" x14ac:dyDescent="0.3">
      <c r="A7" s="4">
        <v>22399</v>
      </c>
      <c r="B7" s="4" t="s">
        <v>38</v>
      </c>
      <c r="C7" s="4" t="s">
        <v>36</v>
      </c>
      <c r="D7" s="5">
        <v>10000</v>
      </c>
      <c r="E7" s="5" t="str">
        <f t="shared" si="0"/>
        <v>Low Income</v>
      </c>
      <c r="F7" s="4">
        <v>0</v>
      </c>
      <c r="G7" s="4" t="s">
        <v>19</v>
      </c>
      <c r="H7" s="4" t="s">
        <v>25</v>
      </c>
      <c r="I7" s="4" t="s">
        <v>15</v>
      </c>
      <c r="J7" s="4">
        <v>1</v>
      </c>
      <c r="K7" s="4" t="s">
        <v>26</v>
      </c>
      <c r="L7" s="6" t="str">
        <f>IF(K7="0-1 Miles","Less than a mile",
 IF(K7="1-2 Miles","Between 1 and 2 miles",
 IF(K7="2-5 Miles","Between 2 and 5 miles",
 IF(K7="5-10 Miles","Between 5 and 10 miles",
 IF(K7="10+ Miles","Greater than 10 miles",
 "Unknown"
)))))</f>
        <v>Between 1 and 2 miles</v>
      </c>
      <c r="M7" s="4" t="s">
        <v>24</v>
      </c>
      <c r="N7" s="4">
        <v>26</v>
      </c>
      <c r="O7" s="4" t="str">
        <f>IF(AND(N7&gt;=25,N7&lt;=34),"Young Adults",
 IF(AND(N7&gt;=35,N7&lt;=44),"Early Middle Age",
 IF(AND(N7&gt;=45,N7&lt;=54),"Middle Age",
 IF(AND(N7&gt;=55,N7&lt;=64),"Pre-Retirement",
 IF(AND(N7&gt;=65,N7&lt;=74),"Young Seniors",
 IF(AND(N7&gt;=75,N7&lt;=89),"Senior Citizens","Invalid Age")
)))))</f>
        <v>Young Adults</v>
      </c>
      <c r="P7" s="4" t="s">
        <v>15</v>
      </c>
    </row>
    <row r="8" spans="1:16" x14ac:dyDescent="0.3">
      <c r="A8" s="7">
        <v>25555</v>
      </c>
      <c r="B8" s="7" t="s">
        <v>37</v>
      </c>
      <c r="C8" s="7" t="s">
        <v>39</v>
      </c>
      <c r="D8" s="8">
        <v>10000</v>
      </c>
      <c r="E8" s="8" t="str">
        <f t="shared" si="0"/>
        <v>Low Income</v>
      </c>
      <c r="F8" s="7">
        <v>0</v>
      </c>
      <c r="G8" s="7" t="s">
        <v>19</v>
      </c>
      <c r="H8" s="7" t="s">
        <v>25</v>
      </c>
      <c r="I8" s="7" t="s">
        <v>18</v>
      </c>
      <c r="J8" s="7">
        <v>1</v>
      </c>
      <c r="K8" s="7" t="s">
        <v>16</v>
      </c>
      <c r="L8" s="9" t="str">
        <f>IF(K8="0-1 Miles","Less than a mile",
 IF(K8="1-2 Miles","Between 1 and 2 miles",
 IF(K8="2-5 Miles","Between 2 and 5 miles",
 IF(K8="5-10 Miles","Between 5 and 10 miles",
 IF(K8="10+ Miles","Greater than 10 miles",
 "Unknown"
)))))</f>
        <v>Less than a mile</v>
      </c>
      <c r="M8" s="7" t="s">
        <v>24</v>
      </c>
      <c r="N8" s="7">
        <v>26</v>
      </c>
      <c r="O8" s="7" t="str">
        <f>IF(AND(N8&gt;=25,N8&lt;=34),"Young Adults",
 IF(AND(N8&gt;=35,N8&lt;=44),"Early Middle Age",
 IF(AND(N8&gt;=45,N8&lt;=54),"Middle Age",
 IF(AND(N8&gt;=55,N8&lt;=64),"Pre-Retirement",
 IF(AND(N8&gt;=65,N8&lt;=74),"Young Seniors",
 IF(AND(N8&gt;=75,N8&lt;=89),"Senior Citizens","Invalid Age")
)))))</f>
        <v>Young Adults</v>
      </c>
      <c r="P8" s="7" t="s">
        <v>15</v>
      </c>
    </row>
    <row r="9" spans="1:16" x14ac:dyDescent="0.3">
      <c r="A9" s="7">
        <v>17907</v>
      </c>
      <c r="B9" s="7" t="s">
        <v>37</v>
      </c>
      <c r="C9" s="7" t="s">
        <v>39</v>
      </c>
      <c r="D9" s="8">
        <v>10000</v>
      </c>
      <c r="E9" s="8" t="str">
        <f t="shared" si="0"/>
        <v>Low Income</v>
      </c>
      <c r="F9" s="7">
        <v>0</v>
      </c>
      <c r="G9" s="7" t="s">
        <v>19</v>
      </c>
      <c r="H9" s="7" t="s">
        <v>25</v>
      </c>
      <c r="I9" s="7" t="s">
        <v>15</v>
      </c>
      <c r="J9" s="7">
        <v>1</v>
      </c>
      <c r="K9" s="7" t="s">
        <v>22</v>
      </c>
      <c r="L9" s="9" t="str">
        <f>IF(K9="0-1 Miles","Less than a mile",
 IF(K9="1-2 Miles","Between 1 and 2 miles",
 IF(K9="2-5 Miles","Between 2 and 5 miles",
 IF(K9="5-10 Miles","Between 5 and 10 miles",
 IF(K9="10+ Miles","Greater than 10 miles",
 "Unknown"
)))))</f>
        <v>Between 2 and 5 miles</v>
      </c>
      <c r="M9" s="7" t="s">
        <v>24</v>
      </c>
      <c r="N9" s="7">
        <v>27</v>
      </c>
      <c r="O9" s="7" t="str">
        <f>IF(AND(N9&gt;=25,N9&lt;=34),"Young Adults",
 IF(AND(N9&gt;=35,N9&lt;=44),"Early Middle Age",
 IF(AND(N9&gt;=45,N9&lt;=54),"Middle Age",
 IF(AND(N9&gt;=55,N9&lt;=64),"Pre-Retirement",
 IF(AND(N9&gt;=65,N9&lt;=74),"Young Seniors",
 IF(AND(N9&gt;=75,N9&lt;=89),"Senior Citizens","Invalid Age")
)))))</f>
        <v>Young Adults</v>
      </c>
      <c r="P9" s="7" t="s">
        <v>18</v>
      </c>
    </row>
    <row r="10" spans="1:16" x14ac:dyDescent="0.3">
      <c r="A10" s="4">
        <v>12585</v>
      </c>
      <c r="B10" s="4" t="s">
        <v>37</v>
      </c>
      <c r="C10" s="4" t="s">
        <v>36</v>
      </c>
      <c r="D10" s="5">
        <v>10000</v>
      </c>
      <c r="E10" s="5" t="str">
        <f t="shared" si="0"/>
        <v>Low Income</v>
      </c>
      <c r="F10" s="4">
        <v>1</v>
      </c>
      <c r="G10" s="4" t="s">
        <v>27</v>
      </c>
      <c r="H10" s="4" t="s">
        <v>25</v>
      </c>
      <c r="I10" s="4" t="s">
        <v>15</v>
      </c>
      <c r="J10" s="4">
        <v>0</v>
      </c>
      <c r="K10" s="4" t="s">
        <v>22</v>
      </c>
      <c r="L10" s="6" t="str">
        <f>IF(K10="0-1 Miles","Less than a mile",
 IF(K10="1-2 Miles","Between 1 and 2 miles",
 IF(K10="2-5 Miles","Between 2 and 5 miles",
 IF(K10="5-10 Miles","Between 5 and 10 miles",
 IF(K10="10+ Miles","Greater than 10 miles",
 "Unknown"
)))))</f>
        <v>Between 2 and 5 miles</v>
      </c>
      <c r="M10" s="4" t="s">
        <v>24</v>
      </c>
      <c r="N10" s="4">
        <v>27</v>
      </c>
      <c r="O10" s="4" t="str">
        <f>IF(AND(N10&gt;=25,N10&lt;=34),"Young Adults",
 IF(AND(N10&gt;=35,N10&lt;=44),"Early Middle Age",
 IF(AND(N10&gt;=45,N10&lt;=54),"Middle Age",
 IF(AND(N10&gt;=55,N10&lt;=64),"Pre-Retirement",
 IF(AND(N10&gt;=65,N10&lt;=74),"Young Seniors",
 IF(AND(N10&gt;=75,N10&lt;=89),"Senior Citizens","Invalid Age")
)))))</f>
        <v>Young Adults</v>
      </c>
      <c r="P10" s="4" t="s">
        <v>15</v>
      </c>
    </row>
    <row r="11" spans="1:16" x14ac:dyDescent="0.3">
      <c r="A11" s="4">
        <v>12581</v>
      </c>
      <c r="B11" s="4" t="s">
        <v>38</v>
      </c>
      <c r="C11" s="4" t="s">
        <v>39</v>
      </c>
      <c r="D11" s="5">
        <v>10000</v>
      </c>
      <c r="E11" s="5" t="str">
        <f t="shared" si="0"/>
        <v>Low Income</v>
      </c>
      <c r="F11" s="4">
        <v>0</v>
      </c>
      <c r="G11" s="4" t="s">
        <v>19</v>
      </c>
      <c r="H11" s="4" t="s">
        <v>25</v>
      </c>
      <c r="I11" s="4" t="s">
        <v>18</v>
      </c>
      <c r="J11" s="4">
        <v>1</v>
      </c>
      <c r="K11" s="4" t="s">
        <v>16</v>
      </c>
      <c r="L11" s="6" t="str">
        <f>IF(K11="0-1 Miles","Less than a mile",
 IF(K11="1-2 Miles","Between 1 and 2 miles",
 IF(K11="2-5 Miles","Between 2 and 5 miles",
 IF(K11="5-10 Miles","Between 5 and 10 miles",
 IF(K11="10+ Miles","Greater than 10 miles",
 "Unknown"
)))))</f>
        <v>Less than a mile</v>
      </c>
      <c r="M11" s="4" t="s">
        <v>24</v>
      </c>
      <c r="N11" s="4">
        <v>28</v>
      </c>
      <c r="O11" s="4" t="str">
        <f>IF(AND(N11&gt;=25,N11&lt;=34),"Young Adults",
 IF(AND(N11&gt;=35,N11&lt;=44),"Early Middle Age",
 IF(AND(N11&gt;=45,N11&lt;=54),"Middle Age",
 IF(AND(N11&gt;=55,N11&lt;=64),"Pre-Retirement",
 IF(AND(N11&gt;=65,N11&lt;=74),"Young Seniors",
 IF(AND(N11&gt;=75,N11&lt;=89),"Senior Citizens","Invalid Age")
)))))</f>
        <v>Young Adults</v>
      </c>
      <c r="P11" s="4" t="s">
        <v>15</v>
      </c>
    </row>
    <row r="12" spans="1:16" x14ac:dyDescent="0.3">
      <c r="A12" s="4">
        <v>16438</v>
      </c>
      <c r="B12" s="4" t="s">
        <v>37</v>
      </c>
      <c r="C12" s="4" t="s">
        <v>39</v>
      </c>
      <c r="D12" s="5">
        <v>10000</v>
      </c>
      <c r="E12" s="5" t="str">
        <f t="shared" si="0"/>
        <v>Low Income</v>
      </c>
      <c r="F12" s="4">
        <v>0</v>
      </c>
      <c r="G12" s="4" t="s">
        <v>29</v>
      </c>
      <c r="H12" s="4" t="s">
        <v>25</v>
      </c>
      <c r="I12" s="4" t="s">
        <v>18</v>
      </c>
      <c r="J12" s="4">
        <v>2</v>
      </c>
      <c r="K12" s="4" t="s">
        <v>16</v>
      </c>
      <c r="L12" s="6" t="str">
        <f>IF(K12="0-1 Miles","Less than a mile",
 IF(K12="1-2 Miles","Between 1 and 2 miles",
 IF(K12="2-5 Miles","Between 2 and 5 miles",
 IF(K12="5-10 Miles","Between 5 and 10 miles",
 IF(K12="10+ Miles","Greater than 10 miles",
 "Unknown"
)))))</f>
        <v>Less than a mile</v>
      </c>
      <c r="M12" s="4" t="s">
        <v>17</v>
      </c>
      <c r="N12" s="4">
        <v>30</v>
      </c>
      <c r="O12" s="4" t="str">
        <f>IF(AND(N12&gt;=25,N12&lt;=34),"Young Adults",
 IF(AND(N12&gt;=35,N12&lt;=44),"Early Middle Age",
 IF(AND(N12&gt;=45,N12&lt;=54),"Middle Age",
 IF(AND(N12&gt;=55,N12&lt;=64),"Pre-Retirement",
 IF(AND(N12&gt;=65,N12&lt;=74),"Young Seniors",
 IF(AND(N12&gt;=75,N12&lt;=89),"Senior Citizens","Invalid Age")
)))))</f>
        <v>Young Adults</v>
      </c>
      <c r="P12" s="4" t="s">
        <v>18</v>
      </c>
    </row>
    <row r="13" spans="1:16" x14ac:dyDescent="0.3">
      <c r="A13" s="7">
        <v>24140</v>
      </c>
      <c r="B13" s="7" t="s">
        <v>38</v>
      </c>
      <c r="C13" s="7" t="s">
        <v>36</v>
      </c>
      <c r="D13" s="8">
        <v>10000</v>
      </c>
      <c r="E13" s="8" t="str">
        <f t="shared" si="0"/>
        <v>Low Income</v>
      </c>
      <c r="F13" s="7">
        <v>0</v>
      </c>
      <c r="G13" s="7" t="s">
        <v>31</v>
      </c>
      <c r="H13" s="7" t="s">
        <v>25</v>
      </c>
      <c r="I13" s="7" t="s">
        <v>18</v>
      </c>
      <c r="J13" s="7">
        <v>0</v>
      </c>
      <c r="K13" s="7" t="s">
        <v>16</v>
      </c>
      <c r="L13" s="9" t="str">
        <f>IF(K13="0-1 Miles","Less than a mile",
 IF(K13="1-2 Miles","Between 1 and 2 miles",
 IF(K13="2-5 Miles","Between 2 and 5 miles",
 IF(K13="5-10 Miles","Between 5 and 10 miles",
 IF(K13="10+ Miles","Greater than 10 miles",
 "Unknown"
)))))</f>
        <v>Less than a mile</v>
      </c>
      <c r="M13" s="7" t="s">
        <v>17</v>
      </c>
      <c r="N13" s="7">
        <v>30</v>
      </c>
      <c r="O13" s="7" t="str">
        <f>IF(AND(N13&gt;=25,N13&lt;=34),"Young Adults",
 IF(AND(N13&gt;=35,N13&lt;=44),"Early Middle Age",
 IF(AND(N13&gt;=45,N13&lt;=54),"Middle Age",
 IF(AND(N13&gt;=55,N13&lt;=64),"Pre-Retirement",
 IF(AND(N13&gt;=65,N13&lt;=74),"Young Seniors",
 IF(AND(N13&gt;=75,N13&lt;=89),"Senior Citizens","Invalid Age")
)))))</f>
        <v>Young Adults</v>
      </c>
      <c r="P13" s="7" t="s">
        <v>15</v>
      </c>
    </row>
    <row r="14" spans="1:16" x14ac:dyDescent="0.3">
      <c r="A14" s="4">
        <v>19508</v>
      </c>
      <c r="B14" s="4" t="s">
        <v>37</v>
      </c>
      <c r="C14" s="4" t="s">
        <v>36</v>
      </c>
      <c r="D14" s="5">
        <v>10000</v>
      </c>
      <c r="E14" s="5" t="str">
        <f t="shared" si="0"/>
        <v>Low Income</v>
      </c>
      <c r="F14" s="4">
        <v>0</v>
      </c>
      <c r="G14" s="4" t="s">
        <v>29</v>
      </c>
      <c r="H14" s="4" t="s">
        <v>25</v>
      </c>
      <c r="I14" s="4" t="s">
        <v>18</v>
      </c>
      <c r="J14" s="4">
        <v>2</v>
      </c>
      <c r="K14" s="4" t="s">
        <v>16</v>
      </c>
      <c r="L14" s="6" t="str">
        <f>IF(K14="0-1 Miles","Less than a mile",
 IF(K14="1-2 Miles","Between 1 and 2 miles",
 IF(K14="2-5 Miles","Between 2 and 5 miles",
 IF(K14="5-10 Miles","Between 5 and 10 miles",
 IF(K14="10+ Miles","Greater than 10 miles",
 "Unknown"
)))))</f>
        <v>Less than a mile</v>
      </c>
      <c r="M14" s="4" t="s">
        <v>17</v>
      </c>
      <c r="N14" s="4">
        <v>30</v>
      </c>
      <c r="O14" s="4" t="str">
        <f>IF(AND(N14&gt;=25,N14&lt;=34),"Young Adults",
 IF(AND(N14&gt;=35,N14&lt;=44),"Early Middle Age",
 IF(AND(N14&gt;=45,N14&lt;=54),"Middle Age",
 IF(AND(N14&gt;=55,N14&lt;=64),"Pre-Retirement",
 IF(AND(N14&gt;=65,N14&lt;=74),"Young Seniors",
 IF(AND(N14&gt;=75,N14&lt;=89),"Senior Citizens","Invalid Age")
)))))</f>
        <v>Young Adults</v>
      </c>
      <c r="P14" s="4" t="s">
        <v>18</v>
      </c>
    </row>
    <row r="15" spans="1:16" x14ac:dyDescent="0.3">
      <c r="A15" s="4">
        <v>17843</v>
      </c>
      <c r="B15" s="4" t="s">
        <v>38</v>
      </c>
      <c r="C15" s="4" t="s">
        <v>39</v>
      </c>
      <c r="D15" s="5">
        <v>10000</v>
      </c>
      <c r="E15" s="5" t="str">
        <f t="shared" si="0"/>
        <v>Low Income</v>
      </c>
      <c r="F15" s="4">
        <v>0</v>
      </c>
      <c r="G15" s="4" t="s">
        <v>29</v>
      </c>
      <c r="H15" s="4" t="s">
        <v>25</v>
      </c>
      <c r="I15" s="4" t="s">
        <v>18</v>
      </c>
      <c r="J15" s="4">
        <v>2</v>
      </c>
      <c r="K15" s="4" t="s">
        <v>16</v>
      </c>
      <c r="L15" s="6" t="str">
        <f>IF(K15="0-1 Miles","Less than a mile",
 IF(K15="1-2 Miles","Between 1 and 2 miles",
 IF(K15="2-5 Miles","Between 2 and 5 miles",
 IF(K15="5-10 Miles","Between 5 and 10 miles",
 IF(K15="10+ Miles","Greater than 10 miles",
 "Unknown"
)))))</f>
        <v>Less than a mile</v>
      </c>
      <c r="M15" s="4" t="s">
        <v>17</v>
      </c>
      <c r="N15" s="4">
        <v>32</v>
      </c>
      <c r="O15" s="4" t="str">
        <f>IF(AND(N15&gt;=25,N15&lt;=34),"Young Adults",
 IF(AND(N15&gt;=35,N15&lt;=44),"Early Middle Age",
 IF(AND(N15&gt;=45,N15&lt;=54),"Middle Age",
 IF(AND(N15&gt;=55,N15&lt;=64),"Pre-Retirement",
 IF(AND(N15&gt;=65,N15&lt;=74),"Young Seniors",
 IF(AND(N15&gt;=75,N15&lt;=89),"Senior Citizens","Invalid Age")
)))))</f>
        <v>Young Adults</v>
      </c>
      <c r="P15" s="4" t="s">
        <v>18</v>
      </c>
    </row>
    <row r="16" spans="1:16" x14ac:dyDescent="0.3">
      <c r="A16" s="7">
        <v>29424</v>
      </c>
      <c r="B16" s="7" t="s">
        <v>37</v>
      </c>
      <c r="C16" s="7" t="s">
        <v>36</v>
      </c>
      <c r="D16" s="8">
        <v>10000</v>
      </c>
      <c r="E16" s="8" t="str">
        <f t="shared" si="0"/>
        <v>Low Income</v>
      </c>
      <c r="F16" s="7">
        <v>0</v>
      </c>
      <c r="G16" s="7" t="s">
        <v>29</v>
      </c>
      <c r="H16" s="7" t="s">
        <v>25</v>
      </c>
      <c r="I16" s="7" t="s">
        <v>15</v>
      </c>
      <c r="J16" s="7">
        <v>2</v>
      </c>
      <c r="K16" s="7" t="s">
        <v>16</v>
      </c>
      <c r="L16" s="9" t="str">
        <f>IF(K16="0-1 Miles","Less than a mile",
 IF(K16="1-2 Miles","Between 1 and 2 miles",
 IF(K16="2-5 Miles","Between 2 and 5 miles",
 IF(K16="5-10 Miles","Between 5 and 10 miles",
 IF(K16="10+ Miles","Greater than 10 miles",
 "Unknown"
)))))</f>
        <v>Less than a mile</v>
      </c>
      <c r="M16" s="7" t="s">
        <v>17</v>
      </c>
      <c r="N16" s="7">
        <v>32</v>
      </c>
      <c r="O16" s="7" t="str">
        <f>IF(AND(N16&gt;=25,N16&lt;=34),"Young Adults",
 IF(AND(N16&gt;=35,N16&lt;=44),"Early Middle Age",
 IF(AND(N16&gt;=45,N16&lt;=54),"Middle Age",
 IF(AND(N16&gt;=55,N16&lt;=64),"Pre-Retirement",
 IF(AND(N16&gt;=65,N16&lt;=74),"Young Seniors",
 IF(AND(N16&gt;=75,N16&lt;=89),"Senior Citizens","Invalid Age")
)))))</f>
        <v>Young Adults</v>
      </c>
      <c r="P16" s="7" t="s">
        <v>18</v>
      </c>
    </row>
    <row r="17" spans="1:16" x14ac:dyDescent="0.3">
      <c r="A17" s="7">
        <v>23962</v>
      </c>
      <c r="B17" s="7" t="s">
        <v>37</v>
      </c>
      <c r="C17" s="7" t="s">
        <v>39</v>
      </c>
      <c r="D17" s="8">
        <v>10000</v>
      </c>
      <c r="E17" s="8" t="str">
        <f t="shared" si="0"/>
        <v>Low Income</v>
      </c>
      <c r="F17" s="7">
        <v>0</v>
      </c>
      <c r="G17" s="7" t="s">
        <v>29</v>
      </c>
      <c r="H17" s="7" t="s">
        <v>25</v>
      </c>
      <c r="I17" s="7" t="s">
        <v>15</v>
      </c>
      <c r="J17" s="7">
        <v>2</v>
      </c>
      <c r="K17" s="7" t="s">
        <v>26</v>
      </c>
      <c r="L17" s="9" t="str">
        <f>IF(K17="0-1 Miles","Less than a mile",
 IF(K17="1-2 Miles","Between 1 and 2 miles",
 IF(K17="2-5 Miles","Between 2 and 5 miles",
 IF(K17="5-10 Miles","Between 5 and 10 miles",
 IF(K17="10+ Miles","Greater than 10 miles",
 "Unknown"
)))))</f>
        <v>Between 1 and 2 miles</v>
      </c>
      <c r="M17" s="7" t="s">
        <v>17</v>
      </c>
      <c r="N17" s="7">
        <v>32</v>
      </c>
      <c r="O17" s="7" t="str">
        <f>IF(AND(N17&gt;=25,N17&lt;=34),"Young Adults",
 IF(AND(N17&gt;=35,N17&lt;=44),"Early Middle Age",
 IF(AND(N17&gt;=45,N17&lt;=54),"Middle Age",
 IF(AND(N17&gt;=55,N17&lt;=64),"Pre-Retirement",
 IF(AND(N17&gt;=65,N17&lt;=74),"Young Seniors",
 IF(AND(N17&gt;=75,N17&lt;=89),"Senior Citizens","Invalid Age")
)))))</f>
        <v>Young Adults</v>
      </c>
      <c r="P17" s="7" t="s">
        <v>18</v>
      </c>
    </row>
    <row r="18" spans="1:16" x14ac:dyDescent="0.3">
      <c r="A18" s="7">
        <v>23963</v>
      </c>
      <c r="B18" s="7" t="s">
        <v>37</v>
      </c>
      <c r="C18" s="7" t="s">
        <v>36</v>
      </c>
      <c r="D18" s="8">
        <v>10000</v>
      </c>
      <c r="E18" s="8" t="str">
        <f t="shared" si="0"/>
        <v>Low Income</v>
      </c>
      <c r="F18" s="7">
        <v>0</v>
      </c>
      <c r="G18" s="7" t="s">
        <v>29</v>
      </c>
      <c r="H18" s="7" t="s">
        <v>25</v>
      </c>
      <c r="I18" s="7" t="s">
        <v>18</v>
      </c>
      <c r="J18" s="7">
        <v>2</v>
      </c>
      <c r="K18" s="7" t="s">
        <v>16</v>
      </c>
      <c r="L18" s="9" t="str">
        <f>IF(K18="0-1 Miles","Less than a mile",
 IF(K18="1-2 Miles","Between 1 and 2 miles",
 IF(K18="2-5 Miles","Between 2 and 5 miles",
 IF(K18="5-10 Miles","Between 5 and 10 miles",
 IF(K18="10+ Miles","Greater than 10 miles",
 "Unknown"
)))))</f>
        <v>Less than a mile</v>
      </c>
      <c r="M18" s="7" t="s">
        <v>17</v>
      </c>
      <c r="N18" s="7">
        <v>33</v>
      </c>
      <c r="O18" s="7" t="str">
        <f>IF(AND(N18&gt;=25,N18&lt;=34),"Young Adults",
 IF(AND(N18&gt;=35,N18&lt;=44),"Early Middle Age",
 IF(AND(N18&gt;=45,N18&lt;=54),"Middle Age",
 IF(AND(N18&gt;=55,N18&lt;=64),"Pre-Retirement",
 IF(AND(N18&gt;=65,N18&lt;=74),"Young Seniors",
 IF(AND(N18&gt;=75,N18&lt;=89),"Senior Citizens","Invalid Age")
)))))</f>
        <v>Young Adults</v>
      </c>
      <c r="P18" s="7" t="s">
        <v>18</v>
      </c>
    </row>
    <row r="19" spans="1:16" x14ac:dyDescent="0.3">
      <c r="A19" s="7">
        <v>22538</v>
      </c>
      <c r="B19" s="7" t="s">
        <v>38</v>
      </c>
      <c r="C19" s="7" t="s">
        <v>39</v>
      </c>
      <c r="D19" s="8">
        <v>10000</v>
      </c>
      <c r="E19" s="8" t="str">
        <f t="shared" si="0"/>
        <v>Low Income</v>
      </c>
      <c r="F19" s="7">
        <v>0</v>
      </c>
      <c r="G19" s="7" t="s">
        <v>29</v>
      </c>
      <c r="H19" s="7" t="s">
        <v>25</v>
      </c>
      <c r="I19" s="7" t="s">
        <v>15</v>
      </c>
      <c r="J19" s="7">
        <v>2</v>
      </c>
      <c r="K19" s="7" t="s">
        <v>26</v>
      </c>
      <c r="L19" s="9" t="str">
        <f>IF(K19="0-1 Miles","Less than a mile",
 IF(K19="1-2 Miles","Between 1 and 2 miles",
 IF(K19="2-5 Miles","Between 2 and 5 miles",
 IF(K19="5-10 Miles","Between 5 and 10 miles",
 IF(K19="10+ Miles","Greater than 10 miles",
 "Unknown"
)))))</f>
        <v>Between 1 and 2 miles</v>
      </c>
      <c r="M19" s="7" t="s">
        <v>17</v>
      </c>
      <c r="N19" s="7">
        <v>33</v>
      </c>
      <c r="O19" s="7" t="str">
        <f>IF(AND(N19&gt;=25,N19&lt;=34),"Young Adults",
 IF(AND(N19&gt;=35,N19&lt;=44),"Early Middle Age",
 IF(AND(N19&gt;=45,N19&lt;=54),"Middle Age",
 IF(AND(N19&gt;=55,N19&lt;=64),"Pre-Retirement",
 IF(AND(N19&gt;=65,N19&lt;=74),"Young Seniors",
 IF(AND(N19&gt;=75,N19&lt;=89),"Senior Citizens","Invalid Age")
)))))</f>
        <v>Young Adults</v>
      </c>
      <c r="P19" s="7" t="s">
        <v>18</v>
      </c>
    </row>
    <row r="20" spans="1:16" x14ac:dyDescent="0.3">
      <c r="A20" s="7">
        <v>14696</v>
      </c>
      <c r="B20" s="7" t="s">
        <v>38</v>
      </c>
      <c r="C20" s="7" t="s">
        <v>36</v>
      </c>
      <c r="D20" s="8">
        <v>10000</v>
      </c>
      <c r="E20" s="8" t="str">
        <f t="shared" si="0"/>
        <v>Low Income</v>
      </c>
      <c r="F20" s="7">
        <v>0</v>
      </c>
      <c r="G20" s="7" t="s">
        <v>29</v>
      </c>
      <c r="H20" s="7" t="s">
        <v>25</v>
      </c>
      <c r="I20" s="7" t="s">
        <v>18</v>
      </c>
      <c r="J20" s="7">
        <v>2</v>
      </c>
      <c r="K20" s="7" t="s">
        <v>16</v>
      </c>
      <c r="L20" s="9" t="str">
        <f>IF(K20="0-1 Miles","Less than a mile",
 IF(K20="1-2 Miles","Between 1 and 2 miles",
 IF(K20="2-5 Miles","Between 2 and 5 miles",
 IF(K20="5-10 Miles","Between 5 and 10 miles",
 IF(K20="10+ Miles","Greater than 10 miles",
 "Unknown"
)))))</f>
        <v>Less than a mile</v>
      </c>
      <c r="M20" s="7" t="s">
        <v>17</v>
      </c>
      <c r="N20" s="7">
        <v>34</v>
      </c>
      <c r="O20" s="7" t="str">
        <f>IF(AND(N20&gt;=25,N20&lt;=34),"Young Adults",
 IF(AND(N20&gt;=35,N20&lt;=44),"Early Middle Age",
 IF(AND(N20&gt;=45,N20&lt;=54),"Middle Age",
 IF(AND(N20&gt;=55,N20&lt;=64),"Pre-Retirement",
 IF(AND(N20&gt;=65,N20&lt;=74),"Young Seniors",
 IF(AND(N20&gt;=75,N20&lt;=89),"Senior Citizens","Invalid Age")
)))))</f>
        <v>Young Adults</v>
      </c>
      <c r="P20" s="7" t="s">
        <v>18</v>
      </c>
    </row>
    <row r="21" spans="1:16" x14ac:dyDescent="0.3">
      <c r="A21" s="4">
        <v>15629</v>
      </c>
      <c r="B21" s="4" t="s">
        <v>38</v>
      </c>
      <c r="C21" s="4" t="s">
        <v>39</v>
      </c>
      <c r="D21" s="5">
        <v>10000</v>
      </c>
      <c r="E21" s="5" t="str">
        <f t="shared" si="0"/>
        <v>Low Income</v>
      </c>
      <c r="F21" s="4">
        <v>0</v>
      </c>
      <c r="G21" s="4" t="s">
        <v>29</v>
      </c>
      <c r="H21" s="4" t="s">
        <v>25</v>
      </c>
      <c r="I21" s="4" t="s">
        <v>15</v>
      </c>
      <c r="J21" s="4">
        <v>2</v>
      </c>
      <c r="K21" s="4" t="s">
        <v>26</v>
      </c>
      <c r="L21" s="6" t="str">
        <f>IF(K21="0-1 Miles","Less than a mile",
 IF(K21="1-2 Miles","Between 1 and 2 miles",
 IF(K21="2-5 Miles","Between 2 and 5 miles",
 IF(K21="5-10 Miles","Between 5 and 10 miles",
 IF(K21="10+ Miles","Greater than 10 miles",
 "Unknown"
)))))</f>
        <v>Between 1 and 2 miles</v>
      </c>
      <c r="M21" s="4" t="s">
        <v>17</v>
      </c>
      <c r="N21" s="4">
        <v>34</v>
      </c>
      <c r="O21" s="4" t="str">
        <f>IF(AND(N21&gt;=25,N21&lt;=34),"Young Adults",
 IF(AND(N21&gt;=35,N21&lt;=44),"Early Middle Age",
 IF(AND(N21&gt;=45,N21&lt;=54),"Middle Age",
 IF(AND(N21&gt;=55,N21&lt;=64),"Pre-Retirement",
 IF(AND(N21&gt;=65,N21&lt;=74),"Young Seniors",
 IF(AND(N21&gt;=75,N21&lt;=89),"Senior Citizens","Invalid Age")
)))))</f>
        <v>Young Adults</v>
      </c>
      <c r="P21" s="4" t="s">
        <v>18</v>
      </c>
    </row>
    <row r="22" spans="1:16" x14ac:dyDescent="0.3">
      <c r="A22" s="7">
        <v>19291</v>
      </c>
      <c r="B22" s="7" t="s">
        <v>38</v>
      </c>
      <c r="C22" s="7" t="s">
        <v>39</v>
      </c>
      <c r="D22" s="8">
        <v>10000</v>
      </c>
      <c r="E22" s="8" t="str">
        <f t="shared" si="0"/>
        <v>Low Income</v>
      </c>
      <c r="F22" s="7">
        <v>2</v>
      </c>
      <c r="G22" s="7" t="s">
        <v>27</v>
      </c>
      <c r="H22" s="7" t="s">
        <v>25</v>
      </c>
      <c r="I22" s="7" t="s">
        <v>15</v>
      </c>
      <c r="J22" s="7">
        <v>0</v>
      </c>
      <c r="K22" s="7" t="s">
        <v>16</v>
      </c>
      <c r="L22" s="9" t="str">
        <f>IF(K22="0-1 Miles","Less than a mile",
 IF(K22="1-2 Miles","Between 1 and 2 miles",
 IF(K22="2-5 Miles","Between 2 and 5 miles",
 IF(K22="5-10 Miles","Between 5 and 10 miles",
 IF(K22="10+ Miles","Greater than 10 miles",
 "Unknown"
)))))</f>
        <v>Less than a mile</v>
      </c>
      <c r="M22" s="7" t="s">
        <v>17</v>
      </c>
      <c r="N22" s="7">
        <v>35</v>
      </c>
      <c r="O22" s="7" t="str">
        <f>IF(AND(N22&gt;=25,N22&lt;=34),"Young Adults",
 IF(AND(N22&gt;=35,N22&lt;=44),"Early Middle Age",
 IF(AND(N22&gt;=45,N22&lt;=54),"Middle Age",
 IF(AND(N22&gt;=55,N22&lt;=64),"Pre-Retirement",
 IF(AND(N22&gt;=65,N22&lt;=74),"Young Seniors",
 IF(AND(N22&gt;=75,N22&lt;=89),"Senior Citizens","Invalid Age")
)))))</f>
        <v>Early Middle Age</v>
      </c>
      <c r="P22" s="7" t="s">
        <v>18</v>
      </c>
    </row>
    <row r="23" spans="1:16" x14ac:dyDescent="0.3">
      <c r="A23" s="4">
        <v>16200</v>
      </c>
      <c r="B23" s="4" t="s">
        <v>38</v>
      </c>
      <c r="C23" s="4" t="s">
        <v>39</v>
      </c>
      <c r="D23" s="5">
        <v>10000</v>
      </c>
      <c r="E23" s="5" t="str">
        <f t="shared" si="0"/>
        <v>Low Income</v>
      </c>
      <c r="F23" s="4">
        <v>0</v>
      </c>
      <c r="G23" s="4" t="s">
        <v>29</v>
      </c>
      <c r="H23" s="4" t="s">
        <v>25</v>
      </c>
      <c r="I23" s="4" t="s">
        <v>18</v>
      </c>
      <c r="J23" s="4">
        <v>2</v>
      </c>
      <c r="K23" s="4" t="s">
        <v>16</v>
      </c>
      <c r="L23" s="6" t="str">
        <f>IF(K23="0-1 Miles","Less than a mile",
 IF(K23="1-2 Miles","Between 1 and 2 miles",
 IF(K23="2-5 Miles","Between 2 and 5 miles",
 IF(K23="5-10 Miles","Between 5 and 10 miles",
 IF(K23="10+ Miles","Greater than 10 miles",
 "Unknown"
)))))</f>
        <v>Less than a mile</v>
      </c>
      <c r="M23" s="4" t="s">
        <v>17</v>
      </c>
      <c r="N23" s="4">
        <v>35</v>
      </c>
      <c r="O23" s="4" t="str">
        <f>IF(AND(N23&gt;=25,N23&lt;=34),"Young Adults",
 IF(AND(N23&gt;=35,N23&lt;=44),"Early Middle Age",
 IF(AND(N23&gt;=45,N23&lt;=54),"Middle Age",
 IF(AND(N23&gt;=55,N23&lt;=64),"Pre-Retirement",
 IF(AND(N23&gt;=65,N23&lt;=74),"Young Seniors",
 IF(AND(N23&gt;=75,N23&lt;=89),"Senior Citizens","Invalid Age")
)))))</f>
        <v>Early Middle Age</v>
      </c>
      <c r="P23" s="4" t="s">
        <v>18</v>
      </c>
    </row>
    <row r="24" spans="1:16" x14ac:dyDescent="0.3">
      <c r="A24" s="7">
        <v>12274</v>
      </c>
      <c r="B24" s="7" t="s">
        <v>38</v>
      </c>
      <c r="C24" s="7" t="s">
        <v>36</v>
      </c>
      <c r="D24" s="8">
        <v>10000</v>
      </c>
      <c r="E24" s="8" t="str">
        <f t="shared" si="0"/>
        <v>Low Income</v>
      </c>
      <c r="F24" s="7">
        <v>2</v>
      </c>
      <c r="G24" s="7" t="s">
        <v>27</v>
      </c>
      <c r="H24" s="7" t="s">
        <v>25</v>
      </c>
      <c r="I24" s="7" t="s">
        <v>15</v>
      </c>
      <c r="J24" s="7">
        <v>0</v>
      </c>
      <c r="K24" s="7" t="s">
        <v>16</v>
      </c>
      <c r="L24" s="9" t="str">
        <f>IF(K24="0-1 Miles","Less than a mile",
 IF(K24="1-2 Miles","Between 1 and 2 miles",
 IF(K24="2-5 Miles","Between 2 and 5 miles",
 IF(K24="5-10 Miles","Between 5 and 10 miles",
 IF(K24="10+ Miles","Greater than 10 miles",
 "Unknown"
)))))</f>
        <v>Less than a mile</v>
      </c>
      <c r="M24" s="7" t="s">
        <v>17</v>
      </c>
      <c r="N24" s="7">
        <v>35</v>
      </c>
      <c r="O24" s="7" t="str">
        <f>IF(AND(N24&gt;=25,N24&lt;=34),"Young Adults",
 IF(AND(N24&gt;=35,N24&lt;=44),"Early Middle Age",
 IF(AND(N24&gt;=45,N24&lt;=54),"Middle Age",
 IF(AND(N24&gt;=55,N24&lt;=64),"Pre-Retirement",
 IF(AND(N24&gt;=65,N24&lt;=74),"Young Seniors",
 IF(AND(N24&gt;=75,N24&lt;=89),"Senior Citizens","Invalid Age")
)))))</f>
        <v>Early Middle Age</v>
      </c>
      <c r="P24" s="7" t="s">
        <v>18</v>
      </c>
    </row>
    <row r="25" spans="1:16" x14ac:dyDescent="0.3">
      <c r="A25" s="7">
        <v>28683</v>
      </c>
      <c r="B25" s="7" t="s">
        <v>38</v>
      </c>
      <c r="C25" s="7" t="s">
        <v>39</v>
      </c>
      <c r="D25" s="8">
        <v>10000</v>
      </c>
      <c r="E25" s="8" t="str">
        <f t="shared" si="0"/>
        <v>Low Income</v>
      </c>
      <c r="F25" s="7">
        <v>1</v>
      </c>
      <c r="G25" s="7" t="s">
        <v>27</v>
      </c>
      <c r="H25" s="7" t="s">
        <v>25</v>
      </c>
      <c r="I25" s="7" t="s">
        <v>18</v>
      </c>
      <c r="J25" s="7">
        <v>1</v>
      </c>
      <c r="K25" s="7" t="s">
        <v>23</v>
      </c>
      <c r="L25" s="9" t="str">
        <f>IF(K25="0-1 Miles","Less than a mile",
 IF(K25="1-2 Miles","Between 1 and 2 miles",
 IF(K25="2-5 Miles","Between 2 and 5 miles",
 IF(K25="5-10 Miles","Between 5 and 10 miles",
 IF(K25="10+ Miles","Greater than 10 miles",
 "Unknown"
)))))</f>
        <v>Between 5 and 10 miles</v>
      </c>
      <c r="M25" s="7" t="s">
        <v>17</v>
      </c>
      <c r="N25" s="7">
        <v>35</v>
      </c>
      <c r="O25" s="7" t="str">
        <f>IF(AND(N25&gt;=25,N25&lt;=34),"Young Adults",
 IF(AND(N25&gt;=35,N25&lt;=44),"Early Middle Age",
 IF(AND(N25&gt;=45,N25&lt;=54),"Middle Age",
 IF(AND(N25&gt;=55,N25&lt;=64),"Pre-Retirement",
 IF(AND(N25&gt;=65,N25&lt;=74),"Young Seniors",
 IF(AND(N25&gt;=75,N25&lt;=89),"Senior Citizens","Invalid Age")
)))))</f>
        <v>Early Middle Age</v>
      </c>
      <c r="P25" s="7" t="s">
        <v>15</v>
      </c>
    </row>
    <row r="26" spans="1:16" x14ac:dyDescent="0.3">
      <c r="A26" s="7">
        <v>25313</v>
      </c>
      <c r="B26" s="7" t="s">
        <v>38</v>
      </c>
      <c r="C26" s="7" t="s">
        <v>36</v>
      </c>
      <c r="D26" s="8">
        <v>10000</v>
      </c>
      <c r="E26" s="8" t="str">
        <f t="shared" si="0"/>
        <v>Low Income</v>
      </c>
      <c r="F26" s="7">
        <v>0</v>
      </c>
      <c r="G26" s="7" t="s">
        <v>29</v>
      </c>
      <c r="H26" s="7" t="s">
        <v>25</v>
      </c>
      <c r="I26" s="7" t="s">
        <v>18</v>
      </c>
      <c r="J26" s="7">
        <v>2</v>
      </c>
      <c r="K26" s="7" t="s">
        <v>26</v>
      </c>
      <c r="L26" s="9" t="str">
        <f>IF(K26="0-1 Miles","Less than a mile",
 IF(K26="1-2 Miles","Between 1 and 2 miles",
 IF(K26="2-5 Miles","Between 2 and 5 miles",
 IF(K26="5-10 Miles","Between 5 and 10 miles",
 IF(K26="10+ Miles","Greater than 10 miles",
 "Unknown"
)))))</f>
        <v>Between 1 and 2 miles</v>
      </c>
      <c r="M26" s="7" t="s">
        <v>17</v>
      </c>
      <c r="N26" s="7">
        <v>35</v>
      </c>
      <c r="O26" s="7" t="str">
        <f>IF(AND(N26&gt;=25,N26&lt;=34),"Young Adults",
 IF(AND(N26&gt;=35,N26&lt;=44),"Early Middle Age",
 IF(AND(N26&gt;=45,N26&lt;=54),"Middle Age",
 IF(AND(N26&gt;=55,N26&lt;=64),"Pre-Retirement",
 IF(AND(N26&gt;=65,N26&lt;=74),"Young Seniors",
 IF(AND(N26&gt;=75,N26&lt;=89),"Senior Citizens","Invalid Age")
)))))</f>
        <v>Early Middle Age</v>
      </c>
      <c r="P26" s="7" t="s">
        <v>18</v>
      </c>
    </row>
    <row r="27" spans="1:16" x14ac:dyDescent="0.3">
      <c r="A27" s="4">
        <v>19183</v>
      </c>
      <c r="B27" s="4" t="s">
        <v>38</v>
      </c>
      <c r="C27" s="4" t="s">
        <v>36</v>
      </c>
      <c r="D27" s="5">
        <v>10000</v>
      </c>
      <c r="E27" s="5" t="str">
        <f t="shared" si="0"/>
        <v>Low Income</v>
      </c>
      <c r="F27" s="4">
        <v>0</v>
      </c>
      <c r="G27" s="4" t="s">
        <v>29</v>
      </c>
      <c r="H27" s="4" t="s">
        <v>25</v>
      </c>
      <c r="I27" s="4" t="s">
        <v>15</v>
      </c>
      <c r="J27" s="4">
        <v>2</v>
      </c>
      <c r="K27" s="4" t="s">
        <v>26</v>
      </c>
      <c r="L27" s="6" t="str">
        <f>IF(K27="0-1 Miles","Less than a mile",
 IF(K27="1-2 Miles","Between 1 and 2 miles",
 IF(K27="2-5 Miles","Between 2 and 5 miles",
 IF(K27="5-10 Miles","Between 5 and 10 miles",
 IF(K27="10+ Miles","Greater than 10 miles",
 "Unknown"
)))))</f>
        <v>Between 1 and 2 miles</v>
      </c>
      <c r="M27" s="4" t="s">
        <v>17</v>
      </c>
      <c r="N27" s="4">
        <v>35</v>
      </c>
      <c r="O27" s="4" t="str">
        <f>IF(AND(N27&gt;=25,N27&lt;=34),"Young Adults",
 IF(AND(N27&gt;=35,N27&lt;=44),"Early Middle Age",
 IF(AND(N27&gt;=45,N27&lt;=54),"Middle Age",
 IF(AND(N27&gt;=55,N27&lt;=64),"Pre-Retirement",
 IF(AND(N27&gt;=65,N27&lt;=74),"Young Seniors",
 IF(AND(N27&gt;=75,N27&lt;=89),"Senior Citizens","Invalid Age")
)))))</f>
        <v>Early Middle Age</v>
      </c>
      <c r="P27" s="4" t="s">
        <v>18</v>
      </c>
    </row>
    <row r="28" spans="1:16" x14ac:dyDescent="0.3">
      <c r="A28" s="4">
        <v>16559</v>
      </c>
      <c r="B28" s="4" t="s">
        <v>38</v>
      </c>
      <c r="C28" s="4" t="s">
        <v>39</v>
      </c>
      <c r="D28" s="5">
        <v>10000</v>
      </c>
      <c r="E28" s="5" t="str">
        <f t="shared" si="0"/>
        <v>Low Income</v>
      </c>
      <c r="F28" s="4">
        <v>2</v>
      </c>
      <c r="G28" s="4" t="s">
        <v>27</v>
      </c>
      <c r="H28" s="4" t="s">
        <v>25</v>
      </c>
      <c r="I28" s="4" t="s">
        <v>15</v>
      </c>
      <c r="J28" s="4">
        <v>0</v>
      </c>
      <c r="K28" s="4" t="s">
        <v>16</v>
      </c>
      <c r="L28" s="6" t="str">
        <f>IF(K28="0-1 Miles","Less than a mile",
 IF(K28="1-2 Miles","Between 1 and 2 miles",
 IF(K28="2-5 Miles","Between 2 and 5 miles",
 IF(K28="5-10 Miles","Between 5 and 10 miles",
 IF(K28="10+ Miles","Greater than 10 miles",
 "Unknown"
)))))</f>
        <v>Less than a mile</v>
      </c>
      <c r="M28" s="4" t="s">
        <v>17</v>
      </c>
      <c r="N28" s="4">
        <v>36</v>
      </c>
      <c r="O28" s="4" t="str">
        <f>IF(AND(N28&gt;=25,N28&lt;=34),"Young Adults",
 IF(AND(N28&gt;=35,N28&lt;=44),"Early Middle Age",
 IF(AND(N28&gt;=45,N28&lt;=54),"Middle Age",
 IF(AND(N28&gt;=55,N28&lt;=64),"Pre-Retirement",
 IF(AND(N28&gt;=65,N28&lt;=74),"Young Seniors",
 IF(AND(N28&gt;=75,N28&lt;=89),"Senior Citizens","Invalid Age")
)))))</f>
        <v>Early Middle Age</v>
      </c>
      <c r="P28" s="4" t="s">
        <v>15</v>
      </c>
    </row>
    <row r="29" spans="1:16" x14ac:dyDescent="0.3">
      <c r="A29" s="4">
        <v>12212</v>
      </c>
      <c r="B29" s="4" t="s">
        <v>37</v>
      </c>
      <c r="C29" s="4" t="s">
        <v>39</v>
      </c>
      <c r="D29" s="5">
        <v>10000</v>
      </c>
      <c r="E29" s="5" t="str">
        <f t="shared" si="0"/>
        <v>Low Income</v>
      </c>
      <c r="F29" s="4">
        <v>0</v>
      </c>
      <c r="G29" s="4" t="s">
        <v>31</v>
      </c>
      <c r="H29" s="4" t="s">
        <v>25</v>
      </c>
      <c r="I29" s="4" t="s">
        <v>15</v>
      </c>
      <c r="J29" s="4">
        <v>0</v>
      </c>
      <c r="K29" s="4" t="s">
        <v>16</v>
      </c>
      <c r="L29" s="6" t="str">
        <f>IF(K29="0-1 Miles","Less than a mile",
 IF(K29="1-2 Miles","Between 1 and 2 miles",
 IF(K29="2-5 Miles","Between 2 and 5 miles",
 IF(K29="5-10 Miles","Between 5 and 10 miles",
 IF(K29="10+ Miles","Greater than 10 miles",
 "Unknown"
)))))</f>
        <v>Less than a mile</v>
      </c>
      <c r="M29" s="4" t="s">
        <v>17</v>
      </c>
      <c r="N29" s="4">
        <v>37</v>
      </c>
      <c r="O29" s="4" t="str">
        <f>IF(AND(N29&gt;=25,N29&lt;=34),"Young Adults",
 IF(AND(N29&gt;=35,N29&lt;=44),"Early Middle Age",
 IF(AND(N29&gt;=45,N29&lt;=54),"Middle Age",
 IF(AND(N29&gt;=55,N29&lt;=64),"Pre-Retirement",
 IF(AND(N29&gt;=65,N29&lt;=74),"Young Seniors",
 IF(AND(N29&gt;=75,N29&lt;=89),"Senior Citizens","Invalid Age")
)))))</f>
        <v>Early Middle Age</v>
      </c>
      <c r="P29" s="4" t="s">
        <v>15</v>
      </c>
    </row>
    <row r="30" spans="1:16" x14ac:dyDescent="0.3">
      <c r="A30" s="4">
        <v>17702</v>
      </c>
      <c r="B30" s="4" t="s">
        <v>37</v>
      </c>
      <c r="C30" s="4" t="s">
        <v>36</v>
      </c>
      <c r="D30" s="5">
        <v>10000</v>
      </c>
      <c r="E30" s="5" t="str">
        <f t="shared" si="0"/>
        <v>Low Income</v>
      </c>
      <c r="F30" s="4">
        <v>1</v>
      </c>
      <c r="G30" s="4" t="s">
        <v>31</v>
      </c>
      <c r="H30" s="4" t="s">
        <v>25</v>
      </c>
      <c r="I30" s="4" t="s">
        <v>15</v>
      </c>
      <c r="J30" s="4">
        <v>0</v>
      </c>
      <c r="K30" s="4" t="s">
        <v>16</v>
      </c>
      <c r="L30" s="6" t="str">
        <f>IF(K30="0-1 Miles","Less than a mile",
 IF(K30="1-2 Miles","Between 1 and 2 miles",
 IF(K30="2-5 Miles","Between 2 and 5 miles",
 IF(K30="5-10 Miles","Between 5 and 10 miles",
 IF(K30="10+ Miles","Greater than 10 miles",
 "Unknown"
)))))</f>
        <v>Less than a mile</v>
      </c>
      <c r="M30" s="4" t="s">
        <v>17</v>
      </c>
      <c r="N30" s="4">
        <v>37</v>
      </c>
      <c r="O30" s="4" t="str">
        <f>IF(AND(N30&gt;=25,N30&lt;=34),"Young Adults",
 IF(AND(N30&gt;=35,N30&lt;=44),"Early Middle Age",
 IF(AND(N30&gt;=45,N30&lt;=54),"Middle Age",
 IF(AND(N30&gt;=55,N30&lt;=64),"Pre-Retirement",
 IF(AND(N30&gt;=65,N30&lt;=74),"Young Seniors",
 IF(AND(N30&gt;=75,N30&lt;=89),"Senior Citizens","Invalid Age")
)))))</f>
        <v>Early Middle Age</v>
      </c>
      <c r="P30" s="4" t="s">
        <v>18</v>
      </c>
    </row>
    <row r="31" spans="1:16" x14ac:dyDescent="0.3">
      <c r="A31" s="4">
        <v>24201</v>
      </c>
      <c r="B31" s="4" t="s">
        <v>37</v>
      </c>
      <c r="C31" s="4" t="s">
        <v>39</v>
      </c>
      <c r="D31" s="5">
        <v>10000</v>
      </c>
      <c r="E31" s="5" t="str">
        <f t="shared" si="0"/>
        <v>Low Income</v>
      </c>
      <c r="F31" s="4">
        <v>2</v>
      </c>
      <c r="G31" s="4" t="s">
        <v>27</v>
      </c>
      <c r="H31" s="4" t="s">
        <v>25</v>
      </c>
      <c r="I31" s="4" t="s">
        <v>15</v>
      </c>
      <c r="J31" s="4">
        <v>0</v>
      </c>
      <c r="K31" s="4" t="s">
        <v>16</v>
      </c>
      <c r="L31" s="6" t="str">
        <f>IF(K31="0-1 Miles","Less than a mile",
 IF(K31="1-2 Miles","Between 1 and 2 miles",
 IF(K31="2-5 Miles","Between 2 and 5 miles",
 IF(K31="5-10 Miles","Between 5 and 10 miles",
 IF(K31="10+ Miles","Greater than 10 miles",
 "Unknown"
)))))</f>
        <v>Less than a mile</v>
      </c>
      <c r="M31" s="4" t="s">
        <v>17</v>
      </c>
      <c r="N31" s="4">
        <v>37</v>
      </c>
      <c r="O31" s="4" t="str">
        <f>IF(AND(N31&gt;=25,N31&lt;=34),"Young Adults",
 IF(AND(N31&gt;=35,N31&lt;=44),"Early Middle Age",
 IF(AND(N31&gt;=45,N31&lt;=54),"Middle Age",
 IF(AND(N31&gt;=55,N31&lt;=64),"Pre-Retirement",
 IF(AND(N31&gt;=65,N31&lt;=74),"Young Seniors",
 IF(AND(N31&gt;=75,N31&lt;=89),"Senior Citizens","Invalid Age")
)))))</f>
        <v>Early Middle Age</v>
      </c>
      <c r="P31" s="4" t="s">
        <v>15</v>
      </c>
    </row>
    <row r="32" spans="1:16" x14ac:dyDescent="0.3">
      <c r="A32" s="7">
        <v>13572</v>
      </c>
      <c r="B32" s="7" t="s">
        <v>38</v>
      </c>
      <c r="C32" s="7" t="s">
        <v>36</v>
      </c>
      <c r="D32" s="8">
        <v>10000</v>
      </c>
      <c r="E32" s="8" t="str">
        <f t="shared" si="0"/>
        <v>Low Income</v>
      </c>
      <c r="F32" s="7">
        <v>3</v>
      </c>
      <c r="G32" s="7" t="s">
        <v>27</v>
      </c>
      <c r="H32" s="7" t="s">
        <v>25</v>
      </c>
      <c r="I32" s="7" t="s">
        <v>15</v>
      </c>
      <c r="J32" s="7">
        <v>0</v>
      </c>
      <c r="K32" s="7" t="s">
        <v>16</v>
      </c>
      <c r="L32" s="9" t="str">
        <f>IF(K32="0-1 Miles","Less than a mile",
 IF(K32="1-2 Miles","Between 1 and 2 miles",
 IF(K32="2-5 Miles","Between 2 and 5 miles",
 IF(K32="5-10 Miles","Between 5 and 10 miles",
 IF(K32="10+ Miles","Greater than 10 miles",
 "Unknown"
)))))</f>
        <v>Less than a mile</v>
      </c>
      <c r="M32" s="7" t="s">
        <v>17</v>
      </c>
      <c r="N32" s="7">
        <v>37</v>
      </c>
      <c r="O32" s="7" t="str">
        <f>IF(AND(N32&gt;=25,N32&lt;=34),"Young Adults",
 IF(AND(N32&gt;=35,N32&lt;=44),"Early Middle Age",
 IF(AND(N32&gt;=45,N32&lt;=54),"Middle Age",
 IF(AND(N32&gt;=55,N32&lt;=64),"Pre-Retirement",
 IF(AND(N32&gt;=65,N32&lt;=74),"Young Seniors",
 IF(AND(N32&gt;=75,N32&lt;=89),"Senior Citizens","Invalid Age")
)))))</f>
        <v>Early Middle Age</v>
      </c>
      <c r="P32" s="7" t="s">
        <v>15</v>
      </c>
    </row>
    <row r="33" spans="1:16" x14ac:dyDescent="0.3">
      <c r="A33" s="7">
        <v>20870</v>
      </c>
      <c r="B33" s="7" t="s">
        <v>38</v>
      </c>
      <c r="C33" s="7" t="s">
        <v>39</v>
      </c>
      <c r="D33" s="8">
        <v>10000</v>
      </c>
      <c r="E33" s="8" t="str">
        <f t="shared" si="0"/>
        <v>Low Income</v>
      </c>
      <c r="F33" s="7">
        <v>2</v>
      </c>
      <c r="G33" s="7" t="s">
        <v>27</v>
      </c>
      <c r="H33" s="7" t="s">
        <v>25</v>
      </c>
      <c r="I33" s="7" t="s">
        <v>15</v>
      </c>
      <c r="J33" s="7">
        <v>1</v>
      </c>
      <c r="K33" s="7" t="s">
        <v>16</v>
      </c>
      <c r="L33" s="9" t="str">
        <f>IF(K33="0-1 Miles","Less than a mile",
 IF(K33="1-2 Miles","Between 1 and 2 miles",
 IF(K33="2-5 Miles","Between 2 and 5 miles",
 IF(K33="5-10 Miles","Between 5 and 10 miles",
 IF(K33="10+ Miles","Greater than 10 miles",
 "Unknown"
)))))</f>
        <v>Less than a mile</v>
      </c>
      <c r="M33" s="7" t="s">
        <v>17</v>
      </c>
      <c r="N33" s="7">
        <v>38</v>
      </c>
      <c r="O33" s="7" t="str">
        <f>IF(AND(N33&gt;=25,N33&lt;=34),"Young Adults",
 IF(AND(N33&gt;=35,N33&lt;=44),"Early Middle Age",
 IF(AND(N33&gt;=45,N33&lt;=54),"Middle Age",
 IF(AND(N33&gt;=55,N33&lt;=64),"Pre-Retirement",
 IF(AND(N33&gt;=65,N33&lt;=74),"Young Seniors",
 IF(AND(N33&gt;=75,N33&lt;=89),"Senior Citizens","Invalid Age")
)))))</f>
        <v>Early Middle Age</v>
      </c>
      <c r="P33" s="7" t="s">
        <v>15</v>
      </c>
    </row>
    <row r="34" spans="1:16" x14ac:dyDescent="0.3">
      <c r="A34" s="4">
        <v>19445</v>
      </c>
      <c r="B34" s="4" t="s">
        <v>37</v>
      </c>
      <c r="C34" s="4" t="s">
        <v>39</v>
      </c>
      <c r="D34" s="5">
        <v>10000</v>
      </c>
      <c r="E34" s="5" t="str">
        <f t="shared" si="0"/>
        <v>Low Income</v>
      </c>
      <c r="F34" s="4">
        <v>2</v>
      </c>
      <c r="G34" s="4" t="s">
        <v>27</v>
      </c>
      <c r="H34" s="4" t="s">
        <v>25</v>
      </c>
      <c r="I34" s="4" t="s">
        <v>18</v>
      </c>
      <c r="J34" s="4">
        <v>1</v>
      </c>
      <c r="K34" s="4" t="s">
        <v>16</v>
      </c>
      <c r="L34" s="6" t="str">
        <f>IF(K34="0-1 Miles","Less than a mile",
 IF(K34="1-2 Miles","Between 1 and 2 miles",
 IF(K34="2-5 Miles","Between 2 and 5 miles",
 IF(K34="5-10 Miles","Between 5 and 10 miles",
 IF(K34="10+ Miles","Greater than 10 miles",
 "Unknown"
)))))</f>
        <v>Less than a mile</v>
      </c>
      <c r="M34" s="4" t="s">
        <v>17</v>
      </c>
      <c r="N34" s="4">
        <v>38</v>
      </c>
      <c r="O34" s="4" t="str">
        <f>IF(AND(N34&gt;=25,N34&lt;=34),"Young Adults",
 IF(AND(N34&gt;=35,N34&lt;=44),"Early Middle Age",
 IF(AND(N34&gt;=45,N34&lt;=54),"Middle Age",
 IF(AND(N34&gt;=55,N34&lt;=64),"Pre-Retirement",
 IF(AND(N34&gt;=65,N34&lt;=74),"Young Seniors",
 IF(AND(N34&gt;=75,N34&lt;=89),"Senior Citizens","Invalid Age")
)))))</f>
        <v>Early Middle Age</v>
      </c>
      <c r="P34" s="4" t="s">
        <v>18</v>
      </c>
    </row>
    <row r="35" spans="1:16" x14ac:dyDescent="0.3">
      <c r="A35" s="4">
        <v>19305</v>
      </c>
      <c r="B35" s="4" t="s">
        <v>38</v>
      </c>
      <c r="C35" s="4" t="s">
        <v>39</v>
      </c>
      <c r="D35" s="5">
        <v>10000</v>
      </c>
      <c r="E35" s="5" t="str">
        <f t="shared" si="0"/>
        <v>Low Income</v>
      </c>
      <c r="F35" s="4">
        <v>2</v>
      </c>
      <c r="G35" s="4" t="s">
        <v>27</v>
      </c>
      <c r="H35" s="4" t="s">
        <v>25</v>
      </c>
      <c r="I35" s="4" t="s">
        <v>15</v>
      </c>
      <c r="J35" s="4">
        <v>1</v>
      </c>
      <c r="K35" s="4" t="s">
        <v>16</v>
      </c>
      <c r="L35" s="6" t="str">
        <f>IF(K35="0-1 Miles","Less than a mile",
 IF(K35="1-2 Miles","Between 1 and 2 miles",
 IF(K35="2-5 Miles","Between 2 and 5 miles",
 IF(K35="5-10 Miles","Between 5 and 10 miles",
 IF(K35="10+ Miles","Greater than 10 miles",
 "Unknown"
)))))</f>
        <v>Less than a mile</v>
      </c>
      <c r="M35" s="4" t="s">
        <v>17</v>
      </c>
      <c r="N35" s="4">
        <v>38</v>
      </c>
      <c r="O35" s="4" t="str">
        <f>IF(AND(N35&gt;=25,N35&lt;=34),"Young Adults",
 IF(AND(N35&gt;=35,N35&lt;=44),"Early Middle Age",
 IF(AND(N35&gt;=45,N35&lt;=54),"Middle Age",
 IF(AND(N35&gt;=55,N35&lt;=64),"Pre-Retirement",
 IF(AND(N35&gt;=65,N35&lt;=74),"Young Seniors",
 IF(AND(N35&gt;=75,N35&lt;=89),"Senior Citizens","Invalid Age")
)))))</f>
        <v>Early Middle Age</v>
      </c>
      <c r="P35" s="4" t="s">
        <v>15</v>
      </c>
    </row>
    <row r="36" spans="1:16" x14ac:dyDescent="0.3">
      <c r="A36" s="7">
        <v>26818</v>
      </c>
      <c r="B36" s="7" t="s">
        <v>38</v>
      </c>
      <c r="C36" s="7" t="s">
        <v>36</v>
      </c>
      <c r="D36" s="8">
        <v>10000</v>
      </c>
      <c r="E36" s="8" t="str">
        <f t="shared" si="0"/>
        <v>Low Income</v>
      </c>
      <c r="F36" s="7">
        <v>3</v>
      </c>
      <c r="G36" s="7" t="s">
        <v>27</v>
      </c>
      <c r="H36" s="7" t="s">
        <v>25</v>
      </c>
      <c r="I36" s="7" t="s">
        <v>15</v>
      </c>
      <c r="J36" s="7">
        <v>1</v>
      </c>
      <c r="K36" s="7" t="s">
        <v>16</v>
      </c>
      <c r="L36" s="9" t="str">
        <f>IF(K36="0-1 Miles","Less than a mile",
 IF(K36="1-2 Miles","Between 1 and 2 miles",
 IF(K36="2-5 Miles","Between 2 and 5 miles",
 IF(K36="5-10 Miles","Between 5 and 10 miles",
 IF(K36="10+ Miles","Greater than 10 miles",
 "Unknown"
)))))</f>
        <v>Less than a mile</v>
      </c>
      <c r="M36" s="7" t="s">
        <v>17</v>
      </c>
      <c r="N36" s="7">
        <v>39</v>
      </c>
      <c r="O36" s="7" t="str">
        <f>IF(AND(N36&gt;=25,N36&lt;=34),"Young Adults",
 IF(AND(N36&gt;=35,N36&lt;=44),"Early Middle Age",
 IF(AND(N36&gt;=45,N36&lt;=54),"Middle Age",
 IF(AND(N36&gt;=55,N36&lt;=64),"Pre-Retirement",
 IF(AND(N36&gt;=65,N36&lt;=74),"Young Seniors",
 IF(AND(N36&gt;=75,N36&lt;=89),"Senior Citizens","Invalid Age")
)))))</f>
        <v>Early Middle Age</v>
      </c>
      <c r="P36" s="7" t="s">
        <v>15</v>
      </c>
    </row>
    <row r="37" spans="1:16" x14ac:dyDescent="0.3">
      <c r="A37" s="4">
        <v>16259</v>
      </c>
      <c r="B37" s="4" t="s">
        <v>38</v>
      </c>
      <c r="C37" s="4" t="s">
        <v>39</v>
      </c>
      <c r="D37" s="5">
        <v>10000</v>
      </c>
      <c r="E37" s="5" t="str">
        <f t="shared" si="0"/>
        <v>Low Income</v>
      </c>
      <c r="F37" s="4">
        <v>4</v>
      </c>
      <c r="G37" s="4" t="s">
        <v>29</v>
      </c>
      <c r="H37" s="4" t="s">
        <v>25</v>
      </c>
      <c r="I37" s="4" t="s">
        <v>15</v>
      </c>
      <c r="J37" s="4">
        <v>2</v>
      </c>
      <c r="K37" s="4" t="s">
        <v>16</v>
      </c>
      <c r="L37" s="6" t="str">
        <f>IF(K37="0-1 Miles","Less than a mile",
 IF(K37="1-2 Miles","Between 1 and 2 miles",
 IF(K37="2-5 Miles","Between 2 and 5 miles",
 IF(K37="5-10 Miles","Between 5 and 10 miles",
 IF(K37="10+ Miles","Greater than 10 miles",
 "Unknown"
)))))</f>
        <v>Less than a mile</v>
      </c>
      <c r="M37" s="4" t="s">
        <v>17</v>
      </c>
      <c r="N37" s="4">
        <v>40</v>
      </c>
      <c r="O37" s="4" t="str">
        <f>IF(AND(N37&gt;=25,N37&lt;=34),"Young Adults",
 IF(AND(N37&gt;=35,N37&lt;=44),"Early Middle Age",
 IF(AND(N37&gt;=45,N37&lt;=54),"Middle Age",
 IF(AND(N37&gt;=55,N37&lt;=64),"Pre-Retirement",
 IF(AND(N37&gt;=65,N37&lt;=74),"Young Seniors",
 IF(AND(N37&gt;=75,N37&lt;=89),"Senior Citizens","Invalid Age")
)))))</f>
        <v>Early Middle Age</v>
      </c>
      <c r="P37" s="4" t="s">
        <v>15</v>
      </c>
    </row>
    <row r="38" spans="1:16" x14ac:dyDescent="0.3">
      <c r="A38" s="7">
        <v>17703</v>
      </c>
      <c r="B38" s="7" t="s">
        <v>37</v>
      </c>
      <c r="C38" s="7" t="s">
        <v>39</v>
      </c>
      <c r="D38" s="8">
        <v>10000</v>
      </c>
      <c r="E38" s="8" t="str">
        <f t="shared" si="0"/>
        <v>Low Income</v>
      </c>
      <c r="F38" s="7">
        <v>1</v>
      </c>
      <c r="G38" s="7" t="s">
        <v>31</v>
      </c>
      <c r="H38" s="7" t="s">
        <v>25</v>
      </c>
      <c r="I38" s="7" t="s">
        <v>15</v>
      </c>
      <c r="J38" s="7">
        <v>0</v>
      </c>
      <c r="K38" s="7" t="s">
        <v>16</v>
      </c>
      <c r="L38" s="9" t="str">
        <f>IF(K38="0-1 Miles","Less than a mile",
 IF(K38="1-2 Miles","Between 1 and 2 miles",
 IF(K38="2-5 Miles","Between 2 and 5 miles",
 IF(K38="5-10 Miles","Between 5 and 10 miles",
 IF(K38="10+ Miles","Greater than 10 miles",
 "Unknown"
)))))</f>
        <v>Less than a mile</v>
      </c>
      <c r="M38" s="7" t="s">
        <v>17</v>
      </c>
      <c r="N38" s="7">
        <v>40</v>
      </c>
      <c r="O38" s="7" t="str">
        <f>IF(AND(N38&gt;=25,N38&lt;=34),"Young Adults",
 IF(AND(N38&gt;=35,N38&lt;=44),"Early Middle Age",
 IF(AND(N38&gt;=45,N38&lt;=54),"Middle Age",
 IF(AND(N38&gt;=55,N38&lt;=64),"Pre-Retirement",
 IF(AND(N38&gt;=65,N38&lt;=74),"Young Seniors",
 IF(AND(N38&gt;=75,N38&lt;=89),"Senior Citizens","Invalid Age")
)))))</f>
        <v>Early Middle Age</v>
      </c>
      <c r="P38" s="7" t="s">
        <v>18</v>
      </c>
    </row>
    <row r="39" spans="1:16" x14ac:dyDescent="0.3">
      <c r="A39" s="4">
        <v>19461</v>
      </c>
      <c r="B39" s="4" t="s">
        <v>38</v>
      </c>
      <c r="C39" s="4" t="s">
        <v>39</v>
      </c>
      <c r="D39" s="5">
        <v>10000</v>
      </c>
      <c r="E39" s="5" t="str">
        <f t="shared" si="0"/>
        <v>Low Income</v>
      </c>
      <c r="F39" s="4">
        <v>4</v>
      </c>
      <c r="G39" s="4" t="s">
        <v>29</v>
      </c>
      <c r="H39" s="4" t="s">
        <v>25</v>
      </c>
      <c r="I39" s="4" t="s">
        <v>15</v>
      </c>
      <c r="J39" s="4">
        <v>2</v>
      </c>
      <c r="K39" s="4" t="s">
        <v>16</v>
      </c>
      <c r="L39" s="6" t="str">
        <f>IF(K39="0-1 Miles","Less than a mile",
 IF(K39="1-2 Miles","Between 1 and 2 miles",
 IF(K39="2-5 Miles","Between 2 and 5 miles",
 IF(K39="5-10 Miles","Between 5 and 10 miles",
 IF(K39="10+ Miles","Greater than 10 miles",
 "Unknown"
)))))</f>
        <v>Less than a mile</v>
      </c>
      <c r="M39" s="4" t="s">
        <v>17</v>
      </c>
      <c r="N39" s="4">
        <v>40</v>
      </c>
      <c r="O39" s="4" t="str">
        <f>IF(AND(N39&gt;=25,N39&lt;=34),"Young Adults",
 IF(AND(N39&gt;=35,N39&lt;=44),"Early Middle Age",
 IF(AND(N39&gt;=45,N39&lt;=54),"Middle Age",
 IF(AND(N39&gt;=55,N39&lt;=64),"Pre-Retirement",
 IF(AND(N39&gt;=65,N39&lt;=74),"Young Seniors",
 IF(AND(N39&gt;=75,N39&lt;=89),"Senior Citizens","Invalid Age")
)))))</f>
        <v>Early Middle Age</v>
      </c>
      <c r="P39" s="4" t="s">
        <v>18</v>
      </c>
    </row>
    <row r="40" spans="1:16" x14ac:dyDescent="0.3">
      <c r="A40" s="4">
        <v>24061</v>
      </c>
      <c r="B40" s="4" t="s">
        <v>37</v>
      </c>
      <c r="C40" s="4" t="s">
        <v>36</v>
      </c>
      <c r="D40" s="5">
        <v>10000</v>
      </c>
      <c r="E40" s="5" t="str">
        <f t="shared" si="0"/>
        <v>Low Income</v>
      </c>
      <c r="F40" s="4">
        <v>4</v>
      </c>
      <c r="G40" s="4" t="s">
        <v>29</v>
      </c>
      <c r="H40" s="4" t="s">
        <v>25</v>
      </c>
      <c r="I40" s="4" t="s">
        <v>15</v>
      </c>
      <c r="J40" s="4">
        <v>1</v>
      </c>
      <c r="K40" s="4" t="s">
        <v>16</v>
      </c>
      <c r="L40" s="6" t="str">
        <f>IF(K40="0-1 Miles","Less than a mile",
 IF(K40="1-2 Miles","Between 1 and 2 miles",
 IF(K40="2-5 Miles","Between 2 and 5 miles",
 IF(K40="5-10 Miles","Between 5 and 10 miles",
 IF(K40="10+ Miles","Greater than 10 miles",
 "Unknown"
)))))</f>
        <v>Less than a mile</v>
      </c>
      <c r="M40" s="4" t="s">
        <v>17</v>
      </c>
      <c r="N40" s="4">
        <v>40</v>
      </c>
      <c r="O40" s="4" t="str">
        <f>IF(AND(N40&gt;=25,N40&lt;=34),"Young Adults",
 IF(AND(N40&gt;=35,N40&lt;=44),"Early Middle Age",
 IF(AND(N40&gt;=45,N40&lt;=54),"Middle Age",
 IF(AND(N40&gt;=55,N40&lt;=64),"Pre-Retirement",
 IF(AND(N40&gt;=65,N40&lt;=74),"Young Seniors",
 IF(AND(N40&gt;=75,N40&lt;=89),"Senior Citizens","Invalid Age")
)))))</f>
        <v>Early Middle Age</v>
      </c>
      <c r="P40" s="4" t="s">
        <v>15</v>
      </c>
    </row>
    <row r="41" spans="1:16" x14ac:dyDescent="0.3">
      <c r="A41" s="7">
        <v>28380</v>
      </c>
      <c r="B41" s="7" t="s">
        <v>38</v>
      </c>
      <c r="C41" s="7" t="s">
        <v>39</v>
      </c>
      <c r="D41" s="8">
        <v>10000</v>
      </c>
      <c r="E41" s="8" t="str">
        <f t="shared" si="0"/>
        <v>Low Income</v>
      </c>
      <c r="F41" s="7">
        <v>5</v>
      </c>
      <c r="G41" s="7" t="s">
        <v>29</v>
      </c>
      <c r="H41" s="7" t="s">
        <v>25</v>
      </c>
      <c r="I41" s="7" t="s">
        <v>18</v>
      </c>
      <c r="J41" s="7">
        <v>2</v>
      </c>
      <c r="K41" s="7" t="s">
        <v>16</v>
      </c>
      <c r="L41" s="9" t="str">
        <f>IF(K41="0-1 Miles","Less than a mile",
 IF(K41="1-2 Miles","Between 1 and 2 miles",
 IF(K41="2-5 Miles","Between 2 and 5 miles",
 IF(K41="5-10 Miles","Between 5 and 10 miles",
 IF(K41="10+ Miles","Greater than 10 miles",
 "Unknown"
)))))</f>
        <v>Less than a mile</v>
      </c>
      <c r="M41" s="7" t="s">
        <v>17</v>
      </c>
      <c r="N41" s="7">
        <v>41</v>
      </c>
      <c r="O41" s="7" t="str">
        <f>IF(AND(N41&gt;=25,N41&lt;=34),"Young Adults",
 IF(AND(N41&gt;=35,N41&lt;=44),"Early Middle Age",
 IF(AND(N41&gt;=45,N41&lt;=54),"Middle Age",
 IF(AND(N41&gt;=55,N41&lt;=64),"Pre-Retirement",
 IF(AND(N41&gt;=65,N41&lt;=74),"Young Seniors",
 IF(AND(N41&gt;=75,N41&lt;=89),"Senior Citizens","Invalid Age")
)))))</f>
        <v>Early Middle Age</v>
      </c>
      <c r="P41" s="7" t="s">
        <v>18</v>
      </c>
    </row>
    <row r="42" spans="1:16" x14ac:dyDescent="0.3">
      <c r="A42" s="4">
        <v>14798</v>
      </c>
      <c r="B42" s="4" t="s">
        <v>38</v>
      </c>
      <c r="C42" s="4" t="s">
        <v>39</v>
      </c>
      <c r="D42" s="5">
        <v>10000</v>
      </c>
      <c r="E42" s="5" t="str">
        <f t="shared" si="0"/>
        <v>Low Income</v>
      </c>
      <c r="F42" s="4">
        <v>4</v>
      </c>
      <c r="G42" s="4" t="s">
        <v>29</v>
      </c>
      <c r="H42" s="4" t="s">
        <v>25</v>
      </c>
      <c r="I42" s="4" t="s">
        <v>15</v>
      </c>
      <c r="J42" s="4">
        <v>2</v>
      </c>
      <c r="K42" s="4" t="s">
        <v>16</v>
      </c>
      <c r="L42" s="6" t="str">
        <f>IF(K42="0-1 Miles","Less than a mile",
 IF(K42="1-2 Miles","Between 1 and 2 miles",
 IF(K42="2-5 Miles","Between 2 and 5 miles",
 IF(K42="5-10 Miles","Between 5 and 10 miles",
 IF(K42="10+ Miles","Greater than 10 miles",
 "Unknown"
)))))</f>
        <v>Less than a mile</v>
      </c>
      <c r="M42" s="4" t="s">
        <v>17</v>
      </c>
      <c r="N42" s="4">
        <v>41</v>
      </c>
      <c r="O42" s="4" t="str">
        <f>IF(AND(N42&gt;=25,N42&lt;=34),"Young Adults",
 IF(AND(N42&gt;=35,N42&lt;=44),"Early Middle Age",
 IF(AND(N42&gt;=45,N42&lt;=54),"Middle Age",
 IF(AND(N42&gt;=55,N42&lt;=64),"Pre-Retirement",
 IF(AND(N42&gt;=65,N42&lt;=74),"Young Seniors",
 IF(AND(N42&gt;=75,N42&lt;=89),"Senior Citizens","Invalid Age")
)))))</f>
        <v>Early Middle Age</v>
      </c>
      <c r="P42" s="4" t="s">
        <v>15</v>
      </c>
    </row>
    <row r="43" spans="1:16" x14ac:dyDescent="0.3">
      <c r="A43" s="4">
        <v>16410</v>
      </c>
      <c r="B43" s="4" t="s">
        <v>38</v>
      </c>
      <c r="C43" s="4" t="s">
        <v>39</v>
      </c>
      <c r="D43" s="5">
        <v>10000</v>
      </c>
      <c r="E43" s="5" t="str">
        <f t="shared" si="0"/>
        <v>Low Income</v>
      </c>
      <c r="F43" s="4">
        <v>4</v>
      </c>
      <c r="G43" s="4" t="s">
        <v>29</v>
      </c>
      <c r="H43" s="4" t="s">
        <v>25</v>
      </c>
      <c r="I43" s="4" t="s">
        <v>15</v>
      </c>
      <c r="J43" s="4">
        <v>2</v>
      </c>
      <c r="K43" s="4" t="s">
        <v>16</v>
      </c>
      <c r="L43" s="6" t="str">
        <f>IF(K43="0-1 Miles","Less than a mile",
 IF(K43="1-2 Miles","Between 1 and 2 miles",
 IF(K43="2-5 Miles","Between 2 and 5 miles",
 IF(K43="5-10 Miles","Between 5 and 10 miles",
 IF(K43="10+ Miles","Greater than 10 miles",
 "Unknown"
)))))</f>
        <v>Less than a mile</v>
      </c>
      <c r="M43" s="4" t="s">
        <v>17</v>
      </c>
      <c r="N43" s="4">
        <v>41</v>
      </c>
      <c r="O43" s="4" t="str">
        <f>IF(AND(N43&gt;=25,N43&lt;=34),"Young Adults",
 IF(AND(N43&gt;=35,N43&lt;=44),"Early Middle Age",
 IF(AND(N43&gt;=45,N43&lt;=54),"Middle Age",
 IF(AND(N43&gt;=55,N43&lt;=64),"Pre-Retirement",
 IF(AND(N43&gt;=65,N43&lt;=74),"Young Seniors",
 IF(AND(N43&gt;=75,N43&lt;=89),"Senior Citizens","Invalid Age")
)))))</f>
        <v>Early Middle Age</v>
      </c>
      <c r="P43" s="4" t="s">
        <v>15</v>
      </c>
    </row>
    <row r="44" spans="1:16" x14ac:dyDescent="0.3">
      <c r="A44" s="4">
        <v>26849</v>
      </c>
      <c r="B44" s="4" t="s">
        <v>37</v>
      </c>
      <c r="C44" s="4" t="s">
        <v>36</v>
      </c>
      <c r="D44" s="5">
        <v>10000</v>
      </c>
      <c r="E44" s="5" t="str">
        <f t="shared" si="0"/>
        <v>Low Income</v>
      </c>
      <c r="F44" s="4">
        <v>3</v>
      </c>
      <c r="G44" s="4" t="s">
        <v>29</v>
      </c>
      <c r="H44" s="4" t="s">
        <v>25</v>
      </c>
      <c r="I44" s="4" t="s">
        <v>15</v>
      </c>
      <c r="J44" s="4">
        <v>2</v>
      </c>
      <c r="K44" s="4" t="s">
        <v>16</v>
      </c>
      <c r="L44" s="6" t="str">
        <f>IF(K44="0-1 Miles","Less than a mile",
 IF(K44="1-2 Miles","Between 1 and 2 miles",
 IF(K44="2-5 Miles","Between 2 and 5 miles",
 IF(K44="5-10 Miles","Between 5 and 10 miles",
 IF(K44="10+ Miles","Greater than 10 miles",
 "Unknown"
)))))</f>
        <v>Less than a mile</v>
      </c>
      <c r="M44" s="4" t="s">
        <v>17</v>
      </c>
      <c r="N44" s="4">
        <v>43</v>
      </c>
      <c r="O44" s="4" t="str">
        <f>IF(AND(N44&gt;=25,N44&lt;=34),"Young Adults",
 IF(AND(N44&gt;=35,N44&lt;=44),"Early Middle Age",
 IF(AND(N44&gt;=45,N44&lt;=54),"Middle Age",
 IF(AND(N44&gt;=55,N44&lt;=64),"Pre-Retirement",
 IF(AND(N44&gt;=65,N44&lt;=74),"Young Seniors",
 IF(AND(N44&gt;=75,N44&lt;=89),"Senior Citizens","Invalid Age")
)))))</f>
        <v>Early Middle Age</v>
      </c>
      <c r="P44" s="4" t="s">
        <v>18</v>
      </c>
    </row>
    <row r="45" spans="1:16" x14ac:dyDescent="0.3">
      <c r="A45" s="7">
        <v>14804</v>
      </c>
      <c r="B45" s="7" t="s">
        <v>38</v>
      </c>
      <c r="C45" s="7" t="s">
        <v>39</v>
      </c>
      <c r="D45" s="8">
        <v>10000</v>
      </c>
      <c r="E45" s="8" t="str">
        <f t="shared" si="0"/>
        <v>Low Income</v>
      </c>
      <c r="F45" s="7">
        <v>3</v>
      </c>
      <c r="G45" s="7" t="s">
        <v>29</v>
      </c>
      <c r="H45" s="7" t="s">
        <v>25</v>
      </c>
      <c r="I45" s="7" t="s">
        <v>15</v>
      </c>
      <c r="J45" s="7">
        <v>2</v>
      </c>
      <c r="K45" s="7" t="s">
        <v>16</v>
      </c>
      <c r="L45" s="9" t="str">
        <f>IF(K45="0-1 Miles","Less than a mile",
 IF(K45="1-2 Miles","Between 1 and 2 miles",
 IF(K45="2-5 Miles","Between 2 and 5 miles",
 IF(K45="5-10 Miles","Between 5 and 10 miles",
 IF(K45="10+ Miles","Greater than 10 miles",
 "Unknown"
)))))</f>
        <v>Less than a mile</v>
      </c>
      <c r="M45" s="7" t="s">
        <v>17</v>
      </c>
      <c r="N45" s="7">
        <v>43</v>
      </c>
      <c r="O45" s="7" t="str">
        <f>IF(AND(N45&gt;=25,N45&lt;=34),"Young Adults",
 IF(AND(N45&gt;=35,N45&lt;=44),"Early Middle Age",
 IF(AND(N45&gt;=45,N45&lt;=54),"Middle Age",
 IF(AND(N45&gt;=55,N45&lt;=64),"Pre-Retirement",
 IF(AND(N45&gt;=65,N45&lt;=74),"Young Seniors",
 IF(AND(N45&gt;=75,N45&lt;=89),"Senior Citizens","Invalid Age")
)))))</f>
        <v>Early Middle Age</v>
      </c>
      <c r="P45" s="7" t="s">
        <v>18</v>
      </c>
    </row>
    <row r="46" spans="1:16" x14ac:dyDescent="0.3">
      <c r="A46" s="7">
        <v>14805</v>
      </c>
      <c r="B46" s="7" t="s">
        <v>38</v>
      </c>
      <c r="C46" s="7" t="s">
        <v>39</v>
      </c>
      <c r="D46" s="8">
        <v>10000</v>
      </c>
      <c r="E46" s="8" t="str">
        <f t="shared" si="0"/>
        <v>Low Income</v>
      </c>
      <c r="F46" s="7">
        <v>3</v>
      </c>
      <c r="G46" s="7" t="s">
        <v>29</v>
      </c>
      <c r="H46" s="7" t="s">
        <v>25</v>
      </c>
      <c r="I46" s="7" t="s">
        <v>15</v>
      </c>
      <c r="J46" s="7">
        <v>2</v>
      </c>
      <c r="K46" s="7" t="s">
        <v>16</v>
      </c>
      <c r="L46" s="9" t="str">
        <f>IF(K46="0-1 Miles","Less than a mile",
 IF(K46="1-2 Miles","Between 1 and 2 miles",
 IF(K46="2-5 Miles","Between 2 and 5 miles",
 IF(K46="5-10 Miles","Between 5 and 10 miles",
 IF(K46="10+ Miles","Greater than 10 miles",
 "Unknown"
)))))</f>
        <v>Less than a mile</v>
      </c>
      <c r="M46" s="7" t="s">
        <v>17</v>
      </c>
      <c r="N46" s="7">
        <v>43</v>
      </c>
      <c r="O46" s="7" t="str">
        <f>IF(AND(N46&gt;=25,N46&lt;=34),"Young Adults",
 IF(AND(N46&gt;=35,N46&lt;=44),"Early Middle Age",
 IF(AND(N46&gt;=45,N46&lt;=54),"Middle Age",
 IF(AND(N46&gt;=55,N46&lt;=64),"Pre-Retirement",
 IF(AND(N46&gt;=65,N46&lt;=74),"Young Seniors",
 IF(AND(N46&gt;=75,N46&lt;=89),"Senior Citizens","Invalid Age")
)))))</f>
        <v>Early Middle Age</v>
      </c>
      <c r="P46" s="7" t="s">
        <v>18</v>
      </c>
    </row>
    <row r="47" spans="1:16" x14ac:dyDescent="0.3">
      <c r="A47" s="7">
        <v>25529</v>
      </c>
      <c r="B47" s="7" t="s">
        <v>38</v>
      </c>
      <c r="C47" s="7" t="s">
        <v>36</v>
      </c>
      <c r="D47" s="8">
        <v>10000</v>
      </c>
      <c r="E47" s="8" t="str">
        <f t="shared" si="0"/>
        <v>Low Income</v>
      </c>
      <c r="F47" s="7">
        <v>1</v>
      </c>
      <c r="G47" s="7" t="s">
        <v>31</v>
      </c>
      <c r="H47" s="7" t="s">
        <v>25</v>
      </c>
      <c r="I47" s="7" t="s">
        <v>15</v>
      </c>
      <c r="J47" s="7">
        <v>0</v>
      </c>
      <c r="K47" s="7" t="s">
        <v>16</v>
      </c>
      <c r="L47" s="9" t="str">
        <f>IF(K47="0-1 Miles","Less than a mile",
 IF(K47="1-2 Miles","Between 1 and 2 miles",
 IF(K47="2-5 Miles","Between 2 and 5 miles",
 IF(K47="5-10 Miles","Between 5 and 10 miles",
 IF(K47="10+ Miles","Greater than 10 miles",
 "Unknown"
)))))</f>
        <v>Less than a mile</v>
      </c>
      <c r="M47" s="7" t="s">
        <v>17</v>
      </c>
      <c r="N47" s="7">
        <v>44</v>
      </c>
      <c r="O47" s="7" t="str">
        <f>IF(AND(N47&gt;=25,N47&lt;=34),"Young Adults",
 IF(AND(N47&gt;=35,N47&lt;=44),"Early Middle Age",
 IF(AND(N47&gt;=45,N47&lt;=54),"Middle Age",
 IF(AND(N47&gt;=55,N47&lt;=64),"Pre-Retirement",
 IF(AND(N47&gt;=65,N47&lt;=74),"Young Seniors",
 IF(AND(N47&gt;=75,N47&lt;=89),"Senior Citizens","Invalid Age")
)))))</f>
        <v>Early Middle Age</v>
      </c>
      <c r="P47" s="7" t="s">
        <v>18</v>
      </c>
    </row>
    <row r="48" spans="1:16" x14ac:dyDescent="0.3">
      <c r="A48" s="4">
        <v>22381</v>
      </c>
      <c r="B48" s="4" t="s">
        <v>37</v>
      </c>
      <c r="C48" s="4" t="s">
        <v>36</v>
      </c>
      <c r="D48" s="5">
        <v>10000</v>
      </c>
      <c r="E48" s="5" t="str">
        <f t="shared" si="0"/>
        <v>Low Income</v>
      </c>
      <c r="F48" s="4">
        <v>1</v>
      </c>
      <c r="G48" s="4" t="s">
        <v>31</v>
      </c>
      <c r="H48" s="4" t="s">
        <v>25</v>
      </c>
      <c r="I48" s="4" t="s">
        <v>15</v>
      </c>
      <c r="J48" s="4">
        <v>0</v>
      </c>
      <c r="K48" s="4" t="s">
        <v>16</v>
      </c>
      <c r="L48" s="6" t="str">
        <f>IF(K48="0-1 Miles","Less than a mile",
 IF(K48="1-2 Miles","Between 1 and 2 miles",
 IF(K48="2-5 Miles","Between 2 and 5 miles",
 IF(K48="5-10 Miles","Between 5 and 10 miles",
 IF(K48="10+ Miles","Greater than 10 miles",
 "Unknown"
)))))</f>
        <v>Less than a mile</v>
      </c>
      <c r="M48" s="4" t="s">
        <v>17</v>
      </c>
      <c r="N48" s="4">
        <v>44</v>
      </c>
      <c r="O48" s="4" t="str">
        <f>IF(AND(N48&gt;=25,N48&lt;=34),"Young Adults",
 IF(AND(N48&gt;=35,N48&lt;=44),"Early Middle Age",
 IF(AND(N48&gt;=45,N48&lt;=54),"Middle Age",
 IF(AND(N48&gt;=55,N48&lt;=64),"Pre-Retirement",
 IF(AND(N48&gt;=65,N48&lt;=74),"Young Seniors",
 IF(AND(N48&gt;=75,N48&lt;=89),"Senior Citizens","Invalid Age")
)))))</f>
        <v>Early Middle Age</v>
      </c>
      <c r="P48" s="4" t="s">
        <v>18</v>
      </c>
    </row>
    <row r="49" spans="1:16" x14ac:dyDescent="0.3">
      <c r="A49" s="4">
        <v>24185</v>
      </c>
      <c r="B49" s="4" t="s">
        <v>38</v>
      </c>
      <c r="C49" s="4" t="s">
        <v>39</v>
      </c>
      <c r="D49" s="5">
        <v>10000</v>
      </c>
      <c r="E49" s="5" t="str">
        <f t="shared" si="0"/>
        <v>Low Income</v>
      </c>
      <c r="F49" s="4">
        <v>1</v>
      </c>
      <c r="G49" s="4" t="s">
        <v>27</v>
      </c>
      <c r="H49" s="4" t="s">
        <v>25</v>
      </c>
      <c r="I49" s="4" t="s">
        <v>18</v>
      </c>
      <c r="J49" s="4">
        <v>1</v>
      </c>
      <c r="K49" s="4" t="s">
        <v>26</v>
      </c>
      <c r="L49" s="6" t="str">
        <f>IF(K49="0-1 Miles","Less than a mile",
 IF(K49="1-2 Miles","Between 1 and 2 miles",
 IF(K49="2-5 Miles","Between 2 and 5 miles",
 IF(K49="5-10 Miles","Between 5 and 10 miles",
 IF(K49="10+ Miles","Greater than 10 miles",
 "Unknown"
)))))</f>
        <v>Between 1 and 2 miles</v>
      </c>
      <c r="M49" s="4" t="s">
        <v>17</v>
      </c>
      <c r="N49" s="4">
        <v>45</v>
      </c>
      <c r="O49" s="4" t="str">
        <f>IF(AND(N49&gt;=25,N49&lt;=34),"Young Adults",
 IF(AND(N49&gt;=35,N49&lt;=44),"Early Middle Age",
 IF(AND(N49&gt;=45,N49&lt;=54),"Middle Age",
 IF(AND(N49&gt;=55,N49&lt;=64),"Pre-Retirement",
 IF(AND(N49&gt;=65,N49&lt;=74),"Young Seniors",
 IF(AND(N49&gt;=75,N49&lt;=89),"Senior Citizens","Invalid Age")
)))))</f>
        <v>Middle Age</v>
      </c>
      <c r="P49" s="4" t="s">
        <v>18</v>
      </c>
    </row>
    <row r="50" spans="1:16" x14ac:dyDescent="0.3">
      <c r="A50" s="4">
        <v>11378</v>
      </c>
      <c r="B50" s="4" t="s">
        <v>38</v>
      </c>
      <c r="C50" s="4" t="s">
        <v>39</v>
      </c>
      <c r="D50" s="5">
        <v>10000</v>
      </c>
      <c r="E50" s="5" t="str">
        <f t="shared" si="0"/>
        <v>Low Income</v>
      </c>
      <c r="F50" s="4">
        <v>1</v>
      </c>
      <c r="G50" s="4" t="s">
        <v>27</v>
      </c>
      <c r="H50" s="4" t="s">
        <v>25</v>
      </c>
      <c r="I50" s="4" t="s">
        <v>18</v>
      </c>
      <c r="J50" s="4">
        <v>1</v>
      </c>
      <c r="K50" s="4" t="s">
        <v>22</v>
      </c>
      <c r="L50" s="6" t="str">
        <f>IF(K50="0-1 Miles","Less than a mile",
 IF(K50="1-2 Miles","Between 1 and 2 miles",
 IF(K50="2-5 Miles","Between 2 and 5 miles",
 IF(K50="5-10 Miles","Between 5 and 10 miles",
 IF(K50="10+ Miles","Greater than 10 miles",
 "Unknown"
)))))</f>
        <v>Between 2 and 5 miles</v>
      </c>
      <c r="M50" s="4" t="s">
        <v>17</v>
      </c>
      <c r="N50" s="4">
        <v>46</v>
      </c>
      <c r="O50" s="4" t="str">
        <f>IF(AND(N50&gt;=25,N50&lt;=34),"Young Adults",
 IF(AND(N50&gt;=35,N50&lt;=44),"Early Middle Age",
 IF(AND(N50&gt;=45,N50&lt;=54),"Middle Age",
 IF(AND(N50&gt;=55,N50&lt;=64),"Pre-Retirement",
 IF(AND(N50&gt;=65,N50&lt;=74),"Young Seniors",
 IF(AND(N50&gt;=75,N50&lt;=89),"Senior Citizens","Invalid Age")
)))))</f>
        <v>Middle Age</v>
      </c>
      <c r="P50" s="4" t="s">
        <v>15</v>
      </c>
    </row>
    <row r="51" spans="1:16" x14ac:dyDescent="0.3">
      <c r="A51" s="7">
        <v>20797</v>
      </c>
      <c r="B51" s="7" t="s">
        <v>37</v>
      </c>
      <c r="C51" s="7" t="s">
        <v>39</v>
      </c>
      <c r="D51" s="8">
        <v>10000</v>
      </c>
      <c r="E51" s="8" t="str">
        <f t="shared" si="0"/>
        <v>Low Income</v>
      </c>
      <c r="F51" s="7">
        <v>1</v>
      </c>
      <c r="G51" s="7" t="s">
        <v>13</v>
      </c>
      <c r="H51" s="7" t="s">
        <v>25</v>
      </c>
      <c r="I51" s="7" t="s">
        <v>15</v>
      </c>
      <c r="J51" s="7">
        <v>0</v>
      </c>
      <c r="K51" s="7" t="s">
        <v>16</v>
      </c>
      <c r="L51" s="9" t="str">
        <f>IF(K51="0-1 Miles","Less than a mile",
 IF(K51="1-2 Miles","Between 1 and 2 miles",
 IF(K51="2-5 Miles","Between 2 and 5 miles",
 IF(K51="5-10 Miles","Between 5 and 10 miles",
 IF(K51="10+ Miles","Greater than 10 miles",
 "Unknown"
)))))</f>
        <v>Less than a mile</v>
      </c>
      <c r="M51" s="7" t="s">
        <v>17</v>
      </c>
      <c r="N51" s="7">
        <v>48</v>
      </c>
      <c r="O51" s="7" t="str">
        <f>IF(AND(N51&gt;=25,N51&lt;=34),"Young Adults",
 IF(AND(N51&gt;=35,N51&lt;=44),"Early Middle Age",
 IF(AND(N51&gt;=45,N51&lt;=54),"Middle Age",
 IF(AND(N51&gt;=55,N51&lt;=64),"Pre-Retirement",
 IF(AND(N51&gt;=65,N51&lt;=74),"Young Seniors",
 IF(AND(N51&gt;=75,N51&lt;=89),"Senior Citizens","Invalid Age")
)))))</f>
        <v>Middle Age</v>
      </c>
      <c r="P51" s="7" t="s">
        <v>18</v>
      </c>
    </row>
    <row r="52" spans="1:16" x14ac:dyDescent="0.3">
      <c r="A52" s="7">
        <v>16043</v>
      </c>
      <c r="B52" s="7" t="s">
        <v>38</v>
      </c>
      <c r="C52" s="7" t="s">
        <v>36</v>
      </c>
      <c r="D52" s="8">
        <v>10000</v>
      </c>
      <c r="E52" s="8" t="str">
        <f t="shared" si="0"/>
        <v>Low Income</v>
      </c>
      <c r="F52" s="7">
        <v>1</v>
      </c>
      <c r="G52" s="7" t="s">
        <v>13</v>
      </c>
      <c r="H52" s="7" t="s">
        <v>25</v>
      </c>
      <c r="I52" s="7" t="s">
        <v>15</v>
      </c>
      <c r="J52" s="7">
        <v>0</v>
      </c>
      <c r="K52" s="7" t="s">
        <v>16</v>
      </c>
      <c r="L52" s="9" t="str">
        <f>IF(K52="0-1 Miles","Less than a mile",
 IF(K52="1-2 Miles","Between 1 and 2 miles",
 IF(K52="2-5 Miles","Between 2 and 5 miles",
 IF(K52="5-10 Miles","Between 5 and 10 miles",
 IF(K52="10+ Miles","Greater than 10 miles",
 "Unknown"
)))))</f>
        <v>Less than a mile</v>
      </c>
      <c r="M52" s="7" t="s">
        <v>17</v>
      </c>
      <c r="N52" s="7">
        <v>48</v>
      </c>
      <c r="O52" s="7" t="str">
        <f>IF(AND(N52&gt;=25,N52&lt;=34),"Young Adults",
 IF(AND(N52&gt;=35,N52&lt;=44),"Early Middle Age",
 IF(AND(N52&gt;=45,N52&lt;=54),"Middle Age",
 IF(AND(N52&gt;=55,N52&lt;=64),"Pre-Retirement",
 IF(AND(N52&gt;=65,N52&lt;=74),"Young Seniors",
 IF(AND(N52&gt;=75,N52&lt;=89),"Senior Citizens","Invalid Age")
)))))</f>
        <v>Middle Age</v>
      </c>
      <c r="P52" s="7" t="s">
        <v>18</v>
      </c>
    </row>
    <row r="53" spans="1:16" x14ac:dyDescent="0.3">
      <c r="A53" s="7">
        <v>24149</v>
      </c>
      <c r="B53" s="7" t="s">
        <v>37</v>
      </c>
      <c r="C53" s="7" t="s">
        <v>36</v>
      </c>
      <c r="D53" s="8">
        <v>10000</v>
      </c>
      <c r="E53" s="8" t="str">
        <f t="shared" si="0"/>
        <v>Low Income</v>
      </c>
      <c r="F53" s="7">
        <v>2</v>
      </c>
      <c r="G53" s="7" t="s">
        <v>19</v>
      </c>
      <c r="H53" s="7" t="s">
        <v>25</v>
      </c>
      <c r="I53" s="7" t="s">
        <v>15</v>
      </c>
      <c r="J53" s="7">
        <v>0</v>
      </c>
      <c r="K53" s="7" t="s">
        <v>26</v>
      </c>
      <c r="L53" s="9" t="str">
        <f>IF(K53="0-1 Miles","Less than a mile",
 IF(K53="1-2 Miles","Between 1 and 2 miles",
 IF(K53="2-5 Miles","Between 2 and 5 miles",
 IF(K53="5-10 Miles","Between 5 and 10 miles",
 IF(K53="10+ Miles","Greater than 10 miles",
 "Unknown"
)))))</f>
        <v>Between 1 and 2 miles</v>
      </c>
      <c r="M53" s="7" t="s">
        <v>17</v>
      </c>
      <c r="N53" s="7">
        <v>49</v>
      </c>
      <c r="O53" s="7" t="str">
        <f>IF(AND(N53&gt;=25,N53&lt;=34),"Young Adults",
 IF(AND(N53&gt;=35,N53&lt;=44),"Early Middle Age",
 IF(AND(N53&gt;=45,N53&lt;=54),"Middle Age",
 IF(AND(N53&gt;=55,N53&lt;=64),"Pre-Retirement",
 IF(AND(N53&gt;=65,N53&lt;=74),"Young Seniors",
 IF(AND(N53&gt;=75,N53&lt;=89),"Senior Citizens","Invalid Age")
)))))</f>
        <v>Middle Age</v>
      </c>
      <c r="P53" s="7" t="s">
        <v>18</v>
      </c>
    </row>
    <row r="54" spans="1:16" x14ac:dyDescent="0.3">
      <c r="A54" s="7">
        <v>14545</v>
      </c>
      <c r="B54" s="7" t="s">
        <v>37</v>
      </c>
      <c r="C54" s="7" t="s">
        <v>39</v>
      </c>
      <c r="D54" s="8">
        <v>10000</v>
      </c>
      <c r="E54" s="8" t="str">
        <f t="shared" si="0"/>
        <v>Low Income</v>
      </c>
      <c r="F54" s="7">
        <v>2</v>
      </c>
      <c r="G54" s="7" t="s">
        <v>19</v>
      </c>
      <c r="H54" s="7" t="s">
        <v>25</v>
      </c>
      <c r="I54" s="7" t="s">
        <v>15</v>
      </c>
      <c r="J54" s="7">
        <v>0</v>
      </c>
      <c r="K54" s="7" t="s">
        <v>26</v>
      </c>
      <c r="L54" s="9" t="str">
        <f>IF(K54="0-1 Miles","Less than a mile",
 IF(K54="1-2 Miles","Between 1 and 2 miles",
 IF(K54="2-5 Miles","Between 2 and 5 miles",
 IF(K54="5-10 Miles","Between 5 and 10 miles",
 IF(K54="10+ Miles","Greater than 10 miles",
 "Unknown"
)))))</f>
        <v>Between 1 and 2 miles</v>
      </c>
      <c r="M54" s="7" t="s">
        <v>17</v>
      </c>
      <c r="N54" s="7">
        <v>49</v>
      </c>
      <c r="O54" s="7" t="str">
        <f>IF(AND(N54&gt;=25,N54&lt;=34),"Young Adults",
 IF(AND(N54&gt;=35,N54&lt;=44),"Early Middle Age",
 IF(AND(N54&gt;=45,N54&lt;=54),"Middle Age",
 IF(AND(N54&gt;=55,N54&lt;=64),"Pre-Retirement",
 IF(AND(N54&gt;=65,N54&lt;=74),"Young Seniors",
 IF(AND(N54&gt;=75,N54&lt;=89),"Senior Citizens","Invalid Age")
)))))</f>
        <v>Middle Age</v>
      </c>
      <c r="P54" s="7" t="s">
        <v>18</v>
      </c>
    </row>
    <row r="55" spans="1:16" x14ac:dyDescent="0.3">
      <c r="A55" s="4">
        <v>14544</v>
      </c>
      <c r="B55" s="4" t="s">
        <v>38</v>
      </c>
      <c r="C55" s="4" t="s">
        <v>36</v>
      </c>
      <c r="D55" s="5">
        <v>10000</v>
      </c>
      <c r="E55" s="5" t="str">
        <f t="shared" si="0"/>
        <v>Low Income</v>
      </c>
      <c r="F55" s="4">
        <v>1</v>
      </c>
      <c r="G55" s="4" t="s">
        <v>19</v>
      </c>
      <c r="H55" s="4" t="s">
        <v>25</v>
      </c>
      <c r="I55" s="4" t="s">
        <v>15</v>
      </c>
      <c r="J55" s="4">
        <v>0</v>
      </c>
      <c r="K55" s="4" t="s">
        <v>16</v>
      </c>
      <c r="L55" s="6" t="str">
        <f>IF(K55="0-1 Miles","Less than a mile",
 IF(K55="1-2 Miles","Between 1 and 2 miles",
 IF(K55="2-5 Miles","Between 2 and 5 miles",
 IF(K55="5-10 Miles","Between 5 and 10 miles",
 IF(K55="10+ Miles","Greater than 10 miles",
 "Unknown"
)))))</f>
        <v>Less than a mile</v>
      </c>
      <c r="M55" s="4" t="s">
        <v>17</v>
      </c>
      <c r="N55" s="4">
        <v>49</v>
      </c>
      <c r="O55" s="4" t="str">
        <f>IF(AND(N55&gt;=25,N55&lt;=34),"Young Adults",
 IF(AND(N55&gt;=35,N55&lt;=44),"Early Middle Age",
 IF(AND(N55&gt;=45,N55&lt;=54),"Middle Age",
 IF(AND(N55&gt;=55,N55&lt;=64),"Pre-Retirement",
 IF(AND(N55&gt;=65,N55&lt;=74),"Young Seniors",
 IF(AND(N55&gt;=75,N55&lt;=89),"Senior Citizens","Invalid Age")
)))))</f>
        <v>Middle Age</v>
      </c>
      <c r="P55" s="4" t="s">
        <v>18</v>
      </c>
    </row>
    <row r="56" spans="1:16" x14ac:dyDescent="0.3">
      <c r="A56" s="4">
        <v>13507</v>
      </c>
      <c r="B56" s="4" t="s">
        <v>37</v>
      </c>
      <c r="C56" s="4" t="s">
        <v>39</v>
      </c>
      <c r="D56" s="5">
        <v>10000</v>
      </c>
      <c r="E56" s="5" t="str">
        <f t="shared" si="0"/>
        <v>Low Income</v>
      </c>
      <c r="F56" s="4">
        <v>2</v>
      </c>
      <c r="G56" s="4" t="s">
        <v>19</v>
      </c>
      <c r="H56" s="4" t="s">
        <v>25</v>
      </c>
      <c r="I56" s="4" t="s">
        <v>15</v>
      </c>
      <c r="J56" s="4">
        <v>0</v>
      </c>
      <c r="K56" s="4" t="s">
        <v>26</v>
      </c>
      <c r="L56" s="6" t="str">
        <f>IF(K56="0-1 Miles","Less than a mile",
 IF(K56="1-2 Miles","Between 1 and 2 miles",
 IF(K56="2-5 Miles","Between 2 and 5 miles",
 IF(K56="5-10 Miles","Between 5 and 10 miles",
 IF(K56="10+ Miles","Greater than 10 miles",
 "Unknown"
)))))</f>
        <v>Between 1 and 2 miles</v>
      </c>
      <c r="M56" s="4" t="s">
        <v>17</v>
      </c>
      <c r="N56" s="4">
        <v>50</v>
      </c>
      <c r="O56" s="4" t="str">
        <f>IF(AND(N56&gt;=25,N56&lt;=34),"Young Adults",
 IF(AND(N56&gt;=35,N56&lt;=44),"Early Middle Age",
 IF(AND(N56&gt;=45,N56&lt;=54),"Middle Age",
 IF(AND(N56&gt;=55,N56&lt;=64),"Pre-Retirement",
 IF(AND(N56&gt;=65,N56&lt;=74),"Young Seniors",
 IF(AND(N56&gt;=75,N56&lt;=89),"Senior Citizens","Invalid Age")
)))))</f>
        <v>Middle Age</v>
      </c>
      <c r="P56" s="4" t="s">
        <v>18</v>
      </c>
    </row>
    <row r="57" spans="1:16" x14ac:dyDescent="0.3">
      <c r="A57" s="4">
        <v>17891</v>
      </c>
      <c r="B57" s="4" t="s">
        <v>37</v>
      </c>
      <c r="C57" s="4" t="s">
        <v>39</v>
      </c>
      <c r="D57" s="5">
        <v>10000</v>
      </c>
      <c r="E57" s="5" t="str">
        <f t="shared" si="0"/>
        <v>Low Income</v>
      </c>
      <c r="F57" s="4">
        <v>2</v>
      </c>
      <c r="G57" s="4" t="s">
        <v>19</v>
      </c>
      <c r="H57" s="4" t="s">
        <v>25</v>
      </c>
      <c r="I57" s="4" t="s">
        <v>15</v>
      </c>
      <c r="J57" s="4">
        <v>1</v>
      </c>
      <c r="K57" s="4" t="s">
        <v>16</v>
      </c>
      <c r="L57" s="6" t="str">
        <f>IF(K57="0-1 Miles","Less than a mile",
 IF(K57="1-2 Miles","Between 1 and 2 miles",
 IF(K57="2-5 Miles","Between 2 and 5 miles",
 IF(K57="5-10 Miles","Between 5 and 10 miles",
 IF(K57="10+ Miles","Greater than 10 miles",
 "Unknown"
)))))</f>
        <v>Less than a mile</v>
      </c>
      <c r="M57" s="4" t="s">
        <v>17</v>
      </c>
      <c r="N57" s="4">
        <v>50</v>
      </c>
      <c r="O57" s="4" t="str">
        <f>IF(AND(N57&gt;=25,N57&lt;=34),"Young Adults",
 IF(AND(N57&gt;=35,N57&lt;=44),"Early Middle Age",
 IF(AND(N57&gt;=45,N57&lt;=54),"Middle Age",
 IF(AND(N57&gt;=55,N57&lt;=64),"Pre-Retirement",
 IF(AND(N57&gt;=65,N57&lt;=74),"Young Seniors",
 IF(AND(N57&gt;=75,N57&lt;=89),"Senior Citizens","Invalid Age")
)))))</f>
        <v>Middle Age</v>
      </c>
      <c r="P57" s="4" t="s">
        <v>15</v>
      </c>
    </row>
    <row r="58" spans="1:16" x14ac:dyDescent="0.3">
      <c r="A58" s="4">
        <v>23979</v>
      </c>
      <c r="B58" s="4" t="s">
        <v>38</v>
      </c>
      <c r="C58" s="4" t="s">
        <v>36</v>
      </c>
      <c r="D58" s="5">
        <v>10000</v>
      </c>
      <c r="E58" s="5" t="str">
        <f t="shared" si="0"/>
        <v>Low Income</v>
      </c>
      <c r="F58" s="4">
        <v>2</v>
      </c>
      <c r="G58" s="4" t="s">
        <v>19</v>
      </c>
      <c r="H58" s="4" t="s">
        <v>25</v>
      </c>
      <c r="I58" s="4" t="s">
        <v>18</v>
      </c>
      <c r="J58" s="4">
        <v>0</v>
      </c>
      <c r="K58" s="4" t="s">
        <v>16</v>
      </c>
      <c r="L58" s="6" t="str">
        <f>IF(K58="0-1 Miles","Less than a mile",
 IF(K58="1-2 Miles","Between 1 and 2 miles",
 IF(K58="2-5 Miles","Between 2 and 5 miles",
 IF(K58="5-10 Miles","Between 5 and 10 miles",
 IF(K58="10+ Miles","Greater than 10 miles",
 "Unknown"
)))))</f>
        <v>Less than a mile</v>
      </c>
      <c r="M58" s="4" t="s">
        <v>17</v>
      </c>
      <c r="N58" s="4">
        <v>50</v>
      </c>
      <c r="O58" s="4" t="str">
        <f>IF(AND(N58&gt;=25,N58&lt;=34),"Young Adults",
 IF(AND(N58&gt;=35,N58&lt;=44),"Early Middle Age",
 IF(AND(N58&gt;=45,N58&lt;=54),"Middle Age",
 IF(AND(N58&gt;=55,N58&lt;=64),"Pre-Retirement",
 IF(AND(N58&gt;=65,N58&lt;=74),"Young Seniors",
 IF(AND(N58&gt;=75,N58&lt;=89),"Senior Citizens","Invalid Age")
)))))</f>
        <v>Middle Age</v>
      </c>
      <c r="P58" s="4" t="s">
        <v>18</v>
      </c>
    </row>
    <row r="59" spans="1:16" x14ac:dyDescent="0.3">
      <c r="A59" s="7">
        <v>28468</v>
      </c>
      <c r="B59" s="7" t="s">
        <v>37</v>
      </c>
      <c r="C59" s="7" t="s">
        <v>39</v>
      </c>
      <c r="D59" s="8">
        <v>10000</v>
      </c>
      <c r="E59" s="8" t="str">
        <f t="shared" si="0"/>
        <v>Low Income</v>
      </c>
      <c r="F59" s="7">
        <v>2</v>
      </c>
      <c r="G59" s="7" t="s">
        <v>19</v>
      </c>
      <c r="H59" s="7" t="s">
        <v>25</v>
      </c>
      <c r="I59" s="7" t="s">
        <v>15</v>
      </c>
      <c r="J59" s="7">
        <v>0</v>
      </c>
      <c r="K59" s="7" t="s">
        <v>26</v>
      </c>
      <c r="L59" s="9" t="str">
        <f>IF(K59="0-1 Miles","Less than a mile",
 IF(K59="1-2 Miles","Between 1 and 2 miles",
 IF(K59="2-5 Miles","Between 2 and 5 miles",
 IF(K59="5-10 Miles","Between 5 and 10 miles",
 IF(K59="10+ Miles","Greater than 10 miles",
 "Unknown"
)))))</f>
        <v>Between 1 and 2 miles</v>
      </c>
      <c r="M59" s="7" t="s">
        <v>17</v>
      </c>
      <c r="N59" s="7">
        <v>51</v>
      </c>
      <c r="O59" s="7" t="str">
        <f>IF(AND(N59&gt;=25,N59&lt;=34),"Young Adults",
 IF(AND(N59&gt;=35,N59&lt;=44),"Early Middle Age",
 IF(AND(N59&gt;=45,N59&lt;=54),"Middle Age",
 IF(AND(N59&gt;=55,N59&lt;=64),"Pre-Retirement",
 IF(AND(N59&gt;=65,N59&lt;=74),"Young Seniors",
 IF(AND(N59&gt;=75,N59&lt;=89),"Senior Citizens","Invalid Age")
)))))</f>
        <v>Middle Age</v>
      </c>
      <c r="P59" s="7" t="s">
        <v>18</v>
      </c>
    </row>
    <row r="60" spans="1:16" x14ac:dyDescent="0.3">
      <c r="A60" s="4">
        <v>12231</v>
      </c>
      <c r="B60" s="4" t="s">
        <v>38</v>
      </c>
      <c r="C60" s="4" t="s">
        <v>39</v>
      </c>
      <c r="D60" s="5">
        <v>10000</v>
      </c>
      <c r="E60" s="5" t="str">
        <f t="shared" si="0"/>
        <v>Low Income</v>
      </c>
      <c r="F60" s="4">
        <v>2</v>
      </c>
      <c r="G60" s="4" t="s">
        <v>19</v>
      </c>
      <c r="H60" s="4" t="s">
        <v>25</v>
      </c>
      <c r="I60" s="4" t="s">
        <v>15</v>
      </c>
      <c r="J60" s="4">
        <v>0</v>
      </c>
      <c r="K60" s="4" t="s">
        <v>16</v>
      </c>
      <c r="L60" s="6" t="str">
        <f>IF(K60="0-1 Miles","Less than a mile",
 IF(K60="1-2 Miles","Between 1 and 2 miles",
 IF(K60="2-5 Miles","Between 2 and 5 miles",
 IF(K60="5-10 Miles","Between 5 and 10 miles",
 IF(K60="10+ Miles","Greater than 10 miles",
 "Unknown"
)))))</f>
        <v>Less than a mile</v>
      </c>
      <c r="M60" s="4" t="s">
        <v>17</v>
      </c>
      <c r="N60" s="4">
        <v>51</v>
      </c>
      <c r="O60" s="4" t="str">
        <f>IF(AND(N60&gt;=25,N60&lt;=34),"Young Adults",
 IF(AND(N60&gt;=35,N60&lt;=44),"Early Middle Age",
 IF(AND(N60&gt;=45,N60&lt;=54),"Middle Age",
 IF(AND(N60&gt;=55,N60&lt;=64),"Pre-Retirement",
 IF(AND(N60&gt;=65,N60&lt;=74),"Young Seniors",
 IF(AND(N60&gt;=75,N60&lt;=89),"Senior Citizens","Invalid Age")
)))))</f>
        <v>Middle Age</v>
      </c>
      <c r="P60" s="4" t="s">
        <v>15</v>
      </c>
    </row>
    <row r="61" spans="1:16" x14ac:dyDescent="0.3">
      <c r="A61" s="7">
        <v>19255</v>
      </c>
      <c r="B61" s="7" t="s">
        <v>38</v>
      </c>
      <c r="C61" s="7" t="s">
        <v>36</v>
      </c>
      <c r="D61" s="8">
        <v>10000</v>
      </c>
      <c r="E61" s="8" t="str">
        <f t="shared" si="0"/>
        <v>Low Income</v>
      </c>
      <c r="F61" s="7">
        <v>2</v>
      </c>
      <c r="G61" s="7" t="s">
        <v>19</v>
      </c>
      <c r="H61" s="7" t="s">
        <v>25</v>
      </c>
      <c r="I61" s="7" t="s">
        <v>15</v>
      </c>
      <c r="J61" s="7">
        <v>1</v>
      </c>
      <c r="K61" s="7" t="s">
        <v>16</v>
      </c>
      <c r="L61" s="9" t="str">
        <f>IF(K61="0-1 Miles","Less than a mile",
 IF(K61="1-2 Miles","Between 1 and 2 miles",
 IF(K61="2-5 Miles","Between 2 and 5 miles",
 IF(K61="5-10 Miles","Between 5 and 10 miles",
 IF(K61="10+ Miles","Greater than 10 miles",
 "Unknown"
)))))</f>
        <v>Less than a mile</v>
      </c>
      <c r="M61" s="7" t="s">
        <v>17</v>
      </c>
      <c r="N61" s="7">
        <v>51</v>
      </c>
      <c r="O61" s="7" t="str">
        <f>IF(AND(N61&gt;=25,N61&lt;=34),"Young Adults",
 IF(AND(N61&gt;=35,N61&lt;=44),"Early Middle Age",
 IF(AND(N61&gt;=45,N61&lt;=54),"Middle Age",
 IF(AND(N61&gt;=55,N61&lt;=64),"Pre-Retirement",
 IF(AND(N61&gt;=65,N61&lt;=74),"Young Seniors",
 IF(AND(N61&gt;=75,N61&lt;=89),"Senior Citizens","Invalid Age")
)))))</f>
        <v>Middle Age</v>
      </c>
      <c r="P61" s="7" t="s">
        <v>15</v>
      </c>
    </row>
    <row r="62" spans="1:16" x14ac:dyDescent="0.3">
      <c r="A62" s="4">
        <v>14547</v>
      </c>
      <c r="B62" s="4" t="s">
        <v>37</v>
      </c>
      <c r="C62" s="4" t="s">
        <v>36</v>
      </c>
      <c r="D62" s="5">
        <v>10000</v>
      </c>
      <c r="E62" s="5" t="str">
        <f t="shared" si="0"/>
        <v>Low Income</v>
      </c>
      <c r="F62" s="4">
        <v>2</v>
      </c>
      <c r="G62" s="4" t="s">
        <v>19</v>
      </c>
      <c r="H62" s="4" t="s">
        <v>25</v>
      </c>
      <c r="I62" s="4" t="s">
        <v>15</v>
      </c>
      <c r="J62" s="4">
        <v>0</v>
      </c>
      <c r="K62" s="4" t="s">
        <v>26</v>
      </c>
      <c r="L62" s="6" t="str">
        <f>IF(K62="0-1 Miles","Less than a mile",
 IF(K62="1-2 Miles","Between 1 and 2 miles",
 IF(K62="2-5 Miles","Between 2 and 5 miles",
 IF(K62="5-10 Miles","Between 5 and 10 miles",
 IF(K62="10+ Miles","Greater than 10 miles",
 "Unknown"
)))))</f>
        <v>Between 1 and 2 miles</v>
      </c>
      <c r="M62" s="4" t="s">
        <v>17</v>
      </c>
      <c r="N62" s="4">
        <v>51</v>
      </c>
      <c r="O62" s="4" t="str">
        <f>IF(AND(N62&gt;=25,N62&lt;=34),"Young Adults",
 IF(AND(N62&gt;=35,N62&lt;=44),"Early Middle Age",
 IF(AND(N62&gt;=45,N62&lt;=54),"Middle Age",
 IF(AND(N62&gt;=55,N62&lt;=64),"Pre-Retirement",
 IF(AND(N62&gt;=65,N62&lt;=74),"Young Seniors",
 IF(AND(N62&gt;=75,N62&lt;=89),"Senior Citizens","Invalid Age")
)))))</f>
        <v>Middle Age</v>
      </c>
      <c r="P62" s="4" t="s">
        <v>18</v>
      </c>
    </row>
    <row r="63" spans="1:16" x14ac:dyDescent="0.3">
      <c r="A63" s="7">
        <v>20970</v>
      </c>
      <c r="B63" s="7" t="s">
        <v>38</v>
      </c>
      <c r="C63" s="7" t="s">
        <v>36</v>
      </c>
      <c r="D63" s="8">
        <v>10000</v>
      </c>
      <c r="E63" s="8" t="str">
        <f t="shared" si="0"/>
        <v>Low Income</v>
      </c>
      <c r="F63" s="7">
        <v>2</v>
      </c>
      <c r="G63" s="7" t="s">
        <v>19</v>
      </c>
      <c r="H63" s="7" t="s">
        <v>25</v>
      </c>
      <c r="I63" s="7" t="s">
        <v>15</v>
      </c>
      <c r="J63" s="7">
        <v>1</v>
      </c>
      <c r="K63" s="7" t="s">
        <v>16</v>
      </c>
      <c r="L63" s="9" t="str">
        <f>IF(K63="0-1 Miles","Less than a mile",
 IF(K63="1-2 Miles","Between 1 and 2 miles",
 IF(K63="2-5 Miles","Between 2 and 5 miles",
 IF(K63="5-10 Miles","Between 5 and 10 miles",
 IF(K63="10+ Miles","Greater than 10 miles",
 "Unknown"
)))))</f>
        <v>Less than a mile</v>
      </c>
      <c r="M63" s="7" t="s">
        <v>17</v>
      </c>
      <c r="N63" s="7">
        <v>52</v>
      </c>
      <c r="O63" s="7" t="str">
        <f>IF(AND(N63&gt;=25,N63&lt;=34),"Young Adults",
 IF(AND(N63&gt;=35,N63&lt;=44),"Early Middle Age",
 IF(AND(N63&gt;=45,N63&lt;=54),"Middle Age",
 IF(AND(N63&gt;=55,N63&lt;=64),"Pre-Retirement",
 IF(AND(N63&gt;=65,N63&lt;=74),"Young Seniors",
 IF(AND(N63&gt;=75,N63&lt;=89),"Senior Citizens","Invalid Age")
)))))</f>
        <v>Middle Age</v>
      </c>
      <c r="P63" s="7" t="s">
        <v>15</v>
      </c>
    </row>
    <row r="64" spans="1:16" x14ac:dyDescent="0.3">
      <c r="A64" s="4">
        <v>12234</v>
      </c>
      <c r="B64" s="4" t="s">
        <v>37</v>
      </c>
      <c r="C64" s="4" t="s">
        <v>36</v>
      </c>
      <c r="D64" s="5">
        <v>10000</v>
      </c>
      <c r="E64" s="5" t="str">
        <f t="shared" si="0"/>
        <v>Low Income</v>
      </c>
      <c r="F64" s="4">
        <v>2</v>
      </c>
      <c r="G64" s="4" t="s">
        <v>19</v>
      </c>
      <c r="H64" s="4" t="s">
        <v>25</v>
      </c>
      <c r="I64" s="4" t="s">
        <v>15</v>
      </c>
      <c r="J64" s="4">
        <v>1</v>
      </c>
      <c r="K64" s="4" t="s">
        <v>22</v>
      </c>
      <c r="L64" s="6" t="str">
        <f>IF(K64="0-1 Miles","Less than a mile",
 IF(K64="1-2 Miles","Between 1 and 2 miles",
 IF(K64="2-5 Miles","Between 2 and 5 miles",
 IF(K64="5-10 Miles","Between 5 and 10 miles",
 IF(K64="10+ Miles","Greater than 10 miles",
 "Unknown"
)))))</f>
        <v>Between 2 and 5 miles</v>
      </c>
      <c r="M64" s="4" t="s">
        <v>17</v>
      </c>
      <c r="N64" s="4">
        <v>52</v>
      </c>
      <c r="O64" s="4" t="str">
        <f>IF(AND(N64&gt;=25,N64&lt;=34),"Young Adults",
 IF(AND(N64&gt;=35,N64&lt;=44),"Early Middle Age",
 IF(AND(N64&gt;=45,N64&lt;=54),"Middle Age",
 IF(AND(N64&gt;=55,N64&lt;=64),"Pre-Retirement",
 IF(AND(N64&gt;=65,N64&lt;=74),"Young Seniors",
 IF(AND(N64&gt;=75,N64&lt;=89),"Senior Citizens","Invalid Age")
)))))</f>
        <v>Middle Age</v>
      </c>
      <c r="P64" s="4" t="s">
        <v>18</v>
      </c>
    </row>
    <row r="65" spans="1:16" x14ac:dyDescent="0.3">
      <c r="A65" s="4">
        <v>20076</v>
      </c>
      <c r="B65" s="4" t="s">
        <v>38</v>
      </c>
      <c r="C65" s="4" t="s">
        <v>39</v>
      </c>
      <c r="D65" s="5">
        <v>10000</v>
      </c>
      <c r="E65" s="5" t="str">
        <f t="shared" si="0"/>
        <v>Low Income</v>
      </c>
      <c r="F65" s="4">
        <v>2</v>
      </c>
      <c r="G65" s="4" t="s">
        <v>27</v>
      </c>
      <c r="H65" s="4" t="s">
        <v>25</v>
      </c>
      <c r="I65" s="4" t="s">
        <v>15</v>
      </c>
      <c r="J65" s="4">
        <v>2</v>
      </c>
      <c r="K65" s="4" t="s">
        <v>26</v>
      </c>
      <c r="L65" s="6" t="str">
        <f>IF(K65="0-1 Miles","Less than a mile",
 IF(K65="1-2 Miles","Between 1 and 2 miles",
 IF(K65="2-5 Miles","Between 2 and 5 miles",
 IF(K65="5-10 Miles","Between 5 and 10 miles",
 IF(K65="10+ Miles","Greater than 10 miles",
 "Unknown"
)))))</f>
        <v>Between 1 and 2 miles</v>
      </c>
      <c r="M65" s="4" t="s">
        <v>32</v>
      </c>
      <c r="N65" s="4">
        <v>53</v>
      </c>
      <c r="O65" s="4" t="str">
        <f>IF(AND(N65&gt;=25,N65&lt;=34),"Young Adults",
 IF(AND(N65&gt;=35,N65&lt;=44),"Early Middle Age",
 IF(AND(N65&gt;=45,N65&lt;=54),"Middle Age",
 IF(AND(N65&gt;=55,N65&lt;=64),"Pre-Retirement",
 IF(AND(N65&gt;=65,N65&lt;=74),"Young Seniors",
 IF(AND(N65&gt;=75,N65&lt;=89),"Senior Citizens","Invalid Age")
)))))</f>
        <v>Middle Age</v>
      </c>
      <c r="P65" s="4" t="s">
        <v>15</v>
      </c>
    </row>
    <row r="66" spans="1:16" x14ac:dyDescent="0.3">
      <c r="A66" s="7">
        <v>23248</v>
      </c>
      <c r="B66" s="7" t="s">
        <v>37</v>
      </c>
      <c r="C66" s="7" t="s">
        <v>39</v>
      </c>
      <c r="D66" s="8">
        <v>10000</v>
      </c>
      <c r="E66" s="8" t="str">
        <f t="shared" ref="E66:E129" si="1">IF(D66&lt;=40000,"Low Income",IF(D66&lt;=70000,"Lower-Middle Income",IF(D66&lt;=100000,"Middle Income",IF(D66&lt;=130000,"Upper-Middle Income","High Income"))))</f>
        <v>Low Income</v>
      </c>
      <c r="F66" s="7">
        <v>2</v>
      </c>
      <c r="G66" s="7" t="s">
        <v>27</v>
      </c>
      <c r="H66" s="7" t="s">
        <v>25</v>
      </c>
      <c r="I66" s="7" t="s">
        <v>15</v>
      </c>
      <c r="J66" s="7">
        <v>2</v>
      </c>
      <c r="K66" s="7" t="s">
        <v>26</v>
      </c>
      <c r="L66" s="9" t="str">
        <f>IF(K66="0-1 Miles","Less than a mile",
 IF(K66="1-2 Miles","Between 1 and 2 miles",
 IF(K66="2-5 Miles","Between 2 and 5 miles",
 IF(K66="5-10 Miles","Between 5 and 10 miles",
 IF(K66="10+ Miles","Greater than 10 miles",
 "Unknown"
)))))</f>
        <v>Between 1 and 2 miles</v>
      </c>
      <c r="M66" s="7" t="s">
        <v>32</v>
      </c>
      <c r="N66" s="7">
        <v>53</v>
      </c>
      <c r="O66" s="7" t="str">
        <f>IF(AND(N66&gt;=25,N66&lt;=34),"Young Adults",
 IF(AND(N66&gt;=35,N66&lt;=44),"Early Middle Age",
 IF(AND(N66&gt;=45,N66&lt;=54),"Middle Age",
 IF(AND(N66&gt;=55,N66&lt;=64),"Pre-Retirement",
 IF(AND(N66&gt;=65,N66&lt;=74),"Young Seniors",
 IF(AND(N66&gt;=75,N66&lt;=89),"Senior Citizens","Invalid Age")
)))))</f>
        <v>Middle Age</v>
      </c>
      <c r="P66" s="7" t="s">
        <v>18</v>
      </c>
    </row>
    <row r="67" spans="1:16" x14ac:dyDescent="0.3">
      <c r="A67" s="7">
        <v>25923</v>
      </c>
      <c r="B67" s="7" t="s">
        <v>38</v>
      </c>
      <c r="C67" s="7" t="s">
        <v>36</v>
      </c>
      <c r="D67" s="8">
        <v>10000</v>
      </c>
      <c r="E67" s="8" t="str">
        <f t="shared" si="1"/>
        <v>Low Income</v>
      </c>
      <c r="F67" s="7">
        <v>2</v>
      </c>
      <c r="G67" s="7" t="s">
        <v>29</v>
      </c>
      <c r="H67" s="7" t="s">
        <v>20</v>
      </c>
      <c r="I67" s="7" t="s">
        <v>15</v>
      </c>
      <c r="J67" s="7">
        <v>2</v>
      </c>
      <c r="K67" s="7" t="s">
        <v>23</v>
      </c>
      <c r="L67" s="9" t="str">
        <f>IF(K67="0-1 Miles","Less than a mile",
 IF(K67="1-2 Miles","Between 1 and 2 miles",
 IF(K67="2-5 Miles","Between 2 and 5 miles",
 IF(K67="5-10 Miles","Between 5 and 10 miles",
 IF(K67="10+ Miles","Greater than 10 miles",
 "Unknown"
)))))</f>
        <v>Between 5 and 10 miles</v>
      </c>
      <c r="M67" s="7" t="s">
        <v>24</v>
      </c>
      <c r="N67" s="7">
        <v>58</v>
      </c>
      <c r="O67" s="7" t="str">
        <f>IF(AND(N67&gt;=25,N67&lt;=34),"Young Adults",
 IF(AND(N67&gt;=35,N67&lt;=44),"Early Middle Age",
 IF(AND(N67&gt;=45,N67&lt;=54),"Middle Age",
 IF(AND(N67&gt;=55,N67&lt;=64),"Pre-Retirement",
 IF(AND(N67&gt;=65,N67&lt;=74),"Young Seniors",
 IF(AND(N67&gt;=75,N67&lt;=89),"Senior Citizens","Invalid Age")
)))))</f>
        <v>Pre-Retirement</v>
      </c>
      <c r="P67" s="7" t="s">
        <v>18</v>
      </c>
    </row>
    <row r="68" spans="1:16" x14ac:dyDescent="0.3">
      <c r="A68" s="4">
        <v>21365</v>
      </c>
      <c r="B68" s="4" t="s">
        <v>37</v>
      </c>
      <c r="C68" s="4" t="s">
        <v>39</v>
      </c>
      <c r="D68" s="5">
        <v>10000</v>
      </c>
      <c r="E68" s="5" t="str">
        <f t="shared" si="1"/>
        <v>Low Income</v>
      </c>
      <c r="F68" s="4">
        <v>2</v>
      </c>
      <c r="G68" s="4" t="s">
        <v>29</v>
      </c>
      <c r="H68" s="4" t="s">
        <v>20</v>
      </c>
      <c r="I68" s="4" t="s">
        <v>15</v>
      </c>
      <c r="J68" s="4">
        <v>2</v>
      </c>
      <c r="K68" s="4" t="s">
        <v>23</v>
      </c>
      <c r="L68" s="6" t="str">
        <f>IF(K68="0-1 Miles","Less than a mile",
 IF(K68="1-2 Miles","Between 1 and 2 miles",
 IF(K68="2-5 Miles","Between 2 and 5 miles",
 IF(K68="5-10 Miles","Between 5 and 10 miles",
 IF(K68="10+ Miles","Greater than 10 miles",
 "Unknown"
)))))</f>
        <v>Between 5 and 10 miles</v>
      </c>
      <c r="M68" s="4" t="s">
        <v>24</v>
      </c>
      <c r="N68" s="4">
        <v>58</v>
      </c>
      <c r="O68" s="4" t="str">
        <f>IF(AND(N68&gt;=25,N68&lt;=34),"Young Adults",
 IF(AND(N68&gt;=35,N68&lt;=44),"Early Middle Age",
 IF(AND(N68&gt;=45,N68&lt;=54),"Middle Age",
 IF(AND(N68&gt;=55,N68&lt;=64),"Pre-Retirement",
 IF(AND(N68&gt;=65,N68&lt;=74),"Young Seniors",
 IF(AND(N68&gt;=75,N68&lt;=89),"Senior Citizens","Invalid Age")
)))))</f>
        <v>Pre-Retirement</v>
      </c>
      <c r="P68" s="4" t="s">
        <v>18</v>
      </c>
    </row>
    <row r="69" spans="1:16" x14ac:dyDescent="0.3">
      <c r="A69" s="7">
        <v>13981</v>
      </c>
      <c r="B69" s="7" t="s">
        <v>37</v>
      </c>
      <c r="C69" s="7" t="s">
        <v>39</v>
      </c>
      <c r="D69" s="8">
        <v>10000</v>
      </c>
      <c r="E69" s="8" t="str">
        <f t="shared" si="1"/>
        <v>Low Income</v>
      </c>
      <c r="F69" s="7">
        <v>5</v>
      </c>
      <c r="G69" s="7" t="s">
        <v>27</v>
      </c>
      <c r="H69" s="7" t="s">
        <v>14</v>
      </c>
      <c r="I69" s="7" t="s">
        <v>18</v>
      </c>
      <c r="J69" s="7">
        <v>3</v>
      </c>
      <c r="K69" s="7" t="s">
        <v>26</v>
      </c>
      <c r="L69" s="9" t="str">
        <f>IF(K69="0-1 Miles","Less than a mile",
 IF(K69="1-2 Miles","Between 1 and 2 miles",
 IF(K69="2-5 Miles","Between 2 and 5 miles",
 IF(K69="5-10 Miles","Between 5 and 10 miles",
 IF(K69="10+ Miles","Greater than 10 miles",
 "Unknown"
)))))</f>
        <v>Between 1 and 2 miles</v>
      </c>
      <c r="M69" s="7" t="s">
        <v>24</v>
      </c>
      <c r="N69" s="7">
        <v>62</v>
      </c>
      <c r="O69" s="7" t="str">
        <f>IF(AND(N69&gt;=25,N69&lt;=34),"Young Adults",
 IF(AND(N69&gt;=35,N69&lt;=44),"Early Middle Age",
 IF(AND(N69&gt;=45,N69&lt;=54),"Middle Age",
 IF(AND(N69&gt;=55,N69&lt;=64),"Pre-Retirement",
 IF(AND(N69&gt;=65,N69&lt;=74),"Young Seniors",
 IF(AND(N69&gt;=75,N69&lt;=89),"Senior Citizens","Invalid Age")
)))))</f>
        <v>Pre-Retirement</v>
      </c>
      <c r="P69" s="7" t="s">
        <v>18</v>
      </c>
    </row>
    <row r="70" spans="1:16" x14ac:dyDescent="0.3">
      <c r="A70" s="4">
        <v>25906</v>
      </c>
      <c r="B70" s="4" t="s">
        <v>38</v>
      </c>
      <c r="C70" s="4" t="s">
        <v>39</v>
      </c>
      <c r="D70" s="5">
        <v>10000</v>
      </c>
      <c r="E70" s="5" t="str">
        <f t="shared" si="1"/>
        <v>Low Income</v>
      </c>
      <c r="F70" s="4">
        <v>5</v>
      </c>
      <c r="G70" s="4" t="s">
        <v>27</v>
      </c>
      <c r="H70" s="4" t="s">
        <v>14</v>
      </c>
      <c r="I70" s="4" t="s">
        <v>18</v>
      </c>
      <c r="J70" s="4">
        <v>2</v>
      </c>
      <c r="K70" s="4" t="s">
        <v>26</v>
      </c>
      <c r="L70" s="6" t="str">
        <f>IF(K70="0-1 Miles","Less than a mile",
 IF(K70="1-2 Miles","Between 1 and 2 miles",
 IF(K70="2-5 Miles","Between 2 and 5 miles",
 IF(K70="5-10 Miles","Between 5 and 10 miles",
 IF(K70="10+ Miles","Greater than 10 miles",
 "Unknown"
)))))</f>
        <v>Between 1 and 2 miles</v>
      </c>
      <c r="M70" s="4" t="s">
        <v>24</v>
      </c>
      <c r="N70" s="4">
        <v>62</v>
      </c>
      <c r="O70" s="4" t="str">
        <f>IF(AND(N70&gt;=25,N70&lt;=34),"Young Adults",
 IF(AND(N70&gt;=35,N70&lt;=44),"Early Middle Age",
 IF(AND(N70&gt;=45,N70&lt;=54),"Middle Age",
 IF(AND(N70&gt;=55,N70&lt;=64),"Pre-Retirement",
 IF(AND(N70&gt;=65,N70&lt;=74),"Young Seniors",
 IF(AND(N70&gt;=75,N70&lt;=89),"Senior Citizens","Invalid Age")
)))))</f>
        <v>Pre-Retirement</v>
      </c>
      <c r="P70" s="4" t="s">
        <v>18</v>
      </c>
    </row>
    <row r="71" spans="1:16" x14ac:dyDescent="0.3">
      <c r="A71" s="7">
        <v>20974</v>
      </c>
      <c r="B71" s="7" t="s">
        <v>37</v>
      </c>
      <c r="C71" s="7" t="s">
        <v>36</v>
      </c>
      <c r="D71" s="8">
        <v>10000</v>
      </c>
      <c r="E71" s="8" t="str">
        <f t="shared" si="1"/>
        <v>Low Income</v>
      </c>
      <c r="F71" s="7">
        <v>2</v>
      </c>
      <c r="G71" s="7" t="s">
        <v>13</v>
      </c>
      <c r="H71" s="7" t="s">
        <v>20</v>
      </c>
      <c r="I71" s="7" t="s">
        <v>15</v>
      </c>
      <c r="J71" s="7">
        <v>1</v>
      </c>
      <c r="K71" s="7" t="s">
        <v>16</v>
      </c>
      <c r="L71" s="9" t="str">
        <f>IF(K71="0-1 Miles","Less than a mile",
 IF(K71="1-2 Miles","Between 1 and 2 miles",
 IF(K71="2-5 Miles","Between 2 and 5 miles",
 IF(K71="5-10 Miles","Between 5 and 10 miles",
 IF(K71="10+ Miles","Greater than 10 miles",
 "Unknown"
)))))</f>
        <v>Less than a mile</v>
      </c>
      <c r="M71" s="7" t="s">
        <v>17</v>
      </c>
      <c r="N71" s="7">
        <v>66</v>
      </c>
      <c r="O71" s="7" t="str">
        <f>IF(AND(N71&gt;=25,N71&lt;=34),"Young Adults",
 IF(AND(N71&gt;=35,N71&lt;=44),"Early Middle Age",
 IF(AND(N71&gt;=45,N71&lt;=54),"Middle Age",
 IF(AND(N71&gt;=55,N71&lt;=64),"Pre-Retirement",
 IF(AND(N71&gt;=65,N71&lt;=74),"Young Seniors",
 IF(AND(N71&gt;=75,N71&lt;=89),"Senior Citizens","Invalid Age")
)))))</f>
        <v>Young Seniors</v>
      </c>
      <c r="P71" s="7" t="s">
        <v>18</v>
      </c>
    </row>
    <row r="72" spans="1:16" x14ac:dyDescent="0.3">
      <c r="A72" s="7">
        <v>29447</v>
      </c>
      <c r="B72" s="7" t="s">
        <v>38</v>
      </c>
      <c r="C72" s="7" t="s">
        <v>39</v>
      </c>
      <c r="D72" s="8">
        <v>10000</v>
      </c>
      <c r="E72" s="8" t="str">
        <f t="shared" si="1"/>
        <v>Low Income</v>
      </c>
      <c r="F72" s="7">
        <v>2</v>
      </c>
      <c r="G72" s="7" t="s">
        <v>13</v>
      </c>
      <c r="H72" s="7" t="s">
        <v>20</v>
      </c>
      <c r="I72" s="7" t="s">
        <v>18</v>
      </c>
      <c r="J72" s="7">
        <v>1</v>
      </c>
      <c r="K72" s="7" t="s">
        <v>22</v>
      </c>
      <c r="L72" s="9" t="str">
        <f>IF(K72="0-1 Miles","Less than a mile",
 IF(K72="1-2 Miles","Between 1 and 2 miles",
 IF(K72="2-5 Miles","Between 2 and 5 miles",
 IF(K72="5-10 Miles","Between 5 and 10 miles",
 IF(K72="10+ Miles","Greater than 10 miles",
 "Unknown"
)))))</f>
        <v>Between 2 and 5 miles</v>
      </c>
      <c r="M72" s="7" t="s">
        <v>17</v>
      </c>
      <c r="N72" s="7">
        <v>68</v>
      </c>
      <c r="O72" s="7" t="str">
        <f>IF(AND(N72&gt;=25,N72&lt;=34),"Young Adults",
 IF(AND(N72&gt;=35,N72&lt;=44),"Early Middle Age",
 IF(AND(N72&gt;=45,N72&lt;=54),"Middle Age",
 IF(AND(N72&gt;=55,N72&lt;=64),"Pre-Retirement",
 IF(AND(N72&gt;=65,N72&lt;=74),"Young Seniors",
 IF(AND(N72&gt;=75,N72&lt;=89),"Senior Citizens","Invalid Age")
)))))</f>
        <v>Young Seniors</v>
      </c>
      <c r="P72" s="7" t="s">
        <v>18</v>
      </c>
    </row>
    <row r="73" spans="1:16" x14ac:dyDescent="0.3">
      <c r="A73" s="7">
        <v>11340</v>
      </c>
      <c r="B73" s="7" t="s">
        <v>37</v>
      </c>
      <c r="C73" s="7" t="s">
        <v>39</v>
      </c>
      <c r="D73" s="8">
        <v>10000</v>
      </c>
      <c r="E73" s="8" t="str">
        <f t="shared" si="1"/>
        <v>Low Income</v>
      </c>
      <c r="F73" s="7">
        <v>1</v>
      </c>
      <c r="G73" s="7" t="s">
        <v>31</v>
      </c>
      <c r="H73" s="7" t="s">
        <v>20</v>
      </c>
      <c r="I73" s="7" t="s">
        <v>15</v>
      </c>
      <c r="J73" s="7">
        <v>0</v>
      </c>
      <c r="K73" s="7" t="s">
        <v>16</v>
      </c>
      <c r="L73" s="9" t="str">
        <f>IF(K73="0-1 Miles","Less than a mile",
 IF(K73="1-2 Miles","Between 1 and 2 miles",
 IF(K73="2-5 Miles","Between 2 and 5 miles",
 IF(K73="5-10 Miles","Between 5 and 10 miles",
 IF(K73="10+ Miles","Greater than 10 miles",
 "Unknown"
)))))</f>
        <v>Less than a mile</v>
      </c>
      <c r="M73" s="7" t="s">
        <v>17</v>
      </c>
      <c r="N73" s="7">
        <v>70</v>
      </c>
      <c r="O73" s="7" t="str">
        <f>IF(AND(N73&gt;=25,N73&lt;=34),"Young Adults",
 IF(AND(N73&gt;=35,N73&lt;=44),"Early Middle Age",
 IF(AND(N73&gt;=45,N73&lt;=54),"Middle Age",
 IF(AND(N73&gt;=55,N73&lt;=64),"Pre-Retirement",
 IF(AND(N73&gt;=65,N73&lt;=74),"Young Seniors",
 IF(AND(N73&gt;=75,N73&lt;=89),"Senior Citizens","Invalid Age")
)))))</f>
        <v>Young Seniors</v>
      </c>
      <c r="P73" s="7" t="s">
        <v>15</v>
      </c>
    </row>
    <row r="74" spans="1:16" x14ac:dyDescent="0.3">
      <c r="A74" s="4">
        <v>15450</v>
      </c>
      <c r="B74" s="4" t="s">
        <v>37</v>
      </c>
      <c r="C74" s="4" t="s">
        <v>36</v>
      </c>
      <c r="D74" s="5">
        <v>10000</v>
      </c>
      <c r="E74" s="5" t="str">
        <f t="shared" si="1"/>
        <v>Low Income</v>
      </c>
      <c r="F74" s="4">
        <v>1</v>
      </c>
      <c r="G74" s="4" t="s">
        <v>31</v>
      </c>
      <c r="H74" s="4" t="s">
        <v>20</v>
      </c>
      <c r="I74" s="4" t="s">
        <v>15</v>
      </c>
      <c r="J74" s="4">
        <v>0</v>
      </c>
      <c r="K74" s="4" t="s">
        <v>16</v>
      </c>
      <c r="L74" s="6" t="str">
        <f>IF(K74="0-1 Miles","Less than a mile",
 IF(K74="1-2 Miles","Between 1 and 2 miles",
 IF(K74="2-5 Miles","Between 2 and 5 miles",
 IF(K74="5-10 Miles","Between 5 and 10 miles",
 IF(K74="10+ Miles","Greater than 10 miles",
 "Unknown"
)))))</f>
        <v>Less than a mile</v>
      </c>
      <c r="M74" s="4" t="s">
        <v>17</v>
      </c>
      <c r="N74" s="4">
        <v>70</v>
      </c>
      <c r="O74" s="4" t="str">
        <f>IF(AND(N74&gt;=25,N74&lt;=34),"Young Adults",
 IF(AND(N74&gt;=35,N74&lt;=44),"Early Middle Age",
 IF(AND(N74&gt;=45,N74&lt;=54),"Middle Age",
 IF(AND(N74&gt;=55,N74&lt;=64),"Pre-Retirement",
 IF(AND(N74&gt;=65,N74&lt;=74),"Young Seniors",
 IF(AND(N74&gt;=75,N74&lt;=89),"Senior Citizens","Invalid Age")
)))))</f>
        <v>Young Seniors</v>
      </c>
      <c r="P74" s="4" t="s">
        <v>18</v>
      </c>
    </row>
    <row r="75" spans="1:16" x14ac:dyDescent="0.3">
      <c r="A75" s="7">
        <v>25559</v>
      </c>
      <c r="B75" s="7" t="s">
        <v>38</v>
      </c>
      <c r="C75" s="7" t="s">
        <v>36</v>
      </c>
      <c r="D75" s="8">
        <v>20000</v>
      </c>
      <c r="E75" s="8" t="str">
        <f t="shared" si="1"/>
        <v>Low Income</v>
      </c>
      <c r="F75" s="7">
        <v>0</v>
      </c>
      <c r="G75" s="7" t="s">
        <v>13</v>
      </c>
      <c r="H75" s="7" t="s">
        <v>20</v>
      </c>
      <c r="I75" s="7" t="s">
        <v>15</v>
      </c>
      <c r="J75" s="7">
        <v>0</v>
      </c>
      <c r="K75" s="7" t="s">
        <v>16</v>
      </c>
      <c r="L75" s="9" t="str">
        <f>IF(K75="0-1 Miles","Less than a mile",
 IF(K75="1-2 Miles","Between 1 and 2 miles",
 IF(K75="2-5 Miles","Between 2 and 5 miles",
 IF(K75="5-10 Miles","Between 5 and 10 miles",
 IF(K75="10+ Miles","Greater than 10 miles",
 "Unknown"
)))))</f>
        <v>Less than a mile</v>
      </c>
      <c r="M75" s="7" t="s">
        <v>24</v>
      </c>
      <c r="N75" s="7">
        <v>25</v>
      </c>
      <c r="O75" s="7" t="str">
        <f>IF(AND(N75&gt;=25,N75&lt;=34),"Young Adults",
 IF(AND(N75&gt;=35,N75&lt;=44),"Early Middle Age",
 IF(AND(N75&gt;=45,N75&lt;=54),"Middle Age",
 IF(AND(N75&gt;=55,N75&lt;=64),"Pre-Retirement",
 IF(AND(N75&gt;=65,N75&lt;=74),"Young Seniors",
 IF(AND(N75&gt;=75,N75&lt;=89),"Senior Citizens","Invalid Age")
)))))</f>
        <v>Young Adults</v>
      </c>
      <c r="P75" s="7" t="s">
        <v>15</v>
      </c>
    </row>
    <row r="76" spans="1:16" x14ac:dyDescent="0.3">
      <c r="A76" s="4">
        <v>13673</v>
      </c>
      <c r="B76" s="4" t="s">
        <v>38</v>
      </c>
      <c r="C76" s="4" t="s">
        <v>39</v>
      </c>
      <c r="D76" s="5">
        <v>20000</v>
      </c>
      <c r="E76" s="5" t="str">
        <f t="shared" si="1"/>
        <v>Low Income</v>
      </c>
      <c r="F76" s="4">
        <v>0</v>
      </c>
      <c r="G76" s="4" t="s">
        <v>29</v>
      </c>
      <c r="H76" s="4" t="s">
        <v>25</v>
      </c>
      <c r="I76" s="4" t="s">
        <v>18</v>
      </c>
      <c r="J76" s="4">
        <v>2</v>
      </c>
      <c r="K76" s="4" t="s">
        <v>16</v>
      </c>
      <c r="L76" s="6" t="str">
        <f>IF(K76="0-1 Miles","Less than a mile",
 IF(K76="1-2 Miles","Between 1 and 2 miles",
 IF(K76="2-5 Miles","Between 2 and 5 miles",
 IF(K76="5-10 Miles","Between 5 and 10 miles",
 IF(K76="10+ Miles","Greater than 10 miles",
 "Unknown"
)))))</f>
        <v>Less than a mile</v>
      </c>
      <c r="M76" s="4" t="s">
        <v>17</v>
      </c>
      <c r="N76" s="4">
        <v>25</v>
      </c>
      <c r="O76" s="4" t="str">
        <f>IF(AND(N76&gt;=25,N76&lt;=34),"Young Adults",
 IF(AND(N76&gt;=35,N76&lt;=44),"Early Middle Age",
 IF(AND(N76&gt;=45,N76&lt;=54),"Middle Age",
 IF(AND(N76&gt;=55,N76&lt;=64),"Pre-Retirement",
 IF(AND(N76&gt;=65,N76&lt;=74),"Young Seniors",
 IF(AND(N76&gt;=75,N76&lt;=89),"Senior Citizens","Invalid Age")
)))))</f>
        <v>Young Adults</v>
      </c>
      <c r="P76" s="4" t="s">
        <v>18</v>
      </c>
    </row>
    <row r="77" spans="1:16" x14ac:dyDescent="0.3">
      <c r="A77" s="7">
        <v>16188</v>
      </c>
      <c r="B77" s="7" t="s">
        <v>38</v>
      </c>
      <c r="C77" s="7" t="s">
        <v>39</v>
      </c>
      <c r="D77" s="8">
        <v>20000</v>
      </c>
      <c r="E77" s="8" t="str">
        <f t="shared" si="1"/>
        <v>Low Income</v>
      </c>
      <c r="F77" s="7">
        <v>0</v>
      </c>
      <c r="G77" s="7" t="s">
        <v>29</v>
      </c>
      <c r="H77" s="7" t="s">
        <v>25</v>
      </c>
      <c r="I77" s="7" t="s">
        <v>18</v>
      </c>
      <c r="J77" s="7">
        <v>2</v>
      </c>
      <c r="K77" s="7" t="s">
        <v>26</v>
      </c>
      <c r="L77" s="9" t="str">
        <f>IF(K77="0-1 Miles","Less than a mile",
 IF(K77="1-2 Miles","Between 1 and 2 miles",
 IF(K77="2-5 Miles","Between 2 and 5 miles",
 IF(K77="5-10 Miles","Between 5 and 10 miles",
 IF(K77="10+ Miles","Greater than 10 miles",
 "Unknown"
)))))</f>
        <v>Between 1 and 2 miles</v>
      </c>
      <c r="M77" s="7" t="s">
        <v>17</v>
      </c>
      <c r="N77" s="7">
        <v>26</v>
      </c>
      <c r="O77" s="7" t="str">
        <f>IF(AND(N77&gt;=25,N77&lt;=34),"Young Adults",
 IF(AND(N77&gt;=35,N77&lt;=44),"Early Middle Age",
 IF(AND(N77&gt;=45,N77&lt;=54),"Middle Age",
 IF(AND(N77&gt;=55,N77&lt;=64),"Pre-Retirement",
 IF(AND(N77&gt;=65,N77&lt;=74),"Young Seniors",
 IF(AND(N77&gt;=75,N77&lt;=89),"Senior Citizens","Invalid Age")
)))))</f>
        <v>Young Adults</v>
      </c>
      <c r="P77" s="7" t="s">
        <v>18</v>
      </c>
    </row>
    <row r="78" spans="1:16" x14ac:dyDescent="0.3">
      <c r="A78" s="7">
        <v>15030</v>
      </c>
      <c r="B78" s="7" t="s">
        <v>37</v>
      </c>
      <c r="C78" s="7" t="s">
        <v>36</v>
      </c>
      <c r="D78" s="8">
        <v>20000</v>
      </c>
      <c r="E78" s="8" t="str">
        <f t="shared" si="1"/>
        <v>Low Income</v>
      </c>
      <c r="F78" s="7">
        <v>0</v>
      </c>
      <c r="G78" s="7" t="s">
        <v>13</v>
      </c>
      <c r="H78" s="7" t="s">
        <v>20</v>
      </c>
      <c r="I78" s="7" t="s">
        <v>15</v>
      </c>
      <c r="J78" s="7">
        <v>0</v>
      </c>
      <c r="K78" s="7" t="s">
        <v>16</v>
      </c>
      <c r="L78" s="9" t="str">
        <f>IF(K78="0-1 Miles","Less than a mile",
 IF(K78="1-2 Miles","Between 1 and 2 miles",
 IF(K78="2-5 Miles","Between 2 and 5 miles",
 IF(K78="5-10 Miles","Between 5 and 10 miles",
 IF(K78="10+ Miles","Greater than 10 miles",
 "Unknown"
)))))</f>
        <v>Less than a mile</v>
      </c>
      <c r="M78" s="7" t="s">
        <v>24</v>
      </c>
      <c r="N78" s="7">
        <v>26</v>
      </c>
      <c r="O78" s="7" t="str">
        <f>IF(AND(N78&gt;=25,N78&lt;=34),"Young Adults",
 IF(AND(N78&gt;=35,N78&lt;=44),"Early Middle Age",
 IF(AND(N78&gt;=45,N78&lt;=54),"Middle Age",
 IF(AND(N78&gt;=55,N78&lt;=64),"Pre-Retirement",
 IF(AND(N78&gt;=65,N78&lt;=74),"Young Seniors",
 IF(AND(N78&gt;=75,N78&lt;=89),"Senior Citizens","Invalid Age")
)))))</f>
        <v>Young Adults</v>
      </c>
      <c r="P78" s="7" t="s">
        <v>15</v>
      </c>
    </row>
    <row r="79" spans="1:16" x14ac:dyDescent="0.3">
      <c r="A79" s="7">
        <v>28729</v>
      </c>
      <c r="B79" s="7" t="s">
        <v>38</v>
      </c>
      <c r="C79" s="7" t="s">
        <v>39</v>
      </c>
      <c r="D79" s="8">
        <v>20000</v>
      </c>
      <c r="E79" s="8" t="str">
        <f t="shared" si="1"/>
        <v>Low Income</v>
      </c>
      <c r="F79" s="7">
        <v>0</v>
      </c>
      <c r="G79" s="7" t="s">
        <v>29</v>
      </c>
      <c r="H79" s="7" t="s">
        <v>25</v>
      </c>
      <c r="I79" s="7" t="s">
        <v>15</v>
      </c>
      <c r="J79" s="7">
        <v>2</v>
      </c>
      <c r="K79" s="7" t="s">
        <v>26</v>
      </c>
      <c r="L79" s="9" t="str">
        <f>IF(K79="0-1 Miles","Less than a mile",
 IF(K79="1-2 Miles","Between 1 and 2 miles",
 IF(K79="2-5 Miles","Between 2 and 5 miles",
 IF(K79="5-10 Miles","Between 5 and 10 miles",
 IF(K79="10+ Miles","Greater than 10 miles",
 "Unknown"
)))))</f>
        <v>Between 1 and 2 miles</v>
      </c>
      <c r="M79" s="7" t="s">
        <v>17</v>
      </c>
      <c r="N79" s="7">
        <v>26</v>
      </c>
      <c r="O79" s="7" t="str">
        <f>IF(AND(N79&gt;=25,N79&lt;=34),"Young Adults",
 IF(AND(N79&gt;=35,N79&lt;=44),"Early Middle Age",
 IF(AND(N79&gt;=45,N79&lt;=54),"Middle Age",
 IF(AND(N79&gt;=55,N79&lt;=64),"Pre-Retirement",
 IF(AND(N79&gt;=65,N79&lt;=74),"Young Seniors",
 IF(AND(N79&gt;=75,N79&lt;=89),"Senior Citizens","Invalid Age")
)))))</f>
        <v>Young Adults</v>
      </c>
      <c r="P79" s="7" t="s">
        <v>15</v>
      </c>
    </row>
    <row r="80" spans="1:16" x14ac:dyDescent="0.3">
      <c r="A80" s="4">
        <v>20994</v>
      </c>
      <c r="B80" s="4" t="s">
        <v>37</v>
      </c>
      <c r="C80" s="4" t="s">
        <v>39</v>
      </c>
      <c r="D80" s="5">
        <v>20000</v>
      </c>
      <c r="E80" s="5" t="str">
        <f t="shared" si="1"/>
        <v>Low Income</v>
      </c>
      <c r="F80" s="4">
        <v>0</v>
      </c>
      <c r="G80" s="4" t="s">
        <v>13</v>
      </c>
      <c r="H80" s="4" t="s">
        <v>20</v>
      </c>
      <c r="I80" s="4" t="s">
        <v>18</v>
      </c>
      <c r="J80" s="4">
        <v>0</v>
      </c>
      <c r="K80" s="4" t="s">
        <v>16</v>
      </c>
      <c r="L80" s="6" t="str">
        <f>IF(K80="0-1 Miles","Less than a mile",
 IF(K80="1-2 Miles","Between 1 and 2 miles",
 IF(K80="2-5 Miles","Between 2 and 5 miles",
 IF(K80="5-10 Miles","Between 5 and 10 miles",
 IF(K80="10+ Miles","Greater than 10 miles",
 "Unknown"
)))))</f>
        <v>Less than a mile</v>
      </c>
      <c r="M80" s="4" t="s">
        <v>24</v>
      </c>
      <c r="N80" s="4">
        <v>26</v>
      </c>
      <c r="O80" s="4" t="str">
        <f>IF(AND(N80&gt;=25,N80&lt;=34),"Young Adults",
 IF(AND(N80&gt;=35,N80&lt;=44),"Early Middle Age",
 IF(AND(N80&gt;=45,N80&lt;=54),"Middle Age",
 IF(AND(N80&gt;=55,N80&lt;=64),"Pre-Retirement",
 IF(AND(N80&gt;=65,N80&lt;=74),"Young Seniors",
 IF(AND(N80&gt;=75,N80&lt;=89),"Senior Citizens","Invalid Age")
)))))</f>
        <v>Young Adults</v>
      </c>
      <c r="P80" s="4" t="s">
        <v>15</v>
      </c>
    </row>
    <row r="81" spans="1:16" x14ac:dyDescent="0.3">
      <c r="A81" s="7">
        <v>24174</v>
      </c>
      <c r="B81" s="7" t="s">
        <v>37</v>
      </c>
      <c r="C81" s="7" t="s">
        <v>36</v>
      </c>
      <c r="D81" s="8">
        <v>20000</v>
      </c>
      <c r="E81" s="8" t="str">
        <f t="shared" si="1"/>
        <v>Low Income</v>
      </c>
      <c r="F81" s="7">
        <v>0</v>
      </c>
      <c r="G81" s="7" t="s">
        <v>13</v>
      </c>
      <c r="H81" s="7" t="s">
        <v>20</v>
      </c>
      <c r="I81" s="7" t="s">
        <v>15</v>
      </c>
      <c r="J81" s="7">
        <v>0</v>
      </c>
      <c r="K81" s="7" t="s">
        <v>16</v>
      </c>
      <c r="L81" s="9" t="str">
        <f>IF(K81="0-1 Miles","Less than a mile",
 IF(K81="1-2 Miles","Between 1 and 2 miles",
 IF(K81="2-5 Miles","Between 2 and 5 miles",
 IF(K81="5-10 Miles","Between 5 and 10 miles",
 IF(K81="10+ Miles","Greater than 10 miles",
 "Unknown"
)))))</f>
        <v>Less than a mile</v>
      </c>
      <c r="M81" s="7" t="s">
        <v>24</v>
      </c>
      <c r="N81" s="7">
        <v>27</v>
      </c>
      <c r="O81" s="7" t="str">
        <f>IF(AND(N81&gt;=25,N81&lt;=34),"Young Adults",
 IF(AND(N81&gt;=35,N81&lt;=44),"Early Middle Age",
 IF(AND(N81&gt;=45,N81&lt;=54),"Middle Age",
 IF(AND(N81&gt;=55,N81&lt;=64),"Pre-Retirement",
 IF(AND(N81&gt;=65,N81&lt;=74),"Young Seniors",
 IF(AND(N81&gt;=75,N81&lt;=89),"Senior Citizens","Invalid Age")
)))))</f>
        <v>Young Adults</v>
      </c>
      <c r="P81" s="7" t="s">
        <v>15</v>
      </c>
    </row>
    <row r="82" spans="1:16" x14ac:dyDescent="0.3">
      <c r="A82" s="7">
        <v>20927</v>
      </c>
      <c r="B82" s="7" t="s">
        <v>38</v>
      </c>
      <c r="C82" s="7" t="s">
        <v>39</v>
      </c>
      <c r="D82" s="8">
        <v>20000</v>
      </c>
      <c r="E82" s="8" t="str">
        <f t="shared" si="1"/>
        <v>Low Income</v>
      </c>
      <c r="F82" s="7">
        <v>5</v>
      </c>
      <c r="G82" s="7" t="s">
        <v>27</v>
      </c>
      <c r="H82" s="7" t="s">
        <v>25</v>
      </c>
      <c r="I82" s="7" t="s">
        <v>15</v>
      </c>
      <c r="J82" s="7">
        <v>2</v>
      </c>
      <c r="K82" s="7" t="s">
        <v>16</v>
      </c>
      <c r="L82" s="9" t="str">
        <f>IF(K82="0-1 Miles","Less than a mile",
 IF(K82="1-2 Miles","Between 1 and 2 miles",
 IF(K82="2-5 Miles","Between 2 and 5 miles",
 IF(K82="5-10 Miles","Between 5 and 10 miles",
 IF(K82="10+ Miles","Greater than 10 miles",
 "Unknown"
)))))</f>
        <v>Less than a mile</v>
      </c>
      <c r="M82" s="7" t="s">
        <v>17</v>
      </c>
      <c r="N82" s="7">
        <v>27</v>
      </c>
      <c r="O82" s="7" t="str">
        <f>IF(AND(N82&gt;=25,N82&lt;=34),"Young Adults",
 IF(AND(N82&gt;=35,N82&lt;=44),"Early Middle Age",
 IF(AND(N82&gt;=45,N82&lt;=54),"Middle Age",
 IF(AND(N82&gt;=55,N82&lt;=64),"Pre-Retirement",
 IF(AND(N82&gt;=65,N82&lt;=74),"Young Seniors",
 IF(AND(N82&gt;=75,N82&lt;=89),"Senior Citizens","Invalid Age")
)))))</f>
        <v>Young Adults</v>
      </c>
      <c r="P82" s="7" t="s">
        <v>18</v>
      </c>
    </row>
    <row r="83" spans="1:16" x14ac:dyDescent="0.3">
      <c r="A83" s="7">
        <v>26863</v>
      </c>
      <c r="B83" s="7" t="s">
        <v>38</v>
      </c>
      <c r="C83" s="7" t="s">
        <v>36</v>
      </c>
      <c r="D83" s="8">
        <v>20000</v>
      </c>
      <c r="E83" s="8" t="str">
        <f t="shared" si="1"/>
        <v>Low Income</v>
      </c>
      <c r="F83" s="7">
        <v>0</v>
      </c>
      <c r="G83" s="7" t="s">
        <v>27</v>
      </c>
      <c r="H83" s="7" t="s">
        <v>25</v>
      </c>
      <c r="I83" s="7" t="s">
        <v>18</v>
      </c>
      <c r="J83" s="7">
        <v>1</v>
      </c>
      <c r="K83" s="7" t="s">
        <v>22</v>
      </c>
      <c r="L83" s="9" t="str">
        <f>IF(K83="0-1 Miles","Less than a mile",
 IF(K83="1-2 Miles","Between 1 and 2 miles",
 IF(K83="2-5 Miles","Between 2 and 5 miles",
 IF(K83="5-10 Miles","Between 5 and 10 miles",
 IF(K83="10+ Miles","Greater than 10 miles",
 "Unknown"
)))))</f>
        <v>Between 2 and 5 miles</v>
      </c>
      <c r="M83" s="7" t="s">
        <v>17</v>
      </c>
      <c r="N83" s="7">
        <v>28</v>
      </c>
      <c r="O83" s="7" t="str">
        <f>IF(AND(N83&gt;=25,N83&lt;=34),"Young Adults",
 IF(AND(N83&gt;=35,N83&lt;=44),"Early Middle Age",
 IF(AND(N83&gt;=45,N83&lt;=54),"Middle Age",
 IF(AND(N83&gt;=55,N83&lt;=64),"Pre-Retirement",
 IF(AND(N83&gt;=65,N83&lt;=74),"Young Seniors",
 IF(AND(N83&gt;=75,N83&lt;=89),"Senior Citizens","Invalid Age")
)))))</f>
        <v>Young Adults</v>
      </c>
      <c r="P83" s="7" t="s">
        <v>18</v>
      </c>
    </row>
    <row r="84" spans="1:16" x14ac:dyDescent="0.3">
      <c r="A84" s="7">
        <v>25665</v>
      </c>
      <c r="B84" s="7" t="s">
        <v>38</v>
      </c>
      <c r="C84" s="7" t="s">
        <v>39</v>
      </c>
      <c r="D84" s="8">
        <v>20000</v>
      </c>
      <c r="E84" s="8" t="str">
        <f t="shared" si="1"/>
        <v>Low Income</v>
      </c>
      <c r="F84" s="7">
        <v>0</v>
      </c>
      <c r="G84" s="7" t="s">
        <v>27</v>
      </c>
      <c r="H84" s="7" t="s">
        <v>25</v>
      </c>
      <c r="I84" s="7" t="s">
        <v>18</v>
      </c>
      <c r="J84" s="7">
        <v>1</v>
      </c>
      <c r="K84" s="7" t="s">
        <v>26</v>
      </c>
      <c r="L84" s="9" t="str">
        <f>IF(K84="0-1 Miles","Less than a mile",
 IF(K84="1-2 Miles","Between 1 and 2 miles",
 IF(K84="2-5 Miles","Between 2 and 5 miles",
 IF(K84="5-10 Miles","Between 5 and 10 miles",
 IF(K84="10+ Miles","Greater than 10 miles",
 "Unknown"
)))))</f>
        <v>Between 1 and 2 miles</v>
      </c>
      <c r="M84" s="7" t="s">
        <v>17</v>
      </c>
      <c r="N84" s="7">
        <v>28</v>
      </c>
      <c r="O84" s="7" t="str">
        <f>IF(AND(N84&gt;=25,N84&lt;=34),"Young Adults",
 IF(AND(N84&gt;=35,N84&lt;=44),"Early Middle Age",
 IF(AND(N84&gt;=45,N84&lt;=54),"Middle Age",
 IF(AND(N84&gt;=55,N84&lt;=64),"Pre-Retirement",
 IF(AND(N84&gt;=65,N84&lt;=74),"Young Seniors",
 IF(AND(N84&gt;=75,N84&lt;=89),"Senior Citizens","Invalid Age")
)))))</f>
        <v>Young Adults</v>
      </c>
      <c r="P84" s="7" t="s">
        <v>18</v>
      </c>
    </row>
    <row r="85" spans="1:16" x14ac:dyDescent="0.3">
      <c r="A85" s="7">
        <v>27878</v>
      </c>
      <c r="B85" s="7" t="s">
        <v>38</v>
      </c>
      <c r="C85" s="7" t="s">
        <v>36</v>
      </c>
      <c r="D85" s="8">
        <v>20000</v>
      </c>
      <c r="E85" s="8" t="str">
        <f t="shared" si="1"/>
        <v>Low Income</v>
      </c>
      <c r="F85" s="7">
        <v>0</v>
      </c>
      <c r="G85" s="7" t="s">
        <v>19</v>
      </c>
      <c r="H85" s="7" t="s">
        <v>25</v>
      </c>
      <c r="I85" s="7" t="s">
        <v>18</v>
      </c>
      <c r="J85" s="7">
        <v>0</v>
      </c>
      <c r="K85" s="7" t="s">
        <v>16</v>
      </c>
      <c r="L85" s="9" t="str">
        <f>IF(K85="0-1 Miles","Less than a mile",
 IF(K85="1-2 Miles","Between 1 and 2 miles",
 IF(K85="2-5 Miles","Between 2 and 5 miles",
 IF(K85="5-10 Miles","Between 5 and 10 miles",
 IF(K85="10+ Miles","Greater than 10 miles",
 "Unknown"
)))))</f>
        <v>Less than a mile</v>
      </c>
      <c r="M85" s="7" t="s">
        <v>24</v>
      </c>
      <c r="N85" s="7">
        <v>28</v>
      </c>
      <c r="O85" s="7" t="str">
        <f>IF(AND(N85&gt;=25,N85&lt;=34),"Young Adults",
 IF(AND(N85&gt;=35,N85&lt;=44),"Early Middle Age",
 IF(AND(N85&gt;=45,N85&lt;=54),"Middle Age",
 IF(AND(N85&gt;=55,N85&lt;=64),"Pre-Retirement",
 IF(AND(N85&gt;=65,N85&lt;=74),"Young Seniors",
 IF(AND(N85&gt;=75,N85&lt;=89),"Senior Citizens","Invalid Age")
)))))</f>
        <v>Young Adults</v>
      </c>
      <c r="P85" s="7" t="s">
        <v>15</v>
      </c>
    </row>
    <row r="86" spans="1:16" x14ac:dyDescent="0.3">
      <c r="A86" s="4">
        <v>28488</v>
      </c>
      <c r="B86" s="4" t="s">
        <v>38</v>
      </c>
      <c r="C86" s="4" t="s">
        <v>36</v>
      </c>
      <c r="D86" s="5">
        <v>20000</v>
      </c>
      <c r="E86" s="5" t="str">
        <f t="shared" si="1"/>
        <v>Low Income</v>
      </c>
      <c r="F86" s="4">
        <v>0</v>
      </c>
      <c r="G86" s="4" t="s">
        <v>19</v>
      </c>
      <c r="H86" s="4" t="s">
        <v>25</v>
      </c>
      <c r="I86" s="4" t="s">
        <v>15</v>
      </c>
      <c r="J86" s="4">
        <v>0</v>
      </c>
      <c r="K86" s="4" t="s">
        <v>16</v>
      </c>
      <c r="L86" s="6" t="str">
        <f>IF(K86="0-1 Miles","Less than a mile",
 IF(K86="1-2 Miles","Between 1 and 2 miles",
 IF(K86="2-5 Miles","Between 2 and 5 miles",
 IF(K86="5-10 Miles","Between 5 and 10 miles",
 IF(K86="10+ Miles","Greater than 10 miles",
 "Unknown"
)))))</f>
        <v>Less than a mile</v>
      </c>
      <c r="M86" s="4" t="s">
        <v>24</v>
      </c>
      <c r="N86" s="4">
        <v>28</v>
      </c>
      <c r="O86" s="4" t="str">
        <f>IF(AND(N86&gt;=25,N86&lt;=34),"Young Adults",
 IF(AND(N86&gt;=35,N86&lt;=44),"Early Middle Age",
 IF(AND(N86&gt;=45,N86&lt;=54),"Middle Age",
 IF(AND(N86&gt;=55,N86&lt;=64),"Pre-Retirement",
 IF(AND(N86&gt;=65,N86&lt;=74),"Young Seniors",
 IF(AND(N86&gt;=75,N86&lt;=89),"Senior Citizens","Invalid Age")
)))))</f>
        <v>Young Adults</v>
      </c>
      <c r="P86" s="4" t="s">
        <v>15</v>
      </c>
    </row>
    <row r="87" spans="1:16" x14ac:dyDescent="0.3">
      <c r="A87" s="7">
        <v>28412</v>
      </c>
      <c r="B87" s="7" t="s">
        <v>38</v>
      </c>
      <c r="C87" s="7" t="s">
        <v>36</v>
      </c>
      <c r="D87" s="8">
        <v>20000</v>
      </c>
      <c r="E87" s="8" t="str">
        <f t="shared" si="1"/>
        <v>Low Income</v>
      </c>
      <c r="F87" s="7">
        <v>0</v>
      </c>
      <c r="G87" s="7" t="s">
        <v>27</v>
      </c>
      <c r="H87" s="7" t="s">
        <v>25</v>
      </c>
      <c r="I87" s="7" t="s">
        <v>18</v>
      </c>
      <c r="J87" s="7">
        <v>1</v>
      </c>
      <c r="K87" s="7" t="s">
        <v>22</v>
      </c>
      <c r="L87" s="9" t="str">
        <f>IF(K87="0-1 Miles","Less than a mile",
 IF(K87="1-2 Miles","Between 1 and 2 miles",
 IF(K87="2-5 Miles","Between 2 and 5 miles",
 IF(K87="5-10 Miles","Between 5 and 10 miles",
 IF(K87="10+ Miles","Greater than 10 miles",
 "Unknown"
)))))</f>
        <v>Between 2 and 5 miles</v>
      </c>
      <c r="M87" s="7" t="s">
        <v>17</v>
      </c>
      <c r="N87" s="7">
        <v>29</v>
      </c>
      <c r="O87" s="7" t="str">
        <f>IF(AND(N87&gt;=25,N87&lt;=34),"Young Adults",
 IF(AND(N87&gt;=35,N87&lt;=44),"Early Middle Age",
 IF(AND(N87&gt;=45,N87&lt;=54),"Middle Age",
 IF(AND(N87&gt;=55,N87&lt;=64),"Pre-Retirement",
 IF(AND(N87&gt;=65,N87&lt;=74),"Young Seniors",
 IF(AND(N87&gt;=75,N87&lt;=89),"Senior Citizens","Invalid Age")
)))))</f>
        <v>Young Adults</v>
      </c>
      <c r="P87" s="7" t="s">
        <v>18</v>
      </c>
    </row>
    <row r="88" spans="1:16" x14ac:dyDescent="0.3">
      <c r="A88" s="7">
        <v>12253</v>
      </c>
      <c r="B88" s="7" t="s">
        <v>38</v>
      </c>
      <c r="C88" s="7" t="s">
        <v>39</v>
      </c>
      <c r="D88" s="8">
        <v>20000</v>
      </c>
      <c r="E88" s="8" t="str">
        <f t="shared" si="1"/>
        <v>Low Income</v>
      </c>
      <c r="F88" s="7">
        <v>0</v>
      </c>
      <c r="G88" s="7" t="s">
        <v>19</v>
      </c>
      <c r="H88" s="7" t="s">
        <v>25</v>
      </c>
      <c r="I88" s="7" t="s">
        <v>15</v>
      </c>
      <c r="J88" s="7">
        <v>0</v>
      </c>
      <c r="K88" s="7" t="s">
        <v>16</v>
      </c>
      <c r="L88" s="9" t="str">
        <f>IF(K88="0-1 Miles","Less than a mile",
 IF(K88="1-2 Miles","Between 1 and 2 miles",
 IF(K88="2-5 Miles","Between 2 and 5 miles",
 IF(K88="5-10 Miles","Between 5 and 10 miles",
 IF(K88="10+ Miles","Greater than 10 miles",
 "Unknown"
)))))</f>
        <v>Less than a mile</v>
      </c>
      <c r="M88" s="7" t="s">
        <v>24</v>
      </c>
      <c r="N88" s="7">
        <v>29</v>
      </c>
      <c r="O88" s="7" t="str">
        <f>IF(AND(N88&gt;=25,N88&lt;=34),"Young Adults",
 IF(AND(N88&gt;=35,N88&lt;=44),"Early Middle Age",
 IF(AND(N88&gt;=45,N88&lt;=54),"Middle Age",
 IF(AND(N88&gt;=55,N88&lt;=64),"Pre-Retirement",
 IF(AND(N88&gt;=65,N88&lt;=74),"Young Seniors",
 IF(AND(N88&gt;=75,N88&lt;=89),"Senior Citizens","Invalid Age")
)))))</f>
        <v>Young Adults</v>
      </c>
      <c r="P88" s="7" t="s">
        <v>15</v>
      </c>
    </row>
    <row r="89" spans="1:16" x14ac:dyDescent="0.3">
      <c r="A89" s="4">
        <v>22527</v>
      </c>
      <c r="B89" s="4" t="s">
        <v>38</v>
      </c>
      <c r="C89" s="4" t="s">
        <v>39</v>
      </c>
      <c r="D89" s="5">
        <v>20000</v>
      </c>
      <c r="E89" s="5" t="str">
        <f t="shared" si="1"/>
        <v>Low Income</v>
      </c>
      <c r="F89" s="4">
        <v>0</v>
      </c>
      <c r="G89" s="4" t="s">
        <v>27</v>
      </c>
      <c r="H89" s="4" t="s">
        <v>25</v>
      </c>
      <c r="I89" s="4" t="s">
        <v>18</v>
      </c>
      <c r="J89" s="4">
        <v>1</v>
      </c>
      <c r="K89" s="4" t="s">
        <v>22</v>
      </c>
      <c r="L89" s="6" t="str">
        <f>IF(K89="0-1 Miles","Less than a mile",
 IF(K89="1-2 Miles","Between 1 and 2 miles",
 IF(K89="2-5 Miles","Between 2 and 5 miles",
 IF(K89="5-10 Miles","Between 5 and 10 miles",
 IF(K89="10+ Miles","Greater than 10 miles",
 "Unknown"
)))))</f>
        <v>Between 2 and 5 miles</v>
      </c>
      <c r="M89" s="4" t="s">
        <v>17</v>
      </c>
      <c r="N89" s="4">
        <v>29</v>
      </c>
      <c r="O89" s="4" t="str">
        <f>IF(AND(N89&gt;=25,N89&lt;=34),"Young Adults",
 IF(AND(N89&gt;=35,N89&lt;=44),"Early Middle Age",
 IF(AND(N89&gt;=45,N89&lt;=54),"Middle Age",
 IF(AND(N89&gt;=55,N89&lt;=64),"Pre-Retirement",
 IF(AND(N89&gt;=65,N89&lt;=74),"Young Seniors",
 IF(AND(N89&gt;=75,N89&lt;=89),"Senior Citizens","Invalid Age")
)))))</f>
        <v>Young Adults</v>
      </c>
      <c r="P89" s="4" t="s">
        <v>18</v>
      </c>
    </row>
    <row r="90" spans="1:16" x14ac:dyDescent="0.3">
      <c r="A90" s="7">
        <v>26879</v>
      </c>
      <c r="B90" s="7" t="s">
        <v>38</v>
      </c>
      <c r="C90" s="7" t="s">
        <v>39</v>
      </c>
      <c r="D90" s="8">
        <v>20000</v>
      </c>
      <c r="E90" s="8" t="str">
        <f t="shared" si="1"/>
        <v>Low Income</v>
      </c>
      <c r="F90" s="7">
        <v>0</v>
      </c>
      <c r="G90" s="7" t="s">
        <v>27</v>
      </c>
      <c r="H90" s="7" t="s">
        <v>25</v>
      </c>
      <c r="I90" s="7" t="s">
        <v>18</v>
      </c>
      <c r="J90" s="7">
        <v>1</v>
      </c>
      <c r="K90" s="7" t="s">
        <v>22</v>
      </c>
      <c r="L90" s="9" t="str">
        <f>IF(K90="0-1 Miles","Less than a mile",
 IF(K90="1-2 Miles","Between 1 and 2 miles",
 IF(K90="2-5 Miles","Between 2 and 5 miles",
 IF(K90="5-10 Miles","Between 5 and 10 miles",
 IF(K90="10+ Miles","Greater than 10 miles",
 "Unknown"
)))))</f>
        <v>Between 2 and 5 miles</v>
      </c>
      <c r="M90" s="7" t="s">
        <v>17</v>
      </c>
      <c r="N90" s="7">
        <v>30</v>
      </c>
      <c r="O90" s="7" t="str">
        <f>IF(AND(N90&gt;=25,N90&lt;=34),"Young Adults",
 IF(AND(N90&gt;=35,N90&lt;=44),"Early Middle Age",
 IF(AND(N90&gt;=45,N90&lt;=54),"Middle Age",
 IF(AND(N90&gt;=55,N90&lt;=64),"Pre-Retirement",
 IF(AND(N90&gt;=65,N90&lt;=74),"Young Seniors",
 IF(AND(N90&gt;=75,N90&lt;=89),"Senior Citizens","Invalid Age")
)))))</f>
        <v>Young Adults</v>
      </c>
      <c r="P90" s="7" t="s">
        <v>18</v>
      </c>
    </row>
    <row r="91" spans="1:16" x14ac:dyDescent="0.3">
      <c r="A91" s="7">
        <v>25512</v>
      </c>
      <c r="B91" s="7" t="s">
        <v>38</v>
      </c>
      <c r="C91" s="7" t="s">
        <v>36</v>
      </c>
      <c r="D91" s="8">
        <v>20000</v>
      </c>
      <c r="E91" s="8" t="str">
        <f t="shared" si="1"/>
        <v>Low Income</v>
      </c>
      <c r="F91" s="7">
        <v>0</v>
      </c>
      <c r="G91" s="7" t="s">
        <v>27</v>
      </c>
      <c r="H91" s="7" t="s">
        <v>25</v>
      </c>
      <c r="I91" s="7" t="s">
        <v>18</v>
      </c>
      <c r="J91" s="7">
        <v>1</v>
      </c>
      <c r="K91" s="7" t="s">
        <v>22</v>
      </c>
      <c r="L91" s="9" t="str">
        <f>IF(K91="0-1 Miles","Less than a mile",
 IF(K91="1-2 Miles","Between 1 and 2 miles",
 IF(K91="2-5 Miles","Between 2 and 5 miles",
 IF(K91="5-10 Miles","Between 5 and 10 miles",
 IF(K91="10+ Miles","Greater than 10 miles",
 "Unknown"
)))))</f>
        <v>Between 2 and 5 miles</v>
      </c>
      <c r="M91" s="7" t="s">
        <v>17</v>
      </c>
      <c r="N91" s="7">
        <v>30</v>
      </c>
      <c r="O91" s="7" t="str">
        <f>IF(AND(N91&gt;=25,N91&lt;=34),"Young Adults",
 IF(AND(N91&gt;=35,N91&lt;=44),"Early Middle Age",
 IF(AND(N91&gt;=45,N91&lt;=54),"Middle Age",
 IF(AND(N91&gt;=55,N91&lt;=64),"Pre-Retirement",
 IF(AND(N91&gt;=65,N91&lt;=74),"Young Seniors",
 IF(AND(N91&gt;=75,N91&lt;=89),"Senior Citizens","Invalid Age")
)))))</f>
        <v>Young Adults</v>
      </c>
      <c r="P91" s="7" t="s">
        <v>18</v>
      </c>
    </row>
    <row r="92" spans="1:16" x14ac:dyDescent="0.3">
      <c r="A92" s="4">
        <v>20942</v>
      </c>
      <c r="B92" s="4" t="s">
        <v>38</v>
      </c>
      <c r="C92" s="4" t="s">
        <v>39</v>
      </c>
      <c r="D92" s="5">
        <v>20000</v>
      </c>
      <c r="E92" s="5" t="str">
        <f t="shared" si="1"/>
        <v>Low Income</v>
      </c>
      <c r="F92" s="4">
        <v>0</v>
      </c>
      <c r="G92" s="4" t="s">
        <v>27</v>
      </c>
      <c r="H92" s="4" t="s">
        <v>25</v>
      </c>
      <c r="I92" s="4" t="s">
        <v>18</v>
      </c>
      <c r="J92" s="4">
        <v>1</v>
      </c>
      <c r="K92" s="4" t="s">
        <v>23</v>
      </c>
      <c r="L92" s="6" t="str">
        <f>IF(K92="0-1 Miles","Less than a mile",
 IF(K92="1-2 Miles","Between 1 and 2 miles",
 IF(K92="2-5 Miles","Between 2 and 5 miles",
 IF(K92="5-10 Miles","Between 5 and 10 miles",
 IF(K92="10+ Miles","Greater than 10 miles",
 "Unknown"
)))))</f>
        <v>Between 5 and 10 miles</v>
      </c>
      <c r="M92" s="4" t="s">
        <v>17</v>
      </c>
      <c r="N92" s="4">
        <v>31</v>
      </c>
      <c r="O92" s="4" t="str">
        <f>IF(AND(N92&gt;=25,N92&lt;=34),"Young Adults",
 IF(AND(N92&gt;=35,N92&lt;=44),"Early Middle Age",
 IF(AND(N92&gt;=45,N92&lt;=54),"Middle Age",
 IF(AND(N92&gt;=55,N92&lt;=64),"Pre-Retirement",
 IF(AND(N92&gt;=65,N92&lt;=74),"Young Seniors",
 IF(AND(N92&gt;=75,N92&lt;=89),"Senior Citizens","Invalid Age")
)))))</f>
        <v>Young Adults</v>
      </c>
      <c r="P92" s="4" t="s">
        <v>18</v>
      </c>
    </row>
    <row r="93" spans="1:16" x14ac:dyDescent="0.3">
      <c r="A93" s="4">
        <v>13662</v>
      </c>
      <c r="B93" s="4" t="s">
        <v>38</v>
      </c>
      <c r="C93" s="4" t="s">
        <v>36</v>
      </c>
      <c r="D93" s="5">
        <v>20000</v>
      </c>
      <c r="E93" s="5" t="str">
        <f t="shared" si="1"/>
        <v>Low Income</v>
      </c>
      <c r="F93" s="4">
        <v>0</v>
      </c>
      <c r="G93" s="4" t="s">
        <v>29</v>
      </c>
      <c r="H93" s="4" t="s">
        <v>25</v>
      </c>
      <c r="I93" s="4" t="s">
        <v>15</v>
      </c>
      <c r="J93" s="4">
        <v>2</v>
      </c>
      <c r="K93" s="4" t="s">
        <v>26</v>
      </c>
      <c r="L93" s="6" t="str">
        <f>IF(K93="0-1 Miles","Less than a mile",
 IF(K93="1-2 Miles","Between 1 and 2 miles",
 IF(K93="2-5 Miles","Between 2 and 5 miles",
 IF(K93="5-10 Miles","Between 5 and 10 miles",
 IF(K93="10+ Miles","Greater than 10 miles",
 "Unknown"
)))))</f>
        <v>Between 1 and 2 miles</v>
      </c>
      <c r="M93" s="4" t="s">
        <v>17</v>
      </c>
      <c r="N93" s="4">
        <v>31</v>
      </c>
      <c r="O93" s="4" t="str">
        <f>IF(AND(N93&gt;=25,N93&lt;=34),"Young Adults",
 IF(AND(N93&gt;=35,N93&lt;=44),"Early Middle Age",
 IF(AND(N93&gt;=45,N93&lt;=54),"Middle Age",
 IF(AND(N93&gt;=55,N93&lt;=64),"Pre-Retirement",
 IF(AND(N93&gt;=65,N93&lt;=74),"Young Seniors",
 IF(AND(N93&gt;=75,N93&lt;=89),"Senior Citizens","Invalid Age")
)))))</f>
        <v>Young Adults</v>
      </c>
      <c r="P93" s="4" t="s">
        <v>15</v>
      </c>
    </row>
    <row r="94" spans="1:16" x14ac:dyDescent="0.3">
      <c r="A94" s="7">
        <v>16466</v>
      </c>
      <c r="B94" s="7" t="s">
        <v>38</v>
      </c>
      <c r="C94" s="7" t="s">
        <v>39</v>
      </c>
      <c r="D94" s="8">
        <v>20000</v>
      </c>
      <c r="E94" s="8" t="str">
        <f t="shared" si="1"/>
        <v>Low Income</v>
      </c>
      <c r="F94" s="7">
        <v>0</v>
      </c>
      <c r="G94" s="7" t="s">
        <v>29</v>
      </c>
      <c r="H94" s="7" t="s">
        <v>25</v>
      </c>
      <c r="I94" s="7" t="s">
        <v>18</v>
      </c>
      <c r="J94" s="7">
        <v>2</v>
      </c>
      <c r="K94" s="7" t="s">
        <v>16</v>
      </c>
      <c r="L94" s="9" t="str">
        <f>IF(K94="0-1 Miles","Less than a mile",
 IF(K94="1-2 Miles","Between 1 and 2 miles",
 IF(K94="2-5 Miles","Between 2 and 5 miles",
 IF(K94="5-10 Miles","Between 5 and 10 miles",
 IF(K94="10+ Miles","Greater than 10 miles",
 "Unknown"
)))))</f>
        <v>Less than a mile</v>
      </c>
      <c r="M94" s="7" t="s">
        <v>17</v>
      </c>
      <c r="N94" s="7">
        <v>32</v>
      </c>
      <c r="O94" s="7" t="str">
        <f>IF(AND(N94&gt;=25,N94&lt;=34),"Young Adults",
 IF(AND(N94&gt;=35,N94&lt;=44),"Early Middle Age",
 IF(AND(N94&gt;=45,N94&lt;=54),"Middle Age",
 IF(AND(N94&gt;=55,N94&lt;=64),"Pre-Retirement",
 IF(AND(N94&gt;=65,N94&lt;=74),"Young Seniors",
 IF(AND(N94&gt;=75,N94&lt;=89),"Senior Citizens","Invalid Age")
)))))</f>
        <v>Young Adults</v>
      </c>
      <c r="P94" s="7" t="s">
        <v>15</v>
      </c>
    </row>
    <row r="95" spans="1:16" x14ac:dyDescent="0.3">
      <c r="A95" s="4">
        <v>17845</v>
      </c>
      <c r="B95" s="4" t="s">
        <v>38</v>
      </c>
      <c r="C95" s="4" t="s">
        <v>39</v>
      </c>
      <c r="D95" s="5">
        <v>20000</v>
      </c>
      <c r="E95" s="5" t="str">
        <f t="shared" si="1"/>
        <v>Low Income</v>
      </c>
      <c r="F95" s="4">
        <v>0</v>
      </c>
      <c r="G95" s="4" t="s">
        <v>29</v>
      </c>
      <c r="H95" s="4" t="s">
        <v>25</v>
      </c>
      <c r="I95" s="4" t="s">
        <v>18</v>
      </c>
      <c r="J95" s="4">
        <v>2</v>
      </c>
      <c r="K95" s="4" t="s">
        <v>26</v>
      </c>
      <c r="L95" s="6" t="str">
        <f>IF(K95="0-1 Miles","Less than a mile",
 IF(K95="1-2 Miles","Between 1 and 2 miles",
 IF(K95="2-5 Miles","Between 2 and 5 miles",
 IF(K95="5-10 Miles","Between 5 and 10 miles",
 IF(K95="10+ Miles","Greater than 10 miles",
 "Unknown"
)))))</f>
        <v>Between 1 and 2 miles</v>
      </c>
      <c r="M95" s="4" t="s">
        <v>17</v>
      </c>
      <c r="N95" s="4">
        <v>32</v>
      </c>
      <c r="O95" s="4" t="str">
        <f>IF(AND(N95&gt;=25,N95&lt;=34),"Young Adults",
 IF(AND(N95&gt;=35,N95&lt;=44),"Early Middle Age",
 IF(AND(N95&gt;=45,N95&lt;=54),"Middle Age",
 IF(AND(N95&gt;=55,N95&lt;=64),"Pre-Retirement",
 IF(AND(N95&gt;=65,N95&lt;=74),"Young Seniors",
 IF(AND(N95&gt;=75,N95&lt;=89),"Senior Citizens","Invalid Age")
)))))</f>
        <v>Young Adults</v>
      </c>
      <c r="P95" s="4" t="s">
        <v>18</v>
      </c>
    </row>
    <row r="96" spans="1:16" x14ac:dyDescent="0.3">
      <c r="A96" s="4">
        <v>27835</v>
      </c>
      <c r="B96" s="4" t="s">
        <v>37</v>
      </c>
      <c r="C96" s="4" t="s">
        <v>36</v>
      </c>
      <c r="D96" s="5">
        <v>20000</v>
      </c>
      <c r="E96" s="5" t="str">
        <f t="shared" si="1"/>
        <v>Low Income</v>
      </c>
      <c r="F96" s="4">
        <v>0</v>
      </c>
      <c r="G96" s="4" t="s">
        <v>29</v>
      </c>
      <c r="H96" s="4" t="s">
        <v>25</v>
      </c>
      <c r="I96" s="4" t="s">
        <v>15</v>
      </c>
      <c r="J96" s="4">
        <v>2</v>
      </c>
      <c r="K96" s="4" t="s">
        <v>16</v>
      </c>
      <c r="L96" s="6" t="str">
        <f>IF(K96="0-1 Miles","Less than a mile",
 IF(K96="1-2 Miles","Between 1 and 2 miles",
 IF(K96="2-5 Miles","Between 2 and 5 miles",
 IF(K96="5-10 Miles","Between 5 and 10 miles",
 IF(K96="10+ Miles","Greater than 10 miles",
 "Unknown"
)))))</f>
        <v>Less than a mile</v>
      </c>
      <c r="M96" s="4" t="s">
        <v>17</v>
      </c>
      <c r="N96" s="4">
        <v>32</v>
      </c>
      <c r="O96" s="4" t="str">
        <f>IF(AND(N96&gt;=25,N96&lt;=34),"Young Adults",
 IF(AND(N96&gt;=35,N96&lt;=44),"Early Middle Age",
 IF(AND(N96&gt;=45,N96&lt;=54),"Middle Age",
 IF(AND(N96&gt;=55,N96&lt;=64),"Pre-Retirement",
 IF(AND(N96&gt;=65,N96&lt;=74),"Young Seniors",
 IF(AND(N96&gt;=75,N96&lt;=89),"Senior Citizens","Invalid Age")
)))))</f>
        <v>Young Adults</v>
      </c>
      <c r="P96" s="4" t="s">
        <v>18</v>
      </c>
    </row>
    <row r="97" spans="1:16" x14ac:dyDescent="0.3">
      <c r="A97" s="4">
        <v>27165</v>
      </c>
      <c r="B97" s="4" t="s">
        <v>38</v>
      </c>
      <c r="C97" s="4" t="s">
        <v>36</v>
      </c>
      <c r="D97" s="5">
        <v>20000</v>
      </c>
      <c r="E97" s="5" t="str">
        <f t="shared" si="1"/>
        <v>Low Income</v>
      </c>
      <c r="F97" s="4">
        <v>0</v>
      </c>
      <c r="G97" s="4" t="s">
        <v>29</v>
      </c>
      <c r="H97" s="4" t="s">
        <v>25</v>
      </c>
      <c r="I97" s="4" t="s">
        <v>18</v>
      </c>
      <c r="J97" s="4">
        <v>2</v>
      </c>
      <c r="K97" s="4" t="s">
        <v>16</v>
      </c>
      <c r="L97" s="6" t="str">
        <f>IF(K97="0-1 Miles","Less than a mile",
 IF(K97="1-2 Miles","Between 1 and 2 miles",
 IF(K97="2-5 Miles","Between 2 and 5 miles",
 IF(K97="5-10 Miles","Between 5 and 10 miles",
 IF(K97="10+ Miles","Greater than 10 miles",
 "Unknown"
)))))</f>
        <v>Less than a mile</v>
      </c>
      <c r="M97" s="4" t="s">
        <v>17</v>
      </c>
      <c r="N97" s="4">
        <v>34</v>
      </c>
      <c r="O97" s="4" t="str">
        <f>IF(AND(N97&gt;=25,N97&lt;=34),"Young Adults",
 IF(AND(N97&gt;=35,N97&lt;=44),"Early Middle Age",
 IF(AND(N97&gt;=45,N97&lt;=54),"Middle Age",
 IF(AND(N97&gt;=55,N97&lt;=64),"Pre-Retirement",
 IF(AND(N97&gt;=65,N97&lt;=74),"Young Seniors",
 IF(AND(N97&gt;=75,N97&lt;=89),"Senior Citizens","Invalid Age")
)))))</f>
        <v>Young Adults</v>
      </c>
      <c r="P97" s="4" t="s">
        <v>18</v>
      </c>
    </row>
    <row r="98" spans="1:16" x14ac:dyDescent="0.3">
      <c r="A98" s="4">
        <v>13690</v>
      </c>
      <c r="B98" s="4" t="s">
        <v>38</v>
      </c>
      <c r="C98" s="4" t="s">
        <v>39</v>
      </c>
      <c r="D98" s="5">
        <v>20000</v>
      </c>
      <c r="E98" s="5" t="str">
        <f t="shared" si="1"/>
        <v>Low Income</v>
      </c>
      <c r="F98" s="4">
        <v>0</v>
      </c>
      <c r="G98" s="4" t="s">
        <v>29</v>
      </c>
      <c r="H98" s="4" t="s">
        <v>25</v>
      </c>
      <c r="I98" s="4" t="s">
        <v>18</v>
      </c>
      <c r="J98" s="4">
        <v>2</v>
      </c>
      <c r="K98" s="4" t="s">
        <v>26</v>
      </c>
      <c r="L98" s="6" t="str">
        <f>IF(K98="0-1 Miles","Less than a mile",
 IF(K98="1-2 Miles","Between 1 and 2 miles",
 IF(K98="2-5 Miles","Between 2 and 5 miles",
 IF(K98="5-10 Miles","Between 5 and 10 miles",
 IF(K98="10+ Miles","Greater than 10 miles",
 "Unknown"
)))))</f>
        <v>Between 1 and 2 miles</v>
      </c>
      <c r="M98" s="4" t="s">
        <v>17</v>
      </c>
      <c r="N98" s="4">
        <v>34</v>
      </c>
      <c r="O98" s="4" t="str">
        <f>IF(AND(N98&gt;=25,N98&lt;=34),"Young Adults",
 IF(AND(N98&gt;=35,N98&lt;=44),"Early Middle Age",
 IF(AND(N98&gt;=45,N98&lt;=54),"Middle Age",
 IF(AND(N98&gt;=55,N98&lt;=64),"Pre-Retirement",
 IF(AND(N98&gt;=65,N98&lt;=74),"Young Seniors",
 IF(AND(N98&gt;=75,N98&lt;=89),"Senior Citizens","Invalid Age")
)))))</f>
        <v>Young Adults</v>
      </c>
      <c r="P98" s="4" t="s">
        <v>15</v>
      </c>
    </row>
    <row r="99" spans="1:16" x14ac:dyDescent="0.3">
      <c r="A99" s="4">
        <v>14135</v>
      </c>
      <c r="B99" s="4" t="s">
        <v>37</v>
      </c>
      <c r="C99" s="4" t="s">
        <v>36</v>
      </c>
      <c r="D99" s="5">
        <v>20000</v>
      </c>
      <c r="E99" s="5" t="str">
        <f t="shared" si="1"/>
        <v>Low Income</v>
      </c>
      <c r="F99" s="4">
        <v>1</v>
      </c>
      <c r="G99" s="4" t="s">
        <v>19</v>
      </c>
      <c r="H99" s="4" t="s">
        <v>25</v>
      </c>
      <c r="I99" s="4" t="s">
        <v>15</v>
      </c>
      <c r="J99" s="4">
        <v>0</v>
      </c>
      <c r="K99" s="4" t="s">
        <v>26</v>
      </c>
      <c r="L99" s="6" t="str">
        <f>IF(K99="0-1 Miles","Less than a mile",
 IF(K99="1-2 Miles","Between 1 and 2 miles",
 IF(K99="2-5 Miles","Between 2 and 5 miles",
 IF(K99="5-10 Miles","Between 5 and 10 miles",
 IF(K99="10+ Miles","Greater than 10 miles",
 "Unknown"
)))))</f>
        <v>Between 1 and 2 miles</v>
      </c>
      <c r="M99" s="4" t="s">
        <v>17</v>
      </c>
      <c r="N99" s="4">
        <v>35</v>
      </c>
      <c r="O99" s="4" t="str">
        <f>IF(AND(N99&gt;=25,N99&lt;=34),"Young Adults",
 IF(AND(N99&gt;=35,N99&lt;=44),"Early Middle Age",
 IF(AND(N99&gt;=45,N99&lt;=54),"Middle Age",
 IF(AND(N99&gt;=55,N99&lt;=64),"Pre-Retirement",
 IF(AND(N99&gt;=65,N99&lt;=74),"Young Seniors",
 IF(AND(N99&gt;=75,N99&lt;=89),"Senior Citizens","Invalid Age")
)))))</f>
        <v>Early Middle Age</v>
      </c>
      <c r="P99" s="4" t="s">
        <v>18</v>
      </c>
    </row>
    <row r="100" spans="1:16" x14ac:dyDescent="0.3">
      <c r="A100" s="7">
        <v>11489</v>
      </c>
      <c r="B100" s="7" t="s">
        <v>38</v>
      </c>
      <c r="C100" s="7" t="s">
        <v>39</v>
      </c>
      <c r="D100" s="8">
        <v>20000</v>
      </c>
      <c r="E100" s="8" t="str">
        <f t="shared" si="1"/>
        <v>Low Income</v>
      </c>
      <c r="F100" s="7">
        <v>0</v>
      </c>
      <c r="G100" s="7" t="s">
        <v>29</v>
      </c>
      <c r="H100" s="7" t="s">
        <v>25</v>
      </c>
      <c r="I100" s="7" t="s">
        <v>18</v>
      </c>
      <c r="J100" s="7">
        <v>2</v>
      </c>
      <c r="K100" s="7" t="s">
        <v>26</v>
      </c>
      <c r="L100" s="9" t="str">
        <f>IF(K100="0-1 Miles","Less than a mile",
 IF(K100="1-2 Miles","Between 1 and 2 miles",
 IF(K100="2-5 Miles","Between 2 and 5 miles",
 IF(K100="5-10 Miles","Between 5 and 10 miles",
 IF(K100="10+ Miles","Greater than 10 miles",
 "Unknown"
)))))</f>
        <v>Between 1 and 2 miles</v>
      </c>
      <c r="M100" s="7" t="s">
        <v>17</v>
      </c>
      <c r="N100" s="7">
        <v>35</v>
      </c>
      <c r="O100" s="7" t="str">
        <f>IF(AND(N100&gt;=25,N100&lt;=34),"Young Adults",
 IF(AND(N100&gt;=35,N100&lt;=44),"Early Middle Age",
 IF(AND(N100&gt;=45,N100&lt;=54),"Middle Age",
 IF(AND(N100&gt;=55,N100&lt;=64),"Pre-Retirement",
 IF(AND(N100&gt;=65,N100&lt;=74),"Young Seniors",
 IF(AND(N100&gt;=75,N100&lt;=89),"Senior Citizens","Invalid Age")
)))))</f>
        <v>Early Middle Age</v>
      </c>
      <c r="P100" s="7" t="s">
        <v>15</v>
      </c>
    </row>
    <row r="101" spans="1:16" x14ac:dyDescent="0.3">
      <c r="A101" s="4">
        <v>26956</v>
      </c>
      <c r="B101" s="4" t="s">
        <v>38</v>
      </c>
      <c r="C101" s="4" t="s">
        <v>39</v>
      </c>
      <c r="D101" s="5">
        <v>20000</v>
      </c>
      <c r="E101" s="5" t="str">
        <f t="shared" si="1"/>
        <v>Low Income</v>
      </c>
      <c r="F101" s="4">
        <v>0</v>
      </c>
      <c r="G101" s="4" t="s">
        <v>19</v>
      </c>
      <c r="H101" s="4" t="s">
        <v>25</v>
      </c>
      <c r="I101" s="4" t="s">
        <v>18</v>
      </c>
      <c r="J101" s="4">
        <v>1</v>
      </c>
      <c r="K101" s="4" t="s">
        <v>22</v>
      </c>
      <c r="L101" s="6" t="str">
        <f>IF(K101="0-1 Miles","Less than a mile",
 IF(K101="1-2 Miles","Between 1 and 2 miles",
 IF(K101="2-5 Miles","Between 2 and 5 miles",
 IF(K101="5-10 Miles","Between 5 and 10 miles",
 IF(K101="10+ Miles","Greater than 10 miles",
 "Unknown"
)))))</f>
        <v>Between 2 and 5 miles</v>
      </c>
      <c r="M101" s="4" t="s">
        <v>17</v>
      </c>
      <c r="N101" s="4">
        <v>36</v>
      </c>
      <c r="O101" s="4" t="str">
        <f>IF(AND(N101&gt;=25,N101&lt;=34),"Young Adults",
 IF(AND(N101&gt;=35,N101&lt;=44),"Early Middle Age",
 IF(AND(N101&gt;=45,N101&lt;=54),"Middle Age",
 IF(AND(N101&gt;=55,N101&lt;=64),"Pre-Retirement",
 IF(AND(N101&gt;=65,N101&lt;=74),"Young Seniors",
 IF(AND(N101&gt;=75,N101&lt;=89),"Senior Citizens","Invalid Age")
)))))</f>
        <v>Early Middle Age</v>
      </c>
      <c r="P101" s="4" t="s">
        <v>15</v>
      </c>
    </row>
    <row r="102" spans="1:16" x14ac:dyDescent="0.3">
      <c r="A102" s="4">
        <v>20851</v>
      </c>
      <c r="B102" s="4" t="s">
        <v>38</v>
      </c>
      <c r="C102" s="4" t="s">
        <v>36</v>
      </c>
      <c r="D102" s="5">
        <v>20000</v>
      </c>
      <c r="E102" s="5" t="str">
        <f t="shared" si="1"/>
        <v>Low Income</v>
      </c>
      <c r="F102" s="4">
        <v>0</v>
      </c>
      <c r="G102" s="4" t="s">
        <v>19</v>
      </c>
      <c r="H102" s="4" t="s">
        <v>25</v>
      </c>
      <c r="I102" s="4" t="s">
        <v>18</v>
      </c>
      <c r="J102" s="4">
        <v>1</v>
      </c>
      <c r="K102" s="4" t="s">
        <v>22</v>
      </c>
      <c r="L102" s="6" t="str">
        <f>IF(K102="0-1 Miles","Less than a mile",
 IF(K102="1-2 Miles","Between 1 and 2 miles",
 IF(K102="2-5 Miles","Between 2 and 5 miles",
 IF(K102="5-10 Miles","Between 5 and 10 miles",
 IF(K102="10+ Miles","Greater than 10 miles",
 "Unknown"
)))))</f>
        <v>Between 2 and 5 miles</v>
      </c>
      <c r="M102" s="4" t="s">
        <v>17</v>
      </c>
      <c r="N102" s="4">
        <v>36</v>
      </c>
      <c r="O102" s="4" t="str">
        <f>IF(AND(N102&gt;=25,N102&lt;=34),"Young Adults",
 IF(AND(N102&gt;=35,N102&lt;=44),"Early Middle Age",
 IF(AND(N102&gt;=45,N102&lt;=54),"Middle Age",
 IF(AND(N102&gt;=55,N102&lt;=64),"Pre-Retirement",
 IF(AND(N102&gt;=65,N102&lt;=74),"Young Seniors",
 IF(AND(N102&gt;=75,N102&lt;=89),"Senior Citizens","Invalid Age")
)))))</f>
        <v>Early Middle Age</v>
      </c>
      <c r="P102" s="4" t="s">
        <v>15</v>
      </c>
    </row>
    <row r="103" spans="1:16" x14ac:dyDescent="0.3">
      <c r="A103" s="7">
        <v>12629</v>
      </c>
      <c r="B103" s="7" t="s">
        <v>38</v>
      </c>
      <c r="C103" s="7" t="s">
        <v>36</v>
      </c>
      <c r="D103" s="8">
        <v>20000</v>
      </c>
      <c r="E103" s="8" t="str">
        <f t="shared" si="1"/>
        <v>Low Income</v>
      </c>
      <c r="F103" s="7">
        <v>1</v>
      </c>
      <c r="G103" s="7" t="s">
        <v>19</v>
      </c>
      <c r="H103" s="7" t="s">
        <v>25</v>
      </c>
      <c r="I103" s="7" t="s">
        <v>18</v>
      </c>
      <c r="J103" s="7">
        <v>0</v>
      </c>
      <c r="K103" s="7" t="s">
        <v>16</v>
      </c>
      <c r="L103" s="9" t="str">
        <f>IF(K103="0-1 Miles","Less than a mile",
 IF(K103="1-2 Miles","Between 1 and 2 miles",
 IF(K103="2-5 Miles","Between 2 and 5 miles",
 IF(K103="5-10 Miles","Between 5 and 10 miles",
 IF(K103="10+ Miles","Greater than 10 miles",
 "Unknown"
)))))</f>
        <v>Less than a mile</v>
      </c>
      <c r="M103" s="7" t="s">
        <v>17</v>
      </c>
      <c r="N103" s="7">
        <v>37</v>
      </c>
      <c r="O103" s="7" t="str">
        <f>IF(AND(N103&gt;=25,N103&lt;=34),"Young Adults",
 IF(AND(N103&gt;=35,N103&lt;=44),"Early Middle Age",
 IF(AND(N103&gt;=45,N103&lt;=54),"Middle Age",
 IF(AND(N103&gt;=55,N103&lt;=64),"Pre-Retirement",
 IF(AND(N103&gt;=65,N103&lt;=74),"Young Seniors",
 IF(AND(N103&gt;=75,N103&lt;=89),"Senior Citizens","Invalid Age")
)))))</f>
        <v>Early Middle Age</v>
      </c>
      <c r="P103" s="7" t="s">
        <v>18</v>
      </c>
    </row>
    <row r="104" spans="1:16" x14ac:dyDescent="0.3">
      <c r="A104" s="4">
        <v>25458</v>
      </c>
      <c r="B104" s="4" t="s">
        <v>37</v>
      </c>
      <c r="C104" s="4" t="s">
        <v>36</v>
      </c>
      <c r="D104" s="5">
        <v>20000</v>
      </c>
      <c r="E104" s="5" t="str">
        <f t="shared" si="1"/>
        <v>Low Income</v>
      </c>
      <c r="F104" s="4">
        <v>1</v>
      </c>
      <c r="G104" s="4" t="s">
        <v>27</v>
      </c>
      <c r="H104" s="4" t="s">
        <v>25</v>
      </c>
      <c r="I104" s="4" t="s">
        <v>18</v>
      </c>
      <c r="J104" s="4">
        <v>1</v>
      </c>
      <c r="K104" s="4" t="s">
        <v>26</v>
      </c>
      <c r="L104" s="6" t="str">
        <f>IF(K104="0-1 Miles","Less than a mile",
 IF(K104="1-2 Miles","Between 1 and 2 miles",
 IF(K104="2-5 Miles","Between 2 and 5 miles",
 IF(K104="5-10 Miles","Between 5 and 10 miles",
 IF(K104="10+ Miles","Greater than 10 miles",
 "Unknown"
)))))</f>
        <v>Between 1 and 2 miles</v>
      </c>
      <c r="M104" s="4" t="s">
        <v>17</v>
      </c>
      <c r="N104" s="4">
        <v>40</v>
      </c>
      <c r="O104" s="4" t="str">
        <f>IF(AND(N104&gt;=25,N104&lt;=34),"Young Adults",
 IF(AND(N104&gt;=35,N104&lt;=44),"Early Middle Age",
 IF(AND(N104&gt;=45,N104&lt;=54),"Middle Age",
 IF(AND(N104&gt;=55,N104&lt;=64),"Pre-Retirement",
 IF(AND(N104&gt;=65,N104&lt;=74),"Young Seniors",
 IF(AND(N104&gt;=75,N104&lt;=89),"Senior Citizens","Invalid Age")
)))))</f>
        <v>Early Middle Age</v>
      </c>
      <c r="P104" s="4" t="s">
        <v>15</v>
      </c>
    </row>
    <row r="105" spans="1:16" x14ac:dyDescent="0.3">
      <c r="A105" s="7">
        <v>24065</v>
      </c>
      <c r="B105" s="7" t="s">
        <v>38</v>
      </c>
      <c r="C105" s="7" t="s">
        <v>39</v>
      </c>
      <c r="D105" s="8">
        <v>20000</v>
      </c>
      <c r="E105" s="8" t="str">
        <f t="shared" si="1"/>
        <v>Low Income</v>
      </c>
      <c r="F105" s="7">
        <v>0</v>
      </c>
      <c r="G105" s="7" t="s">
        <v>27</v>
      </c>
      <c r="H105" s="7" t="s">
        <v>25</v>
      </c>
      <c r="I105" s="7" t="s">
        <v>15</v>
      </c>
      <c r="J105" s="7">
        <v>0</v>
      </c>
      <c r="K105" s="7" t="s">
        <v>16</v>
      </c>
      <c r="L105" s="9" t="str">
        <f>IF(K105="0-1 Miles","Less than a mile",
 IF(K105="1-2 Miles","Between 1 and 2 miles",
 IF(K105="2-5 Miles","Between 2 and 5 miles",
 IF(K105="5-10 Miles","Between 5 and 10 miles",
 IF(K105="10+ Miles","Greater than 10 miles",
 "Unknown"
)))))</f>
        <v>Less than a mile</v>
      </c>
      <c r="M105" s="7" t="s">
        <v>17</v>
      </c>
      <c r="N105" s="7">
        <v>40</v>
      </c>
      <c r="O105" s="7" t="str">
        <f>IF(AND(N105&gt;=25,N105&lt;=34),"Young Adults",
 IF(AND(N105&gt;=35,N105&lt;=44),"Early Middle Age",
 IF(AND(N105&gt;=45,N105&lt;=54),"Middle Age",
 IF(AND(N105&gt;=55,N105&lt;=64),"Pre-Retirement",
 IF(AND(N105&gt;=65,N105&lt;=74),"Young Seniors",
 IF(AND(N105&gt;=75,N105&lt;=89),"Senior Citizens","Invalid Age")
)))))</f>
        <v>Early Middle Age</v>
      </c>
      <c r="P105" s="7" t="s">
        <v>15</v>
      </c>
    </row>
    <row r="106" spans="1:16" x14ac:dyDescent="0.3">
      <c r="A106" s="7">
        <v>25460</v>
      </c>
      <c r="B106" s="7" t="s">
        <v>37</v>
      </c>
      <c r="C106" s="7" t="s">
        <v>39</v>
      </c>
      <c r="D106" s="8">
        <v>20000</v>
      </c>
      <c r="E106" s="8" t="str">
        <f t="shared" si="1"/>
        <v>Low Income</v>
      </c>
      <c r="F106" s="7">
        <v>2</v>
      </c>
      <c r="G106" s="7" t="s">
        <v>27</v>
      </c>
      <c r="H106" s="7" t="s">
        <v>25</v>
      </c>
      <c r="I106" s="7" t="s">
        <v>15</v>
      </c>
      <c r="J106" s="7">
        <v>0</v>
      </c>
      <c r="K106" s="7" t="s">
        <v>16</v>
      </c>
      <c r="L106" s="9" t="str">
        <f>IF(K106="0-1 Miles","Less than a mile",
 IF(K106="1-2 Miles","Between 1 and 2 miles",
 IF(K106="2-5 Miles","Between 2 and 5 miles",
 IF(K106="5-10 Miles","Between 5 and 10 miles",
 IF(K106="10+ Miles","Greater than 10 miles",
 "Unknown"
)))))</f>
        <v>Less than a mile</v>
      </c>
      <c r="M106" s="7" t="s">
        <v>17</v>
      </c>
      <c r="N106" s="7">
        <v>40</v>
      </c>
      <c r="O106" s="7" t="str">
        <f>IF(AND(N106&gt;=25,N106&lt;=34),"Young Adults",
 IF(AND(N106&gt;=35,N106&lt;=44),"Early Middle Age",
 IF(AND(N106&gt;=45,N106&lt;=54),"Middle Age",
 IF(AND(N106&gt;=55,N106&lt;=64),"Pre-Retirement",
 IF(AND(N106&gt;=65,N106&lt;=74),"Young Seniors",
 IF(AND(N106&gt;=75,N106&lt;=89),"Senior Citizens","Invalid Age")
)))))</f>
        <v>Early Middle Age</v>
      </c>
      <c r="P106" s="7" t="s">
        <v>15</v>
      </c>
    </row>
    <row r="107" spans="1:16" x14ac:dyDescent="0.3">
      <c r="A107" s="7">
        <v>19331</v>
      </c>
      <c r="B107" s="7" t="s">
        <v>38</v>
      </c>
      <c r="C107" s="7" t="s">
        <v>36</v>
      </c>
      <c r="D107" s="8">
        <v>20000</v>
      </c>
      <c r="E107" s="8" t="str">
        <f t="shared" si="1"/>
        <v>Low Income</v>
      </c>
      <c r="F107" s="7">
        <v>2</v>
      </c>
      <c r="G107" s="7" t="s">
        <v>27</v>
      </c>
      <c r="H107" s="7" t="s">
        <v>25</v>
      </c>
      <c r="I107" s="7" t="s">
        <v>15</v>
      </c>
      <c r="J107" s="7">
        <v>1</v>
      </c>
      <c r="K107" s="7" t="s">
        <v>16</v>
      </c>
      <c r="L107" s="9" t="str">
        <f>IF(K107="0-1 Miles","Less than a mile",
 IF(K107="1-2 Miles","Between 1 and 2 miles",
 IF(K107="2-5 Miles","Between 2 and 5 miles",
 IF(K107="5-10 Miles","Between 5 and 10 miles",
 IF(K107="10+ Miles","Greater than 10 miles",
 "Unknown"
)))))</f>
        <v>Less than a mile</v>
      </c>
      <c r="M107" s="7" t="s">
        <v>17</v>
      </c>
      <c r="N107" s="7">
        <v>40</v>
      </c>
      <c r="O107" s="7" t="str">
        <f>IF(AND(N107&gt;=25,N107&lt;=34),"Young Adults",
 IF(AND(N107&gt;=35,N107&lt;=44),"Early Middle Age",
 IF(AND(N107&gt;=45,N107&lt;=54),"Middle Age",
 IF(AND(N107&gt;=55,N107&lt;=64),"Pre-Retirement",
 IF(AND(N107&gt;=65,N107&lt;=74),"Young Seniors",
 IF(AND(N107&gt;=75,N107&lt;=89),"Senior Citizens","Invalid Age")
)))))</f>
        <v>Early Middle Age</v>
      </c>
      <c r="P107" s="7" t="s">
        <v>18</v>
      </c>
    </row>
    <row r="108" spans="1:16" x14ac:dyDescent="0.3">
      <c r="A108" s="4">
        <v>29380</v>
      </c>
      <c r="B108" s="4" t="s">
        <v>37</v>
      </c>
      <c r="C108" s="4" t="s">
        <v>39</v>
      </c>
      <c r="D108" s="5">
        <v>20000</v>
      </c>
      <c r="E108" s="5" t="str">
        <f t="shared" si="1"/>
        <v>Low Income</v>
      </c>
      <c r="F108" s="4">
        <v>3</v>
      </c>
      <c r="G108" s="4" t="s">
        <v>27</v>
      </c>
      <c r="H108" s="4" t="s">
        <v>25</v>
      </c>
      <c r="I108" s="4" t="s">
        <v>15</v>
      </c>
      <c r="J108" s="4">
        <v>0</v>
      </c>
      <c r="K108" s="4" t="s">
        <v>16</v>
      </c>
      <c r="L108" s="6" t="str">
        <f>IF(K108="0-1 Miles","Less than a mile",
 IF(K108="1-2 Miles","Between 1 and 2 miles",
 IF(K108="2-5 Miles","Between 2 and 5 miles",
 IF(K108="5-10 Miles","Between 5 and 10 miles",
 IF(K108="10+ Miles","Greater than 10 miles",
 "Unknown"
)))))</f>
        <v>Less than a mile</v>
      </c>
      <c r="M108" s="4" t="s">
        <v>17</v>
      </c>
      <c r="N108" s="4">
        <v>41</v>
      </c>
      <c r="O108" s="4" t="str">
        <f>IF(AND(N108&gt;=25,N108&lt;=34),"Young Adults",
 IF(AND(N108&gt;=35,N108&lt;=44),"Early Middle Age",
 IF(AND(N108&gt;=45,N108&lt;=54),"Middle Age",
 IF(AND(N108&gt;=55,N108&lt;=64),"Pre-Retirement",
 IF(AND(N108&gt;=65,N108&lt;=74),"Young Seniors",
 IF(AND(N108&gt;=75,N108&lt;=89),"Senior Citizens","Invalid Age")
)))))</f>
        <v>Early Middle Age</v>
      </c>
      <c r="P108" s="4" t="s">
        <v>15</v>
      </c>
    </row>
    <row r="109" spans="1:16" x14ac:dyDescent="0.3">
      <c r="A109" s="7">
        <v>17994</v>
      </c>
      <c r="B109" s="7" t="s">
        <v>38</v>
      </c>
      <c r="C109" s="7" t="s">
        <v>36</v>
      </c>
      <c r="D109" s="8">
        <v>20000</v>
      </c>
      <c r="E109" s="8" t="str">
        <f t="shared" si="1"/>
        <v>Low Income</v>
      </c>
      <c r="F109" s="7">
        <v>2</v>
      </c>
      <c r="G109" s="7" t="s">
        <v>27</v>
      </c>
      <c r="H109" s="7" t="s">
        <v>25</v>
      </c>
      <c r="I109" s="7" t="s">
        <v>15</v>
      </c>
      <c r="J109" s="7">
        <v>2</v>
      </c>
      <c r="K109" s="7" t="s">
        <v>16</v>
      </c>
      <c r="L109" s="9" t="str">
        <f>IF(K109="0-1 Miles","Less than a mile",
 IF(K109="1-2 Miles","Between 1 and 2 miles",
 IF(K109="2-5 Miles","Between 2 and 5 miles",
 IF(K109="5-10 Miles","Between 5 and 10 miles",
 IF(K109="10+ Miles","Greater than 10 miles",
 "Unknown"
)))))</f>
        <v>Less than a mile</v>
      </c>
      <c r="M109" s="7" t="s">
        <v>17</v>
      </c>
      <c r="N109" s="7">
        <v>42</v>
      </c>
      <c r="O109" s="7" t="str">
        <f>IF(AND(N109&gt;=25,N109&lt;=34),"Young Adults",
 IF(AND(N109&gt;=35,N109&lt;=44),"Early Middle Age",
 IF(AND(N109&gt;=45,N109&lt;=54),"Middle Age",
 IF(AND(N109&gt;=55,N109&lt;=64),"Pre-Retirement",
 IF(AND(N109&gt;=65,N109&lt;=74),"Young Seniors",
 IF(AND(N109&gt;=75,N109&lt;=89),"Senior Citizens","Invalid Age")
)))))</f>
        <v>Early Middle Age</v>
      </c>
      <c r="P109" s="7" t="s">
        <v>18</v>
      </c>
    </row>
    <row r="110" spans="1:16" x14ac:dyDescent="0.3">
      <c r="A110" s="7">
        <v>12833</v>
      </c>
      <c r="B110" s="7" t="s">
        <v>38</v>
      </c>
      <c r="C110" s="7" t="s">
        <v>39</v>
      </c>
      <c r="D110" s="8">
        <v>20000</v>
      </c>
      <c r="E110" s="8" t="str">
        <f t="shared" si="1"/>
        <v>Low Income</v>
      </c>
      <c r="F110" s="7">
        <v>3</v>
      </c>
      <c r="G110" s="7" t="s">
        <v>27</v>
      </c>
      <c r="H110" s="7" t="s">
        <v>25</v>
      </c>
      <c r="I110" s="7" t="s">
        <v>15</v>
      </c>
      <c r="J110" s="7">
        <v>1</v>
      </c>
      <c r="K110" s="7" t="s">
        <v>16</v>
      </c>
      <c r="L110" s="9" t="str">
        <f>IF(K110="0-1 Miles","Less than a mile",
 IF(K110="1-2 Miles","Between 1 and 2 miles",
 IF(K110="2-5 Miles","Between 2 and 5 miles",
 IF(K110="5-10 Miles","Between 5 and 10 miles",
 IF(K110="10+ Miles","Greater than 10 miles",
 "Unknown"
)))))</f>
        <v>Less than a mile</v>
      </c>
      <c r="M110" s="7" t="s">
        <v>17</v>
      </c>
      <c r="N110" s="7">
        <v>42</v>
      </c>
      <c r="O110" s="7" t="str">
        <f>IF(AND(N110&gt;=25,N110&lt;=34),"Young Adults",
 IF(AND(N110&gt;=35,N110&lt;=44),"Early Middle Age",
 IF(AND(N110&gt;=45,N110&lt;=54),"Middle Age",
 IF(AND(N110&gt;=55,N110&lt;=64),"Pre-Retirement",
 IF(AND(N110&gt;=65,N110&lt;=74),"Young Seniors",
 IF(AND(N110&gt;=75,N110&lt;=89),"Senior Citizens","Invalid Age")
)))))</f>
        <v>Early Middle Age</v>
      </c>
      <c r="P110" s="7" t="s">
        <v>15</v>
      </c>
    </row>
    <row r="111" spans="1:16" x14ac:dyDescent="0.3">
      <c r="A111" s="4">
        <v>23915</v>
      </c>
      <c r="B111" s="4" t="s">
        <v>37</v>
      </c>
      <c r="C111" s="4" t="s">
        <v>36</v>
      </c>
      <c r="D111" s="5">
        <v>20000</v>
      </c>
      <c r="E111" s="5" t="str">
        <f t="shared" si="1"/>
        <v>Low Income</v>
      </c>
      <c r="F111" s="4">
        <v>2</v>
      </c>
      <c r="G111" s="4" t="s">
        <v>27</v>
      </c>
      <c r="H111" s="4" t="s">
        <v>25</v>
      </c>
      <c r="I111" s="4" t="s">
        <v>15</v>
      </c>
      <c r="J111" s="4">
        <v>2</v>
      </c>
      <c r="K111" s="4" t="s">
        <v>16</v>
      </c>
      <c r="L111" s="6" t="str">
        <f>IF(K111="0-1 Miles","Less than a mile",
 IF(K111="1-2 Miles","Between 1 and 2 miles",
 IF(K111="2-5 Miles","Between 2 and 5 miles",
 IF(K111="5-10 Miles","Between 5 and 10 miles",
 IF(K111="10+ Miles","Greater than 10 miles",
 "Unknown"
)))))</f>
        <v>Less than a mile</v>
      </c>
      <c r="M111" s="4" t="s">
        <v>17</v>
      </c>
      <c r="N111" s="4">
        <v>42</v>
      </c>
      <c r="O111" s="4" t="str">
        <f>IF(AND(N111&gt;=25,N111&lt;=34),"Young Adults",
 IF(AND(N111&gt;=35,N111&lt;=44),"Early Middle Age",
 IF(AND(N111&gt;=45,N111&lt;=54),"Middle Age",
 IF(AND(N111&gt;=55,N111&lt;=64),"Pre-Retirement",
 IF(AND(N111&gt;=65,N111&lt;=74),"Young Seniors",
 IF(AND(N111&gt;=75,N111&lt;=89),"Senior Citizens","Invalid Age")
)))))</f>
        <v>Early Middle Age</v>
      </c>
      <c r="P111" s="4" t="s">
        <v>18</v>
      </c>
    </row>
    <row r="112" spans="1:16" x14ac:dyDescent="0.3">
      <c r="A112" s="4">
        <v>14813</v>
      </c>
      <c r="B112" s="4" t="s">
        <v>38</v>
      </c>
      <c r="C112" s="4" t="s">
        <v>39</v>
      </c>
      <c r="D112" s="5">
        <v>20000</v>
      </c>
      <c r="E112" s="5" t="str">
        <f t="shared" si="1"/>
        <v>Low Income</v>
      </c>
      <c r="F112" s="4">
        <v>4</v>
      </c>
      <c r="G112" s="4" t="s">
        <v>27</v>
      </c>
      <c r="H112" s="4" t="s">
        <v>25</v>
      </c>
      <c r="I112" s="4" t="s">
        <v>15</v>
      </c>
      <c r="J112" s="4">
        <v>1</v>
      </c>
      <c r="K112" s="4" t="s">
        <v>16</v>
      </c>
      <c r="L112" s="6" t="str">
        <f>IF(K112="0-1 Miles","Less than a mile",
 IF(K112="1-2 Miles","Between 1 and 2 miles",
 IF(K112="2-5 Miles","Between 2 and 5 miles",
 IF(K112="5-10 Miles","Between 5 and 10 miles",
 IF(K112="10+ Miles","Greater than 10 miles",
 "Unknown"
)))))</f>
        <v>Less than a mile</v>
      </c>
      <c r="M112" s="4" t="s">
        <v>17</v>
      </c>
      <c r="N112" s="4">
        <v>43</v>
      </c>
      <c r="O112" s="4" t="str">
        <f>IF(AND(N112&gt;=25,N112&lt;=34),"Young Adults",
 IF(AND(N112&gt;=35,N112&lt;=44),"Early Middle Age",
 IF(AND(N112&gt;=45,N112&lt;=54),"Middle Age",
 IF(AND(N112&gt;=55,N112&lt;=64),"Pre-Retirement",
 IF(AND(N112&gt;=65,N112&lt;=74),"Young Seniors",
 IF(AND(N112&gt;=75,N112&lt;=89),"Senior Citizens","Invalid Age")
)))))</f>
        <v>Early Middle Age</v>
      </c>
      <c r="P112" s="4" t="s">
        <v>15</v>
      </c>
    </row>
    <row r="113" spans="1:16" x14ac:dyDescent="0.3">
      <c r="A113" s="4">
        <v>26852</v>
      </c>
      <c r="B113" s="4" t="s">
        <v>37</v>
      </c>
      <c r="C113" s="4" t="s">
        <v>39</v>
      </c>
      <c r="D113" s="5">
        <v>20000</v>
      </c>
      <c r="E113" s="5" t="str">
        <f t="shared" si="1"/>
        <v>Low Income</v>
      </c>
      <c r="F113" s="4">
        <v>3</v>
      </c>
      <c r="G113" s="4" t="s">
        <v>27</v>
      </c>
      <c r="H113" s="4" t="s">
        <v>25</v>
      </c>
      <c r="I113" s="4" t="s">
        <v>15</v>
      </c>
      <c r="J113" s="4">
        <v>2</v>
      </c>
      <c r="K113" s="4" t="s">
        <v>16</v>
      </c>
      <c r="L113" s="6" t="str">
        <f>IF(K113="0-1 Miles","Less than a mile",
 IF(K113="1-2 Miles","Between 1 and 2 miles",
 IF(K113="2-5 Miles","Between 2 and 5 miles",
 IF(K113="5-10 Miles","Between 5 and 10 miles",
 IF(K113="10+ Miles","Greater than 10 miles",
 "Unknown"
)))))</f>
        <v>Less than a mile</v>
      </c>
      <c r="M113" s="4" t="s">
        <v>17</v>
      </c>
      <c r="N113" s="4">
        <v>43</v>
      </c>
      <c r="O113" s="4" t="str">
        <f>IF(AND(N113&gt;=25,N113&lt;=34),"Young Adults",
 IF(AND(N113&gt;=35,N113&lt;=44),"Early Middle Age",
 IF(AND(N113&gt;=45,N113&lt;=54),"Middle Age",
 IF(AND(N113&gt;=55,N113&lt;=64),"Pre-Retirement",
 IF(AND(N113&gt;=65,N113&lt;=74),"Young Seniors",
 IF(AND(N113&gt;=75,N113&lt;=89),"Senior Citizens","Invalid Age")
)))))</f>
        <v>Early Middle Age</v>
      </c>
      <c r="P113" s="4" t="s">
        <v>18</v>
      </c>
    </row>
    <row r="114" spans="1:16" x14ac:dyDescent="0.3">
      <c r="A114" s="7">
        <v>21738</v>
      </c>
      <c r="B114" s="7" t="s">
        <v>37</v>
      </c>
      <c r="C114" s="7" t="s">
        <v>36</v>
      </c>
      <c r="D114" s="8">
        <v>20000</v>
      </c>
      <c r="E114" s="8" t="str">
        <f t="shared" si="1"/>
        <v>Low Income</v>
      </c>
      <c r="F114" s="7">
        <v>1</v>
      </c>
      <c r="G114" s="7" t="s">
        <v>31</v>
      </c>
      <c r="H114" s="7" t="s">
        <v>20</v>
      </c>
      <c r="I114" s="7" t="s">
        <v>15</v>
      </c>
      <c r="J114" s="7">
        <v>0</v>
      </c>
      <c r="K114" s="7" t="s">
        <v>16</v>
      </c>
      <c r="L114" s="9" t="str">
        <f>IF(K114="0-1 Miles","Less than a mile",
 IF(K114="1-2 Miles","Between 1 and 2 miles",
 IF(K114="2-5 Miles","Between 2 and 5 miles",
 IF(K114="5-10 Miles","Between 5 and 10 miles",
 IF(K114="10+ Miles","Greater than 10 miles",
 "Unknown"
)))))</f>
        <v>Less than a mile</v>
      </c>
      <c r="M114" s="7" t="s">
        <v>17</v>
      </c>
      <c r="N114" s="7">
        <v>43</v>
      </c>
      <c r="O114" s="7" t="str">
        <f>IF(AND(N114&gt;=25,N114&lt;=34),"Young Adults",
 IF(AND(N114&gt;=35,N114&lt;=44),"Early Middle Age",
 IF(AND(N114&gt;=45,N114&lt;=54),"Middle Age",
 IF(AND(N114&gt;=55,N114&lt;=64),"Pre-Retirement",
 IF(AND(N114&gt;=65,N114&lt;=74),"Young Seniors",
 IF(AND(N114&gt;=75,N114&lt;=89),"Senior Citizens","Invalid Age")
)))))</f>
        <v>Early Middle Age</v>
      </c>
      <c r="P114" s="7" t="s">
        <v>18</v>
      </c>
    </row>
    <row r="115" spans="1:16" x14ac:dyDescent="0.3">
      <c r="A115" s="7">
        <v>17882</v>
      </c>
      <c r="B115" s="7" t="s">
        <v>37</v>
      </c>
      <c r="C115" s="7" t="s">
        <v>36</v>
      </c>
      <c r="D115" s="8">
        <v>20000</v>
      </c>
      <c r="E115" s="8" t="str">
        <f t="shared" si="1"/>
        <v>Low Income</v>
      </c>
      <c r="F115" s="7">
        <v>1</v>
      </c>
      <c r="G115" s="7" t="s">
        <v>31</v>
      </c>
      <c r="H115" s="7" t="s">
        <v>20</v>
      </c>
      <c r="I115" s="7" t="s">
        <v>15</v>
      </c>
      <c r="J115" s="7">
        <v>0</v>
      </c>
      <c r="K115" s="7" t="s">
        <v>16</v>
      </c>
      <c r="L115" s="9" t="str">
        <f>IF(K115="0-1 Miles","Less than a mile",
 IF(K115="1-2 Miles","Between 1 and 2 miles",
 IF(K115="2-5 Miles","Between 2 and 5 miles",
 IF(K115="5-10 Miles","Between 5 and 10 miles",
 IF(K115="10+ Miles","Greater than 10 miles",
 "Unknown"
)))))</f>
        <v>Less than a mile</v>
      </c>
      <c r="M115" s="7" t="s">
        <v>17</v>
      </c>
      <c r="N115" s="7">
        <v>44</v>
      </c>
      <c r="O115" s="7" t="str">
        <f>IF(AND(N115&gt;=25,N115&lt;=34),"Young Adults",
 IF(AND(N115&gt;=35,N115&lt;=44),"Early Middle Age",
 IF(AND(N115&gt;=45,N115&lt;=54),"Middle Age",
 IF(AND(N115&gt;=55,N115&lt;=64),"Pre-Retirement",
 IF(AND(N115&gt;=65,N115&lt;=74),"Young Seniors",
 IF(AND(N115&gt;=75,N115&lt;=89),"Senior Citizens","Invalid Age")
)))))</f>
        <v>Early Middle Age</v>
      </c>
      <c r="P115" s="7" t="s">
        <v>18</v>
      </c>
    </row>
    <row r="116" spans="1:16" x14ac:dyDescent="0.3">
      <c r="A116" s="7">
        <v>20962</v>
      </c>
      <c r="B116" s="7" t="s">
        <v>37</v>
      </c>
      <c r="C116" s="7" t="s">
        <v>39</v>
      </c>
      <c r="D116" s="8">
        <v>20000</v>
      </c>
      <c r="E116" s="8" t="str">
        <f t="shared" si="1"/>
        <v>Low Income</v>
      </c>
      <c r="F116" s="7">
        <v>1</v>
      </c>
      <c r="G116" s="7" t="s">
        <v>31</v>
      </c>
      <c r="H116" s="7" t="s">
        <v>20</v>
      </c>
      <c r="I116" s="7" t="s">
        <v>15</v>
      </c>
      <c r="J116" s="7">
        <v>0</v>
      </c>
      <c r="K116" s="7" t="s">
        <v>16</v>
      </c>
      <c r="L116" s="9" t="str">
        <f>IF(K116="0-1 Miles","Less than a mile",
 IF(K116="1-2 Miles","Between 1 and 2 miles",
 IF(K116="2-5 Miles","Between 2 and 5 miles",
 IF(K116="5-10 Miles","Between 5 and 10 miles",
 IF(K116="10+ Miles","Greater than 10 miles",
 "Unknown"
)))))</f>
        <v>Less than a mile</v>
      </c>
      <c r="M116" s="7" t="s">
        <v>17</v>
      </c>
      <c r="N116" s="7">
        <v>45</v>
      </c>
      <c r="O116" s="7" t="str">
        <f>IF(AND(N116&gt;=25,N116&lt;=34),"Young Adults",
 IF(AND(N116&gt;=35,N116&lt;=44),"Early Middle Age",
 IF(AND(N116&gt;=45,N116&lt;=54),"Middle Age",
 IF(AND(N116&gt;=55,N116&lt;=64),"Pre-Retirement",
 IF(AND(N116&gt;=65,N116&lt;=74),"Young Seniors",
 IF(AND(N116&gt;=75,N116&lt;=89),"Senior Citizens","Invalid Age")
)))))</f>
        <v>Middle Age</v>
      </c>
      <c r="P116" s="7" t="s">
        <v>18</v>
      </c>
    </row>
    <row r="117" spans="1:16" x14ac:dyDescent="0.3">
      <c r="A117" s="7">
        <v>20171</v>
      </c>
      <c r="B117" s="7" t="s">
        <v>37</v>
      </c>
      <c r="C117" s="7" t="s">
        <v>39</v>
      </c>
      <c r="D117" s="8">
        <v>20000</v>
      </c>
      <c r="E117" s="8" t="str">
        <f t="shared" si="1"/>
        <v>Low Income</v>
      </c>
      <c r="F117" s="7">
        <v>2</v>
      </c>
      <c r="G117" s="7" t="s">
        <v>19</v>
      </c>
      <c r="H117" s="7" t="s">
        <v>25</v>
      </c>
      <c r="I117" s="7" t="s">
        <v>15</v>
      </c>
      <c r="J117" s="7">
        <v>1</v>
      </c>
      <c r="K117" s="7" t="s">
        <v>16</v>
      </c>
      <c r="L117" s="9" t="str">
        <f>IF(K117="0-1 Miles","Less than a mile",
 IF(K117="1-2 Miles","Between 1 and 2 miles",
 IF(K117="2-5 Miles","Between 2 and 5 miles",
 IF(K117="5-10 Miles","Between 5 and 10 miles",
 IF(K117="10+ Miles","Greater than 10 miles",
 "Unknown"
)))))</f>
        <v>Less than a mile</v>
      </c>
      <c r="M117" s="7" t="s">
        <v>17</v>
      </c>
      <c r="N117" s="7">
        <v>46</v>
      </c>
      <c r="O117" s="7" t="str">
        <f>IF(AND(N117&gt;=25,N117&lt;=34),"Young Adults",
 IF(AND(N117&gt;=35,N117&lt;=44),"Early Middle Age",
 IF(AND(N117&gt;=45,N117&lt;=54),"Middle Age",
 IF(AND(N117&gt;=55,N117&lt;=64),"Pre-Retirement",
 IF(AND(N117&gt;=65,N117&lt;=74),"Young Seniors",
 IF(AND(N117&gt;=75,N117&lt;=89),"Senior Citizens","Invalid Age")
)))))</f>
        <v>Middle Age</v>
      </c>
      <c r="P117" s="7" t="s">
        <v>15</v>
      </c>
    </row>
    <row r="118" spans="1:16" x14ac:dyDescent="0.3">
      <c r="A118" s="7">
        <v>11381</v>
      </c>
      <c r="B118" s="7" t="s">
        <v>37</v>
      </c>
      <c r="C118" s="7" t="s">
        <v>39</v>
      </c>
      <c r="D118" s="8">
        <v>20000</v>
      </c>
      <c r="E118" s="8" t="str">
        <f t="shared" si="1"/>
        <v>Low Income</v>
      </c>
      <c r="F118" s="7">
        <v>2</v>
      </c>
      <c r="G118" s="7" t="s">
        <v>19</v>
      </c>
      <c r="H118" s="7" t="s">
        <v>25</v>
      </c>
      <c r="I118" s="7" t="s">
        <v>15</v>
      </c>
      <c r="J118" s="7">
        <v>1</v>
      </c>
      <c r="K118" s="7" t="s">
        <v>22</v>
      </c>
      <c r="L118" s="9" t="str">
        <f>IF(K118="0-1 Miles","Less than a mile",
 IF(K118="1-2 Miles","Between 1 and 2 miles",
 IF(K118="2-5 Miles","Between 2 and 5 miles",
 IF(K118="5-10 Miles","Between 5 and 10 miles",
 IF(K118="10+ Miles","Greater than 10 miles",
 "Unknown"
)))))</f>
        <v>Between 2 and 5 miles</v>
      </c>
      <c r="M118" s="7" t="s">
        <v>17</v>
      </c>
      <c r="N118" s="7">
        <v>47</v>
      </c>
      <c r="O118" s="7" t="str">
        <f>IF(AND(N118&gt;=25,N118&lt;=34),"Young Adults",
 IF(AND(N118&gt;=35,N118&lt;=44),"Early Middle Age",
 IF(AND(N118&gt;=45,N118&lt;=54),"Middle Age",
 IF(AND(N118&gt;=55,N118&lt;=64),"Pre-Retirement",
 IF(AND(N118&gt;=65,N118&lt;=74),"Young Seniors",
 IF(AND(N118&gt;=75,N118&lt;=89),"Senior Citizens","Invalid Age")
)))))</f>
        <v>Middle Age</v>
      </c>
      <c r="P118" s="7" t="s">
        <v>15</v>
      </c>
    </row>
    <row r="119" spans="1:16" x14ac:dyDescent="0.3">
      <c r="A119" s="4">
        <v>27218</v>
      </c>
      <c r="B119" s="4" t="s">
        <v>37</v>
      </c>
      <c r="C119" s="4" t="s">
        <v>39</v>
      </c>
      <c r="D119" s="5">
        <v>20000</v>
      </c>
      <c r="E119" s="5" t="str">
        <f t="shared" si="1"/>
        <v>Low Income</v>
      </c>
      <c r="F119" s="4">
        <v>2</v>
      </c>
      <c r="G119" s="4" t="s">
        <v>29</v>
      </c>
      <c r="H119" s="4" t="s">
        <v>20</v>
      </c>
      <c r="I119" s="4" t="s">
        <v>18</v>
      </c>
      <c r="J119" s="4">
        <v>0</v>
      </c>
      <c r="K119" s="4" t="s">
        <v>16</v>
      </c>
      <c r="L119" s="6" t="str">
        <f>IF(K119="0-1 Miles","Less than a mile",
 IF(K119="1-2 Miles","Between 1 and 2 miles",
 IF(K119="2-5 Miles","Between 2 and 5 miles",
 IF(K119="5-10 Miles","Between 5 and 10 miles",
 IF(K119="10+ Miles","Greater than 10 miles",
 "Unknown"
)))))</f>
        <v>Less than a mile</v>
      </c>
      <c r="M119" s="4" t="s">
        <v>32</v>
      </c>
      <c r="N119" s="4">
        <v>48</v>
      </c>
      <c r="O119" s="4" t="str">
        <f>IF(AND(N119&gt;=25,N119&lt;=34),"Young Adults",
 IF(AND(N119&gt;=35,N119&lt;=44),"Early Middle Age",
 IF(AND(N119&gt;=45,N119&lt;=54),"Middle Age",
 IF(AND(N119&gt;=55,N119&lt;=64),"Pre-Retirement",
 IF(AND(N119&gt;=65,N119&lt;=74),"Young Seniors",
 IF(AND(N119&gt;=75,N119&lt;=89),"Senior Citizens","Invalid Age")
)))))</f>
        <v>Middle Age</v>
      </c>
      <c r="P119" s="4" t="s">
        <v>18</v>
      </c>
    </row>
    <row r="120" spans="1:16" x14ac:dyDescent="0.3">
      <c r="A120" s="4">
        <v>25347</v>
      </c>
      <c r="B120" s="4" t="s">
        <v>38</v>
      </c>
      <c r="C120" s="4" t="s">
        <v>39</v>
      </c>
      <c r="D120" s="5">
        <v>20000</v>
      </c>
      <c r="E120" s="5" t="str">
        <f t="shared" si="1"/>
        <v>Low Income</v>
      </c>
      <c r="F120" s="4">
        <v>3</v>
      </c>
      <c r="G120" s="4" t="s">
        <v>29</v>
      </c>
      <c r="H120" s="4" t="s">
        <v>20</v>
      </c>
      <c r="I120" s="4" t="s">
        <v>18</v>
      </c>
      <c r="J120" s="4">
        <v>2</v>
      </c>
      <c r="K120" s="4" t="s">
        <v>16</v>
      </c>
      <c r="L120" s="6" t="str">
        <f>IF(K120="0-1 Miles","Less than a mile",
 IF(K120="1-2 Miles","Between 1 and 2 miles",
 IF(K120="2-5 Miles","Between 2 and 5 miles",
 IF(K120="5-10 Miles","Between 5 and 10 miles",
 IF(K120="10+ Miles","Greater than 10 miles",
 "Unknown"
)))))</f>
        <v>Less than a mile</v>
      </c>
      <c r="M120" s="4" t="s">
        <v>32</v>
      </c>
      <c r="N120" s="4">
        <v>49</v>
      </c>
      <c r="O120" s="4" t="str">
        <f>IF(AND(N120&gt;=25,N120&lt;=34),"Young Adults",
 IF(AND(N120&gt;=35,N120&lt;=44),"Early Middle Age",
 IF(AND(N120&gt;=45,N120&lt;=54),"Middle Age",
 IF(AND(N120&gt;=55,N120&lt;=64),"Pre-Retirement",
 IF(AND(N120&gt;=65,N120&lt;=74),"Young Seniors",
 IF(AND(N120&gt;=75,N120&lt;=89),"Senior Citizens","Invalid Age")
)))))</f>
        <v>Middle Age</v>
      </c>
      <c r="P120" s="4" t="s">
        <v>18</v>
      </c>
    </row>
    <row r="121" spans="1:16" x14ac:dyDescent="0.3">
      <c r="A121" s="4">
        <v>27040</v>
      </c>
      <c r="B121" s="4" t="s">
        <v>37</v>
      </c>
      <c r="C121" s="4" t="s">
        <v>36</v>
      </c>
      <c r="D121" s="5">
        <v>20000</v>
      </c>
      <c r="E121" s="5" t="str">
        <f t="shared" si="1"/>
        <v>Low Income</v>
      </c>
      <c r="F121" s="4">
        <v>2</v>
      </c>
      <c r="G121" s="4" t="s">
        <v>29</v>
      </c>
      <c r="H121" s="4" t="s">
        <v>20</v>
      </c>
      <c r="I121" s="4" t="s">
        <v>15</v>
      </c>
      <c r="J121" s="4">
        <v>2</v>
      </c>
      <c r="K121" s="4" t="s">
        <v>26</v>
      </c>
      <c r="L121" s="6" t="str">
        <f>IF(K121="0-1 Miles","Less than a mile",
 IF(K121="1-2 Miles","Between 1 and 2 miles",
 IF(K121="2-5 Miles","Between 2 and 5 miles",
 IF(K121="5-10 Miles","Between 5 and 10 miles",
 IF(K121="10+ Miles","Greater than 10 miles",
 "Unknown"
)))))</f>
        <v>Between 1 and 2 miles</v>
      </c>
      <c r="M121" s="4" t="s">
        <v>32</v>
      </c>
      <c r="N121" s="4">
        <v>49</v>
      </c>
      <c r="O121" s="4" t="str">
        <f>IF(AND(N121&gt;=25,N121&lt;=34),"Young Adults",
 IF(AND(N121&gt;=35,N121&lt;=44),"Early Middle Age",
 IF(AND(N121&gt;=45,N121&lt;=54),"Middle Age",
 IF(AND(N121&gt;=55,N121&lt;=64),"Pre-Retirement",
 IF(AND(N121&gt;=65,N121&lt;=74),"Young Seniors",
 IF(AND(N121&gt;=75,N121&lt;=89),"Senior Citizens","Invalid Age")
)))))</f>
        <v>Middle Age</v>
      </c>
      <c r="P121" s="4" t="s">
        <v>18</v>
      </c>
    </row>
    <row r="122" spans="1:16" x14ac:dyDescent="0.3">
      <c r="A122" s="7">
        <v>26270</v>
      </c>
      <c r="B122" s="7" t="s">
        <v>38</v>
      </c>
      <c r="C122" s="7" t="s">
        <v>39</v>
      </c>
      <c r="D122" s="8">
        <v>20000</v>
      </c>
      <c r="E122" s="8" t="str">
        <f t="shared" si="1"/>
        <v>Low Income</v>
      </c>
      <c r="F122" s="7">
        <v>2</v>
      </c>
      <c r="G122" s="7" t="s">
        <v>29</v>
      </c>
      <c r="H122" s="7" t="s">
        <v>20</v>
      </c>
      <c r="I122" s="7" t="s">
        <v>15</v>
      </c>
      <c r="J122" s="7">
        <v>2</v>
      </c>
      <c r="K122" s="7" t="s">
        <v>26</v>
      </c>
      <c r="L122" s="9" t="str">
        <f>IF(K122="0-1 Miles","Less than a mile",
 IF(K122="1-2 Miles","Between 1 and 2 miles",
 IF(K122="2-5 Miles","Between 2 and 5 miles",
 IF(K122="5-10 Miles","Between 5 and 10 miles",
 IF(K122="10+ Miles","Greater than 10 miles",
 "Unknown"
)))))</f>
        <v>Between 1 and 2 miles</v>
      </c>
      <c r="M122" s="7" t="s">
        <v>32</v>
      </c>
      <c r="N122" s="7">
        <v>49</v>
      </c>
      <c r="O122" s="7" t="str">
        <f>IF(AND(N122&gt;=25,N122&lt;=34),"Young Adults",
 IF(AND(N122&gt;=35,N122&lt;=44),"Early Middle Age",
 IF(AND(N122&gt;=45,N122&lt;=54),"Middle Age",
 IF(AND(N122&gt;=55,N122&lt;=64),"Pre-Retirement",
 IF(AND(N122&gt;=65,N122&lt;=74),"Young Seniors",
 IF(AND(N122&gt;=75,N122&lt;=89),"Senior Citizens","Invalid Age")
)))))</f>
        <v>Middle Age</v>
      </c>
      <c r="P122" s="7" t="s">
        <v>18</v>
      </c>
    </row>
    <row r="123" spans="1:16" x14ac:dyDescent="0.3">
      <c r="A123" s="4">
        <v>23801</v>
      </c>
      <c r="B123" s="4" t="s">
        <v>37</v>
      </c>
      <c r="C123" s="4" t="s">
        <v>39</v>
      </c>
      <c r="D123" s="5">
        <v>20000</v>
      </c>
      <c r="E123" s="5" t="str">
        <f t="shared" si="1"/>
        <v>Low Income</v>
      </c>
      <c r="F123" s="4">
        <v>2</v>
      </c>
      <c r="G123" s="4" t="s">
        <v>29</v>
      </c>
      <c r="H123" s="4" t="s">
        <v>20</v>
      </c>
      <c r="I123" s="4" t="s">
        <v>15</v>
      </c>
      <c r="J123" s="4">
        <v>2</v>
      </c>
      <c r="K123" s="4" t="s">
        <v>16</v>
      </c>
      <c r="L123" s="6" t="str">
        <f>IF(K123="0-1 Miles","Less than a mile",
 IF(K123="1-2 Miles","Between 1 and 2 miles",
 IF(K123="2-5 Miles","Between 2 and 5 miles",
 IF(K123="5-10 Miles","Between 5 and 10 miles",
 IF(K123="10+ Miles","Greater than 10 miles",
 "Unknown"
)))))</f>
        <v>Less than a mile</v>
      </c>
      <c r="M123" s="4" t="s">
        <v>32</v>
      </c>
      <c r="N123" s="4">
        <v>49</v>
      </c>
      <c r="O123" s="4" t="str">
        <f>IF(AND(N123&gt;=25,N123&lt;=34),"Young Adults",
 IF(AND(N123&gt;=35,N123&lt;=44),"Early Middle Age",
 IF(AND(N123&gt;=45,N123&lt;=54),"Middle Age",
 IF(AND(N123&gt;=55,N123&lt;=64),"Pre-Retirement",
 IF(AND(N123&gt;=65,N123&lt;=74),"Young Seniors",
 IF(AND(N123&gt;=75,N123&lt;=89),"Senior Citizens","Invalid Age")
)))))</f>
        <v>Middle Age</v>
      </c>
      <c r="P123" s="4" t="s">
        <v>18</v>
      </c>
    </row>
    <row r="124" spans="1:16" x14ac:dyDescent="0.3">
      <c r="A124" s="4">
        <v>17894</v>
      </c>
      <c r="B124" s="4" t="s">
        <v>37</v>
      </c>
      <c r="C124" s="4" t="s">
        <v>39</v>
      </c>
      <c r="D124" s="5">
        <v>20000</v>
      </c>
      <c r="E124" s="5" t="str">
        <f t="shared" si="1"/>
        <v>Low Income</v>
      </c>
      <c r="F124" s="4">
        <v>1</v>
      </c>
      <c r="G124" s="4" t="s">
        <v>13</v>
      </c>
      <c r="H124" s="4" t="s">
        <v>20</v>
      </c>
      <c r="I124" s="4" t="s">
        <v>15</v>
      </c>
      <c r="J124" s="4">
        <v>0</v>
      </c>
      <c r="K124" s="4" t="s">
        <v>16</v>
      </c>
      <c r="L124" s="6" t="str">
        <f>IF(K124="0-1 Miles","Less than a mile",
 IF(K124="1-2 Miles","Between 1 and 2 miles",
 IF(K124="2-5 Miles","Between 2 and 5 miles",
 IF(K124="5-10 Miles","Between 5 and 10 miles",
 IF(K124="10+ Miles","Greater than 10 miles",
 "Unknown"
)))))</f>
        <v>Less than a mile</v>
      </c>
      <c r="M124" s="4" t="s">
        <v>17</v>
      </c>
      <c r="N124" s="4">
        <v>50</v>
      </c>
      <c r="O124" s="4" t="str">
        <f>IF(AND(N124&gt;=25,N124&lt;=34),"Young Adults",
 IF(AND(N124&gt;=35,N124&lt;=44),"Early Middle Age",
 IF(AND(N124&gt;=45,N124&lt;=54),"Middle Age",
 IF(AND(N124&gt;=55,N124&lt;=64),"Pre-Retirement",
 IF(AND(N124&gt;=65,N124&lt;=74),"Young Seniors",
 IF(AND(N124&gt;=75,N124&lt;=89),"Senior Citizens","Invalid Age")
)))))</f>
        <v>Middle Age</v>
      </c>
      <c r="P124" s="4" t="s">
        <v>15</v>
      </c>
    </row>
    <row r="125" spans="1:16" x14ac:dyDescent="0.3">
      <c r="A125" s="4">
        <v>23797</v>
      </c>
      <c r="B125" s="4" t="s">
        <v>38</v>
      </c>
      <c r="C125" s="4" t="s">
        <v>36</v>
      </c>
      <c r="D125" s="5">
        <v>20000</v>
      </c>
      <c r="E125" s="5" t="str">
        <f t="shared" si="1"/>
        <v>Low Income</v>
      </c>
      <c r="F125" s="4">
        <v>3</v>
      </c>
      <c r="G125" s="4" t="s">
        <v>29</v>
      </c>
      <c r="H125" s="4" t="s">
        <v>20</v>
      </c>
      <c r="I125" s="4" t="s">
        <v>18</v>
      </c>
      <c r="J125" s="4">
        <v>2</v>
      </c>
      <c r="K125" s="4" t="s">
        <v>16</v>
      </c>
      <c r="L125" s="6" t="str">
        <f>IF(K125="0-1 Miles","Less than a mile",
 IF(K125="1-2 Miles","Between 1 and 2 miles",
 IF(K125="2-5 Miles","Between 2 and 5 miles",
 IF(K125="5-10 Miles","Between 5 and 10 miles",
 IF(K125="10+ Miles","Greater than 10 miles",
 "Unknown"
)))))</f>
        <v>Less than a mile</v>
      </c>
      <c r="M125" s="4" t="s">
        <v>32</v>
      </c>
      <c r="N125" s="4">
        <v>50</v>
      </c>
      <c r="O125" s="4" t="str">
        <f>IF(AND(N125&gt;=25,N125&lt;=34),"Young Adults",
 IF(AND(N125&gt;=35,N125&lt;=44),"Early Middle Age",
 IF(AND(N125&gt;=45,N125&lt;=54),"Middle Age",
 IF(AND(N125&gt;=55,N125&lt;=64),"Pre-Retirement",
 IF(AND(N125&gt;=65,N125&lt;=74),"Young Seniors",
 IF(AND(N125&gt;=75,N125&lt;=89),"Senior Citizens","Invalid Age")
)))))</f>
        <v>Middle Age</v>
      </c>
      <c r="P125" s="4" t="s">
        <v>18</v>
      </c>
    </row>
    <row r="126" spans="1:16" x14ac:dyDescent="0.3">
      <c r="A126" s="7">
        <v>25343</v>
      </c>
      <c r="B126" s="7" t="s">
        <v>38</v>
      </c>
      <c r="C126" s="7" t="s">
        <v>39</v>
      </c>
      <c r="D126" s="8">
        <v>20000</v>
      </c>
      <c r="E126" s="8" t="str">
        <f t="shared" si="1"/>
        <v>Low Income</v>
      </c>
      <c r="F126" s="7">
        <v>3</v>
      </c>
      <c r="G126" s="7" t="s">
        <v>29</v>
      </c>
      <c r="H126" s="7" t="s">
        <v>20</v>
      </c>
      <c r="I126" s="7" t="s">
        <v>15</v>
      </c>
      <c r="J126" s="7">
        <v>2</v>
      </c>
      <c r="K126" s="7" t="s">
        <v>26</v>
      </c>
      <c r="L126" s="9" t="str">
        <f>IF(K126="0-1 Miles","Less than a mile",
 IF(K126="1-2 Miles","Between 1 and 2 miles",
 IF(K126="2-5 Miles","Between 2 and 5 miles",
 IF(K126="5-10 Miles","Between 5 and 10 miles",
 IF(K126="10+ Miles","Greater than 10 miles",
 "Unknown"
)))))</f>
        <v>Between 1 and 2 miles</v>
      </c>
      <c r="M126" s="7" t="s">
        <v>32</v>
      </c>
      <c r="N126" s="7">
        <v>50</v>
      </c>
      <c r="O126" s="7" t="str">
        <f>IF(AND(N126&gt;=25,N126&lt;=34),"Young Adults",
 IF(AND(N126&gt;=35,N126&lt;=44),"Early Middle Age",
 IF(AND(N126&gt;=45,N126&lt;=54),"Middle Age",
 IF(AND(N126&gt;=55,N126&lt;=64),"Pre-Retirement",
 IF(AND(N126&gt;=65,N126&lt;=74),"Young Seniors",
 IF(AND(N126&gt;=75,N126&lt;=89),"Senior Citizens","Invalid Age")
)))))</f>
        <v>Middle Age</v>
      </c>
      <c r="P126" s="7" t="s">
        <v>18</v>
      </c>
    </row>
    <row r="127" spans="1:16" x14ac:dyDescent="0.3">
      <c r="A127" s="4">
        <v>24151</v>
      </c>
      <c r="B127" s="4" t="s">
        <v>38</v>
      </c>
      <c r="C127" s="4" t="s">
        <v>36</v>
      </c>
      <c r="D127" s="5">
        <v>20000</v>
      </c>
      <c r="E127" s="5" t="str">
        <f t="shared" si="1"/>
        <v>Low Income</v>
      </c>
      <c r="F127" s="4">
        <v>1</v>
      </c>
      <c r="G127" s="4" t="s">
        <v>13</v>
      </c>
      <c r="H127" s="4" t="s">
        <v>20</v>
      </c>
      <c r="I127" s="4" t="s">
        <v>18</v>
      </c>
      <c r="J127" s="4">
        <v>0</v>
      </c>
      <c r="K127" s="4" t="s">
        <v>16</v>
      </c>
      <c r="L127" s="6" t="str">
        <f>IF(K127="0-1 Miles","Less than a mile",
 IF(K127="1-2 Miles","Between 1 and 2 miles",
 IF(K127="2-5 Miles","Between 2 and 5 miles",
 IF(K127="5-10 Miles","Between 5 and 10 miles",
 IF(K127="10+ Miles","Greater than 10 miles",
 "Unknown"
)))))</f>
        <v>Less than a mile</v>
      </c>
      <c r="M127" s="4" t="s">
        <v>17</v>
      </c>
      <c r="N127" s="4">
        <v>51</v>
      </c>
      <c r="O127" s="4" t="str">
        <f>IF(AND(N127&gt;=25,N127&lt;=34),"Young Adults",
 IF(AND(N127&gt;=35,N127&lt;=44),"Early Middle Age",
 IF(AND(N127&gt;=45,N127&lt;=54),"Middle Age",
 IF(AND(N127&gt;=55,N127&lt;=64),"Pre-Retirement",
 IF(AND(N127&gt;=65,N127&lt;=74),"Young Seniors",
 IF(AND(N127&gt;=75,N127&lt;=89),"Senior Citizens","Invalid Age")
)))))</f>
        <v>Middle Age</v>
      </c>
      <c r="P127" s="4" t="s">
        <v>18</v>
      </c>
    </row>
    <row r="128" spans="1:16" x14ac:dyDescent="0.3">
      <c r="A128" s="4">
        <v>26248</v>
      </c>
      <c r="B128" s="4" t="s">
        <v>37</v>
      </c>
      <c r="C128" s="4" t="s">
        <v>36</v>
      </c>
      <c r="D128" s="5">
        <v>20000</v>
      </c>
      <c r="E128" s="5" t="str">
        <f t="shared" si="1"/>
        <v>Low Income</v>
      </c>
      <c r="F128" s="4">
        <v>3</v>
      </c>
      <c r="G128" s="4" t="s">
        <v>29</v>
      </c>
      <c r="H128" s="4" t="s">
        <v>20</v>
      </c>
      <c r="I128" s="4" t="s">
        <v>18</v>
      </c>
      <c r="J128" s="4">
        <v>2</v>
      </c>
      <c r="K128" s="4" t="s">
        <v>16</v>
      </c>
      <c r="L128" s="6" t="str">
        <f>IF(K128="0-1 Miles","Less than a mile",
 IF(K128="1-2 Miles","Between 1 and 2 miles",
 IF(K128="2-5 Miles","Between 2 and 5 miles",
 IF(K128="5-10 Miles","Between 5 and 10 miles",
 IF(K128="10+ Miles","Greater than 10 miles",
 "Unknown"
)))))</f>
        <v>Less than a mile</v>
      </c>
      <c r="M128" s="4" t="s">
        <v>32</v>
      </c>
      <c r="N128" s="4">
        <v>52</v>
      </c>
      <c r="O128" s="4" t="str">
        <f>IF(AND(N128&gt;=25,N128&lt;=34),"Young Adults",
 IF(AND(N128&gt;=35,N128&lt;=44),"Early Middle Age",
 IF(AND(N128&gt;=45,N128&lt;=54),"Middle Age",
 IF(AND(N128&gt;=55,N128&lt;=64),"Pre-Retirement",
 IF(AND(N128&gt;=65,N128&lt;=74),"Young Seniors",
 IF(AND(N128&gt;=75,N128&lt;=89),"Senior Citizens","Invalid Age")
)))))</f>
        <v>Middle Age</v>
      </c>
      <c r="P128" s="4" t="s">
        <v>18</v>
      </c>
    </row>
    <row r="129" spans="1:16" x14ac:dyDescent="0.3">
      <c r="A129" s="7">
        <v>25752</v>
      </c>
      <c r="B129" s="7" t="s">
        <v>38</v>
      </c>
      <c r="C129" s="7" t="s">
        <v>39</v>
      </c>
      <c r="D129" s="8">
        <v>20000</v>
      </c>
      <c r="E129" s="8" t="str">
        <f t="shared" si="1"/>
        <v>Low Income</v>
      </c>
      <c r="F129" s="7">
        <v>2</v>
      </c>
      <c r="G129" s="7" t="s">
        <v>19</v>
      </c>
      <c r="H129" s="7" t="s">
        <v>25</v>
      </c>
      <c r="I129" s="7" t="s">
        <v>18</v>
      </c>
      <c r="J129" s="7">
        <v>1</v>
      </c>
      <c r="K129" s="7" t="s">
        <v>16</v>
      </c>
      <c r="L129" s="9" t="str">
        <f>IF(K129="0-1 Miles","Less than a mile",
 IF(K129="1-2 Miles","Between 1 and 2 miles",
 IF(K129="2-5 Miles","Between 2 and 5 miles",
 IF(K129="5-10 Miles","Between 5 and 10 miles",
 IF(K129="10+ Miles","Greater than 10 miles",
 "Unknown"
)))))</f>
        <v>Less than a mile</v>
      </c>
      <c r="M129" s="7" t="s">
        <v>17</v>
      </c>
      <c r="N129" s="7">
        <v>53</v>
      </c>
      <c r="O129" s="7" t="str">
        <f>IF(AND(N129&gt;=25,N129&lt;=34),"Young Adults",
 IF(AND(N129&gt;=35,N129&lt;=44),"Early Middle Age",
 IF(AND(N129&gt;=45,N129&lt;=54),"Middle Age",
 IF(AND(N129&gt;=55,N129&lt;=64),"Pre-Retirement",
 IF(AND(N129&gt;=65,N129&lt;=74),"Young Seniors",
 IF(AND(N129&gt;=75,N129&lt;=89),"Senior Citizens","Invalid Age")
)))))</f>
        <v>Middle Age</v>
      </c>
      <c r="P129" s="7" t="s">
        <v>15</v>
      </c>
    </row>
    <row r="130" spans="1:16" x14ac:dyDescent="0.3">
      <c r="A130" s="4">
        <v>20084</v>
      </c>
      <c r="B130" s="4" t="s">
        <v>37</v>
      </c>
      <c r="C130" s="4" t="s">
        <v>36</v>
      </c>
      <c r="D130" s="5">
        <v>20000</v>
      </c>
      <c r="E130" s="5" t="str">
        <f t="shared" ref="E130:E193" si="2">IF(D130&lt;=40000,"Low Income",IF(D130&lt;=70000,"Lower-Middle Income",IF(D130&lt;=100000,"Middle Income",IF(D130&lt;=130000,"Upper-Middle Income","High Income"))))</f>
        <v>Low Income</v>
      </c>
      <c r="F130" s="4">
        <v>2</v>
      </c>
      <c r="G130" s="4" t="s">
        <v>27</v>
      </c>
      <c r="H130" s="4" t="s">
        <v>25</v>
      </c>
      <c r="I130" s="4" t="s">
        <v>18</v>
      </c>
      <c r="J130" s="4">
        <v>2</v>
      </c>
      <c r="K130" s="4" t="s">
        <v>16</v>
      </c>
      <c r="L130" s="6" t="str">
        <f>IF(K130="0-1 Miles","Less than a mile",
 IF(K130="1-2 Miles","Between 1 and 2 miles",
 IF(K130="2-5 Miles","Between 2 and 5 miles",
 IF(K130="5-10 Miles","Between 5 and 10 miles",
 IF(K130="10+ Miles","Greater than 10 miles",
 "Unknown"
)))))</f>
        <v>Less than a mile</v>
      </c>
      <c r="M130" s="4" t="s">
        <v>32</v>
      </c>
      <c r="N130" s="4">
        <v>53</v>
      </c>
      <c r="O130" s="4" t="str">
        <f>IF(AND(N130&gt;=25,N130&lt;=34),"Young Adults",
 IF(AND(N130&gt;=35,N130&lt;=44),"Early Middle Age",
 IF(AND(N130&gt;=45,N130&lt;=54),"Middle Age",
 IF(AND(N130&gt;=55,N130&lt;=64),"Pre-Retirement",
 IF(AND(N130&gt;=65,N130&lt;=74),"Young Seniors",
 IF(AND(N130&gt;=75,N130&lt;=89),"Senior Citizens","Invalid Age")
)))))</f>
        <v>Middle Age</v>
      </c>
      <c r="P130" s="4" t="s">
        <v>18</v>
      </c>
    </row>
    <row r="131" spans="1:16" x14ac:dyDescent="0.3">
      <c r="A131" s="4">
        <v>13714</v>
      </c>
      <c r="B131" s="4" t="s">
        <v>37</v>
      </c>
      <c r="C131" s="4" t="s">
        <v>39</v>
      </c>
      <c r="D131" s="5">
        <v>20000</v>
      </c>
      <c r="E131" s="5" t="str">
        <f t="shared" si="2"/>
        <v>Low Income</v>
      </c>
      <c r="F131" s="4">
        <v>2</v>
      </c>
      <c r="G131" s="4" t="s">
        <v>27</v>
      </c>
      <c r="H131" s="4" t="s">
        <v>25</v>
      </c>
      <c r="I131" s="4" t="s">
        <v>18</v>
      </c>
      <c r="J131" s="4">
        <v>2</v>
      </c>
      <c r="K131" s="4" t="s">
        <v>26</v>
      </c>
      <c r="L131" s="6" t="str">
        <f>IF(K131="0-1 Miles","Less than a mile",
 IF(K131="1-2 Miles","Between 1 and 2 miles",
 IF(K131="2-5 Miles","Between 2 and 5 miles",
 IF(K131="5-10 Miles","Between 5 and 10 miles",
 IF(K131="10+ Miles","Greater than 10 miles",
 "Unknown"
)))))</f>
        <v>Between 1 and 2 miles</v>
      </c>
      <c r="M131" s="4" t="s">
        <v>32</v>
      </c>
      <c r="N131" s="4">
        <v>53</v>
      </c>
      <c r="O131" s="4" t="str">
        <f>IF(AND(N131&gt;=25,N131&lt;=34),"Young Adults",
 IF(AND(N131&gt;=35,N131&lt;=44),"Early Middle Age",
 IF(AND(N131&gt;=45,N131&lt;=54),"Middle Age",
 IF(AND(N131&gt;=55,N131&lt;=64),"Pre-Retirement",
 IF(AND(N131&gt;=65,N131&lt;=74),"Young Seniors",
 IF(AND(N131&gt;=75,N131&lt;=89),"Senior Citizens","Invalid Age")
)))))</f>
        <v>Middle Age</v>
      </c>
      <c r="P131" s="4" t="s">
        <v>15</v>
      </c>
    </row>
    <row r="132" spans="1:16" x14ac:dyDescent="0.3">
      <c r="A132" s="7">
        <v>25605</v>
      </c>
      <c r="B132" s="7" t="s">
        <v>38</v>
      </c>
      <c r="C132" s="7" t="s">
        <v>39</v>
      </c>
      <c r="D132" s="8">
        <v>20000</v>
      </c>
      <c r="E132" s="8" t="str">
        <f t="shared" si="2"/>
        <v>Low Income</v>
      </c>
      <c r="F132" s="7">
        <v>2</v>
      </c>
      <c r="G132" s="7" t="s">
        <v>19</v>
      </c>
      <c r="H132" s="7" t="s">
        <v>25</v>
      </c>
      <c r="I132" s="7" t="s">
        <v>18</v>
      </c>
      <c r="J132" s="7">
        <v>1</v>
      </c>
      <c r="K132" s="7" t="s">
        <v>16</v>
      </c>
      <c r="L132" s="9" t="str">
        <f>IF(K132="0-1 Miles","Less than a mile",
 IF(K132="1-2 Miles","Between 1 and 2 miles",
 IF(K132="2-5 Miles","Between 2 and 5 miles",
 IF(K132="5-10 Miles","Between 5 and 10 miles",
 IF(K132="10+ Miles","Greater than 10 miles",
 "Unknown"
)))))</f>
        <v>Less than a mile</v>
      </c>
      <c r="M132" s="7" t="s">
        <v>17</v>
      </c>
      <c r="N132" s="7">
        <v>54</v>
      </c>
      <c r="O132" s="7" t="str">
        <f>IF(AND(N132&gt;=25,N132&lt;=34),"Young Adults",
 IF(AND(N132&gt;=35,N132&lt;=44),"Early Middle Age",
 IF(AND(N132&gt;=45,N132&lt;=54),"Middle Age",
 IF(AND(N132&gt;=55,N132&lt;=64),"Pre-Retirement",
 IF(AND(N132&gt;=65,N132&lt;=74),"Young Seniors",
 IF(AND(N132&gt;=75,N132&lt;=89),"Senior Citizens","Invalid Age")
)))))</f>
        <v>Middle Age</v>
      </c>
      <c r="P132" s="7" t="s">
        <v>15</v>
      </c>
    </row>
    <row r="133" spans="1:16" x14ac:dyDescent="0.3">
      <c r="A133" s="7">
        <v>25026</v>
      </c>
      <c r="B133" s="7" t="s">
        <v>37</v>
      </c>
      <c r="C133" s="7" t="s">
        <v>36</v>
      </c>
      <c r="D133" s="8">
        <v>20000</v>
      </c>
      <c r="E133" s="8" t="str">
        <f t="shared" si="2"/>
        <v>Low Income</v>
      </c>
      <c r="F133" s="7">
        <v>2</v>
      </c>
      <c r="G133" s="7" t="s">
        <v>29</v>
      </c>
      <c r="H133" s="7" t="s">
        <v>20</v>
      </c>
      <c r="I133" s="7" t="s">
        <v>15</v>
      </c>
      <c r="J133" s="7">
        <v>3</v>
      </c>
      <c r="K133" s="7" t="s">
        <v>23</v>
      </c>
      <c r="L133" s="9" t="str">
        <f>IF(K133="0-1 Miles","Less than a mile",
 IF(K133="1-2 Miles","Between 1 and 2 miles",
 IF(K133="2-5 Miles","Between 2 and 5 miles",
 IF(K133="5-10 Miles","Between 5 and 10 miles",
 IF(K133="10+ Miles","Greater than 10 miles",
 "Unknown"
)))))</f>
        <v>Between 5 and 10 miles</v>
      </c>
      <c r="M133" s="7" t="s">
        <v>24</v>
      </c>
      <c r="N133" s="7">
        <v>54</v>
      </c>
      <c r="O133" s="7" t="str">
        <f>IF(AND(N133&gt;=25,N133&lt;=34),"Young Adults",
 IF(AND(N133&gt;=35,N133&lt;=44),"Early Middle Age",
 IF(AND(N133&gt;=45,N133&lt;=54),"Middle Age",
 IF(AND(N133&gt;=55,N133&lt;=64),"Pre-Retirement",
 IF(AND(N133&gt;=65,N133&lt;=74),"Young Seniors",
 IF(AND(N133&gt;=75,N133&lt;=89),"Senior Citizens","Invalid Age")
)))))</f>
        <v>Middle Age</v>
      </c>
      <c r="P133" s="7" t="s">
        <v>18</v>
      </c>
    </row>
    <row r="134" spans="1:16" x14ac:dyDescent="0.3">
      <c r="A134" s="4">
        <v>25940</v>
      </c>
      <c r="B134" s="4" t="s">
        <v>38</v>
      </c>
      <c r="C134" s="4" t="s">
        <v>36</v>
      </c>
      <c r="D134" s="5">
        <v>20000</v>
      </c>
      <c r="E134" s="5" t="str">
        <f t="shared" si="2"/>
        <v>Low Income</v>
      </c>
      <c r="F134" s="4">
        <v>2</v>
      </c>
      <c r="G134" s="4" t="s">
        <v>29</v>
      </c>
      <c r="H134" s="4" t="s">
        <v>20</v>
      </c>
      <c r="I134" s="4" t="s">
        <v>15</v>
      </c>
      <c r="J134" s="4">
        <v>2</v>
      </c>
      <c r="K134" s="4" t="s">
        <v>23</v>
      </c>
      <c r="L134" s="6" t="str">
        <f>IF(K134="0-1 Miles","Less than a mile",
 IF(K134="1-2 Miles","Between 1 and 2 miles",
 IF(K134="2-5 Miles","Between 2 and 5 miles",
 IF(K134="5-10 Miles","Between 5 and 10 miles",
 IF(K134="10+ Miles","Greater than 10 miles",
 "Unknown"
)))))</f>
        <v>Between 5 and 10 miles</v>
      </c>
      <c r="M134" s="4" t="s">
        <v>24</v>
      </c>
      <c r="N134" s="4">
        <v>55</v>
      </c>
      <c r="O134" s="4" t="str">
        <f>IF(AND(N134&gt;=25,N134&lt;=34),"Young Adults",
 IF(AND(N134&gt;=35,N134&lt;=44),"Early Middle Age",
 IF(AND(N134&gt;=45,N134&lt;=54),"Middle Age",
 IF(AND(N134&gt;=55,N134&lt;=64),"Pre-Retirement",
 IF(AND(N134&gt;=65,N134&lt;=74),"Young Seniors",
 IF(AND(N134&gt;=75,N134&lt;=89),"Senior Citizens","Invalid Age")
)))))</f>
        <v>Pre-Retirement</v>
      </c>
      <c r="P134" s="4" t="s">
        <v>15</v>
      </c>
    </row>
    <row r="135" spans="1:16" x14ac:dyDescent="0.3">
      <c r="A135" s="4">
        <v>24273</v>
      </c>
      <c r="B135" s="4" t="s">
        <v>37</v>
      </c>
      <c r="C135" s="4" t="s">
        <v>39</v>
      </c>
      <c r="D135" s="5">
        <v>20000</v>
      </c>
      <c r="E135" s="5" t="str">
        <f t="shared" si="2"/>
        <v>Low Income</v>
      </c>
      <c r="F135" s="4">
        <v>2</v>
      </c>
      <c r="G135" s="4" t="s">
        <v>29</v>
      </c>
      <c r="H135" s="4" t="s">
        <v>20</v>
      </c>
      <c r="I135" s="4" t="s">
        <v>15</v>
      </c>
      <c r="J135" s="4">
        <v>2</v>
      </c>
      <c r="K135" s="4" t="s">
        <v>23</v>
      </c>
      <c r="L135" s="6" t="str">
        <f>IF(K135="0-1 Miles","Less than a mile",
 IF(K135="1-2 Miles","Between 1 and 2 miles",
 IF(K135="2-5 Miles","Between 2 and 5 miles",
 IF(K135="5-10 Miles","Between 5 and 10 miles",
 IF(K135="10+ Miles","Greater than 10 miles",
 "Unknown"
)))))</f>
        <v>Between 5 and 10 miles</v>
      </c>
      <c r="M135" s="4" t="s">
        <v>24</v>
      </c>
      <c r="N135" s="4">
        <v>55</v>
      </c>
      <c r="O135" s="4" t="str">
        <f>IF(AND(N135&gt;=25,N135&lt;=34),"Young Adults",
 IF(AND(N135&gt;=35,N135&lt;=44),"Early Middle Age",
 IF(AND(N135&gt;=45,N135&lt;=54),"Middle Age",
 IF(AND(N135&gt;=55,N135&lt;=64),"Pre-Retirement",
 IF(AND(N135&gt;=65,N135&lt;=74),"Young Seniors",
 IF(AND(N135&gt;=75,N135&lt;=89),"Senior Citizens","Invalid Age")
)))))</f>
        <v>Pre-Retirement</v>
      </c>
      <c r="P135" s="4" t="s">
        <v>15</v>
      </c>
    </row>
    <row r="136" spans="1:16" x14ac:dyDescent="0.3">
      <c r="A136" s="4">
        <v>21375</v>
      </c>
      <c r="B136" s="4" t="s">
        <v>38</v>
      </c>
      <c r="C136" s="4" t="s">
        <v>36</v>
      </c>
      <c r="D136" s="5">
        <v>20000</v>
      </c>
      <c r="E136" s="5" t="str">
        <f t="shared" si="2"/>
        <v>Low Income</v>
      </c>
      <c r="F136" s="4">
        <v>2</v>
      </c>
      <c r="G136" s="4" t="s">
        <v>29</v>
      </c>
      <c r="H136" s="4" t="s">
        <v>20</v>
      </c>
      <c r="I136" s="4" t="s">
        <v>15</v>
      </c>
      <c r="J136" s="4">
        <v>2</v>
      </c>
      <c r="K136" s="4" t="s">
        <v>23</v>
      </c>
      <c r="L136" s="6" t="str">
        <f>IF(K136="0-1 Miles","Less than a mile",
 IF(K136="1-2 Miles","Between 1 and 2 miles",
 IF(K136="2-5 Miles","Between 2 and 5 miles",
 IF(K136="5-10 Miles","Between 5 and 10 miles",
 IF(K136="10+ Miles","Greater than 10 miles",
 "Unknown"
)))))</f>
        <v>Between 5 and 10 miles</v>
      </c>
      <c r="M136" s="4" t="s">
        <v>24</v>
      </c>
      <c r="N136" s="4">
        <v>57</v>
      </c>
      <c r="O136" s="4" t="str">
        <f>IF(AND(N136&gt;=25,N136&lt;=34),"Young Adults",
 IF(AND(N136&gt;=35,N136&lt;=44),"Early Middle Age",
 IF(AND(N136&gt;=45,N136&lt;=54),"Middle Age",
 IF(AND(N136&gt;=55,N136&lt;=64),"Pre-Retirement",
 IF(AND(N136&gt;=65,N136&lt;=74),"Young Seniors",
 IF(AND(N136&gt;=75,N136&lt;=89),"Senior Citizens","Invalid Age")
)))))</f>
        <v>Pre-Retirement</v>
      </c>
      <c r="P136" s="4" t="s">
        <v>18</v>
      </c>
    </row>
    <row r="137" spans="1:16" x14ac:dyDescent="0.3">
      <c r="A137" s="7">
        <v>22155</v>
      </c>
      <c r="B137" s="7" t="s">
        <v>37</v>
      </c>
      <c r="C137" s="7" t="s">
        <v>36</v>
      </c>
      <c r="D137" s="8">
        <v>20000</v>
      </c>
      <c r="E137" s="8" t="str">
        <f t="shared" si="2"/>
        <v>Low Income</v>
      </c>
      <c r="F137" s="7">
        <v>2</v>
      </c>
      <c r="G137" s="7" t="s">
        <v>29</v>
      </c>
      <c r="H137" s="7" t="s">
        <v>20</v>
      </c>
      <c r="I137" s="7" t="s">
        <v>15</v>
      </c>
      <c r="J137" s="7">
        <v>2</v>
      </c>
      <c r="K137" s="7" t="s">
        <v>23</v>
      </c>
      <c r="L137" s="9" t="str">
        <f>IF(K137="0-1 Miles","Less than a mile",
 IF(K137="1-2 Miles","Between 1 and 2 miles",
 IF(K137="2-5 Miles","Between 2 and 5 miles",
 IF(K137="5-10 Miles","Between 5 and 10 miles",
 IF(K137="10+ Miles","Greater than 10 miles",
 "Unknown"
)))))</f>
        <v>Between 5 and 10 miles</v>
      </c>
      <c r="M137" s="7" t="s">
        <v>24</v>
      </c>
      <c r="N137" s="7">
        <v>58</v>
      </c>
      <c r="O137" s="7" t="str">
        <f>IF(AND(N137&gt;=25,N137&lt;=34),"Young Adults",
 IF(AND(N137&gt;=35,N137&lt;=44),"Early Middle Age",
 IF(AND(N137&gt;=45,N137&lt;=54),"Middle Age",
 IF(AND(N137&gt;=55,N137&lt;=64),"Pre-Retirement",
 IF(AND(N137&gt;=65,N137&lt;=74),"Young Seniors",
 IF(AND(N137&gt;=75,N137&lt;=89),"Senior Citizens","Invalid Age")
)))))</f>
        <v>Pre-Retirement</v>
      </c>
      <c r="P137" s="7" t="s">
        <v>18</v>
      </c>
    </row>
    <row r="138" spans="1:16" x14ac:dyDescent="0.3">
      <c r="A138" s="4">
        <v>28102</v>
      </c>
      <c r="B138" s="4" t="s">
        <v>37</v>
      </c>
      <c r="C138" s="4" t="s">
        <v>36</v>
      </c>
      <c r="D138" s="5">
        <v>20000</v>
      </c>
      <c r="E138" s="5" t="str">
        <f t="shared" si="2"/>
        <v>Low Income</v>
      </c>
      <c r="F138" s="4">
        <v>4</v>
      </c>
      <c r="G138" s="4" t="s">
        <v>27</v>
      </c>
      <c r="H138" s="4" t="s">
        <v>14</v>
      </c>
      <c r="I138" s="4" t="s">
        <v>15</v>
      </c>
      <c r="J138" s="4">
        <v>2</v>
      </c>
      <c r="K138" s="4" t="s">
        <v>23</v>
      </c>
      <c r="L138" s="6" t="str">
        <f>IF(K138="0-1 Miles","Less than a mile",
 IF(K138="1-2 Miles","Between 1 and 2 miles",
 IF(K138="2-5 Miles","Between 2 and 5 miles",
 IF(K138="5-10 Miles","Between 5 and 10 miles",
 IF(K138="10+ Miles","Greater than 10 miles",
 "Unknown"
)))))</f>
        <v>Between 5 and 10 miles</v>
      </c>
      <c r="M138" s="4" t="s">
        <v>24</v>
      </c>
      <c r="N138" s="4">
        <v>58</v>
      </c>
      <c r="O138" s="4" t="str">
        <f>IF(AND(N138&gt;=25,N138&lt;=34),"Young Adults",
 IF(AND(N138&gt;=35,N138&lt;=44),"Early Middle Age",
 IF(AND(N138&gt;=45,N138&lt;=54),"Middle Age",
 IF(AND(N138&gt;=55,N138&lt;=64),"Pre-Retirement",
 IF(AND(N138&gt;=65,N138&lt;=74),"Young Seniors",
 IF(AND(N138&gt;=75,N138&lt;=89),"Senior Citizens","Invalid Age")
)))))</f>
        <v>Pre-Retirement</v>
      </c>
      <c r="P138" s="4" t="s">
        <v>15</v>
      </c>
    </row>
    <row r="139" spans="1:16" x14ac:dyDescent="0.3">
      <c r="A139" s="7">
        <v>19675</v>
      </c>
      <c r="B139" s="7" t="s">
        <v>37</v>
      </c>
      <c r="C139" s="7" t="s">
        <v>36</v>
      </c>
      <c r="D139" s="8">
        <v>20000</v>
      </c>
      <c r="E139" s="8" t="str">
        <f t="shared" si="2"/>
        <v>Low Income</v>
      </c>
      <c r="F139" s="7">
        <v>4</v>
      </c>
      <c r="G139" s="7" t="s">
        <v>27</v>
      </c>
      <c r="H139" s="7" t="s">
        <v>14</v>
      </c>
      <c r="I139" s="7" t="s">
        <v>15</v>
      </c>
      <c r="J139" s="7">
        <v>2</v>
      </c>
      <c r="K139" s="7" t="s">
        <v>23</v>
      </c>
      <c r="L139" s="9" t="str">
        <f>IF(K139="0-1 Miles","Less than a mile",
 IF(K139="1-2 Miles","Between 1 and 2 miles",
 IF(K139="2-5 Miles","Between 2 and 5 miles",
 IF(K139="5-10 Miles","Between 5 and 10 miles",
 IF(K139="10+ Miles","Greater than 10 miles",
 "Unknown"
)))))</f>
        <v>Between 5 and 10 miles</v>
      </c>
      <c r="M139" s="7" t="s">
        <v>24</v>
      </c>
      <c r="N139" s="7">
        <v>60</v>
      </c>
      <c r="O139" s="7" t="str">
        <f>IF(AND(N139&gt;=25,N139&lt;=34),"Young Adults",
 IF(AND(N139&gt;=35,N139&lt;=44),"Early Middle Age",
 IF(AND(N139&gt;=45,N139&lt;=54),"Middle Age",
 IF(AND(N139&gt;=55,N139&lt;=64),"Pre-Retirement",
 IF(AND(N139&gt;=65,N139&lt;=74),"Young Seniors",
 IF(AND(N139&gt;=75,N139&lt;=89),"Senior Citizens","Invalid Age")
)))))</f>
        <v>Pre-Retirement</v>
      </c>
      <c r="P139" s="7" t="s">
        <v>18</v>
      </c>
    </row>
    <row r="140" spans="1:16" x14ac:dyDescent="0.3">
      <c r="A140" s="7">
        <v>19748</v>
      </c>
      <c r="B140" s="7" t="s">
        <v>37</v>
      </c>
      <c r="C140" s="7" t="s">
        <v>36</v>
      </c>
      <c r="D140" s="8">
        <v>20000</v>
      </c>
      <c r="E140" s="8" t="str">
        <f t="shared" si="2"/>
        <v>Low Income</v>
      </c>
      <c r="F140" s="7">
        <v>4</v>
      </c>
      <c r="G140" s="7" t="s">
        <v>27</v>
      </c>
      <c r="H140" s="7" t="s">
        <v>14</v>
      </c>
      <c r="I140" s="7" t="s">
        <v>18</v>
      </c>
      <c r="J140" s="7">
        <v>2</v>
      </c>
      <c r="K140" s="7" t="s">
        <v>26</v>
      </c>
      <c r="L140" s="9" t="str">
        <f>IF(K140="0-1 Miles","Less than a mile",
 IF(K140="1-2 Miles","Between 1 and 2 miles",
 IF(K140="2-5 Miles","Between 2 and 5 miles",
 IF(K140="5-10 Miles","Between 5 and 10 miles",
 IF(K140="10+ Miles","Greater than 10 miles",
 "Unknown"
)))))</f>
        <v>Between 1 and 2 miles</v>
      </c>
      <c r="M140" s="7" t="s">
        <v>24</v>
      </c>
      <c r="N140" s="7">
        <v>60</v>
      </c>
      <c r="O140" s="7" t="str">
        <f>IF(AND(N140&gt;=25,N140&lt;=34),"Young Adults",
 IF(AND(N140&gt;=35,N140&lt;=44),"Early Middle Age",
 IF(AND(N140&gt;=45,N140&lt;=54),"Middle Age",
 IF(AND(N140&gt;=55,N140&lt;=64),"Pre-Retirement",
 IF(AND(N140&gt;=65,N140&lt;=74),"Young Seniors",
 IF(AND(N140&gt;=75,N140&lt;=89),"Senior Citizens","Invalid Age")
)))))</f>
        <v>Pre-Retirement</v>
      </c>
      <c r="P140" s="7" t="s">
        <v>18</v>
      </c>
    </row>
    <row r="141" spans="1:16" x14ac:dyDescent="0.3">
      <c r="A141" s="4">
        <v>14517</v>
      </c>
      <c r="B141" s="4" t="s">
        <v>37</v>
      </c>
      <c r="C141" s="4" t="s">
        <v>39</v>
      </c>
      <c r="D141" s="5">
        <v>20000</v>
      </c>
      <c r="E141" s="5" t="str">
        <f t="shared" si="2"/>
        <v>Low Income</v>
      </c>
      <c r="F141" s="4">
        <v>3</v>
      </c>
      <c r="G141" s="4" t="s">
        <v>27</v>
      </c>
      <c r="H141" s="4" t="s">
        <v>14</v>
      </c>
      <c r="I141" s="4" t="s">
        <v>18</v>
      </c>
      <c r="J141" s="4">
        <v>2</v>
      </c>
      <c r="K141" s="4" t="s">
        <v>26</v>
      </c>
      <c r="L141" s="6" t="str">
        <f>IF(K141="0-1 Miles","Less than a mile",
 IF(K141="1-2 Miles","Between 1 and 2 miles",
 IF(K141="2-5 Miles","Between 2 and 5 miles",
 IF(K141="5-10 Miles","Between 5 and 10 miles",
 IF(K141="10+ Miles","Greater than 10 miles",
 "Unknown"
)))))</f>
        <v>Between 1 and 2 miles</v>
      </c>
      <c r="M141" s="4" t="s">
        <v>24</v>
      </c>
      <c r="N141" s="4">
        <v>62</v>
      </c>
      <c r="O141" s="4" t="str">
        <f>IF(AND(N141&gt;=25,N141&lt;=34),"Young Adults",
 IF(AND(N141&gt;=35,N141&lt;=44),"Early Middle Age",
 IF(AND(N141&gt;=45,N141&lt;=54),"Middle Age",
 IF(AND(N141&gt;=55,N141&lt;=64),"Pre-Retirement",
 IF(AND(N141&gt;=65,N141&lt;=74),"Young Seniors",
 IF(AND(N141&gt;=75,N141&lt;=89),"Senior Citizens","Invalid Age")
)))))</f>
        <v>Pre-Retirement</v>
      </c>
      <c r="P141" s="4" t="s">
        <v>18</v>
      </c>
    </row>
    <row r="142" spans="1:16" x14ac:dyDescent="0.3">
      <c r="A142" s="7">
        <v>19273</v>
      </c>
      <c r="B142" s="7" t="s">
        <v>37</v>
      </c>
      <c r="C142" s="7" t="s">
        <v>39</v>
      </c>
      <c r="D142" s="8">
        <v>20000</v>
      </c>
      <c r="E142" s="8" t="str">
        <f t="shared" si="2"/>
        <v>Low Income</v>
      </c>
      <c r="F142" s="7">
        <v>2</v>
      </c>
      <c r="G142" s="7" t="s">
        <v>19</v>
      </c>
      <c r="H142" s="7" t="s">
        <v>25</v>
      </c>
      <c r="I142" s="7" t="s">
        <v>15</v>
      </c>
      <c r="J142" s="7">
        <v>0</v>
      </c>
      <c r="K142" s="7" t="s">
        <v>16</v>
      </c>
      <c r="L142" s="9" t="str">
        <f>IF(K142="0-1 Miles","Less than a mile",
 IF(K142="1-2 Miles","Between 1 and 2 miles",
 IF(K142="2-5 Miles","Between 2 and 5 miles",
 IF(K142="5-10 Miles","Between 5 and 10 miles",
 IF(K142="10+ Miles","Greater than 10 miles",
 "Unknown"
)))))</f>
        <v>Less than a mile</v>
      </c>
      <c r="M142" s="7" t="s">
        <v>17</v>
      </c>
      <c r="N142" s="7">
        <v>63</v>
      </c>
      <c r="O142" s="7" t="str">
        <f>IF(AND(N142&gt;=25,N142&lt;=34),"Young Adults",
 IF(AND(N142&gt;=35,N142&lt;=44),"Early Middle Age",
 IF(AND(N142&gt;=45,N142&lt;=54),"Middle Age",
 IF(AND(N142&gt;=55,N142&lt;=64),"Pre-Retirement",
 IF(AND(N142&gt;=65,N142&lt;=74),"Young Seniors",
 IF(AND(N142&gt;=75,N142&lt;=89),"Senior Citizens","Invalid Age")
)))))</f>
        <v>Pre-Retirement</v>
      </c>
      <c r="P142" s="7" t="s">
        <v>18</v>
      </c>
    </row>
    <row r="143" spans="1:16" x14ac:dyDescent="0.3">
      <c r="A143" s="4">
        <v>20977</v>
      </c>
      <c r="B143" s="4" t="s">
        <v>37</v>
      </c>
      <c r="C143" s="4" t="s">
        <v>36</v>
      </c>
      <c r="D143" s="5">
        <v>20000</v>
      </c>
      <c r="E143" s="5" t="str">
        <f t="shared" si="2"/>
        <v>Low Income</v>
      </c>
      <c r="F143" s="4">
        <v>1</v>
      </c>
      <c r="G143" s="4" t="s">
        <v>13</v>
      </c>
      <c r="H143" s="4" t="s">
        <v>20</v>
      </c>
      <c r="I143" s="4" t="s">
        <v>15</v>
      </c>
      <c r="J143" s="4">
        <v>0</v>
      </c>
      <c r="K143" s="4" t="s">
        <v>16</v>
      </c>
      <c r="L143" s="6" t="str">
        <f>IF(K143="0-1 Miles","Less than a mile",
 IF(K143="1-2 Miles","Between 1 and 2 miles",
 IF(K143="2-5 Miles","Between 2 and 5 miles",
 IF(K143="5-10 Miles","Between 5 and 10 miles",
 IF(K143="10+ Miles","Greater than 10 miles",
 "Unknown"
)))))</f>
        <v>Less than a mile</v>
      </c>
      <c r="M143" s="4" t="s">
        <v>17</v>
      </c>
      <c r="N143" s="4">
        <v>64</v>
      </c>
      <c r="O143" s="4" t="str">
        <f>IF(AND(N143&gt;=25,N143&lt;=34),"Young Adults",
 IF(AND(N143&gt;=35,N143&lt;=44),"Early Middle Age",
 IF(AND(N143&gt;=45,N143&lt;=54),"Middle Age",
 IF(AND(N143&gt;=55,N143&lt;=64),"Pre-Retirement",
 IF(AND(N143&gt;=65,N143&lt;=74),"Young Seniors",
 IF(AND(N143&gt;=75,N143&lt;=89),"Senior Citizens","Invalid Age")
)))))</f>
        <v>Pre-Retirement</v>
      </c>
      <c r="P143" s="4" t="s">
        <v>15</v>
      </c>
    </row>
    <row r="144" spans="1:16" x14ac:dyDescent="0.3">
      <c r="A144" s="4">
        <v>12558</v>
      </c>
      <c r="B144" s="4" t="s">
        <v>37</v>
      </c>
      <c r="C144" s="4" t="s">
        <v>39</v>
      </c>
      <c r="D144" s="5">
        <v>20000</v>
      </c>
      <c r="E144" s="5" t="str">
        <f t="shared" si="2"/>
        <v>Low Income</v>
      </c>
      <c r="F144" s="4">
        <v>1</v>
      </c>
      <c r="G144" s="4" t="s">
        <v>13</v>
      </c>
      <c r="H144" s="4" t="s">
        <v>20</v>
      </c>
      <c r="I144" s="4" t="s">
        <v>15</v>
      </c>
      <c r="J144" s="4">
        <v>0</v>
      </c>
      <c r="K144" s="4" t="s">
        <v>16</v>
      </c>
      <c r="L144" s="6" t="str">
        <f>IF(K144="0-1 Miles","Less than a mile",
 IF(K144="1-2 Miles","Between 1 and 2 miles",
 IF(K144="2-5 Miles","Between 2 and 5 miles",
 IF(K144="5-10 Miles","Between 5 and 10 miles",
 IF(K144="10+ Miles","Greater than 10 miles",
 "Unknown"
)))))</f>
        <v>Less than a mile</v>
      </c>
      <c r="M144" s="4" t="s">
        <v>17</v>
      </c>
      <c r="N144" s="4">
        <v>65</v>
      </c>
      <c r="O144" s="4" t="str">
        <f>IF(AND(N144&gt;=25,N144&lt;=34),"Young Adults",
 IF(AND(N144&gt;=35,N144&lt;=44),"Early Middle Age",
 IF(AND(N144&gt;=45,N144&lt;=54),"Middle Age",
 IF(AND(N144&gt;=55,N144&lt;=64),"Pre-Retirement",
 IF(AND(N144&gt;=65,N144&lt;=74),"Young Seniors",
 IF(AND(N144&gt;=75,N144&lt;=89),"Senior Citizens","Invalid Age")
)))))</f>
        <v>Young Seniors</v>
      </c>
      <c r="P144" s="4" t="s">
        <v>18</v>
      </c>
    </row>
    <row r="145" spans="1:16" x14ac:dyDescent="0.3">
      <c r="A145" s="7">
        <v>12236</v>
      </c>
      <c r="B145" s="7" t="s">
        <v>37</v>
      </c>
      <c r="C145" s="7" t="s">
        <v>39</v>
      </c>
      <c r="D145" s="8">
        <v>20000</v>
      </c>
      <c r="E145" s="8" t="str">
        <f t="shared" si="2"/>
        <v>Low Income</v>
      </c>
      <c r="F145" s="7">
        <v>1</v>
      </c>
      <c r="G145" s="7" t="s">
        <v>19</v>
      </c>
      <c r="H145" s="7" t="s">
        <v>25</v>
      </c>
      <c r="I145" s="7" t="s">
        <v>15</v>
      </c>
      <c r="J145" s="7">
        <v>0</v>
      </c>
      <c r="K145" s="7" t="s">
        <v>16</v>
      </c>
      <c r="L145" s="9" t="str">
        <f>IF(K145="0-1 Miles","Less than a mile",
 IF(K145="1-2 Miles","Between 1 and 2 miles",
 IF(K145="2-5 Miles","Between 2 and 5 miles",
 IF(K145="5-10 Miles","Between 5 and 10 miles",
 IF(K145="10+ Miles","Greater than 10 miles",
 "Unknown"
)))))</f>
        <v>Less than a mile</v>
      </c>
      <c r="M145" s="7" t="s">
        <v>17</v>
      </c>
      <c r="N145" s="7">
        <v>65</v>
      </c>
      <c r="O145" s="7" t="str">
        <f>IF(AND(N145&gt;=25,N145&lt;=34),"Young Adults",
 IF(AND(N145&gt;=35,N145&lt;=44),"Early Middle Age",
 IF(AND(N145&gt;=45,N145&lt;=54),"Middle Age",
 IF(AND(N145&gt;=55,N145&lt;=64),"Pre-Retirement",
 IF(AND(N145&gt;=65,N145&lt;=74),"Young Seniors",
 IF(AND(N145&gt;=75,N145&lt;=89),"Senior Citizens","Invalid Age")
)))))</f>
        <v>Young Seniors</v>
      </c>
      <c r="P145" s="7" t="s">
        <v>18</v>
      </c>
    </row>
    <row r="146" spans="1:16" x14ac:dyDescent="0.3">
      <c r="A146" s="4">
        <v>23986</v>
      </c>
      <c r="B146" s="4" t="s">
        <v>37</v>
      </c>
      <c r="C146" s="4" t="s">
        <v>39</v>
      </c>
      <c r="D146" s="5">
        <v>20000</v>
      </c>
      <c r="E146" s="5" t="str">
        <f t="shared" si="2"/>
        <v>Low Income</v>
      </c>
      <c r="F146" s="4">
        <v>1</v>
      </c>
      <c r="G146" s="4" t="s">
        <v>13</v>
      </c>
      <c r="H146" s="4" t="s">
        <v>20</v>
      </c>
      <c r="I146" s="4" t="s">
        <v>15</v>
      </c>
      <c r="J146" s="4">
        <v>0</v>
      </c>
      <c r="K146" s="4" t="s">
        <v>16</v>
      </c>
      <c r="L146" s="6" t="str">
        <f>IF(K146="0-1 Miles","Less than a mile",
 IF(K146="1-2 Miles","Between 1 and 2 miles",
 IF(K146="2-5 Miles","Between 2 and 5 miles",
 IF(K146="5-10 Miles","Between 5 and 10 miles",
 IF(K146="10+ Miles","Greater than 10 miles",
 "Unknown"
)))))</f>
        <v>Less than a mile</v>
      </c>
      <c r="M146" s="4" t="s">
        <v>17</v>
      </c>
      <c r="N146" s="4">
        <v>66</v>
      </c>
      <c r="O146" s="4" t="str">
        <f>IF(AND(N146&gt;=25,N146&lt;=34),"Young Adults",
 IF(AND(N146&gt;=35,N146&lt;=44),"Early Middle Age",
 IF(AND(N146&gt;=45,N146&lt;=54),"Middle Age",
 IF(AND(N146&gt;=55,N146&lt;=64),"Pre-Retirement",
 IF(AND(N146&gt;=65,N146&lt;=74),"Young Seniors",
 IF(AND(N146&gt;=75,N146&lt;=89),"Senior Citizens","Invalid Age")
)))))</f>
        <v>Young Seniors</v>
      </c>
      <c r="P146" s="4" t="s">
        <v>15</v>
      </c>
    </row>
    <row r="147" spans="1:16" x14ac:dyDescent="0.3">
      <c r="A147" s="4">
        <v>14554</v>
      </c>
      <c r="B147" s="4" t="s">
        <v>37</v>
      </c>
      <c r="C147" s="4" t="s">
        <v>36</v>
      </c>
      <c r="D147" s="5">
        <v>20000</v>
      </c>
      <c r="E147" s="5" t="str">
        <f t="shared" si="2"/>
        <v>Low Income</v>
      </c>
      <c r="F147" s="4">
        <v>1</v>
      </c>
      <c r="G147" s="4" t="s">
        <v>13</v>
      </c>
      <c r="H147" s="4" t="s">
        <v>20</v>
      </c>
      <c r="I147" s="4" t="s">
        <v>15</v>
      </c>
      <c r="J147" s="4">
        <v>0</v>
      </c>
      <c r="K147" s="4" t="s">
        <v>16</v>
      </c>
      <c r="L147" s="6" t="str">
        <f>IF(K147="0-1 Miles","Less than a mile",
 IF(K147="1-2 Miles","Between 1 and 2 miles",
 IF(K147="2-5 Miles","Between 2 and 5 miles",
 IF(K147="5-10 Miles","Between 5 and 10 miles",
 IF(K147="10+ Miles","Greater than 10 miles",
 "Unknown"
)))))</f>
        <v>Less than a mile</v>
      </c>
      <c r="M147" s="4" t="s">
        <v>17</v>
      </c>
      <c r="N147" s="4">
        <v>66</v>
      </c>
      <c r="O147" s="4" t="str">
        <f>IF(AND(N147&gt;=25,N147&lt;=34),"Young Adults",
 IF(AND(N147&gt;=35,N147&lt;=44),"Early Middle Age",
 IF(AND(N147&gt;=45,N147&lt;=54),"Middle Age",
 IF(AND(N147&gt;=55,N147&lt;=64),"Pre-Retirement",
 IF(AND(N147&gt;=65,N147&lt;=74),"Young Seniors",
 IF(AND(N147&gt;=75,N147&lt;=89),"Senior Citizens","Invalid Age")
)))))</f>
        <v>Young Seniors</v>
      </c>
      <c r="P147" s="4" t="s">
        <v>18</v>
      </c>
    </row>
    <row r="148" spans="1:16" x14ac:dyDescent="0.3">
      <c r="A148" s="7">
        <v>18058</v>
      </c>
      <c r="B148" s="7" t="s">
        <v>38</v>
      </c>
      <c r="C148" s="7" t="s">
        <v>39</v>
      </c>
      <c r="D148" s="8">
        <v>20000</v>
      </c>
      <c r="E148" s="8" t="str">
        <f t="shared" si="2"/>
        <v>Low Income</v>
      </c>
      <c r="F148" s="7">
        <v>3</v>
      </c>
      <c r="G148" s="7" t="s">
        <v>27</v>
      </c>
      <c r="H148" s="7" t="s">
        <v>14</v>
      </c>
      <c r="I148" s="7" t="s">
        <v>15</v>
      </c>
      <c r="J148" s="7">
        <v>2</v>
      </c>
      <c r="K148" s="7" t="s">
        <v>22</v>
      </c>
      <c r="L148" s="9" t="str">
        <f>IF(K148="0-1 Miles","Less than a mile",
 IF(K148="1-2 Miles","Between 1 and 2 miles",
 IF(K148="2-5 Miles","Between 2 and 5 miles",
 IF(K148="5-10 Miles","Between 5 and 10 miles",
 IF(K148="10+ Miles","Greater than 10 miles",
 "Unknown"
)))))</f>
        <v>Between 2 and 5 miles</v>
      </c>
      <c r="M148" s="7" t="s">
        <v>32</v>
      </c>
      <c r="N148" s="7">
        <v>78</v>
      </c>
      <c r="O148" s="7" t="str">
        <f>IF(AND(N148&gt;=25,N148&lt;=34),"Young Adults",
 IF(AND(N148&gt;=35,N148&lt;=44),"Early Middle Age",
 IF(AND(N148&gt;=45,N148&lt;=54),"Middle Age",
 IF(AND(N148&gt;=55,N148&lt;=64),"Pre-Retirement",
 IF(AND(N148&gt;=65,N148&lt;=74),"Young Seniors",
 IF(AND(N148&gt;=75,N148&lt;=89),"Senior Citizens","Invalid Age")
)))))</f>
        <v>Senior Citizens</v>
      </c>
      <c r="P148" s="7" t="s">
        <v>18</v>
      </c>
    </row>
    <row r="149" spans="1:16" x14ac:dyDescent="0.3">
      <c r="A149" s="7">
        <v>22971</v>
      </c>
      <c r="B149" s="7" t="s">
        <v>38</v>
      </c>
      <c r="C149" s="7" t="s">
        <v>39</v>
      </c>
      <c r="D149" s="8">
        <v>30000</v>
      </c>
      <c r="E149" s="8" t="str">
        <f t="shared" si="2"/>
        <v>Low Income</v>
      </c>
      <c r="F149" s="7">
        <v>0</v>
      </c>
      <c r="G149" s="7" t="s">
        <v>27</v>
      </c>
      <c r="H149" s="7" t="s">
        <v>14</v>
      </c>
      <c r="I149" s="7" t="s">
        <v>18</v>
      </c>
      <c r="J149" s="7">
        <v>2</v>
      </c>
      <c r="K149" s="7" t="s">
        <v>16</v>
      </c>
      <c r="L149" s="9" t="str">
        <f>IF(K149="0-1 Miles","Less than a mile",
 IF(K149="1-2 Miles","Between 1 and 2 miles",
 IF(K149="2-5 Miles","Between 2 and 5 miles",
 IF(K149="5-10 Miles","Between 5 and 10 miles",
 IF(K149="10+ Miles","Greater than 10 miles",
 "Unknown"
)))))</f>
        <v>Less than a mile</v>
      </c>
      <c r="M149" s="7" t="s">
        <v>32</v>
      </c>
      <c r="N149" s="7">
        <v>25</v>
      </c>
      <c r="O149" s="7" t="str">
        <f>IF(AND(N149&gt;=25,N149&lt;=34),"Young Adults",
 IF(AND(N149&gt;=35,N149&lt;=44),"Early Middle Age",
 IF(AND(N149&gt;=45,N149&lt;=54),"Middle Age",
 IF(AND(N149&gt;=55,N149&lt;=64),"Pre-Retirement",
 IF(AND(N149&gt;=65,N149&lt;=74),"Young Seniors",
 IF(AND(N149&gt;=75,N149&lt;=89),"Senior Citizens","Invalid Age")
)))))</f>
        <v>Young Adults</v>
      </c>
      <c r="P149" s="7" t="s">
        <v>15</v>
      </c>
    </row>
    <row r="150" spans="1:16" x14ac:dyDescent="0.3">
      <c r="A150" s="7">
        <v>27814</v>
      </c>
      <c r="B150" s="7" t="s">
        <v>38</v>
      </c>
      <c r="C150" s="7" t="s">
        <v>39</v>
      </c>
      <c r="D150" s="8">
        <v>30000</v>
      </c>
      <c r="E150" s="8" t="str">
        <f t="shared" si="2"/>
        <v>Low Income</v>
      </c>
      <c r="F150" s="7">
        <v>3</v>
      </c>
      <c r="G150" s="7" t="s">
        <v>19</v>
      </c>
      <c r="H150" s="7" t="s">
        <v>20</v>
      </c>
      <c r="I150" s="7" t="s">
        <v>18</v>
      </c>
      <c r="J150" s="7">
        <v>1</v>
      </c>
      <c r="K150" s="7" t="s">
        <v>16</v>
      </c>
      <c r="L150" s="9" t="str">
        <f>IF(K150="0-1 Miles","Less than a mile",
 IF(K150="1-2 Miles","Between 1 and 2 miles",
 IF(K150="2-5 Miles","Between 2 and 5 miles",
 IF(K150="5-10 Miles","Between 5 and 10 miles",
 IF(K150="10+ Miles","Greater than 10 miles",
 "Unknown"
)))))</f>
        <v>Less than a mile</v>
      </c>
      <c r="M150" s="7" t="s">
        <v>17</v>
      </c>
      <c r="N150" s="7">
        <v>26</v>
      </c>
      <c r="O150" s="7" t="str">
        <f>IF(AND(N150&gt;=25,N150&lt;=34),"Young Adults",
 IF(AND(N150&gt;=35,N150&lt;=44),"Early Middle Age",
 IF(AND(N150&gt;=45,N150&lt;=54),"Middle Age",
 IF(AND(N150&gt;=55,N150&lt;=64),"Pre-Retirement",
 IF(AND(N150&gt;=65,N150&lt;=74),"Young Seniors",
 IF(AND(N150&gt;=75,N150&lt;=89),"Senior Citizens","Invalid Age")
)))))</f>
        <v>Young Adults</v>
      </c>
      <c r="P150" s="7" t="s">
        <v>18</v>
      </c>
    </row>
    <row r="151" spans="1:16" x14ac:dyDescent="0.3">
      <c r="A151" s="4">
        <v>16725</v>
      </c>
      <c r="B151" s="4" t="s">
        <v>37</v>
      </c>
      <c r="C151" s="4" t="s">
        <v>36</v>
      </c>
      <c r="D151" s="5">
        <v>30000</v>
      </c>
      <c r="E151" s="5" t="str">
        <f t="shared" si="2"/>
        <v>Low Income</v>
      </c>
      <c r="F151" s="4">
        <v>0</v>
      </c>
      <c r="G151" s="4" t="s">
        <v>27</v>
      </c>
      <c r="H151" s="4" t="s">
        <v>14</v>
      </c>
      <c r="I151" s="4" t="s">
        <v>15</v>
      </c>
      <c r="J151" s="4">
        <v>2</v>
      </c>
      <c r="K151" s="4" t="s">
        <v>23</v>
      </c>
      <c r="L151" s="6" t="str">
        <f>IF(K151="0-1 Miles","Less than a mile",
 IF(K151="1-2 Miles","Between 1 and 2 miles",
 IF(K151="2-5 Miles","Between 2 and 5 miles",
 IF(K151="5-10 Miles","Between 5 and 10 miles",
 IF(K151="10+ Miles","Greater than 10 miles",
 "Unknown"
)))))</f>
        <v>Between 5 and 10 miles</v>
      </c>
      <c r="M151" s="4" t="s">
        <v>32</v>
      </c>
      <c r="N151" s="4">
        <v>26</v>
      </c>
      <c r="O151" s="4" t="str">
        <f>IF(AND(N151&gt;=25,N151&lt;=34),"Young Adults",
 IF(AND(N151&gt;=35,N151&lt;=44),"Early Middle Age",
 IF(AND(N151&gt;=45,N151&lt;=54),"Middle Age",
 IF(AND(N151&gt;=55,N151&lt;=64),"Pre-Retirement",
 IF(AND(N151&gt;=65,N151&lt;=74),"Young Seniors",
 IF(AND(N151&gt;=75,N151&lt;=89),"Senior Citizens","Invalid Age")
)))))</f>
        <v>Young Adults</v>
      </c>
      <c r="P151" s="4" t="s">
        <v>18</v>
      </c>
    </row>
    <row r="152" spans="1:16" x14ac:dyDescent="0.3">
      <c r="A152" s="7">
        <v>22014</v>
      </c>
      <c r="B152" s="7" t="s">
        <v>38</v>
      </c>
      <c r="C152" s="7" t="s">
        <v>36</v>
      </c>
      <c r="D152" s="8">
        <v>30000</v>
      </c>
      <c r="E152" s="8" t="str">
        <f t="shared" si="2"/>
        <v>Low Income</v>
      </c>
      <c r="F152" s="7">
        <v>0</v>
      </c>
      <c r="G152" s="7" t="s">
        <v>27</v>
      </c>
      <c r="H152" s="7" t="s">
        <v>14</v>
      </c>
      <c r="I152" s="7" t="s">
        <v>15</v>
      </c>
      <c r="J152" s="7">
        <v>2</v>
      </c>
      <c r="K152" s="7" t="s">
        <v>23</v>
      </c>
      <c r="L152" s="9" t="str">
        <f>IF(K152="0-1 Miles","Less than a mile",
 IF(K152="1-2 Miles","Between 1 and 2 miles",
 IF(K152="2-5 Miles","Between 2 and 5 miles",
 IF(K152="5-10 Miles","Between 5 and 10 miles",
 IF(K152="10+ Miles","Greater than 10 miles",
 "Unknown"
)))))</f>
        <v>Between 5 and 10 miles</v>
      </c>
      <c r="M152" s="7" t="s">
        <v>32</v>
      </c>
      <c r="N152" s="7">
        <v>26</v>
      </c>
      <c r="O152" s="7" t="str">
        <f>IF(AND(N152&gt;=25,N152&lt;=34),"Young Adults",
 IF(AND(N152&gt;=35,N152&lt;=44),"Early Middle Age",
 IF(AND(N152&gt;=45,N152&lt;=54),"Middle Age",
 IF(AND(N152&gt;=55,N152&lt;=64),"Pre-Retirement",
 IF(AND(N152&gt;=65,N152&lt;=74),"Young Seniors",
 IF(AND(N152&gt;=75,N152&lt;=89),"Senior Citizens","Invalid Age")
)))))</f>
        <v>Young Adults</v>
      </c>
      <c r="P152" s="7" t="s">
        <v>18</v>
      </c>
    </row>
    <row r="153" spans="1:16" x14ac:dyDescent="0.3">
      <c r="A153" s="4">
        <v>14514</v>
      </c>
      <c r="B153" s="4" t="s">
        <v>38</v>
      </c>
      <c r="C153" s="4" t="s">
        <v>39</v>
      </c>
      <c r="D153" s="5">
        <v>30000</v>
      </c>
      <c r="E153" s="5" t="str">
        <f t="shared" si="2"/>
        <v>Low Income</v>
      </c>
      <c r="F153" s="4">
        <v>0</v>
      </c>
      <c r="G153" s="4" t="s">
        <v>19</v>
      </c>
      <c r="H153" s="4" t="s">
        <v>14</v>
      </c>
      <c r="I153" s="4" t="s">
        <v>15</v>
      </c>
      <c r="J153" s="4">
        <v>1</v>
      </c>
      <c r="K153" s="4" t="s">
        <v>23</v>
      </c>
      <c r="L153" s="6" t="str">
        <f>IF(K153="0-1 Miles","Less than a mile",
 IF(K153="1-2 Miles","Between 1 and 2 miles",
 IF(K153="2-5 Miles","Between 2 and 5 miles",
 IF(K153="5-10 Miles","Between 5 and 10 miles",
 IF(K153="10+ Miles","Greater than 10 miles",
 "Unknown"
)))))</f>
        <v>Between 5 and 10 miles</v>
      </c>
      <c r="M153" s="4" t="s">
        <v>32</v>
      </c>
      <c r="N153" s="4">
        <v>26</v>
      </c>
      <c r="O153" s="4" t="str">
        <f>IF(AND(N153&gt;=25,N153&lt;=34),"Young Adults",
 IF(AND(N153&gt;=35,N153&lt;=44),"Early Middle Age",
 IF(AND(N153&gt;=45,N153&lt;=54),"Middle Age",
 IF(AND(N153&gt;=55,N153&lt;=64),"Pre-Retirement",
 IF(AND(N153&gt;=65,N153&lt;=74),"Young Seniors",
 IF(AND(N153&gt;=75,N153&lt;=89),"Senior Citizens","Invalid Age")
)))))</f>
        <v>Young Adults</v>
      </c>
      <c r="P153" s="4" t="s">
        <v>18</v>
      </c>
    </row>
    <row r="154" spans="1:16" x14ac:dyDescent="0.3">
      <c r="A154" s="4">
        <v>18322</v>
      </c>
      <c r="B154" s="4" t="s">
        <v>38</v>
      </c>
      <c r="C154" s="4" t="s">
        <v>36</v>
      </c>
      <c r="D154" s="5">
        <v>30000</v>
      </c>
      <c r="E154" s="5" t="str">
        <f t="shared" si="2"/>
        <v>Low Income</v>
      </c>
      <c r="F154" s="4">
        <v>0</v>
      </c>
      <c r="G154" s="4" t="s">
        <v>29</v>
      </c>
      <c r="H154" s="4" t="s">
        <v>20</v>
      </c>
      <c r="I154" s="4" t="s">
        <v>18</v>
      </c>
      <c r="J154" s="4">
        <v>2</v>
      </c>
      <c r="K154" s="4" t="s">
        <v>16</v>
      </c>
      <c r="L154" s="6" t="str">
        <f>IF(K154="0-1 Miles","Less than a mile",
 IF(K154="1-2 Miles","Between 1 and 2 miles",
 IF(K154="2-5 Miles","Between 2 and 5 miles",
 IF(K154="5-10 Miles","Between 5 and 10 miles",
 IF(K154="10+ Miles","Greater than 10 miles",
 "Unknown"
)))))</f>
        <v>Less than a mile</v>
      </c>
      <c r="M154" s="4" t="s">
        <v>32</v>
      </c>
      <c r="N154" s="4">
        <v>26</v>
      </c>
      <c r="O154" s="4" t="str">
        <f>IF(AND(N154&gt;=25,N154&lt;=34),"Young Adults",
 IF(AND(N154&gt;=35,N154&lt;=44),"Early Middle Age",
 IF(AND(N154&gt;=45,N154&lt;=54),"Middle Age",
 IF(AND(N154&gt;=55,N154&lt;=64),"Pre-Retirement",
 IF(AND(N154&gt;=65,N154&lt;=74),"Young Seniors",
 IF(AND(N154&gt;=75,N154&lt;=89),"Senior Citizens","Invalid Age")
)))))</f>
        <v>Young Adults</v>
      </c>
      <c r="P154" s="4" t="s">
        <v>18</v>
      </c>
    </row>
    <row r="155" spans="1:16" x14ac:dyDescent="0.3">
      <c r="A155" s="7">
        <v>14332</v>
      </c>
      <c r="B155" s="7" t="s">
        <v>38</v>
      </c>
      <c r="C155" s="7" t="s">
        <v>39</v>
      </c>
      <c r="D155" s="8">
        <v>30000</v>
      </c>
      <c r="E155" s="8" t="str">
        <f t="shared" si="2"/>
        <v>Low Income</v>
      </c>
      <c r="F155" s="7">
        <v>0</v>
      </c>
      <c r="G155" s="7" t="s">
        <v>27</v>
      </c>
      <c r="H155" s="7" t="s">
        <v>14</v>
      </c>
      <c r="I155" s="7" t="s">
        <v>18</v>
      </c>
      <c r="J155" s="7">
        <v>2</v>
      </c>
      <c r="K155" s="7" t="s">
        <v>23</v>
      </c>
      <c r="L155" s="9" t="str">
        <f>IF(K155="0-1 Miles","Less than a mile",
 IF(K155="1-2 Miles","Between 1 and 2 miles",
 IF(K155="2-5 Miles","Between 2 and 5 miles",
 IF(K155="5-10 Miles","Between 5 and 10 miles",
 IF(K155="10+ Miles","Greater than 10 miles",
 "Unknown"
)))))</f>
        <v>Between 5 and 10 miles</v>
      </c>
      <c r="M155" s="7" t="s">
        <v>32</v>
      </c>
      <c r="N155" s="7">
        <v>26</v>
      </c>
      <c r="O155" s="7" t="str">
        <f>IF(AND(N155&gt;=25,N155&lt;=34),"Young Adults",
 IF(AND(N155&gt;=35,N155&lt;=44),"Early Middle Age",
 IF(AND(N155&gt;=45,N155&lt;=54),"Middle Age",
 IF(AND(N155&gt;=55,N155&lt;=64),"Pre-Retirement",
 IF(AND(N155&gt;=65,N155&lt;=74),"Young Seniors",
 IF(AND(N155&gt;=75,N155&lt;=89),"Senior Citizens","Invalid Age")
)))))</f>
        <v>Young Adults</v>
      </c>
      <c r="P155" s="7" t="s">
        <v>18</v>
      </c>
    </row>
    <row r="156" spans="1:16" x14ac:dyDescent="0.3">
      <c r="A156" s="4">
        <v>12728</v>
      </c>
      <c r="B156" s="4" t="s">
        <v>38</v>
      </c>
      <c r="C156" s="4" t="s">
        <v>36</v>
      </c>
      <c r="D156" s="5">
        <v>30000</v>
      </c>
      <c r="E156" s="5" t="str">
        <f t="shared" si="2"/>
        <v>Low Income</v>
      </c>
      <c r="F156" s="4">
        <v>0</v>
      </c>
      <c r="G156" s="4" t="s">
        <v>19</v>
      </c>
      <c r="H156" s="4" t="s">
        <v>20</v>
      </c>
      <c r="I156" s="4" t="s">
        <v>18</v>
      </c>
      <c r="J156" s="4">
        <v>1</v>
      </c>
      <c r="K156" s="4" t="s">
        <v>26</v>
      </c>
      <c r="L156" s="6" t="str">
        <f>IF(K156="0-1 Miles","Less than a mile",
 IF(K156="1-2 Miles","Between 1 and 2 miles",
 IF(K156="2-5 Miles","Between 2 and 5 miles",
 IF(K156="5-10 Miles","Between 5 and 10 miles",
 IF(K156="10+ Miles","Greater than 10 miles",
 "Unknown"
)))))</f>
        <v>Between 1 and 2 miles</v>
      </c>
      <c r="M156" s="4" t="s">
        <v>17</v>
      </c>
      <c r="N156" s="4">
        <v>27</v>
      </c>
      <c r="O156" s="4" t="str">
        <f>IF(AND(N156&gt;=25,N156&lt;=34),"Young Adults",
 IF(AND(N156&gt;=35,N156&lt;=44),"Early Middle Age",
 IF(AND(N156&gt;=45,N156&lt;=54),"Middle Age",
 IF(AND(N156&gt;=55,N156&lt;=64),"Pre-Retirement",
 IF(AND(N156&gt;=65,N156&lt;=74),"Young Seniors",
 IF(AND(N156&gt;=75,N156&lt;=89),"Senior Citizens","Invalid Age")
)))))</f>
        <v>Young Adults</v>
      </c>
      <c r="P156" s="4" t="s">
        <v>18</v>
      </c>
    </row>
    <row r="157" spans="1:16" x14ac:dyDescent="0.3">
      <c r="A157" s="4">
        <v>12503</v>
      </c>
      <c r="B157" s="4" t="s">
        <v>38</v>
      </c>
      <c r="C157" s="4" t="s">
        <v>39</v>
      </c>
      <c r="D157" s="5">
        <v>30000</v>
      </c>
      <c r="E157" s="5" t="str">
        <f t="shared" si="2"/>
        <v>Low Income</v>
      </c>
      <c r="F157" s="4">
        <v>3</v>
      </c>
      <c r="G157" s="4" t="s">
        <v>19</v>
      </c>
      <c r="H157" s="4" t="s">
        <v>20</v>
      </c>
      <c r="I157" s="4" t="s">
        <v>15</v>
      </c>
      <c r="J157" s="4">
        <v>2</v>
      </c>
      <c r="K157" s="4" t="s">
        <v>16</v>
      </c>
      <c r="L157" s="6" t="str">
        <f>IF(K157="0-1 Miles","Less than a mile",
 IF(K157="1-2 Miles","Between 1 and 2 miles",
 IF(K157="2-5 Miles","Between 2 and 5 miles",
 IF(K157="5-10 Miles","Between 5 and 10 miles",
 IF(K157="10+ Miles","Greater than 10 miles",
 "Unknown"
)))))</f>
        <v>Less than a mile</v>
      </c>
      <c r="M157" s="4" t="s">
        <v>17</v>
      </c>
      <c r="N157" s="4">
        <v>27</v>
      </c>
      <c r="O157" s="4" t="str">
        <f>IF(AND(N157&gt;=25,N157&lt;=34),"Young Adults",
 IF(AND(N157&gt;=35,N157&lt;=44),"Early Middle Age",
 IF(AND(N157&gt;=45,N157&lt;=54),"Middle Age",
 IF(AND(N157&gt;=55,N157&lt;=64),"Pre-Retirement",
 IF(AND(N157&gt;=65,N157&lt;=74),"Young Seniors",
 IF(AND(N157&gt;=75,N157&lt;=89),"Senior Citizens","Invalid Age")
)))))</f>
        <v>Young Adults</v>
      </c>
      <c r="P157" s="4" t="s">
        <v>18</v>
      </c>
    </row>
    <row r="158" spans="1:16" x14ac:dyDescent="0.3">
      <c r="A158" s="4">
        <v>22518</v>
      </c>
      <c r="B158" s="4" t="s">
        <v>38</v>
      </c>
      <c r="C158" s="4" t="s">
        <v>39</v>
      </c>
      <c r="D158" s="5">
        <v>30000</v>
      </c>
      <c r="E158" s="5" t="str">
        <f t="shared" si="2"/>
        <v>Low Income</v>
      </c>
      <c r="F158" s="4">
        <v>3</v>
      </c>
      <c r="G158" s="4" t="s">
        <v>19</v>
      </c>
      <c r="H158" s="4" t="s">
        <v>20</v>
      </c>
      <c r="I158" s="4" t="s">
        <v>18</v>
      </c>
      <c r="J158" s="4">
        <v>2</v>
      </c>
      <c r="K158" s="4" t="s">
        <v>16</v>
      </c>
      <c r="L158" s="6" t="str">
        <f>IF(K158="0-1 Miles","Less than a mile",
 IF(K158="1-2 Miles","Between 1 and 2 miles",
 IF(K158="2-5 Miles","Between 2 and 5 miles",
 IF(K158="5-10 Miles","Between 5 and 10 miles",
 IF(K158="10+ Miles","Greater than 10 miles",
 "Unknown"
)))))</f>
        <v>Less than a mile</v>
      </c>
      <c r="M158" s="4" t="s">
        <v>17</v>
      </c>
      <c r="N158" s="4">
        <v>27</v>
      </c>
      <c r="O158" s="4" t="str">
        <f>IF(AND(N158&gt;=25,N158&lt;=34),"Young Adults",
 IF(AND(N158&gt;=35,N158&lt;=44),"Early Middle Age",
 IF(AND(N158&gt;=45,N158&lt;=54),"Middle Age",
 IF(AND(N158&gt;=55,N158&lt;=64),"Pre-Retirement",
 IF(AND(N158&gt;=65,N158&lt;=74),"Young Seniors",
 IF(AND(N158&gt;=75,N158&lt;=89),"Senior Citizens","Invalid Age")
)))))</f>
        <v>Young Adults</v>
      </c>
      <c r="P158" s="4" t="s">
        <v>15</v>
      </c>
    </row>
    <row r="159" spans="1:16" x14ac:dyDescent="0.3">
      <c r="A159" s="4">
        <v>17369</v>
      </c>
      <c r="B159" s="4" t="s">
        <v>38</v>
      </c>
      <c r="C159" s="4" t="s">
        <v>36</v>
      </c>
      <c r="D159" s="5">
        <v>30000</v>
      </c>
      <c r="E159" s="5" t="str">
        <f t="shared" si="2"/>
        <v>Low Income</v>
      </c>
      <c r="F159" s="4">
        <v>0</v>
      </c>
      <c r="G159" s="4" t="s">
        <v>19</v>
      </c>
      <c r="H159" s="4" t="s">
        <v>14</v>
      </c>
      <c r="I159" s="4" t="s">
        <v>15</v>
      </c>
      <c r="J159" s="4">
        <v>1</v>
      </c>
      <c r="K159" s="4" t="s">
        <v>23</v>
      </c>
      <c r="L159" s="6" t="str">
        <f>IF(K159="0-1 Miles","Less than a mile",
 IF(K159="1-2 Miles","Between 1 and 2 miles",
 IF(K159="2-5 Miles","Between 2 and 5 miles",
 IF(K159="5-10 Miles","Between 5 and 10 miles",
 IF(K159="10+ Miles","Greater than 10 miles",
 "Unknown"
)))))</f>
        <v>Between 5 and 10 miles</v>
      </c>
      <c r="M159" s="4" t="s">
        <v>32</v>
      </c>
      <c r="N159" s="4">
        <v>27</v>
      </c>
      <c r="O159" s="4" t="str">
        <f>IF(AND(N159&gt;=25,N159&lt;=34),"Young Adults",
 IF(AND(N159&gt;=35,N159&lt;=44),"Early Middle Age",
 IF(AND(N159&gt;=45,N159&lt;=54),"Middle Age",
 IF(AND(N159&gt;=55,N159&lt;=64),"Pre-Retirement",
 IF(AND(N159&gt;=65,N159&lt;=74),"Young Seniors",
 IF(AND(N159&gt;=75,N159&lt;=89),"Senior Citizens","Invalid Age")
)))))</f>
        <v>Young Adults</v>
      </c>
      <c r="P159" s="4" t="s">
        <v>18</v>
      </c>
    </row>
    <row r="160" spans="1:16" x14ac:dyDescent="0.3">
      <c r="A160" s="4">
        <v>22983</v>
      </c>
      <c r="B160" s="4" t="s">
        <v>38</v>
      </c>
      <c r="C160" s="4" t="s">
        <v>39</v>
      </c>
      <c r="D160" s="5">
        <v>30000</v>
      </c>
      <c r="E160" s="5" t="str">
        <f t="shared" si="2"/>
        <v>Low Income</v>
      </c>
      <c r="F160" s="4">
        <v>0</v>
      </c>
      <c r="G160" s="4" t="s">
        <v>29</v>
      </c>
      <c r="H160" s="4" t="s">
        <v>20</v>
      </c>
      <c r="I160" s="4" t="s">
        <v>15</v>
      </c>
      <c r="J160" s="4">
        <v>2</v>
      </c>
      <c r="K160" s="4" t="s">
        <v>23</v>
      </c>
      <c r="L160" s="6" t="str">
        <f>IF(K160="0-1 Miles","Less than a mile",
 IF(K160="1-2 Miles","Between 1 and 2 miles",
 IF(K160="2-5 Miles","Between 2 and 5 miles",
 IF(K160="5-10 Miles","Between 5 and 10 miles",
 IF(K160="10+ Miles","Greater than 10 miles",
 "Unknown"
)))))</f>
        <v>Between 5 and 10 miles</v>
      </c>
      <c r="M160" s="4" t="s">
        <v>32</v>
      </c>
      <c r="N160" s="4">
        <v>27</v>
      </c>
      <c r="O160" s="4" t="str">
        <f>IF(AND(N160&gt;=25,N160&lt;=34),"Young Adults",
 IF(AND(N160&gt;=35,N160&lt;=44),"Early Middle Age",
 IF(AND(N160&gt;=45,N160&lt;=54),"Middle Age",
 IF(AND(N160&gt;=55,N160&lt;=64),"Pre-Retirement",
 IF(AND(N160&gt;=65,N160&lt;=74),"Young Seniors",
 IF(AND(N160&gt;=75,N160&lt;=89),"Senior Citizens","Invalid Age")
)))))</f>
        <v>Young Adults</v>
      </c>
      <c r="P160" s="4" t="s">
        <v>18</v>
      </c>
    </row>
    <row r="161" spans="1:16" x14ac:dyDescent="0.3">
      <c r="A161" s="4">
        <v>18329</v>
      </c>
      <c r="B161" s="4" t="s">
        <v>38</v>
      </c>
      <c r="C161" s="4" t="s">
        <v>36</v>
      </c>
      <c r="D161" s="5">
        <v>30000</v>
      </c>
      <c r="E161" s="5" t="str">
        <f t="shared" si="2"/>
        <v>Low Income</v>
      </c>
      <c r="F161" s="4">
        <v>0</v>
      </c>
      <c r="G161" s="4" t="s">
        <v>29</v>
      </c>
      <c r="H161" s="4" t="s">
        <v>20</v>
      </c>
      <c r="I161" s="4" t="s">
        <v>18</v>
      </c>
      <c r="J161" s="4">
        <v>2</v>
      </c>
      <c r="K161" s="4" t="s">
        <v>23</v>
      </c>
      <c r="L161" s="6" t="str">
        <f>IF(K161="0-1 Miles","Less than a mile",
 IF(K161="1-2 Miles","Between 1 and 2 miles",
 IF(K161="2-5 Miles","Between 2 and 5 miles",
 IF(K161="5-10 Miles","Between 5 and 10 miles",
 IF(K161="10+ Miles","Greater than 10 miles",
 "Unknown"
)))))</f>
        <v>Between 5 and 10 miles</v>
      </c>
      <c r="M161" s="4" t="s">
        <v>32</v>
      </c>
      <c r="N161" s="4">
        <v>27</v>
      </c>
      <c r="O161" s="4" t="str">
        <f>IF(AND(N161&gt;=25,N161&lt;=34),"Young Adults",
 IF(AND(N161&gt;=35,N161&lt;=44),"Early Middle Age",
 IF(AND(N161&gt;=45,N161&lt;=54),"Middle Age",
 IF(AND(N161&gt;=55,N161&lt;=64),"Pre-Retirement",
 IF(AND(N161&gt;=65,N161&lt;=74),"Young Seniors",
 IF(AND(N161&gt;=75,N161&lt;=89),"Senior Citizens","Invalid Age")
)))))</f>
        <v>Young Adults</v>
      </c>
      <c r="P161" s="4" t="s">
        <v>18</v>
      </c>
    </row>
    <row r="162" spans="1:16" x14ac:dyDescent="0.3">
      <c r="A162" s="4">
        <v>13826</v>
      </c>
      <c r="B162" s="4" t="s">
        <v>38</v>
      </c>
      <c r="C162" s="4" t="s">
        <v>39</v>
      </c>
      <c r="D162" s="5">
        <v>30000</v>
      </c>
      <c r="E162" s="5" t="str">
        <f t="shared" si="2"/>
        <v>Low Income</v>
      </c>
      <c r="F162" s="4">
        <v>0</v>
      </c>
      <c r="G162" s="4" t="s">
        <v>19</v>
      </c>
      <c r="H162" s="4" t="s">
        <v>20</v>
      </c>
      <c r="I162" s="4" t="s">
        <v>18</v>
      </c>
      <c r="J162" s="4">
        <v>1</v>
      </c>
      <c r="K162" s="4" t="s">
        <v>16</v>
      </c>
      <c r="L162" s="6" t="str">
        <f>IF(K162="0-1 Miles","Less than a mile",
 IF(K162="1-2 Miles","Between 1 and 2 miles",
 IF(K162="2-5 Miles","Between 2 and 5 miles",
 IF(K162="5-10 Miles","Between 5 and 10 miles",
 IF(K162="10+ Miles","Greater than 10 miles",
 "Unknown"
)))))</f>
        <v>Less than a mile</v>
      </c>
      <c r="M162" s="4" t="s">
        <v>17</v>
      </c>
      <c r="N162" s="4">
        <v>28</v>
      </c>
      <c r="O162" s="4" t="str">
        <f>IF(AND(N162&gt;=25,N162&lt;=34),"Young Adults",
 IF(AND(N162&gt;=35,N162&lt;=44),"Early Middle Age",
 IF(AND(N162&gt;=45,N162&lt;=54),"Middle Age",
 IF(AND(N162&gt;=55,N162&lt;=64),"Pre-Retirement",
 IF(AND(N162&gt;=65,N162&lt;=74),"Young Seniors",
 IF(AND(N162&gt;=75,N162&lt;=89),"Senior Citizens","Invalid Age")
)))))</f>
        <v>Young Adults</v>
      </c>
      <c r="P162" s="4" t="s">
        <v>18</v>
      </c>
    </row>
    <row r="163" spans="1:16" x14ac:dyDescent="0.3">
      <c r="A163" s="7">
        <v>19389</v>
      </c>
      <c r="B163" s="7" t="s">
        <v>38</v>
      </c>
      <c r="C163" s="7" t="s">
        <v>36</v>
      </c>
      <c r="D163" s="8">
        <v>30000</v>
      </c>
      <c r="E163" s="8" t="str">
        <f t="shared" si="2"/>
        <v>Low Income</v>
      </c>
      <c r="F163" s="7">
        <v>0</v>
      </c>
      <c r="G163" s="7" t="s">
        <v>19</v>
      </c>
      <c r="H163" s="7" t="s">
        <v>20</v>
      </c>
      <c r="I163" s="7" t="s">
        <v>18</v>
      </c>
      <c r="J163" s="7">
        <v>1</v>
      </c>
      <c r="K163" s="7" t="s">
        <v>22</v>
      </c>
      <c r="L163" s="9" t="str">
        <f>IF(K163="0-1 Miles","Less than a mile",
 IF(K163="1-2 Miles","Between 1 and 2 miles",
 IF(K163="2-5 Miles","Between 2 and 5 miles",
 IF(K163="5-10 Miles","Between 5 and 10 miles",
 IF(K163="10+ Miles","Greater than 10 miles",
 "Unknown"
)))))</f>
        <v>Between 2 and 5 miles</v>
      </c>
      <c r="M163" s="7" t="s">
        <v>17</v>
      </c>
      <c r="N163" s="7">
        <v>28</v>
      </c>
      <c r="O163" s="7" t="str">
        <f>IF(AND(N163&gt;=25,N163&lt;=34),"Young Adults",
 IF(AND(N163&gt;=35,N163&lt;=44),"Early Middle Age",
 IF(AND(N163&gt;=45,N163&lt;=54),"Middle Age",
 IF(AND(N163&gt;=55,N163&lt;=64),"Pre-Retirement",
 IF(AND(N163&gt;=65,N163&lt;=74),"Young Seniors",
 IF(AND(N163&gt;=75,N163&lt;=89),"Senior Citizens","Invalid Age")
)))))</f>
        <v>Young Adults</v>
      </c>
      <c r="P163" s="7" t="s">
        <v>18</v>
      </c>
    </row>
    <row r="164" spans="1:16" x14ac:dyDescent="0.3">
      <c r="A164" s="7">
        <v>27824</v>
      </c>
      <c r="B164" s="7" t="s">
        <v>38</v>
      </c>
      <c r="C164" s="7" t="s">
        <v>39</v>
      </c>
      <c r="D164" s="8">
        <v>30000</v>
      </c>
      <c r="E164" s="8" t="str">
        <f t="shared" si="2"/>
        <v>Low Income</v>
      </c>
      <c r="F164" s="7">
        <v>3</v>
      </c>
      <c r="G164" s="7" t="s">
        <v>19</v>
      </c>
      <c r="H164" s="7" t="s">
        <v>20</v>
      </c>
      <c r="I164" s="7" t="s">
        <v>15</v>
      </c>
      <c r="J164" s="7">
        <v>2</v>
      </c>
      <c r="K164" s="7" t="s">
        <v>16</v>
      </c>
      <c r="L164" s="9" t="str">
        <f>IF(K164="0-1 Miles","Less than a mile",
 IF(K164="1-2 Miles","Between 1 and 2 miles",
 IF(K164="2-5 Miles","Between 2 and 5 miles",
 IF(K164="5-10 Miles","Between 5 and 10 miles",
 IF(K164="10+ Miles","Greater than 10 miles",
 "Unknown"
)))))</f>
        <v>Less than a mile</v>
      </c>
      <c r="M164" s="7" t="s">
        <v>17</v>
      </c>
      <c r="N164" s="7">
        <v>28</v>
      </c>
      <c r="O164" s="7" t="str">
        <f>IF(AND(N164&gt;=25,N164&lt;=34),"Young Adults",
 IF(AND(N164&gt;=35,N164&lt;=44),"Early Middle Age",
 IF(AND(N164&gt;=45,N164&lt;=54),"Middle Age",
 IF(AND(N164&gt;=55,N164&lt;=64),"Pre-Retirement",
 IF(AND(N164&gt;=65,N164&lt;=74),"Young Seniors",
 IF(AND(N164&gt;=75,N164&lt;=89),"Senior Citizens","Invalid Age")
)))))</f>
        <v>Young Adults</v>
      </c>
      <c r="P164" s="7" t="s">
        <v>15</v>
      </c>
    </row>
    <row r="165" spans="1:16" x14ac:dyDescent="0.3">
      <c r="A165" s="4">
        <v>15612</v>
      </c>
      <c r="B165" s="4" t="s">
        <v>38</v>
      </c>
      <c r="C165" s="4" t="s">
        <v>36</v>
      </c>
      <c r="D165" s="5">
        <v>30000</v>
      </c>
      <c r="E165" s="5" t="str">
        <f t="shared" si="2"/>
        <v>Low Income</v>
      </c>
      <c r="F165" s="4">
        <v>0</v>
      </c>
      <c r="G165" s="4" t="s">
        <v>27</v>
      </c>
      <c r="H165" s="4" t="s">
        <v>25</v>
      </c>
      <c r="I165" s="4" t="s">
        <v>18</v>
      </c>
      <c r="J165" s="4">
        <v>1</v>
      </c>
      <c r="K165" s="4" t="s">
        <v>26</v>
      </c>
      <c r="L165" s="6" t="str">
        <f>IF(K165="0-1 Miles","Less than a mile",
 IF(K165="1-2 Miles","Between 1 and 2 miles",
 IF(K165="2-5 Miles","Between 2 and 5 miles",
 IF(K165="5-10 Miles","Between 5 and 10 miles",
 IF(K165="10+ Miles","Greater than 10 miles",
 "Unknown"
)))))</f>
        <v>Between 1 and 2 miles</v>
      </c>
      <c r="M165" s="4" t="s">
        <v>17</v>
      </c>
      <c r="N165" s="4">
        <v>28</v>
      </c>
      <c r="O165" s="4" t="str">
        <f>IF(AND(N165&gt;=25,N165&lt;=34),"Young Adults",
 IF(AND(N165&gt;=35,N165&lt;=44),"Early Middle Age",
 IF(AND(N165&gt;=45,N165&lt;=54),"Middle Age",
 IF(AND(N165&gt;=55,N165&lt;=64),"Pre-Retirement",
 IF(AND(N165&gt;=65,N165&lt;=74),"Young Seniors",
 IF(AND(N165&gt;=75,N165&lt;=89),"Senior Citizens","Invalid Age")
)))))</f>
        <v>Young Adults</v>
      </c>
      <c r="P165" s="4" t="s">
        <v>18</v>
      </c>
    </row>
    <row r="166" spans="1:16" x14ac:dyDescent="0.3">
      <c r="A166" s="7">
        <v>11935</v>
      </c>
      <c r="B166" s="7" t="s">
        <v>38</v>
      </c>
      <c r="C166" s="7" t="s">
        <v>39</v>
      </c>
      <c r="D166" s="8">
        <v>30000</v>
      </c>
      <c r="E166" s="8" t="str">
        <f t="shared" si="2"/>
        <v>Low Income</v>
      </c>
      <c r="F166" s="7">
        <v>0</v>
      </c>
      <c r="G166" s="7" t="s">
        <v>19</v>
      </c>
      <c r="H166" s="7" t="s">
        <v>14</v>
      </c>
      <c r="I166" s="7" t="s">
        <v>15</v>
      </c>
      <c r="J166" s="7">
        <v>1</v>
      </c>
      <c r="K166" s="7" t="s">
        <v>23</v>
      </c>
      <c r="L166" s="9" t="str">
        <f>IF(K166="0-1 Miles","Less than a mile",
 IF(K166="1-2 Miles","Between 1 and 2 miles",
 IF(K166="2-5 Miles","Between 2 and 5 miles",
 IF(K166="5-10 Miles","Between 5 and 10 miles",
 IF(K166="10+ Miles","Greater than 10 miles",
 "Unknown"
)))))</f>
        <v>Between 5 and 10 miles</v>
      </c>
      <c r="M166" s="7" t="s">
        <v>32</v>
      </c>
      <c r="N166" s="7">
        <v>28</v>
      </c>
      <c r="O166" s="7" t="str">
        <f>IF(AND(N166&gt;=25,N166&lt;=34),"Young Adults",
 IF(AND(N166&gt;=35,N166&lt;=44),"Early Middle Age",
 IF(AND(N166&gt;=45,N166&lt;=54),"Middle Age",
 IF(AND(N166&gt;=55,N166&lt;=64),"Pre-Retirement",
 IF(AND(N166&gt;=65,N166&lt;=74),"Young Seniors",
 IF(AND(N166&gt;=75,N166&lt;=89),"Senior Citizens","Invalid Age")
)))))</f>
        <v>Young Adults</v>
      </c>
      <c r="P166" s="7" t="s">
        <v>18</v>
      </c>
    </row>
    <row r="167" spans="1:16" x14ac:dyDescent="0.3">
      <c r="A167" s="4">
        <v>14092</v>
      </c>
      <c r="B167" s="4" t="s">
        <v>38</v>
      </c>
      <c r="C167" s="4" t="s">
        <v>36</v>
      </c>
      <c r="D167" s="5">
        <v>30000</v>
      </c>
      <c r="E167" s="5" t="str">
        <f t="shared" si="2"/>
        <v>Low Income</v>
      </c>
      <c r="F167" s="4">
        <v>0</v>
      </c>
      <c r="G167" s="4" t="s">
        <v>29</v>
      </c>
      <c r="H167" s="4" t="s">
        <v>20</v>
      </c>
      <c r="I167" s="4" t="s">
        <v>15</v>
      </c>
      <c r="J167" s="4">
        <v>2</v>
      </c>
      <c r="K167" s="4" t="s">
        <v>23</v>
      </c>
      <c r="L167" s="6" t="str">
        <f>IF(K167="0-1 Miles","Less than a mile",
 IF(K167="1-2 Miles","Between 1 and 2 miles",
 IF(K167="2-5 Miles","Between 2 and 5 miles",
 IF(K167="5-10 Miles","Between 5 and 10 miles",
 IF(K167="10+ Miles","Greater than 10 miles",
 "Unknown"
)))))</f>
        <v>Between 5 and 10 miles</v>
      </c>
      <c r="M167" s="4" t="s">
        <v>32</v>
      </c>
      <c r="N167" s="4">
        <v>28</v>
      </c>
      <c r="O167" s="4" t="str">
        <f>IF(AND(N167&gt;=25,N167&lt;=34),"Young Adults",
 IF(AND(N167&gt;=35,N167&lt;=44),"Early Middle Age",
 IF(AND(N167&gt;=45,N167&lt;=54),"Middle Age",
 IF(AND(N167&gt;=55,N167&lt;=64),"Pre-Retirement",
 IF(AND(N167&gt;=65,N167&lt;=74),"Young Seniors",
 IF(AND(N167&gt;=75,N167&lt;=89),"Senior Citizens","Invalid Age")
)))))</f>
        <v>Young Adults</v>
      </c>
      <c r="P167" s="4" t="s">
        <v>18</v>
      </c>
    </row>
    <row r="168" spans="1:16" x14ac:dyDescent="0.3">
      <c r="A168" s="7">
        <v>25006</v>
      </c>
      <c r="B168" s="7" t="s">
        <v>38</v>
      </c>
      <c r="C168" s="7" t="s">
        <v>39</v>
      </c>
      <c r="D168" s="8">
        <v>30000</v>
      </c>
      <c r="E168" s="8" t="str">
        <f t="shared" si="2"/>
        <v>Low Income</v>
      </c>
      <c r="F168" s="7">
        <v>0</v>
      </c>
      <c r="G168" s="7" t="s">
        <v>19</v>
      </c>
      <c r="H168" s="7" t="s">
        <v>14</v>
      </c>
      <c r="I168" s="7" t="s">
        <v>15</v>
      </c>
      <c r="J168" s="7">
        <v>1</v>
      </c>
      <c r="K168" s="7" t="s">
        <v>23</v>
      </c>
      <c r="L168" s="9" t="str">
        <f>IF(K168="0-1 Miles","Less than a mile",
 IF(K168="1-2 Miles","Between 1 and 2 miles",
 IF(K168="2-5 Miles","Between 2 and 5 miles",
 IF(K168="5-10 Miles","Between 5 and 10 miles",
 IF(K168="10+ Miles","Greater than 10 miles",
 "Unknown"
)))))</f>
        <v>Between 5 and 10 miles</v>
      </c>
      <c r="M168" s="7" t="s">
        <v>32</v>
      </c>
      <c r="N168" s="7">
        <v>28</v>
      </c>
      <c r="O168" s="7" t="str">
        <f>IF(AND(N168&gt;=25,N168&lt;=34),"Young Adults",
 IF(AND(N168&gt;=35,N168&lt;=44),"Early Middle Age",
 IF(AND(N168&gt;=45,N168&lt;=54),"Middle Age",
 IF(AND(N168&gt;=55,N168&lt;=64),"Pre-Retirement",
 IF(AND(N168&gt;=65,N168&lt;=74),"Young Seniors",
 IF(AND(N168&gt;=75,N168&lt;=89),"Senior Citizens","Invalid Age")
)))))</f>
        <v>Young Adults</v>
      </c>
      <c r="P168" s="7" t="s">
        <v>18</v>
      </c>
    </row>
    <row r="169" spans="1:16" x14ac:dyDescent="0.3">
      <c r="A169" s="4">
        <v>14090</v>
      </c>
      <c r="B169" s="4" t="s">
        <v>37</v>
      </c>
      <c r="C169" s="4" t="s">
        <v>39</v>
      </c>
      <c r="D169" s="5">
        <v>30000</v>
      </c>
      <c r="E169" s="5" t="str">
        <f t="shared" si="2"/>
        <v>Low Income</v>
      </c>
      <c r="F169" s="4">
        <v>0</v>
      </c>
      <c r="G169" s="4" t="s">
        <v>29</v>
      </c>
      <c r="H169" s="4" t="s">
        <v>20</v>
      </c>
      <c r="I169" s="4" t="s">
        <v>18</v>
      </c>
      <c r="J169" s="4">
        <v>2</v>
      </c>
      <c r="K169" s="4" t="s">
        <v>16</v>
      </c>
      <c r="L169" s="6" t="str">
        <f>IF(K169="0-1 Miles","Less than a mile",
 IF(K169="1-2 Miles","Between 1 and 2 miles",
 IF(K169="2-5 Miles","Between 2 and 5 miles",
 IF(K169="5-10 Miles","Between 5 and 10 miles",
 IF(K169="10+ Miles","Greater than 10 miles",
 "Unknown"
)))))</f>
        <v>Less than a mile</v>
      </c>
      <c r="M169" s="4" t="s">
        <v>32</v>
      </c>
      <c r="N169" s="4">
        <v>28</v>
      </c>
      <c r="O169" s="4" t="str">
        <f>IF(AND(N169&gt;=25,N169&lt;=34),"Young Adults",
 IF(AND(N169&gt;=35,N169&lt;=44),"Early Middle Age",
 IF(AND(N169&gt;=45,N169&lt;=54),"Middle Age",
 IF(AND(N169&gt;=55,N169&lt;=64),"Pre-Retirement",
 IF(AND(N169&gt;=65,N169&lt;=74),"Young Seniors",
 IF(AND(N169&gt;=75,N169&lt;=89),"Senior Citizens","Invalid Age")
)))))</f>
        <v>Young Adults</v>
      </c>
      <c r="P169" s="4" t="s">
        <v>18</v>
      </c>
    </row>
    <row r="170" spans="1:16" x14ac:dyDescent="0.3">
      <c r="A170" s="4">
        <v>12029</v>
      </c>
      <c r="B170" s="4" t="s">
        <v>37</v>
      </c>
      <c r="C170" s="4" t="s">
        <v>36</v>
      </c>
      <c r="D170" s="5">
        <v>30000</v>
      </c>
      <c r="E170" s="5" t="str">
        <f t="shared" si="2"/>
        <v>Low Income</v>
      </c>
      <c r="F170" s="4">
        <v>0</v>
      </c>
      <c r="G170" s="4" t="s">
        <v>29</v>
      </c>
      <c r="H170" s="4" t="s">
        <v>20</v>
      </c>
      <c r="I170" s="4" t="s">
        <v>18</v>
      </c>
      <c r="J170" s="4">
        <v>2</v>
      </c>
      <c r="K170" s="4" t="s">
        <v>16</v>
      </c>
      <c r="L170" s="6" t="str">
        <f>IF(K170="0-1 Miles","Less than a mile",
 IF(K170="1-2 Miles","Between 1 and 2 miles",
 IF(K170="2-5 Miles","Between 2 and 5 miles",
 IF(K170="5-10 Miles","Between 5 and 10 miles",
 IF(K170="10+ Miles","Greater than 10 miles",
 "Unknown"
)))))</f>
        <v>Less than a mile</v>
      </c>
      <c r="M170" s="4" t="s">
        <v>32</v>
      </c>
      <c r="N170" s="4">
        <v>28</v>
      </c>
      <c r="O170" s="4" t="str">
        <f>IF(AND(N170&gt;=25,N170&lt;=34),"Young Adults",
 IF(AND(N170&gt;=35,N170&lt;=44),"Early Middle Age",
 IF(AND(N170&gt;=45,N170&lt;=54),"Middle Age",
 IF(AND(N170&gt;=55,N170&lt;=64),"Pre-Retirement",
 IF(AND(N170&gt;=65,N170&lt;=74),"Young Seniors",
 IF(AND(N170&gt;=75,N170&lt;=89),"Senior Citizens","Invalid Age")
)))))</f>
        <v>Young Adults</v>
      </c>
      <c r="P170" s="4" t="s">
        <v>18</v>
      </c>
    </row>
    <row r="171" spans="1:16" x14ac:dyDescent="0.3">
      <c r="A171" s="7">
        <v>17841</v>
      </c>
      <c r="B171" s="7" t="s">
        <v>38</v>
      </c>
      <c r="C171" s="7" t="s">
        <v>36</v>
      </c>
      <c r="D171" s="8">
        <v>30000</v>
      </c>
      <c r="E171" s="8" t="str">
        <f t="shared" si="2"/>
        <v>Low Income</v>
      </c>
      <c r="F171" s="7">
        <v>0</v>
      </c>
      <c r="G171" s="7" t="s">
        <v>19</v>
      </c>
      <c r="H171" s="7" t="s">
        <v>20</v>
      </c>
      <c r="I171" s="7" t="s">
        <v>18</v>
      </c>
      <c r="J171" s="7">
        <v>1</v>
      </c>
      <c r="K171" s="7" t="s">
        <v>16</v>
      </c>
      <c r="L171" s="9" t="str">
        <f>IF(K171="0-1 Miles","Less than a mile",
 IF(K171="1-2 Miles","Between 1 and 2 miles",
 IF(K171="2-5 Miles","Between 2 and 5 miles",
 IF(K171="5-10 Miles","Between 5 and 10 miles",
 IF(K171="10+ Miles","Greater than 10 miles",
 "Unknown"
)))))</f>
        <v>Less than a mile</v>
      </c>
      <c r="M171" s="7" t="s">
        <v>17</v>
      </c>
      <c r="N171" s="7">
        <v>29</v>
      </c>
      <c r="O171" s="7" t="str">
        <f>IF(AND(N171&gt;=25,N171&lt;=34),"Young Adults",
 IF(AND(N171&gt;=35,N171&lt;=44),"Early Middle Age",
 IF(AND(N171&gt;=45,N171&lt;=54),"Middle Age",
 IF(AND(N171&gt;=55,N171&lt;=64),"Pre-Retirement",
 IF(AND(N171&gt;=65,N171&lt;=74),"Young Seniors",
 IF(AND(N171&gt;=75,N171&lt;=89),"Senior Citizens","Invalid Age")
)))))</f>
        <v>Young Adults</v>
      </c>
      <c r="P171" s="7" t="s">
        <v>15</v>
      </c>
    </row>
    <row r="172" spans="1:16" x14ac:dyDescent="0.3">
      <c r="A172" s="4">
        <v>24119</v>
      </c>
      <c r="B172" s="4" t="s">
        <v>38</v>
      </c>
      <c r="C172" s="4" t="s">
        <v>36</v>
      </c>
      <c r="D172" s="5">
        <v>30000</v>
      </c>
      <c r="E172" s="5" t="str">
        <f t="shared" si="2"/>
        <v>Low Income</v>
      </c>
      <c r="F172" s="4">
        <v>0</v>
      </c>
      <c r="G172" s="4" t="s">
        <v>19</v>
      </c>
      <c r="H172" s="4" t="s">
        <v>20</v>
      </c>
      <c r="I172" s="4" t="s">
        <v>18</v>
      </c>
      <c r="J172" s="4">
        <v>1</v>
      </c>
      <c r="K172" s="4" t="s">
        <v>22</v>
      </c>
      <c r="L172" s="6" t="str">
        <f>IF(K172="0-1 Miles","Less than a mile",
 IF(K172="1-2 Miles","Between 1 and 2 miles",
 IF(K172="2-5 Miles","Between 2 and 5 miles",
 IF(K172="5-10 Miles","Between 5 and 10 miles",
 IF(K172="10+ Miles","Greater than 10 miles",
 "Unknown"
)))))</f>
        <v>Between 2 and 5 miles</v>
      </c>
      <c r="M172" s="4" t="s">
        <v>17</v>
      </c>
      <c r="N172" s="4">
        <v>29</v>
      </c>
      <c r="O172" s="4" t="str">
        <f>IF(AND(N172&gt;=25,N172&lt;=34),"Young Adults",
 IF(AND(N172&gt;=35,N172&lt;=44),"Early Middle Age",
 IF(AND(N172&gt;=45,N172&lt;=54),"Middle Age",
 IF(AND(N172&gt;=55,N172&lt;=64),"Pre-Retirement",
 IF(AND(N172&gt;=65,N172&lt;=74),"Young Seniors",
 IF(AND(N172&gt;=75,N172&lt;=89),"Senior Citizens","Invalid Age")
)))))</f>
        <v>Young Adults</v>
      </c>
      <c r="P172" s="4" t="s">
        <v>18</v>
      </c>
    </row>
    <row r="173" spans="1:16" x14ac:dyDescent="0.3">
      <c r="A173" s="7">
        <v>26886</v>
      </c>
      <c r="B173" s="7" t="s">
        <v>38</v>
      </c>
      <c r="C173" s="7" t="s">
        <v>39</v>
      </c>
      <c r="D173" s="8">
        <v>30000</v>
      </c>
      <c r="E173" s="8" t="str">
        <f t="shared" si="2"/>
        <v>Low Income</v>
      </c>
      <c r="F173" s="7">
        <v>0</v>
      </c>
      <c r="G173" s="7" t="s">
        <v>19</v>
      </c>
      <c r="H173" s="7" t="s">
        <v>20</v>
      </c>
      <c r="I173" s="7" t="s">
        <v>18</v>
      </c>
      <c r="J173" s="7">
        <v>1</v>
      </c>
      <c r="K173" s="7" t="s">
        <v>16</v>
      </c>
      <c r="L173" s="9" t="str">
        <f>IF(K173="0-1 Miles","Less than a mile",
 IF(K173="1-2 Miles","Between 1 and 2 miles",
 IF(K173="2-5 Miles","Between 2 and 5 miles",
 IF(K173="5-10 Miles","Between 5 and 10 miles",
 IF(K173="10+ Miles","Greater than 10 miles",
 "Unknown"
)))))</f>
        <v>Less than a mile</v>
      </c>
      <c r="M173" s="7" t="s">
        <v>17</v>
      </c>
      <c r="N173" s="7">
        <v>29</v>
      </c>
      <c r="O173" s="7" t="str">
        <f>IF(AND(N173&gt;=25,N173&lt;=34),"Young Adults",
 IF(AND(N173&gt;=35,N173&lt;=44),"Early Middle Age",
 IF(AND(N173&gt;=45,N173&lt;=54),"Middle Age",
 IF(AND(N173&gt;=55,N173&lt;=64),"Pre-Retirement",
 IF(AND(N173&gt;=65,N173&lt;=74),"Young Seniors",
 IF(AND(N173&gt;=75,N173&lt;=89),"Senior Citizens","Invalid Age")
)))))</f>
        <v>Young Adults</v>
      </c>
      <c r="P173" s="7" t="s">
        <v>15</v>
      </c>
    </row>
    <row r="174" spans="1:16" x14ac:dyDescent="0.3">
      <c r="A174" s="4">
        <v>12871</v>
      </c>
      <c r="B174" s="4" t="s">
        <v>38</v>
      </c>
      <c r="C174" s="4" t="s">
        <v>39</v>
      </c>
      <c r="D174" s="5">
        <v>30000</v>
      </c>
      <c r="E174" s="5" t="str">
        <f t="shared" si="2"/>
        <v>Low Income</v>
      </c>
      <c r="F174" s="4">
        <v>0</v>
      </c>
      <c r="G174" s="4" t="s">
        <v>19</v>
      </c>
      <c r="H174" s="4" t="s">
        <v>20</v>
      </c>
      <c r="I174" s="4" t="s">
        <v>18</v>
      </c>
      <c r="J174" s="4">
        <v>1</v>
      </c>
      <c r="K174" s="4" t="s">
        <v>22</v>
      </c>
      <c r="L174" s="6" t="str">
        <f>IF(K174="0-1 Miles","Less than a mile",
 IF(K174="1-2 Miles","Between 1 and 2 miles",
 IF(K174="2-5 Miles","Between 2 and 5 miles",
 IF(K174="5-10 Miles","Between 5 and 10 miles",
 IF(K174="10+ Miles","Greater than 10 miles",
 "Unknown"
)))))</f>
        <v>Between 2 and 5 miles</v>
      </c>
      <c r="M174" s="4" t="s">
        <v>17</v>
      </c>
      <c r="N174" s="4">
        <v>29</v>
      </c>
      <c r="O174" s="4" t="str">
        <f>IF(AND(N174&gt;=25,N174&lt;=34),"Young Adults",
 IF(AND(N174&gt;=35,N174&lt;=44),"Early Middle Age",
 IF(AND(N174&gt;=45,N174&lt;=54),"Middle Age",
 IF(AND(N174&gt;=55,N174&lt;=64),"Pre-Retirement",
 IF(AND(N174&gt;=65,N174&lt;=74),"Young Seniors",
 IF(AND(N174&gt;=75,N174&lt;=89),"Senior Citizens","Invalid Age")
)))))</f>
        <v>Young Adults</v>
      </c>
      <c r="P174" s="4" t="s">
        <v>18</v>
      </c>
    </row>
    <row r="175" spans="1:16" x14ac:dyDescent="0.3">
      <c r="A175" s="7">
        <v>24121</v>
      </c>
      <c r="B175" s="7" t="s">
        <v>38</v>
      </c>
      <c r="C175" s="7" t="s">
        <v>39</v>
      </c>
      <c r="D175" s="8">
        <v>30000</v>
      </c>
      <c r="E175" s="8" t="str">
        <f t="shared" si="2"/>
        <v>Low Income</v>
      </c>
      <c r="F175" s="7">
        <v>0</v>
      </c>
      <c r="G175" s="7" t="s">
        <v>19</v>
      </c>
      <c r="H175" s="7" t="s">
        <v>20</v>
      </c>
      <c r="I175" s="7" t="s">
        <v>18</v>
      </c>
      <c r="J175" s="7">
        <v>1</v>
      </c>
      <c r="K175" s="7" t="s">
        <v>16</v>
      </c>
      <c r="L175" s="9" t="str">
        <f>IF(K175="0-1 Miles","Less than a mile",
 IF(K175="1-2 Miles","Between 1 and 2 miles",
 IF(K175="2-5 Miles","Between 2 and 5 miles",
 IF(K175="5-10 Miles","Between 5 and 10 miles",
 IF(K175="10+ Miles","Greater than 10 miles",
 "Unknown"
)))))</f>
        <v>Less than a mile</v>
      </c>
      <c r="M175" s="7" t="s">
        <v>17</v>
      </c>
      <c r="N175" s="7">
        <v>29</v>
      </c>
      <c r="O175" s="7" t="str">
        <f>IF(AND(N175&gt;=25,N175&lt;=34),"Young Adults",
 IF(AND(N175&gt;=35,N175&lt;=44),"Early Middle Age",
 IF(AND(N175&gt;=45,N175&lt;=54),"Middle Age",
 IF(AND(N175&gt;=55,N175&lt;=64),"Pre-Retirement",
 IF(AND(N175&gt;=65,N175&lt;=74),"Young Seniors",
 IF(AND(N175&gt;=75,N175&lt;=89),"Senior Citizens","Invalid Age")
)))))</f>
        <v>Young Adults</v>
      </c>
      <c r="P175" s="7" t="s">
        <v>15</v>
      </c>
    </row>
    <row r="176" spans="1:16" x14ac:dyDescent="0.3">
      <c r="A176" s="7">
        <v>27832</v>
      </c>
      <c r="B176" s="7" t="s">
        <v>38</v>
      </c>
      <c r="C176" s="7" t="s">
        <v>39</v>
      </c>
      <c r="D176" s="8">
        <v>30000</v>
      </c>
      <c r="E176" s="8" t="str">
        <f t="shared" si="2"/>
        <v>Low Income</v>
      </c>
      <c r="F176" s="7">
        <v>0</v>
      </c>
      <c r="G176" s="7" t="s">
        <v>19</v>
      </c>
      <c r="H176" s="7" t="s">
        <v>20</v>
      </c>
      <c r="I176" s="7" t="s">
        <v>18</v>
      </c>
      <c r="J176" s="7">
        <v>1</v>
      </c>
      <c r="K176" s="7" t="s">
        <v>22</v>
      </c>
      <c r="L176" s="9" t="str">
        <f>IF(K176="0-1 Miles","Less than a mile",
 IF(K176="1-2 Miles","Between 1 and 2 miles",
 IF(K176="2-5 Miles","Between 2 and 5 miles",
 IF(K176="5-10 Miles","Between 5 and 10 miles",
 IF(K176="10+ Miles","Greater than 10 miles",
 "Unknown"
)))))</f>
        <v>Between 2 and 5 miles</v>
      </c>
      <c r="M176" s="7" t="s">
        <v>17</v>
      </c>
      <c r="N176" s="7">
        <v>30</v>
      </c>
      <c r="O176" s="7" t="str">
        <f>IF(AND(N176&gt;=25,N176&lt;=34),"Young Adults",
 IF(AND(N176&gt;=35,N176&lt;=44),"Early Middle Age",
 IF(AND(N176&gt;=45,N176&lt;=54),"Middle Age",
 IF(AND(N176&gt;=55,N176&lt;=64),"Pre-Retirement",
 IF(AND(N176&gt;=65,N176&lt;=74),"Young Seniors",
 IF(AND(N176&gt;=75,N176&lt;=89),"Senior Citizens","Invalid Age")
)))))</f>
        <v>Young Adults</v>
      </c>
      <c r="P176" s="7" t="s">
        <v>18</v>
      </c>
    </row>
    <row r="177" spans="1:16" x14ac:dyDescent="0.3">
      <c r="A177" s="7">
        <v>28436</v>
      </c>
      <c r="B177" s="7" t="s">
        <v>38</v>
      </c>
      <c r="C177" s="7" t="s">
        <v>36</v>
      </c>
      <c r="D177" s="8">
        <v>30000</v>
      </c>
      <c r="E177" s="8" t="str">
        <f t="shared" si="2"/>
        <v>Low Income</v>
      </c>
      <c r="F177" s="7">
        <v>0</v>
      </c>
      <c r="G177" s="7" t="s">
        <v>19</v>
      </c>
      <c r="H177" s="7" t="s">
        <v>20</v>
      </c>
      <c r="I177" s="7" t="s">
        <v>18</v>
      </c>
      <c r="J177" s="7">
        <v>1</v>
      </c>
      <c r="K177" s="7" t="s">
        <v>16</v>
      </c>
      <c r="L177" s="9" t="str">
        <f>IF(K177="0-1 Miles","Less than a mile",
 IF(K177="1-2 Miles","Between 1 and 2 miles",
 IF(K177="2-5 Miles","Between 2 and 5 miles",
 IF(K177="5-10 Miles","Between 5 and 10 miles",
 IF(K177="10+ Miles","Greater than 10 miles",
 "Unknown"
)))))</f>
        <v>Less than a mile</v>
      </c>
      <c r="M177" s="7" t="s">
        <v>17</v>
      </c>
      <c r="N177" s="7">
        <v>30</v>
      </c>
      <c r="O177" s="7" t="str">
        <f>IF(AND(N177&gt;=25,N177&lt;=34),"Young Adults",
 IF(AND(N177&gt;=35,N177&lt;=44),"Early Middle Age",
 IF(AND(N177&gt;=45,N177&lt;=54),"Middle Age",
 IF(AND(N177&gt;=55,N177&lt;=64),"Pre-Retirement",
 IF(AND(N177&gt;=65,N177&lt;=74),"Young Seniors",
 IF(AND(N177&gt;=75,N177&lt;=89),"Senior Citizens","Invalid Age")
)))))</f>
        <v>Young Adults</v>
      </c>
      <c r="P177" s="7" t="s">
        <v>15</v>
      </c>
    </row>
    <row r="178" spans="1:16" x14ac:dyDescent="0.3">
      <c r="A178" s="4">
        <v>22707</v>
      </c>
      <c r="B178" s="4" t="s">
        <v>38</v>
      </c>
      <c r="C178" s="4" t="s">
        <v>39</v>
      </c>
      <c r="D178" s="5">
        <v>30000</v>
      </c>
      <c r="E178" s="5" t="str">
        <f t="shared" si="2"/>
        <v>Low Income</v>
      </c>
      <c r="F178" s="4">
        <v>0</v>
      </c>
      <c r="G178" s="4" t="s">
        <v>19</v>
      </c>
      <c r="H178" s="4" t="s">
        <v>20</v>
      </c>
      <c r="I178" s="4" t="s">
        <v>18</v>
      </c>
      <c r="J178" s="4">
        <v>1</v>
      </c>
      <c r="K178" s="4" t="s">
        <v>22</v>
      </c>
      <c r="L178" s="6" t="str">
        <f>IF(K178="0-1 Miles","Less than a mile",
 IF(K178="1-2 Miles","Between 1 and 2 miles",
 IF(K178="2-5 Miles","Between 2 and 5 miles",
 IF(K178="5-10 Miles","Between 5 and 10 miles",
 IF(K178="10+ Miles","Greater than 10 miles",
 "Unknown"
)))))</f>
        <v>Between 2 and 5 miles</v>
      </c>
      <c r="M178" s="4" t="s">
        <v>17</v>
      </c>
      <c r="N178" s="4">
        <v>30</v>
      </c>
      <c r="O178" s="4" t="str">
        <f>IF(AND(N178&gt;=25,N178&lt;=34),"Young Adults",
 IF(AND(N178&gt;=35,N178&lt;=44),"Early Middle Age",
 IF(AND(N178&gt;=45,N178&lt;=54),"Middle Age",
 IF(AND(N178&gt;=55,N178&lt;=64),"Pre-Retirement",
 IF(AND(N178&gt;=65,N178&lt;=74),"Young Seniors",
 IF(AND(N178&gt;=75,N178&lt;=89),"Senior Citizens","Invalid Age")
)))))</f>
        <v>Young Adults</v>
      </c>
      <c r="P178" s="4" t="s">
        <v>18</v>
      </c>
    </row>
    <row r="179" spans="1:16" x14ac:dyDescent="0.3">
      <c r="A179" s="4">
        <v>20946</v>
      </c>
      <c r="B179" s="4" t="s">
        <v>38</v>
      </c>
      <c r="C179" s="4" t="s">
        <v>39</v>
      </c>
      <c r="D179" s="5">
        <v>30000</v>
      </c>
      <c r="E179" s="5" t="str">
        <f t="shared" si="2"/>
        <v>Low Income</v>
      </c>
      <c r="F179" s="4">
        <v>0</v>
      </c>
      <c r="G179" s="4" t="s">
        <v>19</v>
      </c>
      <c r="H179" s="4" t="s">
        <v>20</v>
      </c>
      <c r="I179" s="4" t="s">
        <v>18</v>
      </c>
      <c r="J179" s="4">
        <v>1</v>
      </c>
      <c r="K179" s="4" t="s">
        <v>22</v>
      </c>
      <c r="L179" s="6" t="str">
        <f>IF(K179="0-1 Miles","Less than a mile",
 IF(K179="1-2 Miles","Between 1 and 2 miles",
 IF(K179="2-5 Miles","Between 2 and 5 miles",
 IF(K179="5-10 Miles","Between 5 and 10 miles",
 IF(K179="10+ Miles","Greater than 10 miles",
 "Unknown"
)))))</f>
        <v>Between 2 and 5 miles</v>
      </c>
      <c r="M179" s="4" t="s">
        <v>17</v>
      </c>
      <c r="N179" s="4">
        <v>30</v>
      </c>
      <c r="O179" s="4" t="str">
        <f>IF(AND(N179&gt;=25,N179&lt;=34),"Young Adults",
 IF(AND(N179&gt;=35,N179&lt;=44),"Early Middle Age",
 IF(AND(N179&gt;=45,N179&lt;=54),"Middle Age",
 IF(AND(N179&gt;=55,N179&lt;=64),"Pre-Retirement",
 IF(AND(N179&gt;=65,N179&lt;=74),"Young Seniors",
 IF(AND(N179&gt;=75,N179&lt;=89),"Senior Citizens","Invalid Age")
)))))</f>
        <v>Young Adults</v>
      </c>
      <c r="P179" s="4" t="s">
        <v>18</v>
      </c>
    </row>
    <row r="180" spans="1:16" x14ac:dyDescent="0.3">
      <c r="A180" s="7">
        <v>16468</v>
      </c>
      <c r="B180" s="7" t="s">
        <v>38</v>
      </c>
      <c r="C180" s="7" t="s">
        <v>36</v>
      </c>
      <c r="D180" s="8">
        <v>30000</v>
      </c>
      <c r="E180" s="8" t="str">
        <f t="shared" si="2"/>
        <v>Low Income</v>
      </c>
      <c r="F180" s="7">
        <v>0</v>
      </c>
      <c r="G180" s="7" t="s">
        <v>19</v>
      </c>
      <c r="H180" s="7" t="s">
        <v>20</v>
      </c>
      <c r="I180" s="7" t="s">
        <v>15</v>
      </c>
      <c r="J180" s="7">
        <v>1</v>
      </c>
      <c r="K180" s="7" t="s">
        <v>22</v>
      </c>
      <c r="L180" s="9" t="str">
        <f>IF(K180="0-1 Miles","Less than a mile",
 IF(K180="1-2 Miles","Between 1 and 2 miles",
 IF(K180="2-5 Miles","Between 2 and 5 miles",
 IF(K180="5-10 Miles","Between 5 and 10 miles",
 IF(K180="10+ Miles","Greater than 10 miles",
 "Unknown"
)))))</f>
        <v>Between 2 and 5 miles</v>
      </c>
      <c r="M180" s="7" t="s">
        <v>17</v>
      </c>
      <c r="N180" s="7">
        <v>30</v>
      </c>
      <c r="O180" s="7" t="str">
        <f>IF(AND(N180&gt;=25,N180&lt;=34),"Young Adults",
 IF(AND(N180&gt;=35,N180&lt;=44),"Early Middle Age",
 IF(AND(N180&gt;=45,N180&lt;=54),"Middle Age",
 IF(AND(N180&gt;=55,N180&lt;=64),"Pre-Retirement",
 IF(AND(N180&gt;=65,N180&lt;=74),"Young Seniors",
 IF(AND(N180&gt;=75,N180&lt;=89),"Senior Citizens","Invalid Age")
)))))</f>
        <v>Young Adults</v>
      </c>
      <c r="P180" s="7" t="s">
        <v>18</v>
      </c>
    </row>
    <row r="181" spans="1:16" x14ac:dyDescent="0.3">
      <c r="A181" s="7">
        <v>23549</v>
      </c>
      <c r="B181" s="7" t="s">
        <v>38</v>
      </c>
      <c r="C181" s="7" t="s">
        <v>36</v>
      </c>
      <c r="D181" s="8">
        <v>30000</v>
      </c>
      <c r="E181" s="8" t="str">
        <f t="shared" si="2"/>
        <v>Low Income</v>
      </c>
      <c r="F181" s="7">
        <v>0</v>
      </c>
      <c r="G181" s="7" t="s">
        <v>27</v>
      </c>
      <c r="H181" s="7" t="s">
        <v>14</v>
      </c>
      <c r="I181" s="7" t="s">
        <v>15</v>
      </c>
      <c r="J181" s="7">
        <v>2</v>
      </c>
      <c r="K181" s="7" t="s">
        <v>23</v>
      </c>
      <c r="L181" s="9" t="str">
        <f>IF(K181="0-1 Miles","Less than a mile",
 IF(K181="1-2 Miles","Between 1 and 2 miles",
 IF(K181="2-5 Miles","Between 2 and 5 miles",
 IF(K181="5-10 Miles","Between 5 and 10 miles",
 IF(K181="10+ Miles","Greater than 10 miles",
 "Unknown"
)))))</f>
        <v>Between 5 and 10 miles</v>
      </c>
      <c r="M181" s="7" t="s">
        <v>32</v>
      </c>
      <c r="N181" s="7">
        <v>30</v>
      </c>
      <c r="O181" s="7" t="str">
        <f>IF(AND(N181&gt;=25,N181&lt;=34),"Young Adults",
 IF(AND(N181&gt;=35,N181&lt;=44),"Early Middle Age",
 IF(AND(N181&gt;=45,N181&lt;=54),"Middle Age",
 IF(AND(N181&gt;=55,N181&lt;=64),"Pre-Retirement",
 IF(AND(N181&gt;=65,N181&lt;=74),"Young Seniors",
 IF(AND(N181&gt;=75,N181&lt;=89),"Senior Citizens","Invalid Age")
)))))</f>
        <v>Young Adults</v>
      </c>
      <c r="P181" s="7" t="s">
        <v>18</v>
      </c>
    </row>
    <row r="182" spans="1:16" x14ac:dyDescent="0.3">
      <c r="A182" s="4">
        <v>18910</v>
      </c>
      <c r="B182" s="4" t="s">
        <v>38</v>
      </c>
      <c r="C182" s="4" t="s">
        <v>36</v>
      </c>
      <c r="D182" s="5">
        <v>30000</v>
      </c>
      <c r="E182" s="5" t="str">
        <f t="shared" si="2"/>
        <v>Low Income</v>
      </c>
      <c r="F182" s="4">
        <v>0</v>
      </c>
      <c r="G182" s="4" t="s">
        <v>19</v>
      </c>
      <c r="H182" s="4" t="s">
        <v>14</v>
      </c>
      <c r="I182" s="4" t="s">
        <v>15</v>
      </c>
      <c r="J182" s="4">
        <v>2</v>
      </c>
      <c r="K182" s="4" t="s">
        <v>23</v>
      </c>
      <c r="L182" s="6" t="str">
        <f>IF(K182="0-1 Miles","Less than a mile",
 IF(K182="1-2 Miles","Between 1 and 2 miles",
 IF(K182="2-5 Miles","Between 2 and 5 miles",
 IF(K182="5-10 Miles","Between 5 and 10 miles",
 IF(K182="10+ Miles","Greater than 10 miles",
 "Unknown"
)))))</f>
        <v>Between 5 and 10 miles</v>
      </c>
      <c r="M182" s="4" t="s">
        <v>32</v>
      </c>
      <c r="N182" s="4">
        <v>30</v>
      </c>
      <c r="O182" s="4" t="str">
        <f>IF(AND(N182&gt;=25,N182&lt;=34),"Young Adults",
 IF(AND(N182&gt;=35,N182&lt;=44),"Early Middle Age",
 IF(AND(N182&gt;=45,N182&lt;=54),"Middle Age",
 IF(AND(N182&gt;=55,N182&lt;=64),"Pre-Retirement",
 IF(AND(N182&gt;=65,N182&lt;=74),"Young Seniors",
 IF(AND(N182&gt;=75,N182&lt;=89),"Senior Citizens","Invalid Age")
)))))</f>
        <v>Young Adults</v>
      </c>
      <c r="P182" s="4" t="s">
        <v>18</v>
      </c>
    </row>
    <row r="183" spans="1:16" x14ac:dyDescent="0.3">
      <c r="A183" s="4">
        <v>14077</v>
      </c>
      <c r="B183" s="4" t="s">
        <v>38</v>
      </c>
      <c r="C183" s="4" t="s">
        <v>36</v>
      </c>
      <c r="D183" s="5">
        <v>30000</v>
      </c>
      <c r="E183" s="5" t="str">
        <f t="shared" si="2"/>
        <v>Low Income</v>
      </c>
      <c r="F183" s="4">
        <v>0</v>
      </c>
      <c r="G183" s="4" t="s">
        <v>27</v>
      </c>
      <c r="H183" s="4" t="s">
        <v>14</v>
      </c>
      <c r="I183" s="4" t="s">
        <v>15</v>
      </c>
      <c r="J183" s="4">
        <v>2</v>
      </c>
      <c r="K183" s="4" t="s">
        <v>23</v>
      </c>
      <c r="L183" s="6" t="str">
        <f>IF(K183="0-1 Miles","Less than a mile",
 IF(K183="1-2 Miles","Between 1 and 2 miles",
 IF(K183="2-5 Miles","Between 2 and 5 miles",
 IF(K183="5-10 Miles","Between 5 and 10 miles",
 IF(K183="10+ Miles","Greater than 10 miles",
 "Unknown"
)))))</f>
        <v>Between 5 and 10 miles</v>
      </c>
      <c r="M183" s="4" t="s">
        <v>32</v>
      </c>
      <c r="N183" s="4">
        <v>30</v>
      </c>
      <c r="O183" s="4" t="str">
        <f>IF(AND(N183&gt;=25,N183&lt;=34),"Young Adults",
 IF(AND(N183&gt;=35,N183&lt;=44),"Early Middle Age",
 IF(AND(N183&gt;=45,N183&lt;=54),"Middle Age",
 IF(AND(N183&gt;=55,N183&lt;=64),"Pre-Retirement",
 IF(AND(N183&gt;=65,N183&lt;=74),"Young Seniors",
 IF(AND(N183&gt;=75,N183&lt;=89),"Senior Citizens","Invalid Age")
)))))</f>
        <v>Young Adults</v>
      </c>
      <c r="P183" s="4" t="s">
        <v>18</v>
      </c>
    </row>
    <row r="184" spans="1:16" x14ac:dyDescent="0.3">
      <c r="A184" s="4">
        <v>17848</v>
      </c>
      <c r="B184" s="4" t="s">
        <v>38</v>
      </c>
      <c r="C184" s="4" t="s">
        <v>36</v>
      </c>
      <c r="D184" s="5">
        <v>30000</v>
      </c>
      <c r="E184" s="5" t="str">
        <f t="shared" si="2"/>
        <v>Low Income</v>
      </c>
      <c r="F184" s="4">
        <v>0</v>
      </c>
      <c r="G184" s="4" t="s">
        <v>19</v>
      </c>
      <c r="H184" s="4" t="s">
        <v>20</v>
      </c>
      <c r="I184" s="4" t="s">
        <v>18</v>
      </c>
      <c r="J184" s="4">
        <v>1</v>
      </c>
      <c r="K184" s="4" t="s">
        <v>22</v>
      </c>
      <c r="L184" s="6" t="str">
        <f>IF(K184="0-1 Miles","Less than a mile",
 IF(K184="1-2 Miles","Between 1 and 2 miles",
 IF(K184="2-5 Miles","Between 2 and 5 miles",
 IF(K184="5-10 Miles","Between 5 and 10 miles",
 IF(K184="10+ Miles","Greater than 10 miles",
 "Unknown"
)))))</f>
        <v>Between 2 and 5 miles</v>
      </c>
      <c r="M184" s="4" t="s">
        <v>17</v>
      </c>
      <c r="N184" s="4">
        <v>31</v>
      </c>
      <c r="O184" s="4" t="str">
        <f>IF(AND(N184&gt;=25,N184&lt;=34),"Young Adults",
 IF(AND(N184&gt;=35,N184&lt;=44),"Early Middle Age",
 IF(AND(N184&gt;=45,N184&lt;=54),"Middle Age",
 IF(AND(N184&gt;=55,N184&lt;=64),"Pre-Retirement",
 IF(AND(N184&gt;=65,N184&lt;=74),"Young Seniors",
 IF(AND(N184&gt;=75,N184&lt;=89),"Senior Citizens","Invalid Age")
)))))</f>
        <v>Young Adults</v>
      </c>
      <c r="P184" s="4" t="s">
        <v>15</v>
      </c>
    </row>
    <row r="185" spans="1:16" x14ac:dyDescent="0.3">
      <c r="A185" s="7">
        <v>12718</v>
      </c>
      <c r="B185" s="7" t="s">
        <v>38</v>
      </c>
      <c r="C185" s="7" t="s">
        <v>39</v>
      </c>
      <c r="D185" s="8">
        <v>30000</v>
      </c>
      <c r="E185" s="8" t="str">
        <f t="shared" si="2"/>
        <v>Low Income</v>
      </c>
      <c r="F185" s="7">
        <v>0</v>
      </c>
      <c r="G185" s="7" t="s">
        <v>19</v>
      </c>
      <c r="H185" s="7" t="s">
        <v>20</v>
      </c>
      <c r="I185" s="7" t="s">
        <v>15</v>
      </c>
      <c r="J185" s="7">
        <v>1</v>
      </c>
      <c r="K185" s="7" t="s">
        <v>22</v>
      </c>
      <c r="L185" s="9" t="str">
        <f>IF(K185="0-1 Miles","Less than a mile",
 IF(K185="1-2 Miles","Between 1 and 2 miles",
 IF(K185="2-5 Miles","Between 2 and 5 miles",
 IF(K185="5-10 Miles","Between 5 and 10 miles",
 IF(K185="10+ Miles","Greater than 10 miles",
 "Unknown"
)))))</f>
        <v>Between 2 and 5 miles</v>
      </c>
      <c r="M185" s="7" t="s">
        <v>17</v>
      </c>
      <c r="N185" s="7">
        <v>31</v>
      </c>
      <c r="O185" s="7" t="str">
        <f>IF(AND(N185&gt;=25,N185&lt;=34),"Young Adults",
 IF(AND(N185&gt;=35,N185&lt;=44),"Early Middle Age",
 IF(AND(N185&gt;=45,N185&lt;=54),"Middle Age",
 IF(AND(N185&gt;=55,N185&lt;=64),"Pre-Retirement",
 IF(AND(N185&gt;=65,N185&lt;=74),"Young Seniors",
 IF(AND(N185&gt;=75,N185&lt;=89),"Senior Citizens","Invalid Age")
)))))</f>
        <v>Young Adults</v>
      </c>
      <c r="P185" s="7" t="s">
        <v>18</v>
      </c>
    </row>
    <row r="186" spans="1:16" x14ac:dyDescent="0.3">
      <c r="A186" s="7">
        <v>25681</v>
      </c>
      <c r="B186" s="7" t="s">
        <v>38</v>
      </c>
      <c r="C186" s="7" t="s">
        <v>39</v>
      </c>
      <c r="D186" s="8">
        <v>30000</v>
      </c>
      <c r="E186" s="8" t="str">
        <f t="shared" si="2"/>
        <v>Low Income</v>
      </c>
      <c r="F186" s="7">
        <v>0</v>
      </c>
      <c r="G186" s="7" t="s">
        <v>19</v>
      </c>
      <c r="H186" s="7" t="s">
        <v>20</v>
      </c>
      <c r="I186" s="7" t="s">
        <v>18</v>
      </c>
      <c r="J186" s="7">
        <v>1</v>
      </c>
      <c r="K186" s="7" t="s">
        <v>22</v>
      </c>
      <c r="L186" s="9" t="str">
        <f>IF(K186="0-1 Miles","Less than a mile",
 IF(K186="1-2 Miles","Between 1 and 2 miles",
 IF(K186="2-5 Miles","Between 2 and 5 miles",
 IF(K186="5-10 Miles","Between 5 and 10 miles",
 IF(K186="10+ Miles","Greater than 10 miles",
 "Unknown"
)))))</f>
        <v>Between 2 and 5 miles</v>
      </c>
      <c r="M186" s="7" t="s">
        <v>17</v>
      </c>
      <c r="N186" s="7">
        <v>31</v>
      </c>
      <c r="O186" s="7" t="str">
        <f>IF(AND(N186&gt;=25,N186&lt;=34),"Young Adults",
 IF(AND(N186&gt;=35,N186&lt;=44),"Early Middle Age",
 IF(AND(N186&gt;=45,N186&lt;=54),"Middle Age",
 IF(AND(N186&gt;=55,N186&lt;=64),"Pre-Retirement",
 IF(AND(N186&gt;=65,N186&lt;=74),"Young Seniors",
 IF(AND(N186&gt;=75,N186&lt;=89),"Senior Citizens","Invalid Age")
)))))</f>
        <v>Young Adults</v>
      </c>
      <c r="P186" s="7" t="s">
        <v>15</v>
      </c>
    </row>
    <row r="187" spans="1:16" x14ac:dyDescent="0.3">
      <c r="A187" s="7">
        <v>13066</v>
      </c>
      <c r="B187" s="7" t="s">
        <v>38</v>
      </c>
      <c r="C187" s="7" t="s">
        <v>36</v>
      </c>
      <c r="D187" s="8">
        <v>30000</v>
      </c>
      <c r="E187" s="8" t="str">
        <f t="shared" si="2"/>
        <v>Low Income</v>
      </c>
      <c r="F187" s="7">
        <v>0</v>
      </c>
      <c r="G187" s="7" t="s">
        <v>27</v>
      </c>
      <c r="H187" s="7" t="s">
        <v>14</v>
      </c>
      <c r="I187" s="7" t="s">
        <v>18</v>
      </c>
      <c r="J187" s="7">
        <v>2</v>
      </c>
      <c r="K187" s="7" t="s">
        <v>26</v>
      </c>
      <c r="L187" s="9" t="str">
        <f>IF(K187="0-1 Miles","Less than a mile",
 IF(K187="1-2 Miles","Between 1 and 2 miles",
 IF(K187="2-5 Miles","Between 2 and 5 miles",
 IF(K187="5-10 Miles","Between 5 and 10 miles",
 IF(K187="10+ Miles","Greater than 10 miles",
 "Unknown"
)))))</f>
        <v>Between 1 and 2 miles</v>
      </c>
      <c r="M187" s="7" t="s">
        <v>32</v>
      </c>
      <c r="N187" s="7">
        <v>31</v>
      </c>
      <c r="O187" s="7" t="str">
        <f>IF(AND(N187&gt;=25,N187&lt;=34),"Young Adults",
 IF(AND(N187&gt;=35,N187&lt;=44),"Early Middle Age",
 IF(AND(N187&gt;=45,N187&lt;=54),"Middle Age",
 IF(AND(N187&gt;=55,N187&lt;=64),"Pre-Retirement",
 IF(AND(N187&gt;=65,N187&lt;=74),"Young Seniors",
 IF(AND(N187&gt;=75,N187&lt;=89),"Senior Citizens","Invalid Age")
)))))</f>
        <v>Young Adults</v>
      </c>
      <c r="P187" s="7" t="s">
        <v>15</v>
      </c>
    </row>
    <row r="188" spans="1:16" x14ac:dyDescent="0.3">
      <c r="A188" s="7">
        <v>18347</v>
      </c>
      <c r="B188" s="7" t="s">
        <v>38</v>
      </c>
      <c r="C188" s="7" t="s">
        <v>39</v>
      </c>
      <c r="D188" s="8">
        <v>30000</v>
      </c>
      <c r="E188" s="8" t="str">
        <f t="shared" si="2"/>
        <v>Low Income</v>
      </c>
      <c r="F188" s="7">
        <v>0</v>
      </c>
      <c r="G188" s="7" t="s">
        <v>19</v>
      </c>
      <c r="H188" s="7" t="s">
        <v>14</v>
      </c>
      <c r="I188" s="7" t="s">
        <v>18</v>
      </c>
      <c r="J188" s="7">
        <v>1</v>
      </c>
      <c r="K188" s="7" t="s">
        <v>26</v>
      </c>
      <c r="L188" s="9" t="str">
        <f>IF(K188="0-1 Miles","Less than a mile",
 IF(K188="1-2 Miles","Between 1 and 2 miles",
 IF(K188="2-5 Miles","Between 2 and 5 miles",
 IF(K188="5-10 Miles","Between 5 and 10 miles",
 IF(K188="10+ Miles","Greater than 10 miles",
 "Unknown"
)))))</f>
        <v>Between 1 and 2 miles</v>
      </c>
      <c r="M188" s="7" t="s">
        <v>32</v>
      </c>
      <c r="N188" s="7">
        <v>31</v>
      </c>
      <c r="O188" s="7" t="str">
        <f>IF(AND(N188&gt;=25,N188&lt;=34),"Young Adults",
 IF(AND(N188&gt;=35,N188&lt;=44),"Early Middle Age",
 IF(AND(N188&gt;=45,N188&lt;=54),"Middle Age",
 IF(AND(N188&gt;=55,N188&lt;=64),"Pre-Retirement",
 IF(AND(N188&gt;=65,N188&lt;=74),"Young Seniors",
 IF(AND(N188&gt;=75,N188&lt;=89),"Senior Citizens","Invalid Age")
)))))</f>
        <v>Young Adults</v>
      </c>
      <c r="P188" s="7" t="s">
        <v>18</v>
      </c>
    </row>
    <row r="189" spans="1:16" x14ac:dyDescent="0.3">
      <c r="A189" s="4">
        <v>12716</v>
      </c>
      <c r="B189" s="4" t="s">
        <v>38</v>
      </c>
      <c r="C189" s="4" t="s">
        <v>36</v>
      </c>
      <c r="D189" s="5">
        <v>30000</v>
      </c>
      <c r="E189" s="5" t="str">
        <f t="shared" si="2"/>
        <v>Low Income</v>
      </c>
      <c r="F189" s="4">
        <v>0</v>
      </c>
      <c r="G189" s="4" t="s">
        <v>19</v>
      </c>
      <c r="H189" s="4" t="s">
        <v>20</v>
      </c>
      <c r="I189" s="4" t="s">
        <v>15</v>
      </c>
      <c r="J189" s="4">
        <v>1</v>
      </c>
      <c r="K189" s="4" t="s">
        <v>22</v>
      </c>
      <c r="L189" s="6" t="str">
        <f>IF(K189="0-1 Miles","Less than a mile",
 IF(K189="1-2 Miles","Between 1 and 2 miles",
 IF(K189="2-5 Miles","Between 2 and 5 miles",
 IF(K189="5-10 Miles","Between 5 and 10 miles",
 IF(K189="10+ Miles","Greater than 10 miles",
 "Unknown"
)))))</f>
        <v>Between 2 and 5 miles</v>
      </c>
      <c r="M189" s="4" t="s">
        <v>17</v>
      </c>
      <c r="N189" s="4">
        <v>32</v>
      </c>
      <c r="O189" s="4" t="str">
        <f>IF(AND(N189&gt;=25,N189&lt;=34),"Young Adults",
 IF(AND(N189&gt;=35,N189&lt;=44),"Early Middle Age",
 IF(AND(N189&gt;=45,N189&lt;=54),"Middle Age",
 IF(AND(N189&gt;=55,N189&lt;=64),"Pre-Retirement",
 IF(AND(N189&gt;=65,N189&lt;=74),"Young Seniors",
 IF(AND(N189&gt;=75,N189&lt;=89),"Senior Citizens","Invalid Age")
)))))</f>
        <v>Young Adults</v>
      </c>
      <c r="P189" s="4" t="s">
        <v>18</v>
      </c>
    </row>
    <row r="190" spans="1:16" x14ac:dyDescent="0.3">
      <c r="A190" s="4">
        <v>19174</v>
      </c>
      <c r="B190" s="4" t="s">
        <v>38</v>
      </c>
      <c r="C190" s="4" t="s">
        <v>39</v>
      </c>
      <c r="D190" s="5">
        <v>30000</v>
      </c>
      <c r="E190" s="5" t="str">
        <f t="shared" si="2"/>
        <v>Low Income</v>
      </c>
      <c r="F190" s="4">
        <v>0</v>
      </c>
      <c r="G190" s="4" t="s">
        <v>27</v>
      </c>
      <c r="H190" s="4" t="s">
        <v>25</v>
      </c>
      <c r="I190" s="4" t="s">
        <v>18</v>
      </c>
      <c r="J190" s="4">
        <v>1</v>
      </c>
      <c r="K190" s="4" t="s">
        <v>22</v>
      </c>
      <c r="L190" s="6" t="str">
        <f>IF(K190="0-1 Miles","Less than a mile",
 IF(K190="1-2 Miles","Between 1 and 2 miles",
 IF(K190="2-5 Miles","Between 2 and 5 miles",
 IF(K190="5-10 Miles","Between 5 and 10 miles",
 IF(K190="10+ Miles","Greater than 10 miles",
 "Unknown"
)))))</f>
        <v>Between 2 and 5 miles</v>
      </c>
      <c r="M190" s="4" t="s">
        <v>17</v>
      </c>
      <c r="N190" s="4">
        <v>32</v>
      </c>
      <c r="O190" s="4" t="str">
        <f>IF(AND(N190&gt;=25,N190&lt;=34),"Young Adults",
 IF(AND(N190&gt;=35,N190&lt;=44),"Early Middle Age",
 IF(AND(N190&gt;=45,N190&lt;=54),"Middle Age",
 IF(AND(N190&gt;=55,N190&lt;=64),"Pre-Retirement",
 IF(AND(N190&gt;=65,N190&lt;=74),"Young Seniors",
 IF(AND(N190&gt;=75,N190&lt;=89),"Senior Citizens","Invalid Age")
)))))</f>
        <v>Young Adults</v>
      </c>
      <c r="P190" s="4" t="s">
        <v>15</v>
      </c>
    </row>
    <row r="191" spans="1:16" x14ac:dyDescent="0.3">
      <c r="A191" s="7">
        <v>13683</v>
      </c>
      <c r="B191" s="7" t="s">
        <v>38</v>
      </c>
      <c r="C191" s="7" t="s">
        <v>39</v>
      </c>
      <c r="D191" s="8">
        <v>30000</v>
      </c>
      <c r="E191" s="8" t="str">
        <f t="shared" si="2"/>
        <v>Low Income</v>
      </c>
      <c r="F191" s="7">
        <v>0</v>
      </c>
      <c r="G191" s="7" t="s">
        <v>27</v>
      </c>
      <c r="H191" s="7" t="s">
        <v>25</v>
      </c>
      <c r="I191" s="7" t="s">
        <v>18</v>
      </c>
      <c r="J191" s="7">
        <v>1</v>
      </c>
      <c r="K191" s="7" t="s">
        <v>22</v>
      </c>
      <c r="L191" s="9" t="str">
        <f>IF(K191="0-1 Miles","Less than a mile",
 IF(K191="1-2 Miles","Between 1 and 2 miles",
 IF(K191="2-5 Miles","Between 2 and 5 miles",
 IF(K191="5-10 Miles","Between 5 and 10 miles",
 IF(K191="10+ Miles","Greater than 10 miles",
 "Unknown"
)))))</f>
        <v>Between 2 and 5 miles</v>
      </c>
      <c r="M191" s="7" t="s">
        <v>17</v>
      </c>
      <c r="N191" s="7">
        <v>32</v>
      </c>
      <c r="O191" s="7" t="str">
        <f>IF(AND(N191&gt;=25,N191&lt;=34),"Young Adults",
 IF(AND(N191&gt;=35,N191&lt;=44),"Early Middle Age",
 IF(AND(N191&gt;=45,N191&lt;=54),"Middle Age",
 IF(AND(N191&gt;=55,N191&lt;=64),"Pre-Retirement",
 IF(AND(N191&gt;=65,N191&lt;=74),"Young Seniors",
 IF(AND(N191&gt;=75,N191&lt;=89),"Senior Citizens","Invalid Age")
)))))</f>
        <v>Young Adults</v>
      </c>
      <c r="P191" s="7" t="s">
        <v>18</v>
      </c>
    </row>
    <row r="192" spans="1:16" x14ac:dyDescent="0.3">
      <c r="A192" s="7">
        <v>12731</v>
      </c>
      <c r="B192" s="7" t="s">
        <v>38</v>
      </c>
      <c r="C192" s="7" t="s">
        <v>36</v>
      </c>
      <c r="D192" s="8">
        <v>30000</v>
      </c>
      <c r="E192" s="8" t="str">
        <f t="shared" si="2"/>
        <v>Low Income</v>
      </c>
      <c r="F192" s="7">
        <v>0</v>
      </c>
      <c r="G192" s="7" t="s">
        <v>27</v>
      </c>
      <c r="H192" s="7" t="s">
        <v>25</v>
      </c>
      <c r="I192" s="7" t="s">
        <v>18</v>
      </c>
      <c r="J192" s="7">
        <v>1</v>
      </c>
      <c r="K192" s="7" t="s">
        <v>26</v>
      </c>
      <c r="L192" s="9" t="str">
        <f>IF(K192="0-1 Miles","Less than a mile",
 IF(K192="1-2 Miles","Between 1 and 2 miles",
 IF(K192="2-5 Miles","Between 2 and 5 miles",
 IF(K192="5-10 Miles","Between 5 and 10 miles",
 IF(K192="10+ Miles","Greater than 10 miles",
 "Unknown"
)))))</f>
        <v>Between 1 and 2 miles</v>
      </c>
      <c r="M192" s="7" t="s">
        <v>17</v>
      </c>
      <c r="N192" s="7">
        <v>32</v>
      </c>
      <c r="O192" s="7" t="str">
        <f>IF(AND(N192&gt;=25,N192&lt;=34),"Young Adults",
 IF(AND(N192&gt;=35,N192&lt;=44),"Early Middle Age",
 IF(AND(N192&gt;=45,N192&lt;=54),"Middle Age",
 IF(AND(N192&gt;=55,N192&lt;=64),"Pre-Retirement",
 IF(AND(N192&gt;=65,N192&lt;=74),"Young Seniors",
 IF(AND(N192&gt;=75,N192&lt;=89),"Senior Citizens","Invalid Age")
)))))</f>
        <v>Young Adults</v>
      </c>
      <c r="P192" s="7" t="s">
        <v>18</v>
      </c>
    </row>
    <row r="193" spans="1:16" x14ac:dyDescent="0.3">
      <c r="A193" s="4">
        <v>14271</v>
      </c>
      <c r="B193" s="4" t="s">
        <v>37</v>
      </c>
      <c r="C193" s="4" t="s">
        <v>36</v>
      </c>
      <c r="D193" s="5">
        <v>30000</v>
      </c>
      <c r="E193" s="5" t="str">
        <f t="shared" si="2"/>
        <v>Low Income</v>
      </c>
      <c r="F193" s="4">
        <v>0</v>
      </c>
      <c r="G193" s="4" t="s">
        <v>27</v>
      </c>
      <c r="H193" s="4" t="s">
        <v>14</v>
      </c>
      <c r="I193" s="4" t="s">
        <v>15</v>
      </c>
      <c r="J193" s="4">
        <v>2</v>
      </c>
      <c r="K193" s="4" t="s">
        <v>23</v>
      </c>
      <c r="L193" s="6" t="str">
        <f>IF(K193="0-1 Miles","Less than a mile",
 IF(K193="1-2 Miles","Between 1 and 2 miles",
 IF(K193="2-5 Miles","Between 2 and 5 miles",
 IF(K193="5-10 Miles","Between 5 and 10 miles",
 IF(K193="10+ Miles","Greater than 10 miles",
 "Unknown"
)))))</f>
        <v>Between 5 and 10 miles</v>
      </c>
      <c r="M193" s="4" t="s">
        <v>32</v>
      </c>
      <c r="N193" s="4">
        <v>32</v>
      </c>
      <c r="O193" s="4" t="str">
        <f>IF(AND(N193&gt;=25,N193&lt;=34),"Young Adults",
 IF(AND(N193&gt;=35,N193&lt;=44),"Early Middle Age",
 IF(AND(N193&gt;=45,N193&lt;=54),"Middle Age",
 IF(AND(N193&gt;=55,N193&lt;=64),"Pre-Retirement",
 IF(AND(N193&gt;=65,N193&lt;=74),"Young Seniors",
 IF(AND(N193&gt;=75,N193&lt;=89),"Senior Citizens","Invalid Age")
)))))</f>
        <v>Young Adults</v>
      </c>
      <c r="P193" s="4" t="s">
        <v>18</v>
      </c>
    </row>
    <row r="194" spans="1:16" x14ac:dyDescent="0.3">
      <c r="A194" s="7">
        <v>15839</v>
      </c>
      <c r="B194" s="7" t="s">
        <v>38</v>
      </c>
      <c r="C194" s="7" t="s">
        <v>36</v>
      </c>
      <c r="D194" s="8">
        <v>30000</v>
      </c>
      <c r="E194" s="8" t="str">
        <f t="shared" ref="E194:E257" si="3">IF(D194&lt;=40000,"Low Income",IF(D194&lt;=70000,"Lower-Middle Income",IF(D194&lt;=100000,"Middle Income",IF(D194&lt;=130000,"Upper-Middle Income","High Income"))))</f>
        <v>Low Income</v>
      </c>
      <c r="F194" s="7">
        <v>0</v>
      </c>
      <c r="G194" s="7" t="s">
        <v>19</v>
      </c>
      <c r="H194" s="7" t="s">
        <v>14</v>
      </c>
      <c r="I194" s="7" t="s">
        <v>15</v>
      </c>
      <c r="J194" s="7">
        <v>1</v>
      </c>
      <c r="K194" s="7" t="s">
        <v>23</v>
      </c>
      <c r="L194" s="9" t="str">
        <f>IF(K194="0-1 Miles","Less than a mile",
 IF(K194="1-2 Miles","Between 1 and 2 miles",
 IF(K194="2-5 Miles","Between 2 and 5 miles",
 IF(K194="5-10 Miles","Between 5 and 10 miles",
 IF(K194="10+ Miles","Greater than 10 miles",
 "Unknown"
)))))</f>
        <v>Between 5 and 10 miles</v>
      </c>
      <c r="M194" s="7" t="s">
        <v>32</v>
      </c>
      <c r="N194" s="7">
        <v>32</v>
      </c>
      <c r="O194" s="7" t="str">
        <f>IF(AND(N194&gt;=25,N194&lt;=34),"Young Adults",
 IF(AND(N194&gt;=35,N194&lt;=44),"Early Middle Age",
 IF(AND(N194&gt;=45,N194&lt;=54),"Middle Age",
 IF(AND(N194&gt;=55,N194&lt;=64),"Pre-Retirement",
 IF(AND(N194&gt;=65,N194&lt;=74),"Young Seniors",
 IF(AND(N194&gt;=75,N194&lt;=89),"Senior Citizens","Invalid Age")
)))))</f>
        <v>Young Adults</v>
      </c>
      <c r="P194" s="7" t="s">
        <v>18</v>
      </c>
    </row>
    <row r="195" spans="1:16" x14ac:dyDescent="0.3">
      <c r="A195" s="7">
        <v>14872</v>
      </c>
      <c r="B195" s="7" t="s">
        <v>37</v>
      </c>
      <c r="C195" s="7" t="s">
        <v>36</v>
      </c>
      <c r="D195" s="8">
        <v>30000</v>
      </c>
      <c r="E195" s="8" t="str">
        <f t="shared" si="3"/>
        <v>Low Income</v>
      </c>
      <c r="F195" s="7">
        <v>0</v>
      </c>
      <c r="G195" s="7" t="s">
        <v>31</v>
      </c>
      <c r="H195" s="7" t="s">
        <v>14</v>
      </c>
      <c r="I195" s="7" t="s">
        <v>15</v>
      </c>
      <c r="J195" s="7">
        <v>0</v>
      </c>
      <c r="K195" s="7" t="s">
        <v>16</v>
      </c>
      <c r="L195" s="9" t="str">
        <f>IF(K195="0-1 Miles","Less than a mile",
 IF(K195="1-2 Miles","Between 1 and 2 miles",
 IF(K195="2-5 Miles","Between 2 and 5 miles",
 IF(K195="5-10 Miles","Between 5 and 10 miles",
 IF(K195="10+ Miles","Greater than 10 miles",
 "Unknown"
)))))</f>
        <v>Less than a mile</v>
      </c>
      <c r="M195" s="7" t="s">
        <v>32</v>
      </c>
      <c r="N195" s="7">
        <v>32</v>
      </c>
      <c r="O195" s="7" t="str">
        <f>IF(AND(N195&gt;=25,N195&lt;=34),"Young Adults",
 IF(AND(N195&gt;=35,N195&lt;=44),"Early Middle Age",
 IF(AND(N195&gt;=45,N195&lt;=54),"Middle Age",
 IF(AND(N195&gt;=55,N195&lt;=64),"Pre-Retirement",
 IF(AND(N195&gt;=65,N195&lt;=74),"Young Seniors",
 IF(AND(N195&gt;=75,N195&lt;=89),"Senior Citizens","Invalid Age")
)))))</f>
        <v>Young Adults</v>
      </c>
      <c r="P195" s="7" t="s">
        <v>18</v>
      </c>
    </row>
    <row r="196" spans="1:16" x14ac:dyDescent="0.3">
      <c r="A196" s="7">
        <v>25303</v>
      </c>
      <c r="B196" s="7" t="s">
        <v>38</v>
      </c>
      <c r="C196" s="7" t="s">
        <v>36</v>
      </c>
      <c r="D196" s="8">
        <v>30000</v>
      </c>
      <c r="E196" s="8" t="str">
        <f t="shared" si="3"/>
        <v>Low Income</v>
      </c>
      <c r="F196" s="7">
        <v>0</v>
      </c>
      <c r="G196" s="7" t="s">
        <v>27</v>
      </c>
      <c r="H196" s="7" t="s">
        <v>25</v>
      </c>
      <c r="I196" s="7" t="s">
        <v>15</v>
      </c>
      <c r="J196" s="7">
        <v>1</v>
      </c>
      <c r="K196" s="7" t="s">
        <v>22</v>
      </c>
      <c r="L196" s="9" t="str">
        <f>IF(K196="0-1 Miles","Less than a mile",
 IF(K196="1-2 Miles","Between 1 and 2 miles",
 IF(K196="2-5 Miles","Between 2 and 5 miles",
 IF(K196="5-10 Miles","Between 5 and 10 miles",
 IF(K196="10+ Miles","Greater than 10 miles",
 "Unknown"
)))))</f>
        <v>Between 2 and 5 miles</v>
      </c>
      <c r="M196" s="7" t="s">
        <v>17</v>
      </c>
      <c r="N196" s="7">
        <v>33</v>
      </c>
      <c r="O196" s="7" t="str">
        <f>IF(AND(N196&gt;=25,N196&lt;=34),"Young Adults",
 IF(AND(N196&gt;=35,N196&lt;=44),"Early Middle Age",
 IF(AND(N196&gt;=45,N196&lt;=54),"Middle Age",
 IF(AND(N196&gt;=55,N196&lt;=64),"Pre-Retirement",
 IF(AND(N196&gt;=65,N196&lt;=74),"Young Seniors",
 IF(AND(N196&gt;=75,N196&lt;=89),"Senior Citizens","Invalid Age")
)))))</f>
        <v>Young Adults</v>
      </c>
      <c r="P196" s="7" t="s">
        <v>15</v>
      </c>
    </row>
    <row r="197" spans="1:16" x14ac:dyDescent="0.3">
      <c r="A197" s="4">
        <v>15608</v>
      </c>
      <c r="B197" s="4" t="s">
        <v>38</v>
      </c>
      <c r="C197" s="4" t="s">
        <v>39</v>
      </c>
      <c r="D197" s="5">
        <v>30000</v>
      </c>
      <c r="E197" s="5" t="str">
        <f t="shared" si="3"/>
        <v>Low Income</v>
      </c>
      <c r="F197" s="4">
        <v>0</v>
      </c>
      <c r="G197" s="4" t="s">
        <v>19</v>
      </c>
      <c r="H197" s="4" t="s">
        <v>20</v>
      </c>
      <c r="I197" s="4" t="s">
        <v>18</v>
      </c>
      <c r="J197" s="4">
        <v>1</v>
      </c>
      <c r="K197" s="4" t="s">
        <v>22</v>
      </c>
      <c r="L197" s="6" t="str">
        <f>IF(K197="0-1 Miles","Less than a mile",
 IF(K197="1-2 Miles","Between 1 and 2 miles",
 IF(K197="2-5 Miles","Between 2 and 5 miles",
 IF(K197="5-10 Miles","Between 5 and 10 miles",
 IF(K197="10+ Miles","Greater than 10 miles",
 "Unknown"
)))))</f>
        <v>Between 2 and 5 miles</v>
      </c>
      <c r="M197" s="4" t="s">
        <v>17</v>
      </c>
      <c r="N197" s="4">
        <v>33</v>
      </c>
      <c r="O197" s="4" t="str">
        <f>IF(AND(N197&gt;=25,N197&lt;=34),"Young Adults",
 IF(AND(N197&gt;=35,N197&lt;=44),"Early Middle Age",
 IF(AND(N197&gt;=45,N197&lt;=54),"Middle Age",
 IF(AND(N197&gt;=55,N197&lt;=64),"Pre-Retirement",
 IF(AND(N197&gt;=65,N197&lt;=74),"Young Seniors",
 IF(AND(N197&gt;=75,N197&lt;=89),"Senior Citizens","Invalid Age")
)))))</f>
        <v>Young Adults</v>
      </c>
      <c r="P197" s="4" t="s">
        <v>18</v>
      </c>
    </row>
    <row r="198" spans="1:16" x14ac:dyDescent="0.3">
      <c r="A198" s="7">
        <v>20060</v>
      </c>
      <c r="B198" s="7" t="s">
        <v>38</v>
      </c>
      <c r="C198" s="7" t="s">
        <v>39</v>
      </c>
      <c r="D198" s="8">
        <v>30000</v>
      </c>
      <c r="E198" s="8" t="str">
        <f t="shared" si="3"/>
        <v>Low Income</v>
      </c>
      <c r="F198" s="7">
        <v>0</v>
      </c>
      <c r="G198" s="7" t="s">
        <v>27</v>
      </c>
      <c r="H198" s="7" t="s">
        <v>25</v>
      </c>
      <c r="I198" s="7" t="s">
        <v>18</v>
      </c>
      <c r="J198" s="7">
        <v>1</v>
      </c>
      <c r="K198" s="7" t="s">
        <v>22</v>
      </c>
      <c r="L198" s="9" t="str">
        <f>IF(K198="0-1 Miles","Less than a mile",
 IF(K198="1-2 Miles","Between 1 and 2 miles",
 IF(K198="2-5 Miles","Between 2 and 5 miles",
 IF(K198="5-10 Miles","Between 5 and 10 miles",
 IF(K198="10+ Miles","Greater than 10 miles",
 "Unknown"
)))))</f>
        <v>Between 2 and 5 miles</v>
      </c>
      <c r="M198" s="7" t="s">
        <v>17</v>
      </c>
      <c r="N198" s="7">
        <v>34</v>
      </c>
      <c r="O198" s="7" t="str">
        <f>IF(AND(N198&gt;=25,N198&lt;=34),"Young Adults",
 IF(AND(N198&gt;=35,N198&lt;=44),"Early Middle Age",
 IF(AND(N198&gt;=45,N198&lt;=54),"Middle Age",
 IF(AND(N198&gt;=55,N198&lt;=64),"Pre-Retirement",
 IF(AND(N198&gt;=65,N198&lt;=74),"Young Seniors",
 IF(AND(N198&gt;=75,N198&lt;=89),"Senior Citizens","Invalid Age")
)))))</f>
        <v>Young Adults</v>
      </c>
      <c r="P198" s="7" t="s">
        <v>15</v>
      </c>
    </row>
    <row r="199" spans="1:16" x14ac:dyDescent="0.3">
      <c r="A199" s="4">
        <v>27169</v>
      </c>
      <c r="B199" s="4" t="s">
        <v>38</v>
      </c>
      <c r="C199" s="4" t="s">
        <v>36</v>
      </c>
      <c r="D199" s="5">
        <v>30000</v>
      </c>
      <c r="E199" s="5" t="str">
        <f t="shared" si="3"/>
        <v>Low Income</v>
      </c>
      <c r="F199" s="4">
        <v>0</v>
      </c>
      <c r="G199" s="4" t="s">
        <v>27</v>
      </c>
      <c r="H199" s="4" t="s">
        <v>25</v>
      </c>
      <c r="I199" s="4" t="s">
        <v>15</v>
      </c>
      <c r="J199" s="4">
        <v>1</v>
      </c>
      <c r="K199" s="4" t="s">
        <v>22</v>
      </c>
      <c r="L199" s="6" t="str">
        <f>IF(K199="0-1 Miles","Less than a mile",
 IF(K199="1-2 Miles","Between 1 and 2 miles",
 IF(K199="2-5 Miles","Between 2 and 5 miles",
 IF(K199="5-10 Miles","Between 5 and 10 miles",
 IF(K199="10+ Miles","Greater than 10 miles",
 "Unknown"
)))))</f>
        <v>Between 2 and 5 miles</v>
      </c>
      <c r="M199" s="4" t="s">
        <v>17</v>
      </c>
      <c r="N199" s="4">
        <v>34</v>
      </c>
      <c r="O199" s="4" t="str">
        <f>IF(AND(N199&gt;=25,N199&lt;=34),"Young Adults",
 IF(AND(N199&gt;=35,N199&lt;=44),"Early Middle Age",
 IF(AND(N199&gt;=45,N199&lt;=54),"Middle Age",
 IF(AND(N199&gt;=55,N199&lt;=64),"Pre-Retirement",
 IF(AND(N199&gt;=65,N199&lt;=74),"Young Seniors",
 IF(AND(N199&gt;=75,N199&lt;=89),"Senior Citizens","Invalid Age")
)))))</f>
        <v>Young Adults</v>
      </c>
      <c r="P199" s="4" t="s">
        <v>15</v>
      </c>
    </row>
    <row r="200" spans="1:16" x14ac:dyDescent="0.3">
      <c r="A200" s="7">
        <v>12389</v>
      </c>
      <c r="B200" s="7" t="s">
        <v>38</v>
      </c>
      <c r="C200" s="7" t="s">
        <v>36</v>
      </c>
      <c r="D200" s="8">
        <v>30000</v>
      </c>
      <c r="E200" s="8" t="str">
        <f t="shared" si="3"/>
        <v>Low Income</v>
      </c>
      <c r="F200" s="7">
        <v>0</v>
      </c>
      <c r="G200" s="7" t="s">
        <v>27</v>
      </c>
      <c r="H200" s="7" t="s">
        <v>25</v>
      </c>
      <c r="I200" s="7" t="s">
        <v>18</v>
      </c>
      <c r="J200" s="7">
        <v>1</v>
      </c>
      <c r="K200" s="7" t="s">
        <v>22</v>
      </c>
      <c r="L200" s="9" t="str">
        <f>IF(K200="0-1 Miles","Less than a mile",
 IF(K200="1-2 Miles","Between 1 and 2 miles",
 IF(K200="2-5 Miles","Between 2 and 5 miles",
 IF(K200="5-10 Miles","Between 5 and 10 miles",
 IF(K200="10+ Miles","Greater than 10 miles",
 "Unknown"
)))))</f>
        <v>Between 2 and 5 miles</v>
      </c>
      <c r="M200" s="7" t="s">
        <v>17</v>
      </c>
      <c r="N200" s="7">
        <v>34</v>
      </c>
      <c r="O200" s="7" t="str">
        <f>IF(AND(N200&gt;=25,N200&lt;=34),"Young Adults",
 IF(AND(N200&gt;=35,N200&lt;=44),"Early Middle Age",
 IF(AND(N200&gt;=45,N200&lt;=54),"Middle Age",
 IF(AND(N200&gt;=55,N200&lt;=64),"Pre-Retirement",
 IF(AND(N200&gt;=65,N200&lt;=74),"Young Seniors",
 IF(AND(N200&gt;=75,N200&lt;=89),"Senior Citizens","Invalid Age")
)))))</f>
        <v>Young Adults</v>
      </c>
      <c r="P200" s="7" t="s">
        <v>18</v>
      </c>
    </row>
    <row r="201" spans="1:16" x14ac:dyDescent="0.3">
      <c r="A201" s="4">
        <v>14154</v>
      </c>
      <c r="B201" s="4" t="s">
        <v>37</v>
      </c>
      <c r="C201" s="4" t="s">
        <v>36</v>
      </c>
      <c r="D201" s="5">
        <v>30000</v>
      </c>
      <c r="E201" s="5" t="str">
        <f t="shared" si="3"/>
        <v>Low Income</v>
      </c>
      <c r="F201" s="4">
        <v>0</v>
      </c>
      <c r="G201" s="4" t="s">
        <v>13</v>
      </c>
      <c r="H201" s="4" t="s">
        <v>20</v>
      </c>
      <c r="I201" s="4" t="s">
        <v>15</v>
      </c>
      <c r="J201" s="4">
        <v>0</v>
      </c>
      <c r="K201" s="4" t="s">
        <v>16</v>
      </c>
      <c r="L201" s="6" t="str">
        <f>IF(K201="0-1 Miles","Less than a mile",
 IF(K201="1-2 Miles","Between 1 and 2 miles",
 IF(K201="2-5 Miles","Between 2 and 5 miles",
 IF(K201="5-10 Miles","Between 5 and 10 miles",
 IF(K201="10+ Miles","Greater than 10 miles",
 "Unknown"
)))))</f>
        <v>Less than a mile</v>
      </c>
      <c r="M201" s="4" t="s">
        <v>17</v>
      </c>
      <c r="N201" s="4">
        <v>35</v>
      </c>
      <c r="O201" s="4" t="str">
        <f>IF(AND(N201&gt;=25,N201&lt;=34),"Young Adults",
 IF(AND(N201&gt;=35,N201&lt;=44),"Early Middle Age",
 IF(AND(N201&gt;=45,N201&lt;=54),"Middle Age",
 IF(AND(N201&gt;=55,N201&lt;=64),"Pre-Retirement",
 IF(AND(N201&gt;=65,N201&lt;=74),"Young Seniors",
 IF(AND(N201&gt;=75,N201&lt;=89),"Senior Citizens","Invalid Age")
)))))</f>
        <v>Early Middle Age</v>
      </c>
      <c r="P201" s="4" t="s">
        <v>15</v>
      </c>
    </row>
    <row r="202" spans="1:16" x14ac:dyDescent="0.3">
      <c r="A202" s="4">
        <v>22610</v>
      </c>
      <c r="B202" s="4" t="s">
        <v>37</v>
      </c>
      <c r="C202" s="4" t="s">
        <v>36</v>
      </c>
      <c r="D202" s="5">
        <v>30000</v>
      </c>
      <c r="E202" s="5" t="str">
        <f t="shared" si="3"/>
        <v>Low Income</v>
      </c>
      <c r="F202" s="4">
        <v>0</v>
      </c>
      <c r="G202" s="4" t="s">
        <v>13</v>
      </c>
      <c r="H202" s="4" t="s">
        <v>20</v>
      </c>
      <c r="I202" s="4" t="s">
        <v>15</v>
      </c>
      <c r="J202" s="4">
        <v>0</v>
      </c>
      <c r="K202" s="4" t="s">
        <v>16</v>
      </c>
      <c r="L202" s="6" t="str">
        <f>IF(K202="0-1 Miles","Less than a mile",
 IF(K202="1-2 Miles","Between 1 and 2 miles",
 IF(K202="2-5 Miles","Between 2 and 5 miles",
 IF(K202="5-10 Miles","Between 5 and 10 miles",
 IF(K202="10+ Miles","Greater than 10 miles",
 "Unknown"
)))))</f>
        <v>Less than a mile</v>
      </c>
      <c r="M202" s="4" t="s">
        <v>17</v>
      </c>
      <c r="N202" s="4">
        <v>35</v>
      </c>
      <c r="O202" s="4" t="str">
        <f>IF(AND(N202&gt;=25,N202&lt;=34),"Young Adults",
 IF(AND(N202&gt;=35,N202&lt;=44),"Early Middle Age",
 IF(AND(N202&gt;=45,N202&lt;=54),"Middle Age",
 IF(AND(N202&gt;=55,N202&lt;=64),"Pre-Retirement",
 IF(AND(N202&gt;=65,N202&lt;=74),"Young Seniors",
 IF(AND(N202&gt;=75,N202&lt;=89),"Senior Citizens","Invalid Age")
)))))</f>
        <v>Early Middle Age</v>
      </c>
      <c r="P202" s="4" t="s">
        <v>15</v>
      </c>
    </row>
    <row r="203" spans="1:16" x14ac:dyDescent="0.3">
      <c r="A203" s="4">
        <v>25597</v>
      </c>
      <c r="B203" s="4" t="s">
        <v>38</v>
      </c>
      <c r="C203" s="4" t="s">
        <v>36</v>
      </c>
      <c r="D203" s="5">
        <v>30000</v>
      </c>
      <c r="E203" s="5" t="str">
        <f t="shared" si="3"/>
        <v>Low Income</v>
      </c>
      <c r="F203" s="4">
        <v>0</v>
      </c>
      <c r="G203" s="4" t="s">
        <v>13</v>
      </c>
      <c r="H203" s="4" t="s">
        <v>20</v>
      </c>
      <c r="I203" s="4" t="s">
        <v>18</v>
      </c>
      <c r="J203" s="4">
        <v>0</v>
      </c>
      <c r="K203" s="4" t="s">
        <v>16</v>
      </c>
      <c r="L203" s="6" t="str">
        <f>IF(K203="0-1 Miles","Less than a mile",
 IF(K203="1-2 Miles","Between 1 and 2 miles",
 IF(K203="2-5 Miles","Between 2 and 5 miles",
 IF(K203="5-10 Miles","Between 5 and 10 miles",
 IF(K203="10+ Miles","Greater than 10 miles",
 "Unknown"
)))))</f>
        <v>Less than a mile</v>
      </c>
      <c r="M203" s="4" t="s">
        <v>17</v>
      </c>
      <c r="N203" s="4">
        <v>36</v>
      </c>
      <c r="O203" s="4" t="str">
        <f>IF(AND(N203&gt;=25,N203&lt;=34),"Young Adults",
 IF(AND(N203&gt;=35,N203&lt;=44),"Early Middle Age",
 IF(AND(N203&gt;=45,N203&lt;=54),"Middle Age",
 IF(AND(N203&gt;=55,N203&lt;=64),"Pre-Retirement",
 IF(AND(N203&gt;=65,N203&lt;=74),"Young Seniors",
 IF(AND(N203&gt;=75,N203&lt;=89),"Senior Citizens","Invalid Age")
)))))</f>
        <v>Early Middle Age</v>
      </c>
      <c r="P203" s="4" t="s">
        <v>15</v>
      </c>
    </row>
    <row r="204" spans="1:16" x14ac:dyDescent="0.3">
      <c r="A204" s="7">
        <v>12284</v>
      </c>
      <c r="B204" s="7" t="s">
        <v>37</v>
      </c>
      <c r="C204" s="7" t="s">
        <v>39</v>
      </c>
      <c r="D204" s="8">
        <v>30000</v>
      </c>
      <c r="E204" s="8" t="str">
        <f t="shared" si="3"/>
        <v>Low Income</v>
      </c>
      <c r="F204" s="7">
        <v>0</v>
      </c>
      <c r="G204" s="7" t="s">
        <v>13</v>
      </c>
      <c r="H204" s="7" t="s">
        <v>20</v>
      </c>
      <c r="I204" s="7" t="s">
        <v>18</v>
      </c>
      <c r="J204" s="7">
        <v>0</v>
      </c>
      <c r="K204" s="7" t="s">
        <v>16</v>
      </c>
      <c r="L204" s="9" t="str">
        <f>IF(K204="0-1 Miles","Less than a mile",
 IF(K204="1-2 Miles","Between 1 and 2 miles",
 IF(K204="2-5 Miles","Between 2 and 5 miles",
 IF(K204="5-10 Miles","Between 5 and 10 miles",
 IF(K204="10+ Miles","Greater than 10 miles",
 "Unknown"
)))))</f>
        <v>Less than a mile</v>
      </c>
      <c r="M204" s="7" t="s">
        <v>17</v>
      </c>
      <c r="N204" s="7">
        <v>36</v>
      </c>
      <c r="O204" s="7" t="str">
        <f>IF(AND(N204&gt;=25,N204&lt;=34),"Young Adults",
 IF(AND(N204&gt;=35,N204&lt;=44),"Early Middle Age",
 IF(AND(N204&gt;=45,N204&lt;=54),"Middle Age",
 IF(AND(N204&gt;=55,N204&lt;=64),"Pre-Retirement",
 IF(AND(N204&gt;=65,N204&lt;=74),"Young Seniors",
 IF(AND(N204&gt;=75,N204&lt;=89),"Senior Citizens","Invalid Age")
)))))</f>
        <v>Early Middle Age</v>
      </c>
      <c r="P204" s="7" t="s">
        <v>15</v>
      </c>
    </row>
    <row r="205" spans="1:16" x14ac:dyDescent="0.3">
      <c r="A205" s="7">
        <v>14927</v>
      </c>
      <c r="B205" s="7" t="s">
        <v>37</v>
      </c>
      <c r="C205" s="7" t="s">
        <v>39</v>
      </c>
      <c r="D205" s="8">
        <v>30000</v>
      </c>
      <c r="E205" s="8" t="str">
        <f t="shared" si="3"/>
        <v>Low Income</v>
      </c>
      <c r="F205" s="7">
        <v>1</v>
      </c>
      <c r="G205" s="7" t="s">
        <v>13</v>
      </c>
      <c r="H205" s="7" t="s">
        <v>20</v>
      </c>
      <c r="I205" s="7" t="s">
        <v>15</v>
      </c>
      <c r="J205" s="7">
        <v>0</v>
      </c>
      <c r="K205" s="7" t="s">
        <v>16</v>
      </c>
      <c r="L205" s="9" t="str">
        <f>IF(K205="0-1 Miles","Less than a mile",
 IF(K205="1-2 Miles","Between 1 and 2 miles",
 IF(K205="2-5 Miles","Between 2 and 5 miles",
 IF(K205="5-10 Miles","Between 5 and 10 miles",
 IF(K205="10+ Miles","Greater than 10 miles",
 "Unknown"
)))))</f>
        <v>Less than a mile</v>
      </c>
      <c r="M205" s="7" t="s">
        <v>17</v>
      </c>
      <c r="N205" s="7">
        <v>37</v>
      </c>
      <c r="O205" s="7" t="str">
        <f>IF(AND(N205&gt;=25,N205&lt;=34),"Young Adults",
 IF(AND(N205&gt;=35,N205&lt;=44),"Early Middle Age",
 IF(AND(N205&gt;=45,N205&lt;=54),"Middle Age",
 IF(AND(N205&gt;=55,N205&lt;=64),"Pre-Retirement",
 IF(AND(N205&gt;=65,N205&lt;=74),"Young Seniors",
 IF(AND(N205&gt;=75,N205&lt;=89),"Senior Citizens","Invalid Age")
)))))</f>
        <v>Early Middle Age</v>
      </c>
      <c r="P205" s="7" t="s">
        <v>15</v>
      </c>
    </row>
    <row r="206" spans="1:16" x14ac:dyDescent="0.3">
      <c r="A206" s="7">
        <v>20877</v>
      </c>
      <c r="B206" s="7" t="s">
        <v>38</v>
      </c>
      <c r="C206" s="7" t="s">
        <v>36</v>
      </c>
      <c r="D206" s="8">
        <v>30000</v>
      </c>
      <c r="E206" s="8" t="str">
        <f t="shared" si="3"/>
        <v>Low Income</v>
      </c>
      <c r="F206" s="7">
        <v>1</v>
      </c>
      <c r="G206" s="7" t="s">
        <v>13</v>
      </c>
      <c r="H206" s="7" t="s">
        <v>20</v>
      </c>
      <c r="I206" s="7" t="s">
        <v>15</v>
      </c>
      <c r="J206" s="7">
        <v>0</v>
      </c>
      <c r="K206" s="7" t="s">
        <v>26</v>
      </c>
      <c r="L206" s="9" t="str">
        <f>IF(K206="0-1 Miles","Less than a mile",
 IF(K206="1-2 Miles","Between 1 and 2 miles",
 IF(K206="2-5 Miles","Between 2 and 5 miles",
 IF(K206="5-10 Miles","Between 5 and 10 miles",
 IF(K206="10+ Miles","Greater than 10 miles",
 "Unknown"
)))))</f>
        <v>Between 1 and 2 miles</v>
      </c>
      <c r="M206" s="7" t="s">
        <v>17</v>
      </c>
      <c r="N206" s="7">
        <v>37</v>
      </c>
      <c r="O206" s="7" t="str">
        <f>IF(AND(N206&gt;=25,N206&lt;=34),"Young Adults",
 IF(AND(N206&gt;=35,N206&lt;=44),"Early Middle Age",
 IF(AND(N206&gt;=45,N206&lt;=54),"Middle Age",
 IF(AND(N206&gt;=55,N206&lt;=64),"Pre-Retirement",
 IF(AND(N206&gt;=65,N206&lt;=74),"Young Seniors",
 IF(AND(N206&gt;=75,N206&lt;=89),"Senior Citizens","Invalid Age")
)))))</f>
        <v>Early Middle Age</v>
      </c>
      <c r="P206" s="7" t="s">
        <v>15</v>
      </c>
    </row>
    <row r="207" spans="1:16" x14ac:dyDescent="0.3">
      <c r="A207" s="7">
        <v>22439</v>
      </c>
      <c r="B207" s="7" t="s">
        <v>37</v>
      </c>
      <c r="C207" s="7" t="s">
        <v>39</v>
      </c>
      <c r="D207" s="8">
        <v>30000</v>
      </c>
      <c r="E207" s="8" t="str">
        <f t="shared" si="3"/>
        <v>Low Income</v>
      </c>
      <c r="F207" s="7">
        <v>0</v>
      </c>
      <c r="G207" s="7" t="s">
        <v>13</v>
      </c>
      <c r="H207" s="7" t="s">
        <v>20</v>
      </c>
      <c r="I207" s="7" t="s">
        <v>15</v>
      </c>
      <c r="J207" s="7">
        <v>0</v>
      </c>
      <c r="K207" s="7" t="s">
        <v>16</v>
      </c>
      <c r="L207" s="9" t="str">
        <f>IF(K207="0-1 Miles","Less than a mile",
 IF(K207="1-2 Miles","Between 1 and 2 miles",
 IF(K207="2-5 Miles","Between 2 and 5 miles",
 IF(K207="5-10 Miles","Between 5 and 10 miles",
 IF(K207="10+ Miles","Greater than 10 miles",
 "Unknown"
)))))</f>
        <v>Less than a mile</v>
      </c>
      <c r="M207" s="7" t="s">
        <v>17</v>
      </c>
      <c r="N207" s="7">
        <v>37</v>
      </c>
      <c r="O207" s="7" t="str">
        <f>IF(AND(N207&gt;=25,N207&lt;=34),"Young Adults",
 IF(AND(N207&gt;=35,N207&lt;=44),"Early Middle Age",
 IF(AND(N207&gt;=45,N207&lt;=54),"Middle Age",
 IF(AND(N207&gt;=55,N207&lt;=64),"Pre-Retirement",
 IF(AND(N207&gt;=65,N207&lt;=74),"Young Seniors",
 IF(AND(N207&gt;=75,N207&lt;=89),"Senior Citizens","Invalid Age")
)))))</f>
        <v>Early Middle Age</v>
      </c>
      <c r="P207" s="7" t="s">
        <v>15</v>
      </c>
    </row>
    <row r="208" spans="1:16" x14ac:dyDescent="0.3">
      <c r="A208" s="4">
        <v>16390</v>
      </c>
      <c r="B208" s="4" t="s">
        <v>38</v>
      </c>
      <c r="C208" s="4" t="s">
        <v>36</v>
      </c>
      <c r="D208" s="5">
        <v>30000</v>
      </c>
      <c r="E208" s="5" t="str">
        <f t="shared" si="3"/>
        <v>Low Income</v>
      </c>
      <c r="F208" s="4">
        <v>1</v>
      </c>
      <c r="G208" s="4" t="s">
        <v>13</v>
      </c>
      <c r="H208" s="4" t="s">
        <v>20</v>
      </c>
      <c r="I208" s="4" t="s">
        <v>18</v>
      </c>
      <c r="J208" s="4">
        <v>0</v>
      </c>
      <c r="K208" s="4" t="s">
        <v>16</v>
      </c>
      <c r="L208" s="6" t="str">
        <f>IF(K208="0-1 Miles","Less than a mile",
 IF(K208="1-2 Miles","Between 1 and 2 miles",
 IF(K208="2-5 Miles","Between 2 and 5 miles",
 IF(K208="5-10 Miles","Between 5 and 10 miles",
 IF(K208="10+ Miles","Greater than 10 miles",
 "Unknown"
)))))</f>
        <v>Less than a mile</v>
      </c>
      <c r="M208" s="4" t="s">
        <v>17</v>
      </c>
      <c r="N208" s="4">
        <v>38</v>
      </c>
      <c r="O208" s="4" t="str">
        <f>IF(AND(N208&gt;=25,N208&lt;=34),"Young Adults",
 IF(AND(N208&gt;=35,N208&lt;=44),"Early Middle Age",
 IF(AND(N208&gt;=45,N208&lt;=54),"Middle Age",
 IF(AND(N208&gt;=55,N208&lt;=64),"Pre-Retirement",
 IF(AND(N208&gt;=65,N208&lt;=74),"Young Seniors",
 IF(AND(N208&gt;=75,N208&lt;=89),"Senior Citizens","Invalid Age")
)))))</f>
        <v>Early Middle Age</v>
      </c>
      <c r="P208" s="4" t="s">
        <v>15</v>
      </c>
    </row>
    <row r="209" spans="1:16" x14ac:dyDescent="0.3">
      <c r="A209" s="7">
        <v>14926</v>
      </c>
      <c r="B209" s="7" t="s">
        <v>37</v>
      </c>
      <c r="C209" s="7" t="s">
        <v>36</v>
      </c>
      <c r="D209" s="8">
        <v>30000</v>
      </c>
      <c r="E209" s="8" t="str">
        <f t="shared" si="3"/>
        <v>Low Income</v>
      </c>
      <c r="F209" s="7">
        <v>1</v>
      </c>
      <c r="G209" s="7" t="s">
        <v>13</v>
      </c>
      <c r="H209" s="7" t="s">
        <v>20</v>
      </c>
      <c r="I209" s="7" t="s">
        <v>15</v>
      </c>
      <c r="J209" s="7">
        <v>0</v>
      </c>
      <c r="K209" s="7" t="s">
        <v>16</v>
      </c>
      <c r="L209" s="9" t="str">
        <f>IF(K209="0-1 Miles","Less than a mile",
 IF(K209="1-2 Miles","Between 1 and 2 miles",
 IF(K209="2-5 Miles","Between 2 and 5 miles",
 IF(K209="5-10 Miles","Between 5 and 10 miles",
 IF(K209="10+ Miles","Greater than 10 miles",
 "Unknown"
)))))</f>
        <v>Less than a mile</v>
      </c>
      <c r="M209" s="7" t="s">
        <v>17</v>
      </c>
      <c r="N209" s="7">
        <v>38</v>
      </c>
      <c r="O209" s="7" t="str">
        <f>IF(AND(N209&gt;=25,N209&lt;=34),"Young Adults",
 IF(AND(N209&gt;=35,N209&lt;=44),"Early Middle Age",
 IF(AND(N209&gt;=45,N209&lt;=54),"Middle Age",
 IF(AND(N209&gt;=55,N209&lt;=64),"Pre-Retirement",
 IF(AND(N209&gt;=65,N209&lt;=74),"Young Seniors",
 IF(AND(N209&gt;=75,N209&lt;=89),"Senior Citizens","Invalid Age")
)))))</f>
        <v>Early Middle Age</v>
      </c>
      <c r="P209" s="7" t="s">
        <v>15</v>
      </c>
    </row>
    <row r="210" spans="1:16" x14ac:dyDescent="0.3">
      <c r="A210" s="4">
        <v>12472</v>
      </c>
      <c r="B210" s="4" t="s">
        <v>37</v>
      </c>
      <c r="C210" s="4" t="s">
        <v>36</v>
      </c>
      <c r="D210" s="5">
        <v>30000</v>
      </c>
      <c r="E210" s="5" t="str">
        <f t="shared" si="3"/>
        <v>Low Income</v>
      </c>
      <c r="F210" s="4">
        <v>1</v>
      </c>
      <c r="G210" s="4" t="s">
        <v>13</v>
      </c>
      <c r="H210" s="4" t="s">
        <v>20</v>
      </c>
      <c r="I210" s="4" t="s">
        <v>15</v>
      </c>
      <c r="J210" s="4">
        <v>1</v>
      </c>
      <c r="K210" s="4" t="s">
        <v>22</v>
      </c>
      <c r="L210" s="6" t="str">
        <f>IF(K210="0-1 Miles","Less than a mile",
 IF(K210="1-2 Miles","Between 1 and 2 miles",
 IF(K210="2-5 Miles","Between 2 and 5 miles",
 IF(K210="5-10 Miles","Between 5 and 10 miles",
 IF(K210="10+ Miles","Greater than 10 miles",
 "Unknown"
)))))</f>
        <v>Between 2 and 5 miles</v>
      </c>
      <c r="M210" s="4" t="s">
        <v>17</v>
      </c>
      <c r="N210" s="4">
        <v>39</v>
      </c>
      <c r="O210" s="4" t="str">
        <f>IF(AND(N210&gt;=25,N210&lt;=34),"Young Adults",
 IF(AND(N210&gt;=35,N210&lt;=44),"Early Middle Age",
 IF(AND(N210&gt;=45,N210&lt;=54),"Middle Age",
 IF(AND(N210&gt;=55,N210&lt;=64),"Pre-Retirement",
 IF(AND(N210&gt;=65,N210&lt;=74),"Young Seniors",
 IF(AND(N210&gt;=75,N210&lt;=89),"Senior Citizens","Invalid Age")
)))))</f>
        <v>Early Middle Age</v>
      </c>
      <c r="P210" s="4" t="s">
        <v>18</v>
      </c>
    </row>
    <row r="211" spans="1:16" x14ac:dyDescent="0.3">
      <c r="A211" s="4">
        <v>23908</v>
      </c>
      <c r="B211" s="4" t="s">
        <v>38</v>
      </c>
      <c r="C211" s="4" t="s">
        <v>36</v>
      </c>
      <c r="D211" s="5">
        <v>30000</v>
      </c>
      <c r="E211" s="5" t="str">
        <f t="shared" si="3"/>
        <v>Low Income</v>
      </c>
      <c r="F211" s="4">
        <v>1</v>
      </c>
      <c r="G211" s="4" t="s">
        <v>13</v>
      </c>
      <c r="H211" s="4" t="s">
        <v>20</v>
      </c>
      <c r="I211" s="4" t="s">
        <v>18</v>
      </c>
      <c r="J211" s="4">
        <v>1</v>
      </c>
      <c r="K211" s="4" t="s">
        <v>16</v>
      </c>
      <c r="L211" s="6" t="str">
        <f>IF(K211="0-1 Miles","Less than a mile",
 IF(K211="1-2 Miles","Between 1 and 2 miles",
 IF(K211="2-5 Miles","Between 2 and 5 miles",
 IF(K211="5-10 Miles","Between 5 and 10 miles",
 IF(K211="10+ Miles","Greater than 10 miles",
 "Unknown"
)))))</f>
        <v>Less than a mile</v>
      </c>
      <c r="M211" s="4" t="s">
        <v>17</v>
      </c>
      <c r="N211" s="4">
        <v>39</v>
      </c>
      <c r="O211" s="4" t="str">
        <f>IF(AND(N211&gt;=25,N211&lt;=34),"Young Adults",
 IF(AND(N211&gt;=35,N211&lt;=44),"Early Middle Age",
 IF(AND(N211&gt;=45,N211&lt;=54),"Middle Age",
 IF(AND(N211&gt;=55,N211&lt;=64),"Pre-Retirement",
 IF(AND(N211&gt;=65,N211&lt;=74),"Young Seniors",
 IF(AND(N211&gt;=75,N211&lt;=89),"Senior Citizens","Invalid Age")
)))))</f>
        <v>Early Middle Age</v>
      </c>
      <c r="P211" s="4" t="s">
        <v>15</v>
      </c>
    </row>
    <row r="212" spans="1:16" x14ac:dyDescent="0.3">
      <c r="A212" s="4">
        <v>14785</v>
      </c>
      <c r="B212" s="4" t="s">
        <v>38</v>
      </c>
      <c r="C212" s="4" t="s">
        <v>36</v>
      </c>
      <c r="D212" s="5">
        <v>30000</v>
      </c>
      <c r="E212" s="5" t="str">
        <f t="shared" si="3"/>
        <v>Low Income</v>
      </c>
      <c r="F212" s="4">
        <v>1</v>
      </c>
      <c r="G212" s="4" t="s">
        <v>13</v>
      </c>
      <c r="H212" s="4" t="s">
        <v>20</v>
      </c>
      <c r="I212" s="4" t="s">
        <v>18</v>
      </c>
      <c r="J212" s="4">
        <v>1</v>
      </c>
      <c r="K212" s="4" t="s">
        <v>26</v>
      </c>
      <c r="L212" s="6" t="str">
        <f>IF(K212="0-1 Miles","Less than a mile",
 IF(K212="1-2 Miles","Between 1 and 2 miles",
 IF(K212="2-5 Miles","Between 2 and 5 miles",
 IF(K212="5-10 Miles","Between 5 and 10 miles",
 IF(K212="10+ Miles","Greater than 10 miles",
 "Unknown"
)))))</f>
        <v>Between 1 and 2 miles</v>
      </c>
      <c r="M212" s="4" t="s">
        <v>17</v>
      </c>
      <c r="N212" s="4">
        <v>39</v>
      </c>
      <c r="O212" s="4" t="str">
        <f>IF(AND(N212&gt;=25,N212&lt;=34),"Young Adults",
 IF(AND(N212&gt;=35,N212&lt;=44),"Early Middle Age",
 IF(AND(N212&gt;=45,N212&lt;=54),"Middle Age",
 IF(AND(N212&gt;=55,N212&lt;=64),"Pre-Retirement",
 IF(AND(N212&gt;=65,N212&lt;=74),"Young Seniors",
 IF(AND(N212&gt;=75,N212&lt;=89),"Senior Citizens","Invalid Age")
)))))</f>
        <v>Early Middle Age</v>
      </c>
      <c r="P212" s="4" t="s">
        <v>18</v>
      </c>
    </row>
    <row r="213" spans="1:16" x14ac:dyDescent="0.3">
      <c r="A213" s="7">
        <v>27771</v>
      </c>
      <c r="B213" s="7" t="s">
        <v>38</v>
      </c>
      <c r="C213" s="7" t="s">
        <v>36</v>
      </c>
      <c r="D213" s="8">
        <v>30000</v>
      </c>
      <c r="E213" s="8" t="str">
        <f t="shared" si="3"/>
        <v>Low Income</v>
      </c>
      <c r="F213" s="7">
        <v>1</v>
      </c>
      <c r="G213" s="7" t="s">
        <v>13</v>
      </c>
      <c r="H213" s="7" t="s">
        <v>20</v>
      </c>
      <c r="I213" s="7" t="s">
        <v>15</v>
      </c>
      <c r="J213" s="7">
        <v>1</v>
      </c>
      <c r="K213" s="7" t="s">
        <v>26</v>
      </c>
      <c r="L213" s="9" t="str">
        <f>IF(K213="0-1 Miles","Less than a mile",
 IF(K213="1-2 Miles","Between 1 and 2 miles",
 IF(K213="2-5 Miles","Between 2 and 5 miles",
 IF(K213="5-10 Miles","Between 5 and 10 miles",
 IF(K213="10+ Miles","Greater than 10 miles",
 "Unknown"
)))))</f>
        <v>Between 1 and 2 miles</v>
      </c>
      <c r="M213" s="7" t="s">
        <v>17</v>
      </c>
      <c r="N213" s="7">
        <v>39</v>
      </c>
      <c r="O213" s="7" t="str">
        <f>IF(AND(N213&gt;=25,N213&lt;=34),"Young Adults",
 IF(AND(N213&gt;=35,N213&lt;=44),"Early Middle Age",
 IF(AND(N213&gt;=45,N213&lt;=54),"Middle Age",
 IF(AND(N213&gt;=55,N213&lt;=64),"Pre-Retirement",
 IF(AND(N213&gt;=65,N213&lt;=74),"Young Seniors",
 IF(AND(N213&gt;=75,N213&lt;=89),"Senior Citizens","Invalid Age")
)))))</f>
        <v>Early Middle Age</v>
      </c>
      <c r="P213" s="7" t="s">
        <v>15</v>
      </c>
    </row>
    <row r="214" spans="1:16" x14ac:dyDescent="0.3">
      <c r="A214" s="7">
        <v>20897</v>
      </c>
      <c r="B214" s="7" t="s">
        <v>37</v>
      </c>
      <c r="C214" s="7" t="s">
        <v>39</v>
      </c>
      <c r="D214" s="8">
        <v>30000</v>
      </c>
      <c r="E214" s="8" t="str">
        <f t="shared" si="3"/>
        <v>Low Income</v>
      </c>
      <c r="F214" s="7">
        <v>1</v>
      </c>
      <c r="G214" s="7" t="s">
        <v>13</v>
      </c>
      <c r="H214" s="7" t="s">
        <v>14</v>
      </c>
      <c r="I214" s="7" t="s">
        <v>15</v>
      </c>
      <c r="J214" s="7">
        <v>2</v>
      </c>
      <c r="K214" s="7" t="s">
        <v>16</v>
      </c>
      <c r="L214" s="9" t="str">
        <f>IF(K214="0-1 Miles","Less than a mile",
 IF(K214="1-2 Miles","Between 1 and 2 miles",
 IF(K214="2-5 Miles","Between 2 and 5 miles",
 IF(K214="5-10 Miles","Between 5 and 10 miles",
 IF(K214="10+ Miles","Greater than 10 miles",
 "Unknown"
)))))</f>
        <v>Less than a mile</v>
      </c>
      <c r="M214" s="7" t="s">
        <v>17</v>
      </c>
      <c r="N214" s="7">
        <v>40</v>
      </c>
      <c r="O214" s="7" t="str">
        <f>IF(AND(N214&gt;=25,N214&lt;=34),"Young Adults",
 IF(AND(N214&gt;=35,N214&lt;=44),"Early Middle Age",
 IF(AND(N214&gt;=45,N214&lt;=54),"Middle Age",
 IF(AND(N214&gt;=55,N214&lt;=64),"Pre-Retirement",
 IF(AND(N214&gt;=65,N214&lt;=74),"Young Seniors",
 IF(AND(N214&gt;=75,N214&lt;=89),"Senior Citizens","Invalid Age")
)))))</f>
        <v>Early Middle Age</v>
      </c>
      <c r="P214" s="7" t="s">
        <v>18</v>
      </c>
    </row>
    <row r="215" spans="1:16" x14ac:dyDescent="0.3">
      <c r="A215" s="4">
        <v>28379</v>
      </c>
      <c r="B215" s="4" t="s">
        <v>37</v>
      </c>
      <c r="C215" s="4" t="s">
        <v>36</v>
      </c>
      <c r="D215" s="5">
        <v>30000</v>
      </c>
      <c r="E215" s="5" t="str">
        <f t="shared" si="3"/>
        <v>Low Income</v>
      </c>
      <c r="F215" s="4">
        <v>1</v>
      </c>
      <c r="G215" s="4" t="s">
        <v>13</v>
      </c>
      <c r="H215" s="4" t="s">
        <v>14</v>
      </c>
      <c r="I215" s="4" t="s">
        <v>15</v>
      </c>
      <c r="J215" s="4">
        <v>2</v>
      </c>
      <c r="K215" s="4" t="s">
        <v>16</v>
      </c>
      <c r="L215" s="6" t="str">
        <f>IF(K215="0-1 Miles","Less than a mile",
 IF(K215="1-2 Miles","Between 1 and 2 miles",
 IF(K215="2-5 Miles","Between 2 and 5 miles",
 IF(K215="5-10 Miles","Between 5 and 10 miles",
 IF(K215="10+ Miles","Greater than 10 miles",
 "Unknown"
)))))</f>
        <v>Less than a mile</v>
      </c>
      <c r="M215" s="4" t="s">
        <v>17</v>
      </c>
      <c r="N215" s="4">
        <v>40</v>
      </c>
      <c r="O215" s="4" t="str">
        <f>IF(AND(N215&gt;=25,N215&lt;=34),"Young Adults",
 IF(AND(N215&gt;=35,N215&lt;=44),"Early Middle Age",
 IF(AND(N215&gt;=45,N215&lt;=54),"Middle Age",
 IF(AND(N215&gt;=55,N215&lt;=64),"Pre-Retirement",
 IF(AND(N215&gt;=65,N215&lt;=74),"Young Seniors",
 IF(AND(N215&gt;=75,N215&lt;=89),"Senior Citizens","Invalid Age")
)))))</f>
        <v>Early Middle Age</v>
      </c>
      <c r="P215" s="4" t="s">
        <v>18</v>
      </c>
    </row>
    <row r="216" spans="1:16" x14ac:dyDescent="0.3">
      <c r="A216" s="4">
        <v>11576</v>
      </c>
      <c r="B216" s="4" t="s">
        <v>37</v>
      </c>
      <c r="C216" s="4" t="s">
        <v>36</v>
      </c>
      <c r="D216" s="5">
        <v>30000</v>
      </c>
      <c r="E216" s="5" t="str">
        <f t="shared" si="3"/>
        <v>Low Income</v>
      </c>
      <c r="F216" s="4">
        <v>1</v>
      </c>
      <c r="G216" s="4" t="s">
        <v>13</v>
      </c>
      <c r="H216" s="4" t="s">
        <v>14</v>
      </c>
      <c r="I216" s="4" t="s">
        <v>15</v>
      </c>
      <c r="J216" s="4">
        <v>2</v>
      </c>
      <c r="K216" s="4" t="s">
        <v>16</v>
      </c>
      <c r="L216" s="6" t="str">
        <f>IF(K216="0-1 Miles","Less than a mile",
 IF(K216="1-2 Miles","Between 1 and 2 miles",
 IF(K216="2-5 Miles","Between 2 and 5 miles",
 IF(K216="5-10 Miles","Between 5 and 10 miles",
 IF(K216="10+ Miles","Greater than 10 miles",
 "Unknown"
)))))</f>
        <v>Less than a mile</v>
      </c>
      <c r="M216" s="4" t="s">
        <v>17</v>
      </c>
      <c r="N216" s="4">
        <v>41</v>
      </c>
      <c r="O216" s="4" t="str">
        <f>IF(AND(N216&gt;=25,N216&lt;=34),"Young Adults",
 IF(AND(N216&gt;=35,N216&lt;=44),"Early Middle Age",
 IF(AND(N216&gt;=45,N216&lt;=54),"Middle Age",
 IF(AND(N216&gt;=55,N216&lt;=64),"Pre-Retirement",
 IF(AND(N216&gt;=65,N216&lt;=74),"Young Seniors",
 IF(AND(N216&gt;=75,N216&lt;=89),"Senior Citizens","Invalid Age")
)))))</f>
        <v>Early Middle Age</v>
      </c>
      <c r="P216" s="4" t="s">
        <v>15</v>
      </c>
    </row>
    <row r="217" spans="1:16" x14ac:dyDescent="0.3">
      <c r="A217" s="7">
        <v>19487</v>
      </c>
      <c r="B217" s="7" t="s">
        <v>37</v>
      </c>
      <c r="C217" s="7" t="s">
        <v>36</v>
      </c>
      <c r="D217" s="8">
        <v>30000</v>
      </c>
      <c r="E217" s="8" t="str">
        <f t="shared" si="3"/>
        <v>Low Income</v>
      </c>
      <c r="F217" s="7">
        <v>2</v>
      </c>
      <c r="G217" s="7" t="s">
        <v>19</v>
      </c>
      <c r="H217" s="7" t="s">
        <v>20</v>
      </c>
      <c r="I217" s="7" t="s">
        <v>18</v>
      </c>
      <c r="J217" s="7">
        <v>2</v>
      </c>
      <c r="K217" s="7" t="s">
        <v>16</v>
      </c>
      <c r="L217" s="9" t="str">
        <f>IF(K217="0-1 Miles","Less than a mile",
 IF(K217="1-2 Miles","Between 1 and 2 miles",
 IF(K217="2-5 Miles","Between 2 and 5 miles",
 IF(K217="5-10 Miles","Between 5 and 10 miles",
 IF(K217="10+ Miles","Greater than 10 miles",
 "Unknown"
)))))</f>
        <v>Less than a mile</v>
      </c>
      <c r="M217" s="7" t="s">
        <v>17</v>
      </c>
      <c r="N217" s="7">
        <v>42</v>
      </c>
      <c r="O217" s="7" t="str">
        <f>IF(AND(N217&gt;=25,N217&lt;=34),"Young Adults",
 IF(AND(N217&gt;=35,N217&lt;=44),"Early Middle Age",
 IF(AND(N217&gt;=45,N217&lt;=54),"Middle Age",
 IF(AND(N217&gt;=55,N217&lt;=64),"Pre-Retirement",
 IF(AND(N217&gt;=65,N217&lt;=74),"Young Seniors",
 IF(AND(N217&gt;=75,N217&lt;=89),"Senior Citizens","Invalid Age")
)))))</f>
        <v>Early Middle Age</v>
      </c>
      <c r="P217" s="7" t="s">
        <v>18</v>
      </c>
    </row>
    <row r="218" spans="1:16" x14ac:dyDescent="0.3">
      <c r="A218" s="7">
        <v>22496</v>
      </c>
      <c r="B218" s="7" t="s">
        <v>37</v>
      </c>
      <c r="C218" s="7" t="s">
        <v>39</v>
      </c>
      <c r="D218" s="8">
        <v>30000</v>
      </c>
      <c r="E218" s="8" t="str">
        <f t="shared" si="3"/>
        <v>Low Income</v>
      </c>
      <c r="F218" s="7">
        <v>1</v>
      </c>
      <c r="G218" s="7" t="s">
        <v>13</v>
      </c>
      <c r="H218" s="7" t="s">
        <v>14</v>
      </c>
      <c r="I218" s="7" t="s">
        <v>15</v>
      </c>
      <c r="J218" s="7">
        <v>2</v>
      </c>
      <c r="K218" s="7" t="s">
        <v>16</v>
      </c>
      <c r="L218" s="9" t="str">
        <f>IF(K218="0-1 Miles","Less than a mile",
 IF(K218="1-2 Miles","Between 1 and 2 miles",
 IF(K218="2-5 Miles","Between 2 and 5 miles",
 IF(K218="5-10 Miles","Between 5 and 10 miles",
 IF(K218="10+ Miles","Greater than 10 miles",
 "Unknown"
)))))</f>
        <v>Less than a mile</v>
      </c>
      <c r="M218" s="7" t="s">
        <v>17</v>
      </c>
      <c r="N218" s="7">
        <v>42</v>
      </c>
      <c r="O218" s="7" t="str">
        <f>IF(AND(N218&gt;=25,N218&lt;=34),"Young Adults",
 IF(AND(N218&gt;=35,N218&lt;=44),"Early Middle Age",
 IF(AND(N218&gt;=45,N218&lt;=54),"Middle Age",
 IF(AND(N218&gt;=55,N218&lt;=64),"Pre-Retirement",
 IF(AND(N218&gt;=65,N218&lt;=74),"Young Seniors",
 IF(AND(N218&gt;=75,N218&lt;=89),"Senior Citizens","Invalid Age")
)))))</f>
        <v>Early Middle Age</v>
      </c>
      <c r="P218" s="7" t="s">
        <v>18</v>
      </c>
    </row>
    <row r="219" spans="1:16" x14ac:dyDescent="0.3">
      <c r="A219" s="4">
        <v>21094</v>
      </c>
      <c r="B219" s="4" t="s">
        <v>38</v>
      </c>
      <c r="C219" s="4" t="s">
        <v>39</v>
      </c>
      <c r="D219" s="5">
        <v>30000</v>
      </c>
      <c r="E219" s="5" t="str">
        <f t="shared" si="3"/>
        <v>Low Income</v>
      </c>
      <c r="F219" s="4">
        <v>2</v>
      </c>
      <c r="G219" s="4" t="s">
        <v>19</v>
      </c>
      <c r="H219" s="4" t="s">
        <v>20</v>
      </c>
      <c r="I219" s="4" t="s">
        <v>15</v>
      </c>
      <c r="J219" s="4">
        <v>2</v>
      </c>
      <c r="K219" s="4" t="s">
        <v>16</v>
      </c>
      <c r="L219" s="6" t="str">
        <f>IF(K219="0-1 Miles","Less than a mile",
 IF(K219="1-2 Miles","Between 1 and 2 miles",
 IF(K219="2-5 Miles","Between 2 and 5 miles",
 IF(K219="5-10 Miles","Between 5 and 10 miles",
 IF(K219="10+ Miles","Greater than 10 miles",
 "Unknown"
)))))</f>
        <v>Less than a mile</v>
      </c>
      <c r="M219" s="4" t="s">
        <v>17</v>
      </c>
      <c r="N219" s="4">
        <v>42</v>
      </c>
      <c r="O219" s="4" t="str">
        <f>IF(AND(N219&gt;=25,N219&lt;=34),"Young Adults",
 IF(AND(N219&gt;=35,N219&lt;=44),"Early Middle Age",
 IF(AND(N219&gt;=45,N219&lt;=54),"Middle Age",
 IF(AND(N219&gt;=55,N219&lt;=64),"Pre-Retirement",
 IF(AND(N219&gt;=65,N219&lt;=74),"Young Seniors",
 IF(AND(N219&gt;=75,N219&lt;=89),"Senior Citizens","Invalid Age")
)))))</f>
        <v>Early Middle Age</v>
      </c>
      <c r="P219" s="4" t="s">
        <v>18</v>
      </c>
    </row>
    <row r="220" spans="1:16" x14ac:dyDescent="0.3">
      <c r="A220" s="7">
        <v>25649</v>
      </c>
      <c r="B220" s="7" t="s">
        <v>38</v>
      </c>
      <c r="C220" s="7" t="s">
        <v>39</v>
      </c>
      <c r="D220" s="8">
        <v>30000</v>
      </c>
      <c r="E220" s="8" t="str">
        <f t="shared" si="3"/>
        <v>Low Income</v>
      </c>
      <c r="F220" s="7">
        <v>3</v>
      </c>
      <c r="G220" s="7" t="s">
        <v>19</v>
      </c>
      <c r="H220" s="7" t="s">
        <v>20</v>
      </c>
      <c r="I220" s="7" t="s">
        <v>15</v>
      </c>
      <c r="J220" s="7">
        <v>0</v>
      </c>
      <c r="K220" s="7" t="s">
        <v>16</v>
      </c>
      <c r="L220" s="9" t="str">
        <f>IF(K220="0-1 Miles","Less than a mile",
 IF(K220="1-2 Miles","Between 1 and 2 miles",
 IF(K220="2-5 Miles","Between 2 and 5 miles",
 IF(K220="5-10 Miles","Between 5 and 10 miles",
 IF(K220="10+ Miles","Greater than 10 miles",
 "Unknown"
)))))</f>
        <v>Less than a mile</v>
      </c>
      <c r="M220" s="7" t="s">
        <v>17</v>
      </c>
      <c r="N220" s="7">
        <v>42</v>
      </c>
      <c r="O220" s="7" t="str">
        <f>IF(AND(N220&gt;=25,N220&lt;=34),"Young Adults",
 IF(AND(N220&gt;=35,N220&lt;=44),"Early Middle Age",
 IF(AND(N220&gt;=45,N220&lt;=54),"Middle Age",
 IF(AND(N220&gt;=55,N220&lt;=64),"Pre-Retirement",
 IF(AND(N220&gt;=65,N220&lt;=74),"Young Seniors",
 IF(AND(N220&gt;=75,N220&lt;=89),"Senior Citizens","Invalid Age")
)))))</f>
        <v>Early Middle Age</v>
      </c>
      <c r="P220" s="7" t="s">
        <v>15</v>
      </c>
    </row>
    <row r="221" spans="1:16" x14ac:dyDescent="0.3">
      <c r="A221" s="4">
        <v>13813</v>
      </c>
      <c r="B221" s="4" t="s">
        <v>37</v>
      </c>
      <c r="C221" s="4" t="s">
        <v>39</v>
      </c>
      <c r="D221" s="5">
        <v>30000</v>
      </c>
      <c r="E221" s="5" t="str">
        <f t="shared" si="3"/>
        <v>Low Income</v>
      </c>
      <c r="F221" s="4">
        <v>3</v>
      </c>
      <c r="G221" s="4" t="s">
        <v>19</v>
      </c>
      <c r="H221" s="4" t="s">
        <v>20</v>
      </c>
      <c r="I221" s="4" t="s">
        <v>18</v>
      </c>
      <c r="J221" s="4">
        <v>0</v>
      </c>
      <c r="K221" s="4" t="s">
        <v>16</v>
      </c>
      <c r="L221" s="6" t="str">
        <f>IF(K221="0-1 Miles","Less than a mile",
 IF(K221="1-2 Miles","Between 1 and 2 miles",
 IF(K221="2-5 Miles","Between 2 and 5 miles",
 IF(K221="5-10 Miles","Between 5 and 10 miles",
 IF(K221="10+ Miles","Greater than 10 miles",
 "Unknown"
)))))</f>
        <v>Less than a mile</v>
      </c>
      <c r="M221" s="4" t="s">
        <v>17</v>
      </c>
      <c r="N221" s="4">
        <v>42</v>
      </c>
      <c r="O221" s="4" t="str">
        <f>IF(AND(N221&gt;=25,N221&lt;=34),"Young Adults",
 IF(AND(N221&gt;=35,N221&lt;=44),"Early Middle Age",
 IF(AND(N221&gt;=45,N221&lt;=54),"Middle Age",
 IF(AND(N221&gt;=55,N221&lt;=64),"Pre-Retirement",
 IF(AND(N221&gt;=65,N221&lt;=74),"Young Seniors",
 IF(AND(N221&gt;=75,N221&lt;=89),"Senior Citizens","Invalid Age")
)))))</f>
        <v>Early Middle Age</v>
      </c>
      <c r="P221" s="4" t="s">
        <v>18</v>
      </c>
    </row>
    <row r="222" spans="1:16" x14ac:dyDescent="0.3">
      <c r="A222" s="4">
        <v>20919</v>
      </c>
      <c r="B222" s="4" t="s">
        <v>38</v>
      </c>
      <c r="C222" s="4" t="s">
        <v>39</v>
      </c>
      <c r="D222" s="5">
        <v>30000</v>
      </c>
      <c r="E222" s="5" t="str">
        <f t="shared" si="3"/>
        <v>Low Income</v>
      </c>
      <c r="F222" s="4">
        <v>2</v>
      </c>
      <c r="G222" s="4" t="s">
        <v>19</v>
      </c>
      <c r="H222" s="4" t="s">
        <v>20</v>
      </c>
      <c r="I222" s="4" t="s">
        <v>15</v>
      </c>
      <c r="J222" s="4">
        <v>2</v>
      </c>
      <c r="K222" s="4" t="s">
        <v>16</v>
      </c>
      <c r="L222" s="6" t="str">
        <f>IF(K222="0-1 Miles","Less than a mile",
 IF(K222="1-2 Miles","Between 1 and 2 miles",
 IF(K222="2-5 Miles","Between 2 and 5 miles",
 IF(K222="5-10 Miles","Between 5 and 10 miles",
 IF(K222="10+ Miles","Greater than 10 miles",
 "Unknown"
)))))</f>
        <v>Less than a mile</v>
      </c>
      <c r="M222" s="4" t="s">
        <v>17</v>
      </c>
      <c r="N222" s="4">
        <v>42</v>
      </c>
      <c r="O222" s="4" t="str">
        <f>IF(AND(N222&gt;=25,N222&lt;=34),"Young Adults",
 IF(AND(N222&gt;=35,N222&lt;=44),"Early Middle Age",
 IF(AND(N222&gt;=45,N222&lt;=54),"Middle Age",
 IF(AND(N222&gt;=55,N222&lt;=64),"Pre-Retirement",
 IF(AND(N222&gt;=65,N222&lt;=74),"Young Seniors",
 IF(AND(N222&gt;=75,N222&lt;=89),"Senior Citizens","Invalid Age")
)))))</f>
        <v>Early Middle Age</v>
      </c>
      <c r="P222" s="4" t="s">
        <v>18</v>
      </c>
    </row>
    <row r="223" spans="1:16" x14ac:dyDescent="0.3">
      <c r="A223" s="7">
        <v>19491</v>
      </c>
      <c r="B223" s="7" t="s">
        <v>38</v>
      </c>
      <c r="C223" s="7" t="s">
        <v>36</v>
      </c>
      <c r="D223" s="8">
        <v>30000</v>
      </c>
      <c r="E223" s="8" t="str">
        <f t="shared" si="3"/>
        <v>Low Income</v>
      </c>
      <c r="F223" s="7">
        <v>2</v>
      </c>
      <c r="G223" s="7" t="s">
        <v>19</v>
      </c>
      <c r="H223" s="7" t="s">
        <v>20</v>
      </c>
      <c r="I223" s="7" t="s">
        <v>15</v>
      </c>
      <c r="J223" s="7">
        <v>2</v>
      </c>
      <c r="K223" s="7" t="s">
        <v>16</v>
      </c>
      <c r="L223" s="9" t="str">
        <f>IF(K223="0-1 Miles","Less than a mile",
 IF(K223="1-2 Miles","Between 1 and 2 miles",
 IF(K223="2-5 Miles","Between 2 and 5 miles",
 IF(K223="5-10 Miles","Between 5 and 10 miles",
 IF(K223="10+ Miles","Greater than 10 miles",
 "Unknown"
)))))</f>
        <v>Less than a mile</v>
      </c>
      <c r="M223" s="7" t="s">
        <v>17</v>
      </c>
      <c r="N223" s="7">
        <v>42</v>
      </c>
      <c r="O223" s="7" t="str">
        <f>IF(AND(N223&gt;=25,N223&lt;=34),"Young Adults",
 IF(AND(N223&gt;=35,N223&lt;=44),"Early Middle Age",
 IF(AND(N223&gt;=45,N223&lt;=54),"Middle Age",
 IF(AND(N223&gt;=55,N223&lt;=64),"Pre-Retirement",
 IF(AND(N223&gt;=65,N223&lt;=74),"Young Seniors",
 IF(AND(N223&gt;=75,N223&lt;=89),"Senior Citizens","Invalid Age")
)))))</f>
        <v>Early Middle Age</v>
      </c>
      <c r="P223" s="7" t="s">
        <v>18</v>
      </c>
    </row>
    <row r="224" spans="1:16" x14ac:dyDescent="0.3">
      <c r="A224" s="4">
        <v>24107</v>
      </c>
      <c r="B224" s="4" t="s">
        <v>37</v>
      </c>
      <c r="C224" s="4" t="s">
        <v>36</v>
      </c>
      <c r="D224" s="5">
        <v>30000</v>
      </c>
      <c r="E224" s="5" t="str">
        <f t="shared" si="3"/>
        <v>Low Income</v>
      </c>
      <c r="F224" s="4">
        <v>3</v>
      </c>
      <c r="G224" s="4" t="s">
        <v>19</v>
      </c>
      <c r="H224" s="4" t="s">
        <v>20</v>
      </c>
      <c r="I224" s="4" t="s">
        <v>15</v>
      </c>
      <c r="J224" s="4">
        <v>1</v>
      </c>
      <c r="K224" s="4" t="s">
        <v>16</v>
      </c>
      <c r="L224" s="6" t="str">
        <f>IF(K224="0-1 Miles","Less than a mile",
 IF(K224="1-2 Miles","Between 1 and 2 miles",
 IF(K224="2-5 Miles","Between 2 and 5 miles",
 IF(K224="5-10 Miles","Between 5 and 10 miles",
 IF(K224="10+ Miles","Greater than 10 miles",
 "Unknown"
)))))</f>
        <v>Less than a mile</v>
      </c>
      <c r="M224" s="4" t="s">
        <v>17</v>
      </c>
      <c r="N224" s="4">
        <v>43</v>
      </c>
      <c r="O224" s="4" t="str">
        <f>IF(AND(N224&gt;=25,N224&lt;=34),"Young Adults",
 IF(AND(N224&gt;=35,N224&lt;=44),"Early Middle Age",
 IF(AND(N224&gt;=45,N224&lt;=54),"Middle Age",
 IF(AND(N224&gt;=55,N224&lt;=64),"Pre-Retirement",
 IF(AND(N224&gt;=65,N224&lt;=74),"Young Seniors",
 IF(AND(N224&gt;=75,N224&lt;=89),"Senior Citizens","Invalid Age")
)))))</f>
        <v>Early Middle Age</v>
      </c>
      <c r="P224" s="4" t="s">
        <v>18</v>
      </c>
    </row>
    <row r="225" spans="1:16" x14ac:dyDescent="0.3">
      <c r="A225" s="4">
        <v>27803</v>
      </c>
      <c r="B225" s="4" t="s">
        <v>38</v>
      </c>
      <c r="C225" s="4" t="s">
        <v>39</v>
      </c>
      <c r="D225" s="5">
        <v>30000</v>
      </c>
      <c r="E225" s="5" t="str">
        <f t="shared" si="3"/>
        <v>Low Income</v>
      </c>
      <c r="F225" s="4">
        <v>2</v>
      </c>
      <c r="G225" s="4" t="s">
        <v>19</v>
      </c>
      <c r="H225" s="4" t="s">
        <v>20</v>
      </c>
      <c r="I225" s="4" t="s">
        <v>18</v>
      </c>
      <c r="J225" s="4">
        <v>0</v>
      </c>
      <c r="K225" s="4" t="s">
        <v>16</v>
      </c>
      <c r="L225" s="6" t="str">
        <f>IF(K225="0-1 Miles","Less than a mile",
 IF(K225="1-2 Miles","Between 1 and 2 miles",
 IF(K225="2-5 Miles","Between 2 and 5 miles",
 IF(K225="5-10 Miles","Between 5 and 10 miles",
 IF(K225="10+ Miles","Greater than 10 miles",
 "Unknown"
)))))</f>
        <v>Less than a mile</v>
      </c>
      <c r="M225" s="4" t="s">
        <v>17</v>
      </c>
      <c r="N225" s="4">
        <v>43</v>
      </c>
      <c r="O225" s="4" t="str">
        <f>IF(AND(N225&gt;=25,N225&lt;=34),"Young Adults",
 IF(AND(N225&gt;=35,N225&lt;=44),"Early Middle Age",
 IF(AND(N225&gt;=45,N225&lt;=54),"Middle Age",
 IF(AND(N225&gt;=55,N225&lt;=64),"Pre-Retirement",
 IF(AND(N225&gt;=65,N225&lt;=74),"Young Seniors",
 IF(AND(N225&gt;=75,N225&lt;=89),"Senior Citizens","Invalid Age")
)))))</f>
        <v>Early Middle Age</v>
      </c>
      <c r="P225" s="4" t="s">
        <v>18</v>
      </c>
    </row>
    <row r="226" spans="1:16" x14ac:dyDescent="0.3">
      <c r="A226" s="7">
        <v>12507</v>
      </c>
      <c r="B226" s="7" t="s">
        <v>37</v>
      </c>
      <c r="C226" s="7" t="s">
        <v>36</v>
      </c>
      <c r="D226" s="8">
        <v>30000</v>
      </c>
      <c r="E226" s="8" t="str">
        <f t="shared" si="3"/>
        <v>Low Income</v>
      </c>
      <c r="F226" s="7">
        <v>1</v>
      </c>
      <c r="G226" s="7" t="s">
        <v>19</v>
      </c>
      <c r="H226" s="7" t="s">
        <v>20</v>
      </c>
      <c r="I226" s="7" t="s">
        <v>15</v>
      </c>
      <c r="J226" s="7">
        <v>1</v>
      </c>
      <c r="K226" s="7" t="s">
        <v>16</v>
      </c>
      <c r="L226" s="9" t="str">
        <f>IF(K226="0-1 Miles","Less than a mile",
 IF(K226="1-2 Miles","Between 1 and 2 miles",
 IF(K226="2-5 Miles","Between 2 and 5 miles",
 IF(K226="5-10 Miles","Between 5 and 10 miles",
 IF(K226="10+ Miles","Greater than 10 miles",
 "Unknown"
)))))</f>
        <v>Less than a mile</v>
      </c>
      <c r="M226" s="7" t="s">
        <v>17</v>
      </c>
      <c r="N226" s="7">
        <v>43</v>
      </c>
      <c r="O226" s="7" t="str">
        <f>IF(AND(N226&gt;=25,N226&lt;=34),"Young Adults",
 IF(AND(N226&gt;=35,N226&lt;=44),"Early Middle Age",
 IF(AND(N226&gt;=45,N226&lt;=54),"Middle Age",
 IF(AND(N226&gt;=55,N226&lt;=64),"Pre-Retirement",
 IF(AND(N226&gt;=65,N226&lt;=74),"Young Seniors",
 IF(AND(N226&gt;=75,N226&lt;=89),"Senior Citizens","Invalid Age")
)))))</f>
        <v>Early Middle Age</v>
      </c>
      <c r="P226" s="7" t="s">
        <v>18</v>
      </c>
    </row>
    <row r="227" spans="1:16" x14ac:dyDescent="0.3">
      <c r="A227" s="4">
        <v>22672</v>
      </c>
      <c r="B227" s="4" t="s">
        <v>38</v>
      </c>
      <c r="C227" s="4" t="s">
        <v>39</v>
      </c>
      <c r="D227" s="5">
        <v>30000</v>
      </c>
      <c r="E227" s="5" t="str">
        <f t="shared" si="3"/>
        <v>Low Income</v>
      </c>
      <c r="F227" s="4">
        <v>2</v>
      </c>
      <c r="G227" s="4" t="s">
        <v>19</v>
      </c>
      <c r="H227" s="4" t="s">
        <v>20</v>
      </c>
      <c r="I227" s="4" t="s">
        <v>15</v>
      </c>
      <c r="J227" s="4">
        <v>0</v>
      </c>
      <c r="K227" s="4" t="s">
        <v>16</v>
      </c>
      <c r="L227" s="6" t="str">
        <f>IF(K227="0-1 Miles","Less than a mile",
 IF(K227="1-2 Miles","Between 1 and 2 miles",
 IF(K227="2-5 Miles","Between 2 and 5 miles",
 IF(K227="5-10 Miles","Between 5 and 10 miles",
 IF(K227="10+ Miles","Greater than 10 miles",
 "Unknown"
)))))</f>
        <v>Less than a mile</v>
      </c>
      <c r="M227" s="4" t="s">
        <v>17</v>
      </c>
      <c r="N227" s="4">
        <v>43</v>
      </c>
      <c r="O227" s="4" t="str">
        <f>IF(AND(N227&gt;=25,N227&lt;=34),"Young Adults",
 IF(AND(N227&gt;=35,N227&lt;=44),"Early Middle Age",
 IF(AND(N227&gt;=45,N227&lt;=54),"Middle Age",
 IF(AND(N227&gt;=55,N227&lt;=64),"Pre-Retirement",
 IF(AND(N227&gt;=65,N227&lt;=74),"Young Seniors",
 IF(AND(N227&gt;=75,N227&lt;=89),"Senior Citizens","Invalid Age")
)))))</f>
        <v>Early Middle Age</v>
      </c>
      <c r="P227" s="4" t="s">
        <v>18</v>
      </c>
    </row>
    <row r="228" spans="1:16" x14ac:dyDescent="0.3">
      <c r="A228" s="7">
        <v>18018</v>
      </c>
      <c r="B228" s="7" t="s">
        <v>38</v>
      </c>
      <c r="C228" s="7" t="s">
        <v>36</v>
      </c>
      <c r="D228" s="8">
        <v>30000</v>
      </c>
      <c r="E228" s="8" t="str">
        <f t="shared" si="3"/>
        <v>Low Income</v>
      </c>
      <c r="F228" s="7">
        <v>3</v>
      </c>
      <c r="G228" s="7" t="s">
        <v>19</v>
      </c>
      <c r="H228" s="7" t="s">
        <v>20</v>
      </c>
      <c r="I228" s="7" t="s">
        <v>15</v>
      </c>
      <c r="J228" s="7">
        <v>0</v>
      </c>
      <c r="K228" s="7" t="s">
        <v>16</v>
      </c>
      <c r="L228" s="9" t="str">
        <f>IF(K228="0-1 Miles","Less than a mile",
 IF(K228="1-2 Miles","Between 1 and 2 miles",
 IF(K228="2-5 Miles","Between 2 and 5 miles",
 IF(K228="5-10 Miles","Between 5 and 10 miles",
 IF(K228="10+ Miles","Greater than 10 miles",
 "Unknown"
)))))</f>
        <v>Less than a mile</v>
      </c>
      <c r="M228" s="7" t="s">
        <v>17</v>
      </c>
      <c r="N228" s="7">
        <v>43</v>
      </c>
      <c r="O228" s="7" t="str">
        <f>IF(AND(N228&gt;=25,N228&lt;=34),"Young Adults",
 IF(AND(N228&gt;=35,N228&lt;=44),"Early Middle Age",
 IF(AND(N228&gt;=45,N228&lt;=54),"Middle Age",
 IF(AND(N228&gt;=55,N228&lt;=64),"Pre-Retirement",
 IF(AND(N228&gt;=65,N228&lt;=74),"Young Seniors",
 IF(AND(N228&gt;=75,N228&lt;=89),"Senior Citizens","Invalid Age")
)))))</f>
        <v>Early Middle Age</v>
      </c>
      <c r="P228" s="7" t="s">
        <v>18</v>
      </c>
    </row>
    <row r="229" spans="1:16" x14ac:dyDescent="0.3">
      <c r="A229" s="4">
        <v>19482</v>
      </c>
      <c r="B229" s="4" t="s">
        <v>37</v>
      </c>
      <c r="C229" s="4" t="s">
        <v>36</v>
      </c>
      <c r="D229" s="5">
        <v>30000</v>
      </c>
      <c r="E229" s="5" t="str">
        <f t="shared" si="3"/>
        <v>Low Income</v>
      </c>
      <c r="F229" s="4">
        <v>1</v>
      </c>
      <c r="G229" s="4" t="s">
        <v>19</v>
      </c>
      <c r="H229" s="4" t="s">
        <v>20</v>
      </c>
      <c r="I229" s="4" t="s">
        <v>15</v>
      </c>
      <c r="J229" s="4">
        <v>1</v>
      </c>
      <c r="K229" s="4" t="s">
        <v>16</v>
      </c>
      <c r="L229" s="6" t="str">
        <f>IF(K229="0-1 Miles","Less than a mile",
 IF(K229="1-2 Miles","Between 1 and 2 miles",
 IF(K229="2-5 Miles","Between 2 and 5 miles",
 IF(K229="5-10 Miles","Between 5 and 10 miles",
 IF(K229="10+ Miles","Greater than 10 miles",
 "Unknown"
)))))</f>
        <v>Less than a mile</v>
      </c>
      <c r="M229" s="4" t="s">
        <v>17</v>
      </c>
      <c r="N229" s="4">
        <v>44</v>
      </c>
      <c r="O229" s="4" t="str">
        <f>IF(AND(N229&gt;=25,N229&lt;=34),"Young Adults",
 IF(AND(N229&gt;=35,N229&lt;=44),"Early Middle Age",
 IF(AND(N229&gt;=45,N229&lt;=54),"Middle Age",
 IF(AND(N229&gt;=55,N229&lt;=64),"Pre-Retirement",
 IF(AND(N229&gt;=65,N229&lt;=74),"Young Seniors",
 IF(AND(N229&gt;=75,N229&lt;=89),"Senior Citizens","Invalid Age")
)))))</f>
        <v>Early Middle Age</v>
      </c>
      <c r="P229" s="4" t="s">
        <v>15</v>
      </c>
    </row>
    <row r="230" spans="1:16" x14ac:dyDescent="0.3">
      <c r="A230" s="7">
        <v>25693</v>
      </c>
      <c r="B230" s="7" t="s">
        <v>38</v>
      </c>
      <c r="C230" s="7" t="s">
        <v>39</v>
      </c>
      <c r="D230" s="8">
        <v>30000</v>
      </c>
      <c r="E230" s="8" t="str">
        <f t="shared" si="3"/>
        <v>Low Income</v>
      </c>
      <c r="F230" s="7">
        <v>5</v>
      </c>
      <c r="G230" s="7" t="s">
        <v>31</v>
      </c>
      <c r="H230" s="7" t="s">
        <v>20</v>
      </c>
      <c r="I230" s="7" t="s">
        <v>15</v>
      </c>
      <c r="J230" s="7">
        <v>0</v>
      </c>
      <c r="K230" s="7" t="s">
        <v>16</v>
      </c>
      <c r="L230" s="9" t="str">
        <f>IF(K230="0-1 Miles","Less than a mile",
 IF(K230="1-2 Miles","Between 1 and 2 miles",
 IF(K230="2-5 Miles","Between 2 and 5 miles",
 IF(K230="5-10 Miles","Between 5 and 10 miles",
 IF(K230="10+ Miles","Greater than 10 miles",
 "Unknown"
)))))</f>
        <v>Less than a mile</v>
      </c>
      <c r="M230" s="7" t="s">
        <v>17</v>
      </c>
      <c r="N230" s="7">
        <v>44</v>
      </c>
      <c r="O230" s="7" t="str">
        <f>IF(AND(N230&gt;=25,N230&lt;=34),"Young Adults",
 IF(AND(N230&gt;=35,N230&lt;=44),"Early Middle Age",
 IF(AND(N230&gt;=45,N230&lt;=54),"Middle Age",
 IF(AND(N230&gt;=55,N230&lt;=64),"Pre-Retirement",
 IF(AND(N230&gt;=65,N230&lt;=74),"Young Seniors",
 IF(AND(N230&gt;=75,N230&lt;=89),"Senior Citizens","Invalid Age")
)))))</f>
        <v>Early Middle Age</v>
      </c>
      <c r="P230" s="7" t="s">
        <v>15</v>
      </c>
    </row>
    <row r="231" spans="1:16" x14ac:dyDescent="0.3">
      <c r="A231" s="7">
        <v>20828</v>
      </c>
      <c r="B231" s="7" t="s">
        <v>37</v>
      </c>
      <c r="C231" s="7" t="s">
        <v>39</v>
      </c>
      <c r="D231" s="8">
        <v>30000</v>
      </c>
      <c r="E231" s="8" t="str">
        <f t="shared" si="3"/>
        <v>Low Income</v>
      </c>
      <c r="F231" s="7">
        <v>4</v>
      </c>
      <c r="G231" s="7" t="s">
        <v>31</v>
      </c>
      <c r="H231" s="7" t="s">
        <v>20</v>
      </c>
      <c r="I231" s="7" t="s">
        <v>15</v>
      </c>
      <c r="J231" s="7">
        <v>0</v>
      </c>
      <c r="K231" s="7" t="s">
        <v>16</v>
      </c>
      <c r="L231" s="9" t="str">
        <f>IF(K231="0-1 Miles","Less than a mile",
 IF(K231="1-2 Miles","Between 1 and 2 miles",
 IF(K231="2-5 Miles","Between 2 and 5 miles",
 IF(K231="5-10 Miles","Between 5 and 10 miles",
 IF(K231="10+ Miles","Greater than 10 miles",
 "Unknown"
)))))</f>
        <v>Less than a mile</v>
      </c>
      <c r="M231" s="7" t="s">
        <v>17</v>
      </c>
      <c r="N231" s="7">
        <v>45</v>
      </c>
      <c r="O231" s="7" t="str">
        <f>IF(AND(N231&gt;=25,N231&lt;=34),"Young Adults",
 IF(AND(N231&gt;=35,N231&lt;=44),"Early Middle Age",
 IF(AND(N231&gt;=45,N231&lt;=54),"Middle Age",
 IF(AND(N231&gt;=55,N231&lt;=64),"Pre-Retirement",
 IF(AND(N231&gt;=65,N231&lt;=74),"Young Seniors",
 IF(AND(N231&gt;=75,N231&lt;=89),"Senior Citizens","Invalid Age")
)))))</f>
        <v>Middle Age</v>
      </c>
      <c r="P231" s="7" t="s">
        <v>15</v>
      </c>
    </row>
    <row r="232" spans="1:16" x14ac:dyDescent="0.3">
      <c r="A232" s="4">
        <v>12591</v>
      </c>
      <c r="B232" s="4" t="s">
        <v>37</v>
      </c>
      <c r="C232" s="4" t="s">
        <v>39</v>
      </c>
      <c r="D232" s="5">
        <v>30000</v>
      </c>
      <c r="E232" s="5" t="str">
        <f t="shared" si="3"/>
        <v>Low Income</v>
      </c>
      <c r="F232" s="4">
        <v>4</v>
      </c>
      <c r="G232" s="4" t="s">
        <v>31</v>
      </c>
      <c r="H232" s="4" t="s">
        <v>20</v>
      </c>
      <c r="I232" s="4" t="s">
        <v>15</v>
      </c>
      <c r="J232" s="4">
        <v>0</v>
      </c>
      <c r="K232" s="4" t="s">
        <v>16</v>
      </c>
      <c r="L232" s="6" t="str">
        <f>IF(K232="0-1 Miles","Less than a mile",
 IF(K232="1-2 Miles","Between 1 and 2 miles",
 IF(K232="2-5 Miles","Between 2 and 5 miles",
 IF(K232="5-10 Miles","Between 5 and 10 miles",
 IF(K232="10+ Miles","Greater than 10 miles",
 "Unknown"
)))))</f>
        <v>Less than a mile</v>
      </c>
      <c r="M232" s="4" t="s">
        <v>17</v>
      </c>
      <c r="N232" s="4">
        <v>45</v>
      </c>
      <c r="O232" s="4" t="str">
        <f>IF(AND(N232&gt;=25,N232&lt;=34),"Young Adults",
 IF(AND(N232&gt;=35,N232&lt;=44),"Early Middle Age",
 IF(AND(N232&gt;=45,N232&lt;=54),"Middle Age",
 IF(AND(N232&gt;=55,N232&lt;=64),"Pre-Retirement",
 IF(AND(N232&gt;=65,N232&lt;=74),"Young Seniors",
 IF(AND(N232&gt;=75,N232&lt;=89),"Senior Citizens","Invalid Age")
)))))</f>
        <v>Middle Age</v>
      </c>
      <c r="P232" s="4" t="s">
        <v>18</v>
      </c>
    </row>
    <row r="233" spans="1:16" x14ac:dyDescent="0.3">
      <c r="A233" s="7">
        <v>11386</v>
      </c>
      <c r="B233" s="7" t="s">
        <v>37</v>
      </c>
      <c r="C233" s="7" t="s">
        <v>39</v>
      </c>
      <c r="D233" s="8">
        <v>30000</v>
      </c>
      <c r="E233" s="8" t="str">
        <f t="shared" si="3"/>
        <v>Low Income</v>
      </c>
      <c r="F233" s="7">
        <v>3</v>
      </c>
      <c r="G233" s="7" t="s">
        <v>13</v>
      </c>
      <c r="H233" s="7" t="s">
        <v>20</v>
      </c>
      <c r="I233" s="7" t="s">
        <v>15</v>
      </c>
      <c r="J233" s="7">
        <v>0</v>
      </c>
      <c r="K233" s="7" t="s">
        <v>16</v>
      </c>
      <c r="L233" s="9" t="str">
        <f>IF(K233="0-1 Miles","Less than a mile",
 IF(K233="1-2 Miles","Between 1 and 2 miles",
 IF(K233="2-5 Miles","Between 2 and 5 miles",
 IF(K233="5-10 Miles","Between 5 and 10 miles",
 IF(K233="10+ Miles","Greater than 10 miles",
 "Unknown"
)))))</f>
        <v>Less than a mile</v>
      </c>
      <c r="M233" s="7" t="s">
        <v>17</v>
      </c>
      <c r="N233" s="7">
        <v>45</v>
      </c>
      <c r="O233" s="7" t="str">
        <f>IF(AND(N233&gt;=25,N233&lt;=34),"Young Adults",
 IF(AND(N233&gt;=35,N233&lt;=44),"Early Middle Age",
 IF(AND(N233&gt;=45,N233&lt;=54),"Middle Age",
 IF(AND(N233&gt;=55,N233&lt;=64),"Pre-Retirement",
 IF(AND(N233&gt;=65,N233&lt;=74),"Young Seniors",
 IF(AND(N233&gt;=75,N233&lt;=89),"Senior Citizens","Invalid Age")
)))))</f>
        <v>Middle Age</v>
      </c>
      <c r="P233" s="7" t="s">
        <v>18</v>
      </c>
    </row>
    <row r="234" spans="1:16" x14ac:dyDescent="0.3">
      <c r="A234" s="7">
        <v>21006</v>
      </c>
      <c r="B234" s="7" t="s">
        <v>38</v>
      </c>
      <c r="C234" s="7" t="s">
        <v>39</v>
      </c>
      <c r="D234" s="8">
        <v>30000</v>
      </c>
      <c r="E234" s="8" t="str">
        <f t="shared" si="3"/>
        <v>Low Income</v>
      </c>
      <c r="F234" s="7">
        <v>1</v>
      </c>
      <c r="G234" s="7" t="s">
        <v>19</v>
      </c>
      <c r="H234" s="7" t="s">
        <v>25</v>
      </c>
      <c r="I234" s="7" t="s">
        <v>18</v>
      </c>
      <c r="J234" s="7">
        <v>0</v>
      </c>
      <c r="K234" s="7" t="s">
        <v>16</v>
      </c>
      <c r="L234" s="9" t="str">
        <f>IF(K234="0-1 Miles","Less than a mile",
 IF(K234="1-2 Miles","Between 1 and 2 miles",
 IF(K234="2-5 Miles","Between 2 and 5 miles",
 IF(K234="5-10 Miles","Between 5 and 10 miles",
 IF(K234="10+ Miles","Greater than 10 miles",
 "Unknown"
)))))</f>
        <v>Less than a mile</v>
      </c>
      <c r="M234" s="7" t="s">
        <v>17</v>
      </c>
      <c r="N234" s="7">
        <v>46</v>
      </c>
      <c r="O234" s="7" t="str">
        <f>IF(AND(N234&gt;=25,N234&lt;=34),"Young Adults",
 IF(AND(N234&gt;=35,N234&lt;=44),"Early Middle Age",
 IF(AND(N234&gt;=45,N234&lt;=54),"Middle Age",
 IF(AND(N234&gt;=55,N234&lt;=64),"Pre-Retirement",
 IF(AND(N234&gt;=65,N234&lt;=74),"Young Seniors",
 IF(AND(N234&gt;=75,N234&lt;=89),"Senior Citizens","Invalid Age")
)))))</f>
        <v>Middle Age</v>
      </c>
      <c r="P234" s="7" t="s">
        <v>15</v>
      </c>
    </row>
    <row r="235" spans="1:16" x14ac:dyDescent="0.3">
      <c r="A235" s="7">
        <v>15657</v>
      </c>
      <c r="B235" s="7" t="s">
        <v>37</v>
      </c>
      <c r="C235" s="7" t="s">
        <v>36</v>
      </c>
      <c r="D235" s="8">
        <v>30000</v>
      </c>
      <c r="E235" s="8" t="str">
        <f t="shared" si="3"/>
        <v>Low Income</v>
      </c>
      <c r="F235" s="7">
        <v>3</v>
      </c>
      <c r="G235" s="7" t="s">
        <v>31</v>
      </c>
      <c r="H235" s="7" t="s">
        <v>20</v>
      </c>
      <c r="I235" s="7" t="s">
        <v>15</v>
      </c>
      <c r="J235" s="7">
        <v>0</v>
      </c>
      <c r="K235" s="7" t="s">
        <v>16</v>
      </c>
      <c r="L235" s="9" t="str">
        <f>IF(K235="0-1 Miles","Less than a mile",
 IF(K235="1-2 Miles","Between 1 and 2 miles",
 IF(K235="2-5 Miles","Between 2 and 5 miles",
 IF(K235="5-10 Miles","Between 5 and 10 miles",
 IF(K235="10+ Miles","Greater than 10 miles",
 "Unknown"
)))))</f>
        <v>Less than a mile</v>
      </c>
      <c r="M235" s="7" t="s">
        <v>17</v>
      </c>
      <c r="N235" s="7">
        <v>46</v>
      </c>
      <c r="O235" s="7" t="str">
        <f>IF(AND(N235&gt;=25,N235&lt;=34),"Young Adults",
 IF(AND(N235&gt;=35,N235&lt;=44),"Early Middle Age",
 IF(AND(N235&gt;=45,N235&lt;=54),"Middle Age",
 IF(AND(N235&gt;=55,N235&lt;=64),"Pre-Retirement",
 IF(AND(N235&gt;=65,N235&lt;=74),"Young Seniors",
 IF(AND(N235&gt;=75,N235&lt;=89),"Senior Citizens","Invalid Age")
)))))</f>
        <v>Middle Age</v>
      </c>
      <c r="P235" s="7" t="s">
        <v>15</v>
      </c>
    </row>
    <row r="236" spans="1:16" x14ac:dyDescent="0.3">
      <c r="A236" s="4">
        <v>24187</v>
      </c>
      <c r="B236" s="4" t="s">
        <v>38</v>
      </c>
      <c r="C236" s="4" t="s">
        <v>39</v>
      </c>
      <c r="D236" s="5">
        <v>30000</v>
      </c>
      <c r="E236" s="5" t="str">
        <f t="shared" si="3"/>
        <v>Low Income</v>
      </c>
      <c r="F236" s="4">
        <v>3</v>
      </c>
      <c r="G236" s="4" t="s">
        <v>31</v>
      </c>
      <c r="H236" s="4" t="s">
        <v>20</v>
      </c>
      <c r="I236" s="4" t="s">
        <v>18</v>
      </c>
      <c r="J236" s="4">
        <v>0</v>
      </c>
      <c r="K236" s="4" t="s">
        <v>16</v>
      </c>
      <c r="L236" s="6" t="str">
        <f>IF(K236="0-1 Miles","Less than a mile",
 IF(K236="1-2 Miles","Between 1 and 2 miles",
 IF(K236="2-5 Miles","Between 2 and 5 miles",
 IF(K236="5-10 Miles","Between 5 and 10 miles",
 IF(K236="10+ Miles","Greater than 10 miles",
 "Unknown"
)))))</f>
        <v>Less than a mile</v>
      </c>
      <c r="M236" s="4" t="s">
        <v>17</v>
      </c>
      <c r="N236" s="4">
        <v>46</v>
      </c>
      <c r="O236" s="4" t="str">
        <f>IF(AND(N236&gt;=25,N236&lt;=34),"Young Adults",
 IF(AND(N236&gt;=35,N236&lt;=44),"Early Middle Age",
 IF(AND(N236&gt;=45,N236&lt;=54),"Middle Age",
 IF(AND(N236&gt;=55,N236&lt;=64),"Pre-Retirement",
 IF(AND(N236&gt;=65,N236&lt;=74),"Young Seniors",
 IF(AND(N236&gt;=75,N236&lt;=89),"Senior Citizens","Invalid Age")
)))))</f>
        <v>Middle Age</v>
      </c>
      <c r="P236" s="4" t="s">
        <v>15</v>
      </c>
    </row>
    <row r="237" spans="1:16" x14ac:dyDescent="0.3">
      <c r="A237" s="4">
        <v>11383</v>
      </c>
      <c r="B237" s="4" t="s">
        <v>37</v>
      </c>
      <c r="C237" s="4" t="s">
        <v>39</v>
      </c>
      <c r="D237" s="5">
        <v>30000</v>
      </c>
      <c r="E237" s="5" t="str">
        <f t="shared" si="3"/>
        <v>Low Income</v>
      </c>
      <c r="F237" s="4">
        <v>3</v>
      </c>
      <c r="G237" s="4" t="s">
        <v>31</v>
      </c>
      <c r="H237" s="4" t="s">
        <v>20</v>
      </c>
      <c r="I237" s="4" t="s">
        <v>15</v>
      </c>
      <c r="J237" s="4">
        <v>0</v>
      </c>
      <c r="K237" s="4" t="s">
        <v>16</v>
      </c>
      <c r="L237" s="6" t="str">
        <f>IF(K237="0-1 Miles","Less than a mile",
 IF(K237="1-2 Miles","Between 1 and 2 miles",
 IF(K237="2-5 Miles","Between 2 and 5 miles",
 IF(K237="5-10 Miles","Between 5 and 10 miles",
 IF(K237="10+ Miles","Greater than 10 miles",
 "Unknown"
)))))</f>
        <v>Less than a mile</v>
      </c>
      <c r="M237" s="4" t="s">
        <v>17</v>
      </c>
      <c r="N237" s="4">
        <v>46</v>
      </c>
      <c r="O237" s="4" t="str">
        <f>IF(AND(N237&gt;=25,N237&lt;=34),"Young Adults",
 IF(AND(N237&gt;=35,N237&lt;=44),"Early Middle Age",
 IF(AND(N237&gt;=45,N237&lt;=54),"Middle Age",
 IF(AND(N237&gt;=55,N237&lt;=64),"Pre-Retirement",
 IF(AND(N237&gt;=65,N237&lt;=74),"Young Seniors",
 IF(AND(N237&gt;=75,N237&lt;=89),"Senior Citizens","Invalid Age")
)))))</f>
        <v>Middle Age</v>
      </c>
      <c r="P237" s="4" t="s">
        <v>18</v>
      </c>
    </row>
    <row r="238" spans="1:16" x14ac:dyDescent="0.3">
      <c r="A238" s="4">
        <v>17754</v>
      </c>
      <c r="B238" s="4" t="s">
        <v>38</v>
      </c>
      <c r="C238" s="4" t="s">
        <v>39</v>
      </c>
      <c r="D238" s="5">
        <v>30000</v>
      </c>
      <c r="E238" s="5" t="str">
        <f t="shared" si="3"/>
        <v>Low Income</v>
      </c>
      <c r="F238" s="4">
        <v>3</v>
      </c>
      <c r="G238" s="4" t="s">
        <v>13</v>
      </c>
      <c r="H238" s="4" t="s">
        <v>20</v>
      </c>
      <c r="I238" s="4" t="s">
        <v>15</v>
      </c>
      <c r="J238" s="4">
        <v>0</v>
      </c>
      <c r="K238" s="4" t="s">
        <v>16</v>
      </c>
      <c r="L238" s="6" t="str">
        <f>IF(K238="0-1 Miles","Less than a mile",
 IF(K238="1-2 Miles","Between 1 and 2 miles",
 IF(K238="2-5 Miles","Between 2 and 5 miles",
 IF(K238="5-10 Miles","Between 5 and 10 miles",
 IF(K238="10+ Miles","Greater than 10 miles",
 "Unknown"
)))))</f>
        <v>Less than a mile</v>
      </c>
      <c r="M238" s="4" t="s">
        <v>17</v>
      </c>
      <c r="N238" s="4">
        <v>46</v>
      </c>
      <c r="O238" s="4" t="str">
        <f>IF(AND(N238&gt;=25,N238&lt;=34),"Young Adults",
 IF(AND(N238&gt;=35,N238&lt;=44),"Early Middle Age",
 IF(AND(N238&gt;=45,N238&lt;=54),"Middle Age",
 IF(AND(N238&gt;=55,N238&lt;=64),"Pre-Retirement",
 IF(AND(N238&gt;=65,N238&lt;=74),"Young Seniors",
 IF(AND(N238&gt;=75,N238&lt;=89),"Senior Citizens","Invalid Age")
)))))</f>
        <v>Middle Age</v>
      </c>
      <c r="P238" s="4" t="s">
        <v>15</v>
      </c>
    </row>
    <row r="239" spans="1:16" x14ac:dyDescent="0.3">
      <c r="A239" s="7">
        <v>12610</v>
      </c>
      <c r="B239" s="7" t="s">
        <v>37</v>
      </c>
      <c r="C239" s="7" t="s">
        <v>39</v>
      </c>
      <c r="D239" s="8">
        <v>30000</v>
      </c>
      <c r="E239" s="8" t="str">
        <f t="shared" si="3"/>
        <v>Low Income</v>
      </c>
      <c r="F239" s="7">
        <v>1</v>
      </c>
      <c r="G239" s="7" t="s">
        <v>13</v>
      </c>
      <c r="H239" s="7" t="s">
        <v>20</v>
      </c>
      <c r="I239" s="7" t="s">
        <v>15</v>
      </c>
      <c r="J239" s="7">
        <v>0</v>
      </c>
      <c r="K239" s="7" t="s">
        <v>16</v>
      </c>
      <c r="L239" s="9" t="str">
        <f>IF(K239="0-1 Miles","Less than a mile",
 IF(K239="1-2 Miles","Between 1 and 2 miles",
 IF(K239="2-5 Miles","Between 2 and 5 miles",
 IF(K239="5-10 Miles","Between 5 and 10 miles",
 IF(K239="10+ Miles","Greater than 10 miles",
 "Unknown"
)))))</f>
        <v>Less than a mile</v>
      </c>
      <c r="M239" s="7" t="s">
        <v>17</v>
      </c>
      <c r="N239" s="7">
        <v>47</v>
      </c>
      <c r="O239" s="7" t="str">
        <f>IF(AND(N239&gt;=25,N239&lt;=34),"Young Adults",
 IF(AND(N239&gt;=35,N239&lt;=44),"Early Middle Age",
 IF(AND(N239&gt;=45,N239&lt;=54),"Middle Age",
 IF(AND(N239&gt;=55,N239&lt;=64),"Pre-Retirement",
 IF(AND(N239&gt;=65,N239&lt;=74),"Young Seniors",
 IF(AND(N239&gt;=75,N239&lt;=89),"Senior Citizens","Invalid Age")
)))))</f>
        <v>Middle Age</v>
      </c>
      <c r="P239" s="7" t="s">
        <v>18</v>
      </c>
    </row>
    <row r="240" spans="1:16" x14ac:dyDescent="0.3">
      <c r="A240" s="4">
        <v>26941</v>
      </c>
      <c r="B240" s="4" t="s">
        <v>37</v>
      </c>
      <c r="C240" s="4" t="s">
        <v>36</v>
      </c>
      <c r="D240" s="5">
        <v>30000</v>
      </c>
      <c r="E240" s="5" t="str">
        <f t="shared" si="3"/>
        <v>Low Income</v>
      </c>
      <c r="F240" s="4">
        <v>0</v>
      </c>
      <c r="G240" s="4" t="s">
        <v>13</v>
      </c>
      <c r="H240" s="4" t="s">
        <v>20</v>
      </c>
      <c r="I240" s="4" t="s">
        <v>15</v>
      </c>
      <c r="J240" s="4">
        <v>0</v>
      </c>
      <c r="K240" s="4" t="s">
        <v>16</v>
      </c>
      <c r="L240" s="6" t="str">
        <f>IF(K240="0-1 Miles","Less than a mile",
 IF(K240="1-2 Miles","Between 1 and 2 miles",
 IF(K240="2-5 Miles","Between 2 and 5 miles",
 IF(K240="5-10 Miles","Between 5 and 10 miles",
 IF(K240="10+ Miles","Greater than 10 miles",
 "Unknown"
)))))</f>
        <v>Less than a mile</v>
      </c>
      <c r="M240" s="4" t="s">
        <v>17</v>
      </c>
      <c r="N240" s="4">
        <v>47</v>
      </c>
      <c r="O240" s="4" t="str">
        <f>IF(AND(N240&gt;=25,N240&lt;=34),"Young Adults",
 IF(AND(N240&gt;=35,N240&lt;=44),"Early Middle Age",
 IF(AND(N240&gt;=45,N240&lt;=54),"Middle Age",
 IF(AND(N240&gt;=55,N240&lt;=64),"Pre-Retirement",
 IF(AND(N240&gt;=65,N240&lt;=74),"Young Seniors",
 IF(AND(N240&gt;=75,N240&lt;=89),"Senior Citizens","Invalid Age")
)))))</f>
        <v>Middle Age</v>
      </c>
      <c r="P240" s="4" t="s">
        <v>15</v>
      </c>
    </row>
    <row r="241" spans="1:16" x14ac:dyDescent="0.3">
      <c r="A241" s="7">
        <v>12273</v>
      </c>
      <c r="B241" s="7" t="s">
        <v>37</v>
      </c>
      <c r="C241" s="7" t="s">
        <v>36</v>
      </c>
      <c r="D241" s="8">
        <v>30000</v>
      </c>
      <c r="E241" s="8" t="str">
        <f t="shared" si="3"/>
        <v>Low Income</v>
      </c>
      <c r="F241" s="7">
        <v>1</v>
      </c>
      <c r="G241" s="7" t="s">
        <v>13</v>
      </c>
      <c r="H241" s="7" t="s">
        <v>20</v>
      </c>
      <c r="I241" s="7" t="s">
        <v>15</v>
      </c>
      <c r="J241" s="7">
        <v>0</v>
      </c>
      <c r="K241" s="7" t="s">
        <v>16</v>
      </c>
      <c r="L241" s="9" t="str">
        <f>IF(K241="0-1 Miles","Less than a mile",
 IF(K241="1-2 Miles","Between 1 and 2 miles",
 IF(K241="2-5 Miles","Between 2 and 5 miles",
 IF(K241="5-10 Miles","Between 5 and 10 miles",
 IF(K241="10+ Miles","Greater than 10 miles",
 "Unknown"
)))))</f>
        <v>Less than a mile</v>
      </c>
      <c r="M241" s="7" t="s">
        <v>17</v>
      </c>
      <c r="N241" s="7">
        <v>47</v>
      </c>
      <c r="O241" s="7" t="str">
        <f>IF(AND(N241&gt;=25,N241&lt;=34),"Young Adults",
 IF(AND(N241&gt;=35,N241&lt;=44),"Early Middle Age",
 IF(AND(N241&gt;=45,N241&lt;=54),"Middle Age",
 IF(AND(N241&gt;=55,N241&lt;=64),"Pre-Retirement",
 IF(AND(N241&gt;=65,N241&lt;=74),"Young Seniors",
 IF(AND(N241&gt;=75,N241&lt;=89),"Senior Citizens","Invalid Age")
)))))</f>
        <v>Middle Age</v>
      </c>
      <c r="P241" s="7" t="s">
        <v>18</v>
      </c>
    </row>
    <row r="242" spans="1:16" x14ac:dyDescent="0.3">
      <c r="A242" s="7">
        <v>20839</v>
      </c>
      <c r="B242" s="7" t="s">
        <v>38</v>
      </c>
      <c r="C242" s="7" t="s">
        <v>39</v>
      </c>
      <c r="D242" s="8">
        <v>30000</v>
      </c>
      <c r="E242" s="8" t="str">
        <f t="shared" si="3"/>
        <v>Low Income</v>
      </c>
      <c r="F242" s="7">
        <v>3</v>
      </c>
      <c r="G242" s="7" t="s">
        <v>31</v>
      </c>
      <c r="H242" s="7" t="s">
        <v>20</v>
      </c>
      <c r="I242" s="7" t="s">
        <v>15</v>
      </c>
      <c r="J242" s="7">
        <v>0</v>
      </c>
      <c r="K242" s="7" t="s">
        <v>16</v>
      </c>
      <c r="L242" s="9" t="str">
        <f>IF(K242="0-1 Miles","Less than a mile",
 IF(K242="1-2 Miles","Between 1 and 2 miles",
 IF(K242="2-5 Miles","Between 2 and 5 miles",
 IF(K242="5-10 Miles","Between 5 and 10 miles",
 IF(K242="10+ Miles","Greater than 10 miles",
 "Unknown"
)))))</f>
        <v>Less than a mile</v>
      </c>
      <c r="M242" s="7" t="s">
        <v>17</v>
      </c>
      <c r="N242" s="7">
        <v>47</v>
      </c>
      <c r="O242" s="7" t="str">
        <f>IF(AND(N242&gt;=25,N242&lt;=34),"Young Adults",
 IF(AND(N242&gt;=35,N242&lt;=44),"Early Middle Age",
 IF(AND(N242&gt;=45,N242&lt;=54),"Middle Age",
 IF(AND(N242&gt;=55,N242&lt;=64),"Pre-Retirement",
 IF(AND(N242&gt;=65,N242&lt;=74),"Young Seniors",
 IF(AND(N242&gt;=75,N242&lt;=89),"Senior Citizens","Invalid Age")
)))))</f>
        <v>Middle Age</v>
      </c>
      <c r="P242" s="7" t="s">
        <v>15</v>
      </c>
    </row>
    <row r="243" spans="1:16" x14ac:dyDescent="0.3">
      <c r="A243" s="4">
        <v>16549</v>
      </c>
      <c r="B243" s="4" t="s">
        <v>38</v>
      </c>
      <c r="C243" s="4" t="s">
        <v>39</v>
      </c>
      <c r="D243" s="5">
        <v>30000</v>
      </c>
      <c r="E243" s="5" t="str">
        <f t="shared" si="3"/>
        <v>Low Income</v>
      </c>
      <c r="F243" s="4">
        <v>3</v>
      </c>
      <c r="G243" s="4" t="s">
        <v>13</v>
      </c>
      <c r="H243" s="4" t="s">
        <v>20</v>
      </c>
      <c r="I243" s="4" t="s">
        <v>15</v>
      </c>
      <c r="J243" s="4">
        <v>0</v>
      </c>
      <c r="K243" s="4" t="s">
        <v>16</v>
      </c>
      <c r="L243" s="6" t="str">
        <f>IF(K243="0-1 Miles","Less than a mile",
 IF(K243="1-2 Miles","Between 1 and 2 miles",
 IF(K243="2-5 Miles","Between 2 and 5 miles",
 IF(K243="5-10 Miles","Between 5 and 10 miles",
 IF(K243="10+ Miles","Greater than 10 miles",
 "Unknown"
)))))</f>
        <v>Less than a mile</v>
      </c>
      <c r="M243" s="4" t="s">
        <v>17</v>
      </c>
      <c r="N243" s="4">
        <v>47</v>
      </c>
      <c r="O243" s="4" t="str">
        <f>IF(AND(N243&gt;=25,N243&lt;=34),"Young Adults",
 IF(AND(N243&gt;=35,N243&lt;=44),"Early Middle Age",
 IF(AND(N243&gt;=45,N243&lt;=54),"Middle Age",
 IF(AND(N243&gt;=55,N243&lt;=64),"Pre-Retirement",
 IF(AND(N243&gt;=65,N243&lt;=74),"Young Seniors",
 IF(AND(N243&gt;=75,N243&lt;=89),"Senior Citizens","Invalid Age")
)))))</f>
        <v>Middle Age</v>
      </c>
      <c r="P243" s="4" t="s">
        <v>15</v>
      </c>
    </row>
    <row r="244" spans="1:16" x14ac:dyDescent="0.3">
      <c r="A244" s="7">
        <v>15665</v>
      </c>
      <c r="B244" s="7" t="s">
        <v>37</v>
      </c>
      <c r="C244" s="7" t="s">
        <v>39</v>
      </c>
      <c r="D244" s="8">
        <v>30000</v>
      </c>
      <c r="E244" s="8" t="str">
        <f t="shared" si="3"/>
        <v>Low Income</v>
      </c>
      <c r="F244" s="7">
        <v>0</v>
      </c>
      <c r="G244" s="7" t="s">
        <v>13</v>
      </c>
      <c r="H244" s="7" t="s">
        <v>20</v>
      </c>
      <c r="I244" s="7" t="s">
        <v>15</v>
      </c>
      <c r="J244" s="7">
        <v>0</v>
      </c>
      <c r="K244" s="7" t="s">
        <v>16</v>
      </c>
      <c r="L244" s="9" t="str">
        <f>IF(K244="0-1 Miles","Less than a mile",
 IF(K244="1-2 Miles","Between 1 and 2 miles",
 IF(K244="2-5 Miles","Between 2 and 5 miles",
 IF(K244="5-10 Miles","Between 5 and 10 miles",
 IF(K244="10+ Miles","Greater than 10 miles",
 "Unknown"
)))))</f>
        <v>Less than a mile</v>
      </c>
      <c r="M244" s="7" t="s">
        <v>17</v>
      </c>
      <c r="N244" s="7">
        <v>47</v>
      </c>
      <c r="O244" s="7" t="str">
        <f>IF(AND(N244&gt;=25,N244&lt;=34),"Young Adults",
 IF(AND(N244&gt;=35,N244&lt;=44),"Early Middle Age",
 IF(AND(N244&gt;=45,N244&lt;=54),"Middle Age",
 IF(AND(N244&gt;=55,N244&lt;=64),"Pre-Retirement",
 IF(AND(N244&gt;=65,N244&lt;=74),"Young Seniors",
 IF(AND(N244&gt;=75,N244&lt;=89),"Senior Citizens","Invalid Age")
)))))</f>
        <v>Middle Age</v>
      </c>
      <c r="P244" s="7" t="s">
        <v>15</v>
      </c>
    </row>
    <row r="245" spans="1:16" x14ac:dyDescent="0.3">
      <c r="A245" s="7">
        <v>19223</v>
      </c>
      <c r="B245" s="7" t="s">
        <v>37</v>
      </c>
      <c r="C245" s="7" t="s">
        <v>39</v>
      </c>
      <c r="D245" s="8">
        <v>30000</v>
      </c>
      <c r="E245" s="8" t="str">
        <f t="shared" si="3"/>
        <v>Low Income</v>
      </c>
      <c r="F245" s="7">
        <v>2</v>
      </c>
      <c r="G245" s="7" t="s">
        <v>27</v>
      </c>
      <c r="H245" s="7" t="s">
        <v>14</v>
      </c>
      <c r="I245" s="7" t="s">
        <v>15</v>
      </c>
      <c r="J245" s="7">
        <v>2</v>
      </c>
      <c r="K245" s="7" t="s">
        <v>26</v>
      </c>
      <c r="L245" s="9" t="str">
        <f>IF(K245="0-1 Miles","Less than a mile",
 IF(K245="1-2 Miles","Between 1 and 2 miles",
 IF(K245="2-5 Miles","Between 2 and 5 miles",
 IF(K245="5-10 Miles","Between 5 and 10 miles",
 IF(K245="10+ Miles","Greater than 10 miles",
 "Unknown"
)))))</f>
        <v>Between 1 and 2 miles</v>
      </c>
      <c r="M245" s="7" t="s">
        <v>32</v>
      </c>
      <c r="N245" s="7">
        <v>48</v>
      </c>
      <c r="O245" s="7" t="str">
        <f>IF(AND(N245&gt;=25,N245&lt;=34),"Young Adults",
 IF(AND(N245&gt;=35,N245&lt;=44),"Early Middle Age",
 IF(AND(N245&gt;=45,N245&lt;=54),"Middle Age",
 IF(AND(N245&gt;=55,N245&lt;=64),"Pre-Retirement",
 IF(AND(N245&gt;=65,N245&lt;=74),"Young Seniors",
 IF(AND(N245&gt;=75,N245&lt;=89),"Senior Citizens","Invalid Age")
)))))</f>
        <v>Middle Age</v>
      </c>
      <c r="P245" s="7" t="s">
        <v>18</v>
      </c>
    </row>
    <row r="246" spans="1:16" x14ac:dyDescent="0.3">
      <c r="A246" s="7">
        <v>28609</v>
      </c>
      <c r="B246" s="7" t="s">
        <v>37</v>
      </c>
      <c r="C246" s="7" t="s">
        <v>36</v>
      </c>
      <c r="D246" s="8">
        <v>30000</v>
      </c>
      <c r="E246" s="8" t="str">
        <f t="shared" si="3"/>
        <v>Low Income</v>
      </c>
      <c r="F246" s="7">
        <v>2</v>
      </c>
      <c r="G246" s="7" t="s">
        <v>27</v>
      </c>
      <c r="H246" s="7" t="s">
        <v>14</v>
      </c>
      <c r="I246" s="7" t="s">
        <v>18</v>
      </c>
      <c r="J246" s="7">
        <v>2</v>
      </c>
      <c r="K246" s="7" t="s">
        <v>16</v>
      </c>
      <c r="L246" s="9" t="str">
        <f>IF(K246="0-1 Miles","Less than a mile",
 IF(K246="1-2 Miles","Between 1 and 2 miles",
 IF(K246="2-5 Miles","Between 2 and 5 miles",
 IF(K246="5-10 Miles","Between 5 and 10 miles",
 IF(K246="10+ Miles","Greater than 10 miles",
 "Unknown"
)))))</f>
        <v>Less than a mile</v>
      </c>
      <c r="M246" s="7" t="s">
        <v>32</v>
      </c>
      <c r="N246" s="7">
        <v>49</v>
      </c>
      <c r="O246" s="7" t="str">
        <f>IF(AND(N246&gt;=25,N246&lt;=34),"Young Adults",
 IF(AND(N246&gt;=35,N246&lt;=44),"Early Middle Age",
 IF(AND(N246&gt;=45,N246&lt;=54),"Middle Age",
 IF(AND(N246&gt;=55,N246&lt;=64),"Pre-Retirement",
 IF(AND(N246&gt;=65,N246&lt;=74),"Young Seniors",
 IF(AND(N246&gt;=75,N246&lt;=89),"Senior Citizens","Invalid Age")
)))))</f>
        <v>Middle Age</v>
      </c>
      <c r="P246" s="7" t="s">
        <v>18</v>
      </c>
    </row>
    <row r="247" spans="1:16" x14ac:dyDescent="0.3">
      <c r="A247" s="7">
        <v>24745</v>
      </c>
      <c r="B247" s="7" t="s">
        <v>38</v>
      </c>
      <c r="C247" s="7" t="s">
        <v>39</v>
      </c>
      <c r="D247" s="8">
        <v>30000</v>
      </c>
      <c r="E247" s="8" t="str">
        <f t="shared" si="3"/>
        <v>Low Income</v>
      </c>
      <c r="F247" s="7">
        <v>2</v>
      </c>
      <c r="G247" s="7" t="s">
        <v>27</v>
      </c>
      <c r="H247" s="7" t="s">
        <v>14</v>
      </c>
      <c r="I247" s="7" t="s">
        <v>18</v>
      </c>
      <c r="J247" s="7">
        <v>2</v>
      </c>
      <c r="K247" s="7" t="s">
        <v>16</v>
      </c>
      <c r="L247" s="9" t="str">
        <f>IF(K247="0-1 Miles","Less than a mile",
 IF(K247="1-2 Miles","Between 1 and 2 miles",
 IF(K247="2-5 Miles","Between 2 and 5 miles",
 IF(K247="5-10 Miles","Between 5 and 10 miles",
 IF(K247="10+ Miles","Greater than 10 miles",
 "Unknown"
)))))</f>
        <v>Less than a mile</v>
      </c>
      <c r="M247" s="7" t="s">
        <v>32</v>
      </c>
      <c r="N247" s="7">
        <v>49</v>
      </c>
      <c r="O247" s="7" t="str">
        <f>IF(AND(N247&gt;=25,N247&lt;=34),"Young Adults",
 IF(AND(N247&gt;=35,N247&lt;=44),"Early Middle Age",
 IF(AND(N247&gt;=45,N247&lt;=54),"Middle Age",
 IF(AND(N247&gt;=55,N247&lt;=64),"Pre-Retirement",
 IF(AND(N247&gt;=65,N247&lt;=74),"Young Seniors",
 IF(AND(N247&gt;=75,N247&lt;=89),"Senior Citizens","Invalid Age")
)))))</f>
        <v>Middle Age</v>
      </c>
      <c r="P247" s="7" t="s">
        <v>18</v>
      </c>
    </row>
    <row r="248" spans="1:16" x14ac:dyDescent="0.3">
      <c r="A248" s="4">
        <v>23275</v>
      </c>
      <c r="B248" s="4" t="s">
        <v>37</v>
      </c>
      <c r="C248" s="4" t="s">
        <v>36</v>
      </c>
      <c r="D248" s="5">
        <v>30000</v>
      </c>
      <c r="E248" s="5" t="str">
        <f t="shared" si="3"/>
        <v>Low Income</v>
      </c>
      <c r="F248" s="4">
        <v>2</v>
      </c>
      <c r="G248" s="4" t="s">
        <v>27</v>
      </c>
      <c r="H248" s="4" t="s">
        <v>14</v>
      </c>
      <c r="I248" s="4" t="s">
        <v>15</v>
      </c>
      <c r="J248" s="4">
        <v>2</v>
      </c>
      <c r="K248" s="4" t="s">
        <v>26</v>
      </c>
      <c r="L248" s="6" t="str">
        <f>IF(K248="0-1 Miles","Less than a mile",
 IF(K248="1-2 Miles","Between 1 and 2 miles",
 IF(K248="2-5 Miles","Between 2 and 5 miles",
 IF(K248="5-10 Miles","Between 5 and 10 miles",
 IF(K248="10+ Miles","Greater than 10 miles",
 "Unknown"
)))))</f>
        <v>Between 1 and 2 miles</v>
      </c>
      <c r="M248" s="4" t="s">
        <v>32</v>
      </c>
      <c r="N248" s="4">
        <v>49</v>
      </c>
      <c r="O248" s="4" t="str">
        <f>IF(AND(N248&gt;=25,N248&lt;=34),"Young Adults",
 IF(AND(N248&gt;=35,N248&lt;=44),"Early Middle Age",
 IF(AND(N248&gt;=45,N248&lt;=54),"Middle Age",
 IF(AND(N248&gt;=55,N248&lt;=64),"Pre-Retirement",
 IF(AND(N248&gt;=65,N248&lt;=74),"Young Seniors",
 IF(AND(N248&gt;=75,N248&lt;=89),"Senior Citizens","Invalid Age")
)))))</f>
        <v>Middle Age</v>
      </c>
      <c r="P248" s="4" t="s">
        <v>18</v>
      </c>
    </row>
    <row r="249" spans="1:16" x14ac:dyDescent="0.3">
      <c r="A249" s="4">
        <v>19217</v>
      </c>
      <c r="B249" s="4" t="s">
        <v>37</v>
      </c>
      <c r="C249" s="4" t="s">
        <v>36</v>
      </c>
      <c r="D249" s="5">
        <v>30000</v>
      </c>
      <c r="E249" s="5" t="str">
        <f t="shared" si="3"/>
        <v>Low Income</v>
      </c>
      <c r="F249" s="4">
        <v>2</v>
      </c>
      <c r="G249" s="4" t="s">
        <v>27</v>
      </c>
      <c r="H249" s="4" t="s">
        <v>14</v>
      </c>
      <c r="I249" s="4" t="s">
        <v>15</v>
      </c>
      <c r="J249" s="4">
        <v>2</v>
      </c>
      <c r="K249" s="4" t="s">
        <v>26</v>
      </c>
      <c r="L249" s="6" t="str">
        <f>IF(K249="0-1 Miles","Less than a mile",
 IF(K249="1-2 Miles","Between 1 and 2 miles",
 IF(K249="2-5 Miles","Between 2 and 5 miles",
 IF(K249="5-10 Miles","Between 5 and 10 miles",
 IF(K249="10+ Miles","Greater than 10 miles",
 "Unknown"
)))))</f>
        <v>Between 1 and 2 miles</v>
      </c>
      <c r="M249" s="4" t="s">
        <v>32</v>
      </c>
      <c r="N249" s="4">
        <v>49</v>
      </c>
      <c r="O249" s="4" t="str">
        <f>IF(AND(N249&gt;=25,N249&lt;=34),"Young Adults",
 IF(AND(N249&gt;=35,N249&lt;=44),"Early Middle Age",
 IF(AND(N249&gt;=45,N249&lt;=54),"Middle Age",
 IF(AND(N249&gt;=55,N249&lt;=64),"Pre-Retirement",
 IF(AND(N249&gt;=65,N249&lt;=74),"Young Seniors",
 IF(AND(N249&gt;=75,N249&lt;=89),"Senior Citizens","Invalid Age")
)))))</f>
        <v>Middle Age</v>
      </c>
      <c r="P249" s="4" t="s">
        <v>18</v>
      </c>
    </row>
    <row r="250" spans="1:16" x14ac:dyDescent="0.3">
      <c r="A250" s="7">
        <v>20758</v>
      </c>
      <c r="B250" s="7" t="s">
        <v>37</v>
      </c>
      <c r="C250" s="7" t="s">
        <v>36</v>
      </c>
      <c r="D250" s="8">
        <v>30000</v>
      </c>
      <c r="E250" s="8" t="str">
        <f t="shared" si="3"/>
        <v>Low Income</v>
      </c>
      <c r="F250" s="7">
        <v>2</v>
      </c>
      <c r="G250" s="7" t="s">
        <v>27</v>
      </c>
      <c r="H250" s="7" t="s">
        <v>14</v>
      </c>
      <c r="I250" s="7" t="s">
        <v>15</v>
      </c>
      <c r="J250" s="7">
        <v>2</v>
      </c>
      <c r="K250" s="7" t="s">
        <v>26</v>
      </c>
      <c r="L250" s="9" t="str">
        <f>IF(K250="0-1 Miles","Less than a mile",
 IF(K250="1-2 Miles","Between 1 and 2 miles",
 IF(K250="2-5 Miles","Between 2 and 5 miles",
 IF(K250="5-10 Miles","Between 5 and 10 miles",
 IF(K250="10+ Miles","Greater than 10 miles",
 "Unknown"
)))))</f>
        <v>Between 1 and 2 miles</v>
      </c>
      <c r="M250" s="7" t="s">
        <v>32</v>
      </c>
      <c r="N250" s="7">
        <v>50</v>
      </c>
      <c r="O250" s="7" t="str">
        <f>IF(AND(N250&gt;=25,N250&lt;=34),"Young Adults",
 IF(AND(N250&gt;=35,N250&lt;=44),"Early Middle Age",
 IF(AND(N250&gt;=45,N250&lt;=54),"Middle Age",
 IF(AND(N250&gt;=55,N250&lt;=64),"Pre-Retirement",
 IF(AND(N250&gt;=65,N250&lt;=74),"Young Seniors",
 IF(AND(N250&gt;=75,N250&lt;=89),"Senior Citizens","Invalid Age")
)))))</f>
        <v>Middle Age</v>
      </c>
      <c r="P250" s="7" t="s">
        <v>18</v>
      </c>
    </row>
    <row r="251" spans="1:16" x14ac:dyDescent="0.3">
      <c r="A251" s="7">
        <v>17668</v>
      </c>
      <c r="B251" s="7" t="s">
        <v>38</v>
      </c>
      <c r="C251" s="7" t="s">
        <v>36</v>
      </c>
      <c r="D251" s="8">
        <v>30000</v>
      </c>
      <c r="E251" s="8" t="str">
        <f t="shared" si="3"/>
        <v>Low Income</v>
      </c>
      <c r="F251" s="7">
        <v>2</v>
      </c>
      <c r="G251" s="7" t="s">
        <v>27</v>
      </c>
      <c r="H251" s="7" t="s">
        <v>14</v>
      </c>
      <c r="I251" s="7" t="s">
        <v>15</v>
      </c>
      <c r="J251" s="7">
        <v>2</v>
      </c>
      <c r="K251" s="7" t="s">
        <v>26</v>
      </c>
      <c r="L251" s="9" t="str">
        <f>IF(K251="0-1 Miles","Less than a mile",
 IF(K251="1-2 Miles","Between 1 and 2 miles",
 IF(K251="2-5 Miles","Between 2 and 5 miles",
 IF(K251="5-10 Miles","Between 5 and 10 miles",
 IF(K251="10+ Miles","Greater than 10 miles",
 "Unknown"
)))))</f>
        <v>Between 1 and 2 miles</v>
      </c>
      <c r="M251" s="7" t="s">
        <v>32</v>
      </c>
      <c r="N251" s="7">
        <v>50</v>
      </c>
      <c r="O251" s="7" t="str">
        <f>IF(AND(N251&gt;=25,N251&lt;=34),"Young Adults",
 IF(AND(N251&gt;=35,N251&lt;=44),"Early Middle Age",
 IF(AND(N251&gt;=45,N251&lt;=54),"Middle Age",
 IF(AND(N251&gt;=55,N251&lt;=64),"Pre-Retirement",
 IF(AND(N251&gt;=65,N251&lt;=74),"Young Seniors",
 IF(AND(N251&gt;=75,N251&lt;=89),"Senior Citizens","Invalid Age")
)))))</f>
        <v>Middle Age</v>
      </c>
      <c r="P251" s="7" t="s">
        <v>15</v>
      </c>
    </row>
    <row r="252" spans="1:16" x14ac:dyDescent="0.3">
      <c r="A252" s="7">
        <v>18649</v>
      </c>
      <c r="B252" s="7" t="s">
        <v>38</v>
      </c>
      <c r="C252" s="7" t="s">
        <v>36</v>
      </c>
      <c r="D252" s="8">
        <v>30000</v>
      </c>
      <c r="E252" s="8" t="str">
        <f t="shared" si="3"/>
        <v>Low Income</v>
      </c>
      <c r="F252" s="7">
        <v>1</v>
      </c>
      <c r="G252" s="7" t="s">
        <v>27</v>
      </c>
      <c r="H252" s="7" t="s">
        <v>20</v>
      </c>
      <c r="I252" s="7" t="s">
        <v>15</v>
      </c>
      <c r="J252" s="7">
        <v>2</v>
      </c>
      <c r="K252" s="7" t="s">
        <v>26</v>
      </c>
      <c r="L252" s="9" t="str">
        <f>IF(K252="0-1 Miles","Less than a mile",
 IF(K252="1-2 Miles","Between 1 and 2 miles",
 IF(K252="2-5 Miles","Between 2 and 5 miles",
 IF(K252="5-10 Miles","Between 5 and 10 miles",
 IF(K252="10+ Miles","Greater than 10 miles",
 "Unknown"
)))))</f>
        <v>Between 1 and 2 miles</v>
      </c>
      <c r="M252" s="7" t="s">
        <v>32</v>
      </c>
      <c r="N252" s="7">
        <v>51</v>
      </c>
      <c r="O252" s="7" t="str">
        <f>IF(AND(N252&gt;=25,N252&lt;=34),"Young Adults",
 IF(AND(N252&gt;=35,N252&lt;=44),"Early Middle Age",
 IF(AND(N252&gt;=45,N252&lt;=54),"Middle Age",
 IF(AND(N252&gt;=55,N252&lt;=64),"Pre-Retirement",
 IF(AND(N252&gt;=65,N252&lt;=74),"Young Seniors",
 IF(AND(N252&gt;=75,N252&lt;=89),"Senior Citizens","Invalid Age")
)))))</f>
        <v>Middle Age</v>
      </c>
      <c r="P252" s="7" t="s">
        <v>15</v>
      </c>
    </row>
    <row r="253" spans="1:16" x14ac:dyDescent="0.3">
      <c r="A253" s="4">
        <v>20754</v>
      </c>
      <c r="B253" s="4" t="s">
        <v>37</v>
      </c>
      <c r="C253" s="4" t="s">
        <v>36</v>
      </c>
      <c r="D253" s="5">
        <v>30000</v>
      </c>
      <c r="E253" s="5" t="str">
        <f t="shared" si="3"/>
        <v>Low Income</v>
      </c>
      <c r="F253" s="4">
        <v>2</v>
      </c>
      <c r="G253" s="4" t="s">
        <v>27</v>
      </c>
      <c r="H253" s="4" t="s">
        <v>14</v>
      </c>
      <c r="I253" s="4" t="s">
        <v>15</v>
      </c>
      <c r="J253" s="4">
        <v>2</v>
      </c>
      <c r="K253" s="4" t="s">
        <v>26</v>
      </c>
      <c r="L253" s="6" t="str">
        <f>IF(K253="0-1 Miles","Less than a mile",
 IF(K253="1-2 Miles","Between 1 and 2 miles",
 IF(K253="2-5 Miles","Between 2 and 5 miles",
 IF(K253="5-10 Miles","Between 5 and 10 miles",
 IF(K253="10+ Miles","Greater than 10 miles",
 "Unknown"
)))))</f>
        <v>Between 1 and 2 miles</v>
      </c>
      <c r="M253" s="4" t="s">
        <v>32</v>
      </c>
      <c r="N253" s="4">
        <v>51</v>
      </c>
      <c r="O253" s="4" t="str">
        <f>IF(AND(N253&gt;=25,N253&lt;=34),"Young Adults",
 IF(AND(N253&gt;=35,N253&lt;=44),"Early Middle Age",
 IF(AND(N253&gt;=45,N253&lt;=54),"Middle Age",
 IF(AND(N253&gt;=55,N253&lt;=64),"Pre-Retirement",
 IF(AND(N253&gt;=65,N253&lt;=74),"Young Seniors",
 IF(AND(N253&gt;=75,N253&lt;=89),"Senior Citizens","Invalid Age")
)))))</f>
        <v>Middle Age</v>
      </c>
      <c r="P253" s="4" t="s">
        <v>18</v>
      </c>
    </row>
    <row r="254" spans="1:16" x14ac:dyDescent="0.3">
      <c r="A254" s="7">
        <v>23256</v>
      </c>
      <c r="B254" s="7" t="s">
        <v>38</v>
      </c>
      <c r="C254" s="7" t="s">
        <v>36</v>
      </c>
      <c r="D254" s="8">
        <v>30000</v>
      </c>
      <c r="E254" s="8" t="str">
        <f t="shared" si="3"/>
        <v>Low Income</v>
      </c>
      <c r="F254" s="7">
        <v>1</v>
      </c>
      <c r="G254" s="7" t="s">
        <v>27</v>
      </c>
      <c r="H254" s="7" t="s">
        <v>20</v>
      </c>
      <c r="I254" s="7" t="s">
        <v>18</v>
      </c>
      <c r="J254" s="7">
        <v>1</v>
      </c>
      <c r="K254" s="7" t="s">
        <v>23</v>
      </c>
      <c r="L254" s="9" t="str">
        <f>IF(K254="0-1 Miles","Less than a mile",
 IF(K254="1-2 Miles","Between 1 and 2 miles",
 IF(K254="2-5 Miles","Between 2 and 5 miles",
 IF(K254="5-10 Miles","Between 5 and 10 miles",
 IF(K254="10+ Miles","Greater than 10 miles",
 "Unknown"
)))))</f>
        <v>Between 5 and 10 miles</v>
      </c>
      <c r="M254" s="7" t="s">
        <v>32</v>
      </c>
      <c r="N254" s="7">
        <v>52</v>
      </c>
      <c r="O254" s="7" t="str">
        <f>IF(AND(N254&gt;=25,N254&lt;=34),"Young Adults",
 IF(AND(N254&gt;=35,N254&lt;=44),"Early Middle Age",
 IF(AND(N254&gt;=45,N254&lt;=54),"Middle Age",
 IF(AND(N254&gt;=55,N254&lt;=64),"Pre-Retirement",
 IF(AND(N254&gt;=65,N254&lt;=74),"Young Seniors",
 IF(AND(N254&gt;=75,N254&lt;=89),"Senior Citizens","Invalid Age")
)))))</f>
        <v>Middle Age</v>
      </c>
      <c r="P254" s="7" t="s">
        <v>18</v>
      </c>
    </row>
    <row r="255" spans="1:16" x14ac:dyDescent="0.3">
      <c r="A255" s="4">
        <v>12768</v>
      </c>
      <c r="B255" s="4" t="s">
        <v>37</v>
      </c>
      <c r="C255" s="4" t="s">
        <v>36</v>
      </c>
      <c r="D255" s="5">
        <v>30000</v>
      </c>
      <c r="E255" s="5" t="str">
        <f t="shared" si="3"/>
        <v>Low Income</v>
      </c>
      <c r="F255" s="4">
        <v>1</v>
      </c>
      <c r="G255" s="4" t="s">
        <v>27</v>
      </c>
      <c r="H255" s="4" t="s">
        <v>20</v>
      </c>
      <c r="I255" s="4" t="s">
        <v>15</v>
      </c>
      <c r="J255" s="4">
        <v>1</v>
      </c>
      <c r="K255" s="4" t="s">
        <v>22</v>
      </c>
      <c r="L255" s="6" t="str">
        <f>IF(K255="0-1 Miles","Less than a mile",
 IF(K255="1-2 Miles","Between 1 and 2 miles",
 IF(K255="2-5 Miles","Between 2 and 5 miles",
 IF(K255="5-10 Miles","Between 5 and 10 miles",
 IF(K255="10+ Miles","Greater than 10 miles",
 "Unknown"
)))))</f>
        <v>Between 2 and 5 miles</v>
      </c>
      <c r="M255" s="4" t="s">
        <v>32</v>
      </c>
      <c r="N255" s="4">
        <v>52</v>
      </c>
      <c r="O255" s="4" t="str">
        <f>IF(AND(N255&gt;=25,N255&lt;=34),"Young Adults",
 IF(AND(N255&gt;=35,N255&lt;=44),"Early Middle Age",
 IF(AND(N255&gt;=45,N255&lt;=54),"Middle Age",
 IF(AND(N255&gt;=55,N255&lt;=64),"Pre-Retirement",
 IF(AND(N255&gt;=65,N255&lt;=74),"Young Seniors",
 IF(AND(N255&gt;=75,N255&lt;=89),"Senior Citizens","Invalid Age")
)))))</f>
        <v>Middle Age</v>
      </c>
      <c r="P255" s="4" t="s">
        <v>15</v>
      </c>
    </row>
    <row r="256" spans="1:16" x14ac:dyDescent="0.3">
      <c r="A256" s="4">
        <v>14887</v>
      </c>
      <c r="B256" s="4" t="s">
        <v>37</v>
      </c>
      <c r="C256" s="4" t="s">
        <v>39</v>
      </c>
      <c r="D256" s="5">
        <v>30000</v>
      </c>
      <c r="E256" s="5" t="str">
        <f t="shared" si="3"/>
        <v>Low Income</v>
      </c>
      <c r="F256" s="4">
        <v>1</v>
      </c>
      <c r="G256" s="4" t="s">
        <v>27</v>
      </c>
      <c r="H256" s="4" t="s">
        <v>20</v>
      </c>
      <c r="I256" s="4" t="s">
        <v>15</v>
      </c>
      <c r="J256" s="4">
        <v>1</v>
      </c>
      <c r="K256" s="4" t="s">
        <v>23</v>
      </c>
      <c r="L256" s="6" t="str">
        <f>IF(K256="0-1 Miles","Less than a mile",
 IF(K256="1-2 Miles","Between 1 and 2 miles",
 IF(K256="2-5 Miles","Between 2 and 5 miles",
 IF(K256="5-10 Miles","Between 5 and 10 miles",
 IF(K256="10+ Miles","Greater than 10 miles",
 "Unknown"
)))))</f>
        <v>Between 5 and 10 miles</v>
      </c>
      <c r="M256" s="4" t="s">
        <v>32</v>
      </c>
      <c r="N256" s="4">
        <v>52</v>
      </c>
      <c r="O256" s="4" t="str">
        <f>IF(AND(N256&gt;=25,N256&lt;=34),"Young Adults",
 IF(AND(N256&gt;=35,N256&lt;=44),"Early Middle Age",
 IF(AND(N256&gt;=45,N256&lt;=54),"Middle Age",
 IF(AND(N256&gt;=55,N256&lt;=64),"Pre-Retirement",
 IF(AND(N256&gt;=65,N256&lt;=74),"Young Seniors",
 IF(AND(N256&gt;=75,N256&lt;=89),"Senior Citizens","Invalid Age")
)))))</f>
        <v>Middle Age</v>
      </c>
      <c r="P256" s="4" t="s">
        <v>18</v>
      </c>
    </row>
    <row r="257" spans="1:16" x14ac:dyDescent="0.3">
      <c r="A257" s="7">
        <v>22175</v>
      </c>
      <c r="B257" s="7" t="s">
        <v>37</v>
      </c>
      <c r="C257" s="7" t="s">
        <v>39</v>
      </c>
      <c r="D257" s="8">
        <v>30000</v>
      </c>
      <c r="E257" s="8" t="str">
        <f t="shared" si="3"/>
        <v>Low Income</v>
      </c>
      <c r="F257" s="7">
        <v>3</v>
      </c>
      <c r="G257" s="7" t="s">
        <v>27</v>
      </c>
      <c r="H257" s="7" t="s">
        <v>14</v>
      </c>
      <c r="I257" s="7" t="s">
        <v>15</v>
      </c>
      <c r="J257" s="7">
        <v>2</v>
      </c>
      <c r="K257" s="7" t="s">
        <v>23</v>
      </c>
      <c r="L257" s="9" t="str">
        <f>IF(K257="0-1 Miles","Less than a mile",
 IF(K257="1-2 Miles","Between 1 and 2 miles",
 IF(K257="2-5 Miles","Between 2 and 5 miles",
 IF(K257="5-10 Miles","Between 5 and 10 miles",
 IF(K257="10+ Miles","Greater than 10 miles",
 "Unknown"
)))))</f>
        <v>Between 5 and 10 miles</v>
      </c>
      <c r="M257" s="7" t="s">
        <v>24</v>
      </c>
      <c r="N257" s="7">
        <v>53</v>
      </c>
      <c r="O257" s="7" t="str">
        <f>IF(AND(N257&gt;=25,N257&lt;=34),"Young Adults",
 IF(AND(N257&gt;=35,N257&lt;=44),"Early Middle Age",
 IF(AND(N257&gt;=45,N257&lt;=54),"Middle Age",
 IF(AND(N257&gt;=55,N257&lt;=64),"Pre-Retirement",
 IF(AND(N257&gt;=65,N257&lt;=74),"Young Seniors",
 IF(AND(N257&gt;=75,N257&lt;=89),"Senior Citizens","Invalid Age")
)))))</f>
        <v>Middle Age</v>
      </c>
      <c r="P257" s="7" t="s">
        <v>15</v>
      </c>
    </row>
    <row r="258" spans="1:16" x14ac:dyDescent="0.3">
      <c r="A258" s="4">
        <v>14883</v>
      </c>
      <c r="B258" s="4" t="s">
        <v>37</v>
      </c>
      <c r="C258" s="4" t="s">
        <v>39</v>
      </c>
      <c r="D258" s="5">
        <v>30000</v>
      </c>
      <c r="E258" s="5" t="str">
        <f t="shared" ref="E258:E321" si="4">IF(D258&lt;=40000,"Low Income",IF(D258&lt;=70000,"Lower-Middle Income",IF(D258&lt;=100000,"Middle Income",IF(D258&lt;=130000,"Upper-Middle Income","High Income"))))</f>
        <v>Low Income</v>
      </c>
      <c r="F258" s="4">
        <v>1</v>
      </c>
      <c r="G258" s="4" t="s">
        <v>13</v>
      </c>
      <c r="H258" s="4" t="s">
        <v>14</v>
      </c>
      <c r="I258" s="4" t="s">
        <v>15</v>
      </c>
      <c r="J258" s="4">
        <v>1</v>
      </c>
      <c r="K258" s="4" t="s">
        <v>23</v>
      </c>
      <c r="L258" s="6" t="str">
        <f>IF(K258="0-1 Miles","Less than a mile",
 IF(K258="1-2 Miles","Between 1 and 2 miles",
 IF(K258="2-5 Miles","Between 2 and 5 miles",
 IF(K258="5-10 Miles","Between 5 and 10 miles",
 IF(K258="10+ Miles","Greater than 10 miles",
 "Unknown"
)))))</f>
        <v>Between 5 and 10 miles</v>
      </c>
      <c r="M258" s="4" t="s">
        <v>32</v>
      </c>
      <c r="N258" s="4">
        <v>53</v>
      </c>
      <c r="O258" s="4" t="str">
        <f>IF(AND(N258&gt;=25,N258&lt;=34),"Young Adults",
 IF(AND(N258&gt;=35,N258&lt;=44),"Early Middle Age",
 IF(AND(N258&gt;=45,N258&lt;=54),"Middle Age",
 IF(AND(N258&gt;=55,N258&lt;=64),"Pre-Retirement",
 IF(AND(N258&gt;=65,N258&lt;=74),"Young Seniors",
 IF(AND(N258&gt;=75,N258&lt;=89),"Senior Citizens","Invalid Age")
)))))</f>
        <v>Middle Age</v>
      </c>
      <c r="P258" s="4" t="s">
        <v>15</v>
      </c>
    </row>
    <row r="259" spans="1:16" x14ac:dyDescent="0.3">
      <c r="A259" s="7">
        <v>22173</v>
      </c>
      <c r="B259" s="7" t="s">
        <v>37</v>
      </c>
      <c r="C259" s="7" t="s">
        <v>39</v>
      </c>
      <c r="D259" s="8">
        <v>30000</v>
      </c>
      <c r="E259" s="8" t="str">
        <f t="shared" si="4"/>
        <v>Low Income</v>
      </c>
      <c r="F259" s="7">
        <v>3</v>
      </c>
      <c r="G259" s="7" t="s">
        <v>27</v>
      </c>
      <c r="H259" s="7" t="s">
        <v>14</v>
      </c>
      <c r="I259" s="7" t="s">
        <v>18</v>
      </c>
      <c r="J259" s="7">
        <v>2</v>
      </c>
      <c r="K259" s="7" t="s">
        <v>26</v>
      </c>
      <c r="L259" s="9" t="str">
        <f>IF(K259="0-1 Miles","Less than a mile",
 IF(K259="1-2 Miles","Between 1 and 2 miles",
 IF(K259="2-5 Miles","Between 2 and 5 miles",
 IF(K259="5-10 Miles","Between 5 and 10 miles",
 IF(K259="10+ Miles","Greater than 10 miles",
 "Unknown"
)))))</f>
        <v>Between 1 and 2 miles</v>
      </c>
      <c r="M259" s="7" t="s">
        <v>24</v>
      </c>
      <c r="N259" s="7">
        <v>54</v>
      </c>
      <c r="O259" s="7" t="str">
        <f>IF(AND(N259&gt;=25,N259&lt;=34),"Young Adults",
 IF(AND(N259&gt;=35,N259&lt;=44),"Early Middle Age",
 IF(AND(N259&gt;=45,N259&lt;=54),"Middle Age",
 IF(AND(N259&gt;=55,N259&lt;=64),"Pre-Retirement",
 IF(AND(N259&gt;=65,N259&lt;=74),"Young Seniors",
 IF(AND(N259&gt;=75,N259&lt;=89),"Senior Citizens","Invalid Age")
)))))</f>
        <v>Middle Age</v>
      </c>
      <c r="P259" s="7" t="s">
        <v>15</v>
      </c>
    </row>
    <row r="260" spans="1:16" x14ac:dyDescent="0.3">
      <c r="A260" s="4">
        <v>29094</v>
      </c>
      <c r="B260" s="4" t="s">
        <v>37</v>
      </c>
      <c r="C260" s="4" t="s">
        <v>36</v>
      </c>
      <c r="D260" s="5">
        <v>30000</v>
      </c>
      <c r="E260" s="5" t="str">
        <f t="shared" si="4"/>
        <v>Low Income</v>
      </c>
      <c r="F260" s="4">
        <v>3</v>
      </c>
      <c r="G260" s="4" t="s">
        <v>27</v>
      </c>
      <c r="H260" s="4" t="s">
        <v>14</v>
      </c>
      <c r="I260" s="4" t="s">
        <v>15</v>
      </c>
      <c r="J260" s="4">
        <v>2</v>
      </c>
      <c r="K260" s="4" t="s">
        <v>23</v>
      </c>
      <c r="L260" s="6" t="str">
        <f>IF(K260="0-1 Miles","Less than a mile",
 IF(K260="1-2 Miles","Between 1 and 2 miles",
 IF(K260="2-5 Miles","Between 2 and 5 miles",
 IF(K260="5-10 Miles","Between 5 and 10 miles",
 IF(K260="10+ Miles","Greater than 10 miles",
 "Unknown"
)))))</f>
        <v>Between 5 and 10 miles</v>
      </c>
      <c r="M260" s="4" t="s">
        <v>24</v>
      </c>
      <c r="N260" s="4">
        <v>54</v>
      </c>
      <c r="O260" s="4" t="str">
        <f>IF(AND(N260&gt;=25,N260&lt;=34),"Young Adults",
 IF(AND(N260&gt;=35,N260&lt;=44),"Early Middle Age",
 IF(AND(N260&gt;=45,N260&lt;=54),"Middle Age",
 IF(AND(N260&gt;=55,N260&lt;=64),"Pre-Retirement",
 IF(AND(N260&gt;=65,N260&lt;=74),"Young Seniors",
 IF(AND(N260&gt;=75,N260&lt;=89),"Senior Citizens","Invalid Age")
)))))</f>
        <v>Middle Age</v>
      </c>
      <c r="P260" s="4" t="s">
        <v>15</v>
      </c>
    </row>
    <row r="261" spans="1:16" x14ac:dyDescent="0.3">
      <c r="A261" s="7">
        <v>22174</v>
      </c>
      <c r="B261" s="7" t="s">
        <v>37</v>
      </c>
      <c r="C261" s="7" t="s">
        <v>36</v>
      </c>
      <c r="D261" s="8">
        <v>30000</v>
      </c>
      <c r="E261" s="8" t="str">
        <f t="shared" si="4"/>
        <v>Low Income</v>
      </c>
      <c r="F261" s="7">
        <v>3</v>
      </c>
      <c r="G261" s="7" t="s">
        <v>27</v>
      </c>
      <c r="H261" s="7" t="s">
        <v>14</v>
      </c>
      <c r="I261" s="7" t="s">
        <v>15</v>
      </c>
      <c r="J261" s="7">
        <v>2</v>
      </c>
      <c r="K261" s="7" t="s">
        <v>23</v>
      </c>
      <c r="L261" s="9" t="str">
        <f>IF(K261="0-1 Miles","Less than a mile",
 IF(K261="1-2 Miles","Between 1 and 2 miles",
 IF(K261="2-5 Miles","Between 2 and 5 miles",
 IF(K261="5-10 Miles","Between 5 and 10 miles",
 IF(K261="10+ Miles","Greater than 10 miles",
 "Unknown"
)))))</f>
        <v>Between 5 and 10 miles</v>
      </c>
      <c r="M261" s="7" t="s">
        <v>24</v>
      </c>
      <c r="N261" s="7">
        <v>54</v>
      </c>
      <c r="O261" s="7" t="str">
        <f>IF(AND(N261&gt;=25,N261&lt;=34),"Young Adults",
 IF(AND(N261&gt;=35,N261&lt;=44),"Early Middle Age",
 IF(AND(N261&gt;=45,N261&lt;=54),"Middle Age",
 IF(AND(N261&gt;=55,N261&lt;=64),"Pre-Retirement",
 IF(AND(N261&gt;=65,N261&lt;=74),"Young Seniors",
 IF(AND(N261&gt;=75,N261&lt;=89),"Senior Citizens","Invalid Age")
)))))</f>
        <v>Middle Age</v>
      </c>
      <c r="P261" s="7" t="s">
        <v>15</v>
      </c>
    </row>
    <row r="262" spans="1:16" x14ac:dyDescent="0.3">
      <c r="A262" s="7">
        <v>16487</v>
      </c>
      <c r="B262" s="7" t="s">
        <v>38</v>
      </c>
      <c r="C262" s="7" t="s">
        <v>39</v>
      </c>
      <c r="D262" s="8">
        <v>30000</v>
      </c>
      <c r="E262" s="8" t="str">
        <f t="shared" si="4"/>
        <v>Low Income</v>
      </c>
      <c r="F262" s="7">
        <v>3</v>
      </c>
      <c r="G262" s="7" t="s">
        <v>27</v>
      </c>
      <c r="H262" s="7" t="s">
        <v>14</v>
      </c>
      <c r="I262" s="7" t="s">
        <v>15</v>
      </c>
      <c r="J262" s="7">
        <v>2</v>
      </c>
      <c r="K262" s="7" t="s">
        <v>23</v>
      </c>
      <c r="L262" s="9" t="str">
        <f>IF(K262="0-1 Miles","Less than a mile",
 IF(K262="1-2 Miles","Between 1 and 2 miles",
 IF(K262="2-5 Miles","Between 2 and 5 miles",
 IF(K262="5-10 Miles","Between 5 and 10 miles",
 IF(K262="10+ Miles","Greater than 10 miles",
 "Unknown"
)))))</f>
        <v>Between 5 and 10 miles</v>
      </c>
      <c r="M262" s="7" t="s">
        <v>24</v>
      </c>
      <c r="N262" s="7">
        <v>55</v>
      </c>
      <c r="O262" s="7" t="str">
        <f>IF(AND(N262&gt;=25,N262&lt;=34),"Young Adults",
 IF(AND(N262&gt;=35,N262&lt;=44),"Early Middle Age",
 IF(AND(N262&gt;=45,N262&lt;=54),"Middle Age",
 IF(AND(N262&gt;=55,N262&lt;=64),"Pre-Retirement",
 IF(AND(N262&gt;=65,N262&lt;=74),"Young Seniors",
 IF(AND(N262&gt;=75,N262&lt;=89),"Senior Citizens","Invalid Age")
)))))</f>
        <v>Pre-Retirement</v>
      </c>
      <c r="P262" s="7" t="s">
        <v>18</v>
      </c>
    </row>
    <row r="263" spans="1:16" x14ac:dyDescent="0.3">
      <c r="A263" s="4">
        <v>22170</v>
      </c>
      <c r="B263" s="4" t="s">
        <v>37</v>
      </c>
      <c r="C263" s="4" t="s">
        <v>39</v>
      </c>
      <c r="D263" s="5">
        <v>30000</v>
      </c>
      <c r="E263" s="5" t="str">
        <f t="shared" si="4"/>
        <v>Low Income</v>
      </c>
      <c r="F263" s="4">
        <v>3</v>
      </c>
      <c r="G263" s="4" t="s">
        <v>19</v>
      </c>
      <c r="H263" s="4" t="s">
        <v>20</v>
      </c>
      <c r="I263" s="4" t="s">
        <v>18</v>
      </c>
      <c r="J263" s="4">
        <v>2</v>
      </c>
      <c r="K263" s="4" t="s">
        <v>26</v>
      </c>
      <c r="L263" s="6" t="str">
        <f>IF(K263="0-1 Miles","Less than a mile",
 IF(K263="1-2 Miles","Between 1 and 2 miles",
 IF(K263="2-5 Miles","Between 2 and 5 miles",
 IF(K263="5-10 Miles","Between 5 and 10 miles",
 IF(K263="10+ Miles","Greater than 10 miles",
 "Unknown"
)))))</f>
        <v>Between 1 and 2 miles</v>
      </c>
      <c r="M263" s="4" t="s">
        <v>24</v>
      </c>
      <c r="N263" s="4">
        <v>55</v>
      </c>
      <c r="O263" s="4" t="str">
        <f>IF(AND(N263&gt;=25,N263&lt;=34),"Young Adults",
 IF(AND(N263&gt;=35,N263&lt;=44),"Early Middle Age",
 IF(AND(N263&gt;=45,N263&lt;=54),"Middle Age",
 IF(AND(N263&gt;=55,N263&lt;=64),"Pre-Retirement",
 IF(AND(N263&gt;=65,N263&lt;=74),"Young Seniors",
 IF(AND(N263&gt;=75,N263&lt;=89),"Senior Citizens","Invalid Age")
)))))</f>
        <v>Pre-Retirement</v>
      </c>
      <c r="P263" s="4" t="s">
        <v>15</v>
      </c>
    </row>
    <row r="264" spans="1:16" x14ac:dyDescent="0.3">
      <c r="A264" s="7">
        <v>16489</v>
      </c>
      <c r="B264" s="7" t="s">
        <v>37</v>
      </c>
      <c r="C264" s="7" t="s">
        <v>36</v>
      </c>
      <c r="D264" s="8">
        <v>30000</v>
      </c>
      <c r="E264" s="8" t="str">
        <f t="shared" si="4"/>
        <v>Low Income</v>
      </c>
      <c r="F264" s="7">
        <v>3</v>
      </c>
      <c r="G264" s="7" t="s">
        <v>27</v>
      </c>
      <c r="H264" s="7" t="s">
        <v>14</v>
      </c>
      <c r="I264" s="7" t="s">
        <v>15</v>
      </c>
      <c r="J264" s="7">
        <v>2</v>
      </c>
      <c r="K264" s="7" t="s">
        <v>23</v>
      </c>
      <c r="L264" s="9" t="str">
        <f>IF(K264="0-1 Miles","Less than a mile",
 IF(K264="1-2 Miles","Between 1 and 2 miles",
 IF(K264="2-5 Miles","Between 2 and 5 miles",
 IF(K264="5-10 Miles","Between 5 and 10 miles",
 IF(K264="10+ Miles","Greater than 10 miles",
 "Unknown"
)))))</f>
        <v>Between 5 and 10 miles</v>
      </c>
      <c r="M264" s="7" t="s">
        <v>24</v>
      </c>
      <c r="N264" s="7">
        <v>55</v>
      </c>
      <c r="O264" s="7" t="str">
        <f>IF(AND(N264&gt;=25,N264&lt;=34),"Young Adults",
 IF(AND(N264&gt;=35,N264&lt;=44),"Early Middle Age",
 IF(AND(N264&gt;=45,N264&lt;=54),"Middle Age",
 IF(AND(N264&gt;=55,N264&lt;=64),"Pre-Retirement",
 IF(AND(N264&gt;=65,N264&lt;=74),"Young Seniors",
 IF(AND(N264&gt;=75,N264&lt;=89),"Senior Citizens","Invalid Age")
)))))</f>
        <v>Pre-Retirement</v>
      </c>
      <c r="P264" s="7" t="s">
        <v>18</v>
      </c>
    </row>
    <row r="265" spans="1:16" x14ac:dyDescent="0.3">
      <c r="A265" s="7">
        <v>15019</v>
      </c>
      <c r="B265" s="7" t="s">
        <v>38</v>
      </c>
      <c r="C265" s="7" t="s">
        <v>39</v>
      </c>
      <c r="D265" s="8">
        <v>30000</v>
      </c>
      <c r="E265" s="8" t="str">
        <f t="shared" si="4"/>
        <v>Low Income</v>
      </c>
      <c r="F265" s="7">
        <v>3</v>
      </c>
      <c r="G265" s="7" t="s">
        <v>27</v>
      </c>
      <c r="H265" s="7" t="s">
        <v>14</v>
      </c>
      <c r="I265" s="7" t="s">
        <v>15</v>
      </c>
      <c r="J265" s="7">
        <v>2</v>
      </c>
      <c r="K265" s="7" t="s">
        <v>23</v>
      </c>
      <c r="L265" s="9" t="str">
        <f>IF(K265="0-1 Miles","Less than a mile",
 IF(K265="1-2 Miles","Between 1 and 2 miles",
 IF(K265="2-5 Miles","Between 2 and 5 miles",
 IF(K265="5-10 Miles","Between 5 and 10 miles",
 IF(K265="10+ Miles","Greater than 10 miles",
 "Unknown"
)))))</f>
        <v>Between 5 and 10 miles</v>
      </c>
      <c r="M265" s="7" t="s">
        <v>24</v>
      </c>
      <c r="N265" s="7">
        <v>55</v>
      </c>
      <c r="O265" s="7" t="str">
        <f>IF(AND(N265&gt;=25,N265&lt;=34),"Young Adults",
 IF(AND(N265&gt;=35,N265&lt;=44),"Early Middle Age",
 IF(AND(N265&gt;=45,N265&lt;=54),"Middle Age",
 IF(AND(N265&gt;=55,N265&lt;=64),"Pre-Retirement",
 IF(AND(N265&gt;=65,N265&lt;=74),"Young Seniors",
 IF(AND(N265&gt;=75,N265&lt;=89),"Senior Citizens","Invalid Age")
)))))</f>
        <v>Pre-Retirement</v>
      </c>
      <c r="P265" s="7" t="s">
        <v>18</v>
      </c>
    </row>
    <row r="266" spans="1:16" x14ac:dyDescent="0.3">
      <c r="A266" s="7">
        <v>11047</v>
      </c>
      <c r="B266" s="7" t="s">
        <v>37</v>
      </c>
      <c r="C266" s="7" t="s">
        <v>39</v>
      </c>
      <c r="D266" s="8">
        <v>30000</v>
      </c>
      <c r="E266" s="8" t="str">
        <f t="shared" si="4"/>
        <v>Low Income</v>
      </c>
      <c r="F266" s="7">
        <v>3</v>
      </c>
      <c r="G266" s="7" t="s">
        <v>27</v>
      </c>
      <c r="H266" s="7" t="s">
        <v>14</v>
      </c>
      <c r="I266" s="7" t="s">
        <v>18</v>
      </c>
      <c r="J266" s="7">
        <v>2</v>
      </c>
      <c r="K266" s="7" t="s">
        <v>26</v>
      </c>
      <c r="L266" s="9" t="str">
        <f>IF(K266="0-1 Miles","Less than a mile",
 IF(K266="1-2 Miles","Between 1 and 2 miles",
 IF(K266="2-5 Miles","Between 2 and 5 miles",
 IF(K266="5-10 Miles","Between 5 and 10 miles",
 IF(K266="10+ Miles","Greater than 10 miles",
 "Unknown"
)))))</f>
        <v>Between 1 and 2 miles</v>
      </c>
      <c r="M266" s="7" t="s">
        <v>24</v>
      </c>
      <c r="N266" s="7">
        <v>56</v>
      </c>
      <c r="O266" s="7" t="str">
        <f>IF(AND(N266&gt;=25,N266&lt;=34),"Young Adults",
 IF(AND(N266&gt;=35,N266&lt;=44),"Early Middle Age",
 IF(AND(N266&gt;=45,N266&lt;=54),"Middle Age",
 IF(AND(N266&gt;=55,N266&lt;=64),"Pre-Retirement",
 IF(AND(N266&gt;=65,N266&lt;=74),"Young Seniors",
 IF(AND(N266&gt;=75,N266&lt;=89),"Senior Citizens","Invalid Age")
)))))</f>
        <v>Pre-Retirement</v>
      </c>
      <c r="P266" s="7" t="s">
        <v>15</v>
      </c>
    </row>
    <row r="267" spans="1:16" x14ac:dyDescent="0.3">
      <c r="A267" s="4">
        <v>20417</v>
      </c>
      <c r="B267" s="4" t="s">
        <v>37</v>
      </c>
      <c r="C267" s="4" t="s">
        <v>36</v>
      </c>
      <c r="D267" s="5">
        <v>30000</v>
      </c>
      <c r="E267" s="5" t="str">
        <f t="shared" si="4"/>
        <v>Low Income</v>
      </c>
      <c r="F267" s="4">
        <v>3</v>
      </c>
      <c r="G267" s="4" t="s">
        <v>19</v>
      </c>
      <c r="H267" s="4" t="s">
        <v>20</v>
      </c>
      <c r="I267" s="4" t="s">
        <v>18</v>
      </c>
      <c r="J267" s="4">
        <v>2</v>
      </c>
      <c r="K267" s="4" t="s">
        <v>23</v>
      </c>
      <c r="L267" s="6" t="str">
        <f>IF(K267="0-1 Miles","Less than a mile",
 IF(K267="1-2 Miles","Between 1 and 2 miles",
 IF(K267="2-5 Miles","Between 2 and 5 miles",
 IF(K267="5-10 Miles","Between 5 and 10 miles",
 IF(K267="10+ Miles","Greater than 10 miles",
 "Unknown"
)))))</f>
        <v>Between 5 and 10 miles</v>
      </c>
      <c r="M267" s="4" t="s">
        <v>24</v>
      </c>
      <c r="N267" s="4">
        <v>56</v>
      </c>
      <c r="O267" s="4" t="str">
        <f>IF(AND(N267&gt;=25,N267&lt;=34),"Young Adults",
 IF(AND(N267&gt;=35,N267&lt;=44),"Early Middle Age",
 IF(AND(N267&gt;=45,N267&lt;=54),"Middle Age",
 IF(AND(N267&gt;=55,N267&lt;=64),"Pre-Retirement",
 IF(AND(N267&gt;=65,N267&lt;=74),"Young Seniors",
 IF(AND(N267&gt;=75,N267&lt;=89),"Senior Citizens","Invalid Age")
)))))</f>
        <v>Pre-Retirement</v>
      </c>
      <c r="P267" s="4" t="s">
        <v>18</v>
      </c>
    </row>
    <row r="268" spans="1:16" x14ac:dyDescent="0.3">
      <c r="A268" s="7">
        <v>23316</v>
      </c>
      <c r="B268" s="7" t="s">
        <v>38</v>
      </c>
      <c r="C268" s="7" t="s">
        <v>36</v>
      </c>
      <c r="D268" s="8">
        <v>30000</v>
      </c>
      <c r="E268" s="8" t="str">
        <f t="shared" si="4"/>
        <v>Low Income</v>
      </c>
      <c r="F268" s="7">
        <v>3</v>
      </c>
      <c r="G268" s="7" t="s">
        <v>19</v>
      </c>
      <c r="H268" s="7" t="s">
        <v>20</v>
      </c>
      <c r="I268" s="7" t="s">
        <v>18</v>
      </c>
      <c r="J268" s="7">
        <v>2</v>
      </c>
      <c r="K268" s="7" t="s">
        <v>26</v>
      </c>
      <c r="L268" s="9" t="str">
        <f>IF(K268="0-1 Miles","Less than a mile",
 IF(K268="1-2 Miles","Between 1 and 2 miles",
 IF(K268="2-5 Miles","Between 2 and 5 miles",
 IF(K268="5-10 Miles","Between 5 and 10 miles",
 IF(K268="10+ Miles","Greater than 10 miles",
 "Unknown"
)))))</f>
        <v>Between 1 and 2 miles</v>
      </c>
      <c r="M268" s="7" t="s">
        <v>24</v>
      </c>
      <c r="N268" s="7">
        <v>59</v>
      </c>
      <c r="O268" s="7" t="str">
        <f>IF(AND(N268&gt;=25,N268&lt;=34),"Young Adults",
 IF(AND(N268&gt;=35,N268&lt;=44),"Early Middle Age",
 IF(AND(N268&gt;=45,N268&lt;=54),"Middle Age",
 IF(AND(N268&gt;=55,N268&lt;=64),"Pre-Retirement",
 IF(AND(N268&gt;=65,N268&lt;=74),"Young Seniors",
 IF(AND(N268&gt;=75,N268&lt;=89),"Senior Citizens","Invalid Age")
)))))</f>
        <v>Pre-Retirement</v>
      </c>
      <c r="P268" s="7" t="s">
        <v>15</v>
      </c>
    </row>
    <row r="269" spans="1:16" x14ac:dyDescent="0.3">
      <c r="A269" s="4">
        <v>26547</v>
      </c>
      <c r="B269" s="4" t="s">
        <v>38</v>
      </c>
      <c r="C269" s="4" t="s">
        <v>39</v>
      </c>
      <c r="D269" s="5">
        <v>30000</v>
      </c>
      <c r="E269" s="5" t="str">
        <f t="shared" si="4"/>
        <v>Low Income</v>
      </c>
      <c r="F269" s="4">
        <v>2</v>
      </c>
      <c r="G269" s="4" t="s">
        <v>19</v>
      </c>
      <c r="H269" s="4" t="s">
        <v>20</v>
      </c>
      <c r="I269" s="4" t="s">
        <v>18</v>
      </c>
      <c r="J269" s="4">
        <v>2</v>
      </c>
      <c r="K269" s="4" t="s">
        <v>23</v>
      </c>
      <c r="L269" s="6" t="str">
        <f>IF(K269="0-1 Miles","Less than a mile",
 IF(K269="1-2 Miles","Between 1 and 2 miles",
 IF(K269="2-5 Miles","Between 2 and 5 miles",
 IF(K269="5-10 Miles","Between 5 and 10 miles",
 IF(K269="10+ Miles","Greater than 10 miles",
 "Unknown"
)))))</f>
        <v>Between 5 and 10 miles</v>
      </c>
      <c r="M269" s="4" t="s">
        <v>24</v>
      </c>
      <c r="N269" s="4">
        <v>60</v>
      </c>
      <c r="O269" s="4" t="str">
        <f>IF(AND(N269&gt;=25,N269&lt;=34),"Young Adults",
 IF(AND(N269&gt;=35,N269&lt;=44),"Early Middle Age",
 IF(AND(N269&gt;=45,N269&lt;=54),"Middle Age",
 IF(AND(N269&gt;=55,N269&lt;=64),"Pre-Retirement",
 IF(AND(N269&gt;=65,N269&lt;=74),"Young Seniors",
 IF(AND(N269&gt;=75,N269&lt;=89),"Senior Citizens","Invalid Age")
)))))</f>
        <v>Pre-Retirement</v>
      </c>
      <c r="P269" s="4" t="s">
        <v>15</v>
      </c>
    </row>
    <row r="270" spans="1:16" x14ac:dyDescent="0.3">
      <c r="A270" s="4">
        <v>25918</v>
      </c>
      <c r="B270" s="4" t="s">
        <v>38</v>
      </c>
      <c r="C270" s="4" t="s">
        <v>39</v>
      </c>
      <c r="D270" s="5">
        <v>30000</v>
      </c>
      <c r="E270" s="5" t="str">
        <f t="shared" si="4"/>
        <v>Low Income</v>
      </c>
      <c r="F270" s="4">
        <v>2</v>
      </c>
      <c r="G270" s="4" t="s">
        <v>19</v>
      </c>
      <c r="H270" s="4" t="s">
        <v>20</v>
      </c>
      <c r="I270" s="4" t="s">
        <v>18</v>
      </c>
      <c r="J270" s="4">
        <v>2</v>
      </c>
      <c r="K270" s="4" t="s">
        <v>23</v>
      </c>
      <c r="L270" s="6" t="str">
        <f>IF(K270="0-1 Miles","Less than a mile",
 IF(K270="1-2 Miles","Between 1 and 2 miles",
 IF(K270="2-5 Miles","Between 2 and 5 miles",
 IF(K270="5-10 Miles","Between 5 and 10 miles",
 IF(K270="10+ Miles","Greater than 10 miles",
 "Unknown"
)))))</f>
        <v>Between 5 and 10 miles</v>
      </c>
      <c r="M270" s="4" t="s">
        <v>24</v>
      </c>
      <c r="N270" s="4">
        <v>60</v>
      </c>
      <c r="O270" s="4" t="str">
        <f>IF(AND(N270&gt;=25,N270&lt;=34),"Young Adults",
 IF(AND(N270&gt;=35,N270&lt;=44),"Early Middle Age",
 IF(AND(N270&gt;=45,N270&lt;=54),"Middle Age",
 IF(AND(N270&gt;=55,N270&lt;=64),"Pre-Retirement",
 IF(AND(N270&gt;=65,N270&lt;=74),"Young Seniors",
 IF(AND(N270&gt;=75,N270&lt;=89),"Senior Citizens","Invalid Age")
)))))</f>
        <v>Pre-Retirement</v>
      </c>
      <c r="P270" s="4" t="s">
        <v>15</v>
      </c>
    </row>
    <row r="271" spans="1:16" x14ac:dyDescent="0.3">
      <c r="A271" s="4">
        <v>24955</v>
      </c>
      <c r="B271" s="4" t="s">
        <v>38</v>
      </c>
      <c r="C271" s="4" t="s">
        <v>36</v>
      </c>
      <c r="D271" s="5">
        <v>30000</v>
      </c>
      <c r="E271" s="5" t="str">
        <f t="shared" si="4"/>
        <v>Low Income</v>
      </c>
      <c r="F271" s="4">
        <v>5</v>
      </c>
      <c r="G271" s="4" t="s">
        <v>29</v>
      </c>
      <c r="H271" s="4" t="s">
        <v>14</v>
      </c>
      <c r="I271" s="4" t="s">
        <v>15</v>
      </c>
      <c r="J271" s="4">
        <v>3</v>
      </c>
      <c r="K271" s="4" t="s">
        <v>30</v>
      </c>
      <c r="L271" s="6" t="str">
        <f>IF(K271="0-1 Miles","Less than a mile",
 IF(K271="1-2 Miles","Between 1 and 2 miles",
 IF(K271="2-5 Miles","Between 2 and 5 miles",
 IF(K271="5-10 Miles","Between 5 and 10 miles",
 IF(K271="10+ Miles","Greater than 10 miles",
 "Unknown"
)))))</f>
        <v>Greater than 10 miles</v>
      </c>
      <c r="M271" s="4" t="s">
        <v>32</v>
      </c>
      <c r="N271" s="4">
        <v>60</v>
      </c>
      <c r="O271" s="4" t="str">
        <f>IF(AND(N271&gt;=25,N271&lt;=34),"Young Adults",
 IF(AND(N271&gt;=35,N271&lt;=44),"Early Middle Age",
 IF(AND(N271&gt;=45,N271&lt;=54),"Middle Age",
 IF(AND(N271&gt;=55,N271&lt;=64),"Pre-Retirement",
 IF(AND(N271&gt;=65,N271&lt;=74),"Young Seniors",
 IF(AND(N271&gt;=75,N271&lt;=89),"Senior Citizens","Invalid Age")
)))))</f>
        <v>Pre-Retirement</v>
      </c>
      <c r="P271" s="4" t="s">
        <v>15</v>
      </c>
    </row>
    <row r="272" spans="1:16" x14ac:dyDescent="0.3">
      <c r="A272" s="7">
        <v>26928</v>
      </c>
      <c r="B272" s="7" t="s">
        <v>38</v>
      </c>
      <c r="C272" s="7" t="s">
        <v>36</v>
      </c>
      <c r="D272" s="8">
        <v>30000</v>
      </c>
      <c r="E272" s="8" t="str">
        <f t="shared" si="4"/>
        <v>Low Income</v>
      </c>
      <c r="F272" s="7">
        <v>1</v>
      </c>
      <c r="G272" s="7" t="s">
        <v>13</v>
      </c>
      <c r="H272" s="7" t="s">
        <v>20</v>
      </c>
      <c r="I272" s="7" t="s">
        <v>15</v>
      </c>
      <c r="J272" s="7">
        <v>0</v>
      </c>
      <c r="K272" s="7" t="s">
        <v>16</v>
      </c>
      <c r="L272" s="9" t="str">
        <f>IF(K272="0-1 Miles","Less than a mile",
 IF(K272="1-2 Miles","Between 1 and 2 miles",
 IF(K272="2-5 Miles","Between 2 and 5 miles",
 IF(K272="5-10 Miles","Between 5 and 10 miles",
 IF(K272="10+ Miles","Greater than 10 miles",
 "Unknown"
)))))</f>
        <v>Less than a mile</v>
      </c>
      <c r="M272" s="7" t="s">
        <v>17</v>
      </c>
      <c r="N272" s="7">
        <v>62</v>
      </c>
      <c r="O272" s="7" t="str">
        <f>IF(AND(N272&gt;=25,N272&lt;=34),"Young Adults",
 IF(AND(N272&gt;=35,N272&lt;=44),"Early Middle Age",
 IF(AND(N272&gt;=45,N272&lt;=54),"Middle Age",
 IF(AND(N272&gt;=55,N272&lt;=64),"Pre-Retirement",
 IF(AND(N272&gt;=65,N272&lt;=74),"Young Seniors",
 IF(AND(N272&gt;=75,N272&lt;=89),"Senior Citizens","Invalid Age")
)))))</f>
        <v>Pre-Retirement</v>
      </c>
      <c r="P272" s="7" t="s">
        <v>15</v>
      </c>
    </row>
    <row r="273" spans="1:16" x14ac:dyDescent="0.3">
      <c r="A273" s="4">
        <v>12590</v>
      </c>
      <c r="B273" s="4" t="s">
        <v>38</v>
      </c>
      <c r="C273" s="4" t="s">
        <v>36</v>
      </c>
      <c r="D273" s="5">
        <v>30000</v>
      </c>
      <c r="E273" s="5" t="str">
        <f t="shared" si="4"/>
        <v>Low Income</v>
      </c>
      <c r="F273" s="4">
        <v>1</v>
      </c>
      <c r="G273" s="4" t="s">
        <v>13</v>
      </c>
      <c r="H273" s="4" t="s">
        <v>20</v>
      </c>
      <c r="I273" s="4" t="s">
        <v>15</v>
      </c>
      <c r="J273" s="4">
        <v>0</v>
      </c>
      <c r="K273" s="4" t="s">
        <v>16</v>
      </c>
      <c r="L273" s="6" t="str">
        <f>IF(K273="0-1 Miles","Less than a mile",
 IF(K273="1-2 Miles","Between 1 and 2 miles",
 IF(K273="2-5 Miles","Between 2 and 5 miles",
 IF(K273="5-10 Miles","Between 5 and 10 miles",
 IF(K273="10+ Miles","Greater than 10 miles",
 "Unknown"
)))))</f>
        <v>Less than a mile</v>
      </c>
      <c r="M273" s="4" t="s">
        <v>17</v>
      </c>
      <c r="N273" s="4">
        <v>63</v>
      </c>
      <c r="O273" s="4" t="str">
        <f>IF(AND(N273&gt;=25,N273&lt;=34),"Young Adults",
 IF(AND(N273&gt;=35,N273&lt;=44),"Early Middle Age",
 IF(AND(N273&gt;=45,N273&lt;=54),"Middle Age",
 IF(AND(N273&gt;=55,N273&lt;=64),"Pre-Retirement",
 IF(AND(N273&gt;=65,N273&lt;=74),"Young Seniors",
 IF(AND(N273&gt;=75,N273&lt;=89),"Senior Citizens","Invalid Age")
)))))</f>
        <v>Pre-Retirement</v>
      </c>
      <c r="P273" s="4" t="s">
        <v>18</v>
      </c>
    </row>
    <row r="274" spans="1:16" x14ac:dyDescent="0.3">
      <c r="A274" s="7">
        <v>12568</v>
      </c>
      <c r="B274" s="7" t="s">
        <v>37</v>
      </c>
      <c r="C274" s="7" t="s">
        <v>39</v>
      </c>
      <c r="D274" s="8">
        <v>30000</v>
      </c>
      <c r="E274" s="8" t="str">
        <f t="shared" si="4"/>
        <v>Low Income</v>
      </c>
      <c r="F274" s="7">
        <v>1</v>
      </c>
      <c r="G274" s="7" t="s">
        <v>13</v>
      </c>
      <c r="H274" s="7" t="s">
        <v>20</v>
      </c>
      <c r="I274" s="7" t="s">
        <v>15</v>
      </c>
      <c r="J274" s="7">
        <v>0</v>
      </c>
      <c r="K274" s="7" t="s">
        <v>16</v>
      </c>
      <c r="L274" s="9" t="str">
        <f>IF(K274="0-1 Miles","Less than a mile",
 IF(K274="1-2 Miles","Between 1 and 2 miles",
 IF(K274="2-5 Miles","Between 2 and 5 miles",
 IF(K274="5-10 Miles","Between 5 and 10 miles",
 IF(K274="10+ Miles","Greater than 10 miles",
 "Unknown"
)))))</f>
        <v>Less than a mile</v>
      </c>
      <c r="M274" s="7" t="s">
        <v>17</v>
      </c>
      <c r="N274" s="7">
        <v>64</v>
      </c>
      <c r="O274" s="7" t="str">
        <f>IF(AND(N274&gt;=25,N274&lt;=34),"Young Adults",
 IF(AND(N274&gt;=35,N274&lt;=44),"Early Middle Age",
 IF(AND(N274&gt;=45,N274&lt;=54),"Middle Age",
 IF(AND(N274&gt;=55,N274&lt;=64),"Pre-Retirement",
 IF(AND(N274&gt;=65,N274&lt;=74),"Young Seniors",
 IF(AND(N274&gt;=75,N274&lt;=89),"Senior Citizens","Invalid Age")
)))))</f>
        <v>Pre-Retirement</v>
      </c>
      <c r="P274" s="7" t="s">
        <v>18</v>
      </c>
    </row>
    <row r="275" spans="1:16" x14ac:dyDescent="0.3">
      <c r="A275" s="4">
        <v>25553</v>
      </c>
      <c r="B275" s="4" t="s">
        <v>37</v>
      </c>
      <c r="C275" s="4" t="s">
        <v>36</v>
      </c>
      <c r="D275" s="5">
        <v>30000</v>
      </c>
      <c r="E275" s="5" t="str">
        <f t="shared" si="4"/>
        <v>Low Income</v>
      </c>
      <c r="F275" s="4">
        <v>1</v>
      </c>
      <c r="G275" s="4" t="s">
        <v>13</v>
      </c>
      <c r="H275" s="4" t="s">
        <v>20</v>
      </c>
      <c r="I275" s="4" t="s">
        <v>15</v>
      </c>
      <c r="J275" s="4">
        <v>0</v>
      </c>
      <c r="K275" s="4" t="s">
        <v>16</v>
      </c>
      <c r="L275" s="6" t="str">
        <f>IF(K275="0-1 Miles","Less than a mile",
 IF(K275="1-2 Miles","Between 1 and 2 miles",
 IF(K275="2-5 Miles","Between 2 and 5 miles",
 IF(K275="5-10 Miles","Between 5 and 10 miles",
 IF(K275="10+ Miles","Greater than 10 miles",
 "Unknown"
)))))</f>
        <v>Less than a mile</v>
      </c>
      <c r="M275" s="4" t="s">
        <v>17</v>
      </c>
      <c r="N275" s="4">
        <v>65</v>
      </c>
      <c r="O275" s="4" t="str">
        <f>IF(AND(N275&gt;=25,N275&lt;=34),"Young Adults",
 IF(AND(N275&gt;=35,N275&lt;=44),"Early Middle Age",
 IF(AND(N275&gt;=45,N275&lt;=54),"Middle Age",
 IF(AND(N275&gt;=55,N275&lt;=64),"Pre-Retirement",
 IF(AND(N275&gt;=65,N275&lt;=74),"Young Seniors",
 IF(AND(N275&gt;=75,N275&lt;=89),"Senior Citizens","Invalid Age")
)))))</f>
        <v>Young Seniors</v>
      </c>
      <c r="P275" s="4" t="s">
        <v>15</v>
      </c>
    </row>
    <row r="276" spans="1:16" x14ac:dyDescent="0.3">
      <c r="A276" s="7">
        <v>20147</v>
      </c>
      <c r="B276" s="7" t="s">
        <v>37</v>
      </c>
      <c r="C276" s="7" t="s">
        <v>39</v>
      </c>
      <c r="D276" s="8">
        <v>30000</v>
      </c>
      <c r="E276" s="8" t="str">
        <f t="shared" si="4"/>
        <v>Low Income</v>
      </c>
      <c r="F276" s="7">
        <v>1</v>
      </c>
      <c r="G276" s="7" t="s">
        <v>13</v>
      </c>
      <c r="H276" s="7" t="s">
        <v>20</v>
      </c>
      <c r="I276" s="7" t="s">
        <v>15</v>
      </c>
      <c r="J276" s="7">
        <v>0</v>
      </c>
      <c r="K276" s="7" t="s">
        <v>16</v>
      </c>
      <c r="L276" s="9" t="str">
        <f>IF(K276="0-1 Miles","Less than a mile",
 IF(K276="1-2 Miles","Between 1 and 2 miles",
 IF(K276="2-5 Miles","Between 2 and 5 miles",
 IF(K276="5-10 Miles","Between 5 and 10 miles",
 IF(K276="10+ Miles","Greater than 10 miles",
 "Unknown"
)))))</f>
        <v>Less than a mile</v>
      </c>
      <c r="M276" s="7" t="s">
        <v>17</v>
      </c>
      <c r="N276" s="7">
        <v>65</v>
      </c>
      <c r="O276" s="7" t="str">
        <f>IF(AND(N276&gt;=25,N276&lt;=34),"Young Adults",
 IF(AND(N276&gt;=35,N276&lt;=44),"Early Middle Age",
 IF(AND(N276&gt;=45,N276&lt;=54),"Middle Age",
 IF(AND(N276&gt;=55,N276&lt;=64),"Pre-Retirement",
 IF(AND(N276&gt;=65,N276&lt;=74),"Young Seniors",
 IF(AND(N276&gt;=75,N276&lt;=89),"Senior Citizens","Invalid Age")
)))))</f>
        <v>Young Seniors</v>
      </c>
      <c r="P276" s="7" t="s">
        <v>18</v>
      </c>
    </row>
    <row r="277" spans="1:16" x14ac:dyDescent="0.3">
      <c r="A277" s="7">
        <v>19650</v>
      </c>
      <c r="B277" s="7" t="s">
        <v>37</v>
      </c>
      <c r="C277" s="7" t="s">
        <v>39</v>
      </c>
      <c r="D277" s="8">
        <v>30000</v>
      </c>
      <c r="E277" s="8" t="str">
        <f t="shared" si="4"/>
        <v>Low Income</v>
      </c>
      <c r="F277" s="7">
        <v>2</v>
      </c>
      <c r="G277" s="7" t="s">
        <v>19</v>
      </c>
      <c r="H277" s="7" t="s">
        <v>20</v>
      </c>
      <c r="I277" s="7" t="s">
        <v>18</v>
      </c>
      <c r="J277" s="7">
        <v>2</v>
      </c>
      <c r="K277" s="7" t="s">
        <v>16</v>
      </c>
      <c r="L277" s="9" t="str">
        <f>IF(K277="0-1 Miles","Less than a mile",
 IF(K277="1-2 Miles","Between 1 and 2 miles",
 IF(K277="2-5 Miles","Between 2 and 5 miles",
 IF(K277="5-10 Miles","Between 5 and 10 miles",
 IF(K277="10+ Miles","Greater than 10 miles",
 "Unknown"
)))))</f>
        <v>Less than a mile</v>
      </c>
      <c r="M277" s="7" t="s">
        <v>24</v>
      </c>
      <c r="N277" s="7">
        <v>67</v>
      </c>
      <c r="O277" s="7" t="str">
        <f>IF(AND(N277&gt;=25,N277&lt;=34),"Young Adults",
 IF(AND(N277&gt;=35,N277&lt;=44),"Early Middle Age",
 IF(AND(N277&gt;=45,N277&lt;=54),"Middle Age",
 IF(AND(N277&gt;=55,N277&lt;=64),"Pre-Retirement",
 IF(AND(N277&gt;=65,N277&lt;=74),"Young Seniors",
 IF(AND(N277&gt;=75,N277&lt;=89),"Senior Citizens","Invalid Age")
)))))</f>
        <v>Young Seniors</v>
      </c>
      <c r="P277" s="7" t="s">
        <v>18</v>
      </c>
    </row>
    <row r="278" spans="1:16" x14ac:dyDescent="0.3">
      <c r="A278" s="4">
        <v>25266</v>
      </c>
      <c r="B278" s="4" t="s">
        <v>38</v>
      </c>
      <c r="C278" s="4" t="s">
        <v>39</v>
      </c>
      <c r="D278" s="5">
        <v>30000</v>
      </c>
      <c r="E278" s="5" t="str">
        <f t="shared" si="4"/>
        <v>Low Income</v>
      </c>
      <c r="F278" s="4">
        <v>2</v>
      </c>
      <c r="G278" s="4" t="s">
        <v>19</v>
      </c>
      <c r="H278" s="4" t="s">
        <v>20</v>
      </c>
      <c r="I278" s="4" t="s">
        <v>18</v>
      </c>
      <c r="J278" s="4">
        <v>2</v>
      </c>
      <c r="K278" s="4" t="s">
        <v>23</v>
      </c>
      <c r="L278" s="6" t="str">
        <f>IF(K278="0-1 Miles","Less than a mile",
 IF(K278="1-2 Miles","Between 1 and 2 miles",
 IF(K278="2-5 Miles","Between 2 and 5 miles",
 IF(K278="5-10 Miles","Between 5 and 10 miles",
 IF(K278="10+ Miles","Greater than 10 miles",
 "Unknown"
)))))</f>
        <v>Between 5 and 10 miles</v>
      </c>
      <c r="M278" s="4" t="s">
        <v>24</v>
      </c>
      <c r="N278" s="4">
        <v>67</v>
      </c>
      <c r="O278" s="4" t="str">
        <f>IF(AND(N278&gt;=25,N278&lt;=34),"Young Adults",
 IF(AND(N278&gt;=35,N278&lt;=44),"Early Middle Age",
 IF(AND(N278&gt;=45,N278&lt;=54),"Middle Age",
 IF(AND(N278&gt;=55,N278&lt;=64),"Pre-Retirement",
 IF(AND(N278&gt;=65,N278&lt;=74),"Young Seniors",
 IF(AND(N278&gt;=75,N278&lt;=89),"Senior Citizens","Invalid Age")
)))))</f>
        <v>Young Seniors</v>
      </c>
      <c r="P278" s="4" t="s">
        <v>18</v>
      </c>
    </row>
    <row r="279" spans="1:16" x14ac:dyDescent="0.3">
      <c r="A279" s="7">
        <v>11139</v>
      </c>
      <c r="B279" s="7" t="s">
        <v>38</v>
      </c>
      <c r="C279" s="7" t="s">
        <v>39</v>
      </c>
      <c r="D279" s="8">
        <v>30000</v>
      </c>
      <c r="E279" s="8" t="str">
        <f t="shared" si="4"/>
        <v>Low Income</v>
      </c>
      <c r="F279" s="7">
        <v>2</v>
      </c>
      <c r="G279" s="7" t="s">
        <v>19</v>
      </c>
      <c r="H279" s="7" t="s">
        <v>20</v>
      </c>
      <c r="I279" s="7" t="s">
        <v>18</v>
      </c>
      <c r="J279" s="7">
        <v>2</v>
      </c>
      <c r="K279" s="7" t="s">
        <v>23</v>
      </c>
      <c r="L279" s="9" t="str">
        <f>IF(K279="0-1 Miles","Less than a mile",
 IF(K279="1-2 Miles","Between 1 and 2 miles",
 IF(K279="2-5 Miles","Between 2 and 5 miles",
 IF(K279="5-10 Miles","Between 5 and 10 miles",
 IF(K279="10+ Miles","Greater than 10 miles",
 "Unknown"
)))))</f>
        <v>Between 5 and 10 miles</v>
      </c>
      <c r="M279" s="7" t="s">
        <v>24</v>
      </c>
      <c r="N279" s="7">
        <v>67</v>
      </c>
      <c r="O279" s="7" t="str">
        <f>IF(AND(N279&gt;=25,N279&lt;=34),"Young Adults",
 IF(AND(N279&gt;=35,N279&lt;=44),"Early Middle Age",
 IF(AND(N279&gt;=45,N279&lt;=54),"Middle Age",
 IF(AND(N279&gt;=55,N279&lt;=64),"Pre-Retirement",
 IF(AND(N279&gt;=65,N279&lt;=74),"Young Seniors",
 IF(AND(N279&gt;=75,N279&lt;=89),"Senior Citizens","Invalid Age")
)))))</f>
        <v>Young Seniors</v>
      </c>
      <c r="P279" s="7" t="s">
        <v>18</v>
      </c>
    </row>
    <row r="280" spans="1:16" x14ac:dyDescent="0.3">
      <c r="A280" s="4">
        <v>29337</v>
      </c>
      <c r="B280" s="4" t="s">
        <v>38</v>
      </c>
      <c r="C280" s="4" t="s">
        <v>36</v>
      </c>
      <c r="D280" s="5">
        <v>30000</v>
      </c>
      <c r="E280" s="5" t="str">
        <f t="shared" si="4"/>
        <v>Low Income</v>
      </c>
      <c r="F280" s="4">
        <v>2</v>
      </c>
      <c r="G280" s="4" t="s">
        <v>19</v>
      </c>
      <c r="H280" s="4" t="s">
        <v>20</v>
      </c>
      <c r="I280" s="4" t="s">
        <v>15</v>
      </c>
      <c r="J280" s="4">
        <v>2</v>
      </c>
      <c r="K280" s="4" t="s">
        <v>23</v>
      </c>
      <c r="L280" s="6" t="str">
        <f>IF(K280="0-1 Miles","Less than a mile",
 IF(K280="1-2 Miles","Between 1 and 2 miles",
 IF(K280="2-5 Miles","Between 2 and 5 miles",
 IF(K280="5-10 Miles","Between 5 and 10 miles",
 IF(K280="10+ Miles","Greater than 10 miles",
 "Unknown"
)))))</f>
        <v>Between 5 and 10 miles</v>
      </c>
      <c r="M280" s="4" t="s">
        <v>24</v>
      </c>
      <c r="N280" s="4">
        <v>68</v>
      </c>
      <c r="O280" s="4" t="str">
        <f>IF(AND(N280&gt;=25,N280&lt;=34),"Young Adults",
 IF(AND(N280&gt;=35,N280&lt;=44),"Early Middle Age",
 IF(AND(N280&gt;=45,N280&lt;=54),"Middle Age",
 IF(AND(N280&gt;=55,N280&lt;=64),"Pre-Retirement",
 IF(AND(N280&gt;=65,N280&lt;=74),"Young Seniors",
 IF(AND(N280&gt;=75,N280&lt;=89),"Senior Citizens","Invalid Age")
)))))</f>
        <v>Young Seniors</v>
      </c>
      <c r="P280" s="4" t="s">
        <v>18</v>
      </c>
    </row>
    <row r="281" spans="1:16" x14ac:dyDescent="0.3">
      <c r="A281" s="7">
        <v>13136</v>
      </c>
      <c r="B281" s="7" t="s">
        <v>37</v>
      </c>
      <c r="C281" s="7" t="s">
        <v>39</v>
      </c>
      <c r="D281" s="8">
        <v>30000</v>
      </c>
      <c r="E281" s="8" t="str">
        <f t="shared" si="4"/>
        <v>Low Income</v>
      </c>
      <c r="F281" s="7">
        <v>2</v>
      </c>
      <c r="G281" s="7" t="s">
        <v>19</v>
      </c>
      <c r="H281" s="7" t="s">
        <v>20</v>
      </c>
      <c r="I281" s="7" t="s">
        <v>18</v>
      </c>
      <c r="J281" s="7">
        <v>2</v>
      </c>
      <c r="K281" s="7" t="s">
        <v>23</v>
      </c>
      <c r="L281" s="9" t="str">
        <f>IF(K281="0-1 Miles","Less than a mile",
 IF(K281="1-2 Miles","Between 1 and 2 miles",
 IF(K281="2-5 Miles","Between 2 and 5 miles",
 IF(K281="5-10 Miles","Between 5 and 10 miles",
 IF(K281="10+ Miles","Greater than 10 miles",
 "Unknown"
)))))</f>
        <v>Between 5 and 10 miles</v>
      </c>
      <c r="M281" s="7" t="s">
        <v>24</v>
      </c>
      <c r="N281" s="7">
        <v>69</v>
      </c>
      <c r="O281" s="7" t="str">
        <f>IF(AND(N281&gt;=25,N281&lt;=34),"Young Adults",
 IF(AND(N281&gt;=35,N281&lt;=44),"Early Middle Age",
 IF(AND(N281&gt;=45,N281&lt;=54),"Middle Age",
 IF(AND(N281&gt;=55,N281&lt;=64),"Pre-Retirement",
 IF(AND(N281&gt;=65,N281&lt;=74),"Young Seniors",
 IF(AND(N281&gt;=75,N281&lt;=89),"Senior Citizens","Invalid Age")
)))))</f>
        <v>Young Seniors</v>
      </c>
      <c r="P281" s="7" t="s">
        <v>18</v>
      </c>
    </row>
    <row r="282" spans="1:16" x14ac:dyDescent="0.3">
      <c r="A282" s="4">
        <v>22974</v>
      </c>
      <c r="B282" s="4" t="s">
        <v>37</v>
      </c>
      <c r="C282" s="4" t="s">
        <v>39</v>
      </c>
      <c r="D282" s="5">
        <v>30000</v>
      </c>
      <c r="E282" s="5" t="str">
        <f t="shared" si="4"/>
        <v>Low Income</v>
      </c>
      <c r="F282" s="4">
        <v>2</v>
      </c>
      <c r="G282" s="4" t="s">
        <v>19</v>
      </c>
      <c r="H282" s="4" t="s">
        <v>20</v>
      </c>
      <c r="I282" s="4" t="s">
        <v>15</v>
      </c>
      <c r="J282" s="4">
        <v>2</v>
      </c>
      <c r="K282" s="4" t="s">
        <v>23</v>
      </c>
      <c r="L282" s="6" t="str">
        <f>IF(K282="0-1 Miles","Less than a mile",
 IF(K282="1-2 Miles","Between 1 and 2 miles",
 IF(K282="2-5 Miles","Between 2 and 5 miles",
 IF(K282="5-10 Miles","Between 5 and 10 miles",
 IF(K282="10+ Miles","Greater than 10 miles",
 "Unknown"
)))))</f>
        <v>Between 5 and 10 miles</v>
      </c>
      <c r="M282" s="4" t="s">
        <v>24</v>
      </c>
      <c r="N282" s="4">
        <v>69</v>
      </c>
      <c r="O282" s="4" t="str">
        <f>IF(AND(N282&gt;=25,N282&lt;=34),"Young Adults",
 IF(AND(N282&gt;=35,N282&lt;=44),"Early Middle Age",
 IF(AND(N282&gt;=45,N282&lt;=54),"Middle Age",
 IF(AND(N282&gt;=55,N282&lt;=64),"Pre-Retirement",
 IF(AND(N282&gt;=65,N282&lt;=74),"Young Seniors",
 IF(AND(N282&gt;=75,N282&lt;=89),"Senior Citizens","Invalid Age")
)))))</f>
        <v>Young Seniors</v>
      </c>
      <c r="P282" s="4" t="s">
        <v>18</v>
      </c>
    </row>
    <row r="283" spans="1:16" x14ac:dyDescent="0.3">
      <c r="A283" s="7">
        <v>20277</v>
      </c>
      <c r="B283" s="7" t="s">
        <v>37</v>
      </c>
      <c r="C283" s="7" t="s">
        <v>39</v>
      </c>
      <c r="D283" s="8">
        <v>30000</v>
      </c>
      <c r="E283" s="8" t="str">
        <f t="shared" si="4"/>
        <v>Low Income</v>
      </c>
      <c r="F283" s="7">
        <v>2</v>
      </c>
      <c r="G283" s="7" t="s">
        <v>19</v>
      </c>
      <c r="H283" s="7" t="s">
        <v>20</v>
      </c>
      <c r="I283" s="7" t="s">
        <v>18</v>
      </c>
      <c r="J283" s="7">
        <v>2</v>
      </c>
      <c r="K283" s="7" t="s">
        <v>16</v>
      </c>
      <c r="L283" s="9" t="str">
        <f>IF(K283="0-1 Miles","Less than a mile",
 IF(K283="1-2 Miles","Between 1 and 2 miles",
 IF(K283="2-5 Miles","Between 2 and 5 miles",
 IF(K283="5-10 Miles","Between 5 and 10 miles",
 IF(K283="10+ Miles","Greater than 10 miles",
 "Unknown"
)))))</f>
        <v>Less than a mile</v>
      </c>
      <c r="M283" s="7" t="s">
        <v>24</v>
      </c>
      <c r="N283" s="7">
        <v>69</v>
      </c>
      <c r="O283" s="7" t="str">
        <f>IF(AND(N283&gt;=25,N283&lt;=34),"Young Adults",
 IF(AND(N283&gt;=35,N283&lt;=44),"Early Middle Age",
 IF(AND(N283&gt;=45,N283&lt;=54),"Middle Age",
 IF(AND(N283&gt;=55,N283&lt;=64),"Pre-Retirement",
 IF(AND(N283&gt;=65,N283&lt;=74),"Young Seniors",
 IF(AND(N283&gt;=75,N283&lt;=89),"Senior Citizens","Invalid Age")
)))))</f>
        <v>Young Seniors</v>
      </c>
      <c r="P283" s="7" t="s">
        <v>18</v>
      </c>
    </row>
    <row r="284" spans="1:16" x14ac:dyDescent="0.3">
      <c r="A284" s="4">
        <v>19441</v>
      </c>
      <c r="B284" s="4" t="s">
        <v>37</v>
      </c>
      <c r="C284" s="4" t="s">
        <v>36</v>
      </c>
      <c r="D284" s="5">
        <v>40000</v>
      </c>
      <c r="E284" s="5" t="str">
        <f t="shared" si="4"/>
        <v>Low Income</v>
      </c>
      <c r="F284" s="4">
        <v>0</v>
      </c>
      <c r="G284" s="4" t="s">
        <v>31</v>
      </c>
      <c r="H284" s="4" t="s">
        <v>20</v>
      </c>
      <c r="I284" s="4" t="s">
        <v>15</v>
      </c>
      <c r="J284" s="4">
        <v>0</v>
      </c>
      <c r="K284" s="4" t="s">
        <v>16</v>
      </c>
      <c r="L284" s="6" t="str">
        <f>IF(K284="0-1 Miles","Less than a mile",
 IF(K284="1-2 Miles","Between 1 and 2 miles",
 IF(K284="2-5 Miles","Between 2 and 5 miles",
 IF(K284="5-10 Miles","Between 5 and 10 miles",
 IF(K284="10+ Miles","Greater than 10 miles",
 "Unknown"
)))))</f>
        <v>Less than a mile</v>
      </c>
      <c r="M284" s="4" t="s">
        <v>17</v>
      </c>
      <c r="N284" s="4">
        <v>25</v>
      </c>
      <c r="O284" s="4" t="str">
        <f>IF(AND(N284&gt;=25,N284&lt;=34),"Young Adults",
 IF(AND(N284&gt;=35,N284&lt;=44),"Early Middle Age",
 IF(AND(N284&gt;=45,N284&lt;=54),"Middle Age",
 IF(AND(N284&gt;=55,N284&lt;=64),"Pre-Retirement",
 IF(AND(N284&gt;=65,N284&lt;=74),"Young Seniors",
 IF(AND(N284&gt;=75,N284&lt;=89),"Senior Citizens","Invalid Age")
)))))</f>
        <v>Young Adults</v>
      </c>
      <c r="P284" s="4" t="s">
        <v>15</v>
      </c>
    </row>
    <row r="285" spans="1:16" x14ac:dyDescent="0.3">
      <c r="A285" s="7">
        <v>20421</v>
      </c>
      <c r="B285" s="7" t="s">
        <v>38</v>
      </c>
      <c r="C285" s="7" t="s">
        <v>39</v>
      </c>
      <c r="D285" s="8">
        <v>40000</v>
      </c>
      <c r="E285" s="8" t="str">
        <f t="shared" si="4"/>
        <v>Low Income</v>
      </c>
      <c r="F285" s="7">
        <v>0</v>
      </c>
      <c r="G285" s="7" t="s">
        <v>29</v>
      </c>
      <c r="H285" s="7" t="s">
        <v>20</v>
      </c>
      <c r="I285" s="7" t="s">
        <v>15</v>
      </c>
      <c r="J285" s="7">
        <v>2</v>
      </c>
      <c r="K285" s="7" t="s">
        <v>23</v>
      </c>
      <c r="L285" s="9" t="str">
        <f>IF(K285="0-1 Miles","Less than a mile",
 IF(K285="1-2 Miles","Between 1 and 2 miles",
 IF(K285="2-5 Miles","Between 2 and 5 miles",
 IF(K285="5-10 Miles","Between 5 and 10 miles",
 IF(K285="10+ Miles","Greater than 10 miles",
 "Unknown"
)))))</f>
        <v>Between 5 and 10 miles</v>
      </c>
      <c r="M285" s="7" t="s">
        <v>32</v>
      </c>
      <c r="N285" s="7">
        <v>26</v>
      </c>
      <c r="O285" s="7" t="str">
        <f>IF(AND(N285&gt;=25,N285&lt;=34),"Young Adults",
 IF(AND(N285&gt;=35,N285&lt;=44),"Early Middle Age",
 IF(AND(N285&gt;=45,N285&lt;=54),"Middle Age",
 IF(AND(N285&gt;=55,N285&lt;=64),"Pre-Retirement",
 IF(AND(N285&gt;=65,N285&lt;=74),"Young Seniors",
 IF(AND(N285&gt;=75,N285&lt;=89),"Senior Citizens","Invalid Age")
)))))</f>
        <v>Young Adults</v>
      </c>
      <c r="P285" s="7" t="s">
        <v>18</v>
      </c>
    </row>
    <row r="286" spans="1:16" x14ac:dyDescent="0.3">
      <c r="A286" s="7">
        <v>25261</v>
      </c>
      <c r="B286" s="7" t="s">
        <v>37</v>
      </c>
      <c r="C286" s="7" t="s">
        <v>36</v>
      </c>
      <c r="D286" s="8">
        <v>40000</v>
      </c>
      <c r="E286" s="8" t="str">
        <f t="shared" si="4"/>
        <v>Low Income</v>
      </c>
      <c r="F286" s="7">
        <v>0</v>
      </c>
      <c r="G286" s="7" t="s">
        <v>27</v>
      </c>
      <c r="H286" s="7" t="s">
        <v>14</v>
      </c>
      <c r="I286" s="7" t="s">
        <v>15</v>
      </c>
      <c r="J286" s="7">
        <v>2</v>
      </c>
      <c r="K286" s="7" t="s">
        <v>23</v>
      </c>
      <c r="L286" s="9" t="str">
        <f>IF(K286="0-1 Miles","Less than a mile",
 IF(K286="1-2 Miles","Between 1 and 2 miles",
 IF(K286="2-5 Miles","Between 2 and 5 miles",
 IF(K286="5-10 Miles","Between 5 and 10 miles",
 IF(K286="10+ Miles","Greater than 10 miles",
 "Unknown"
)))))</f>
        <v>Between 5 and 10 miles</v>
      </c>
      <c r="M286" s="7" t="s">
        <v>32</v>
      </c>
      <c r="N286" s="7">
        <v>27</v>
      </c>
      <c r="O286" s="7" t="str">
        <f>IF(AND(N286&gt;=25,N286&lt;=34),"Young Adults",
 IF(AND(N286&gt;=35,N286&lt;=44),"Early Middle Age",
 IF(AND(N286&gt;=45,N286&lt;=54),"Middle Age",
 IF(AND(N286&gt;=55,N286&lt;=64),"Pre-Retirement",
 IF(AND(N286&gt;=65,N286&lt;=74),"Young Seniors",
 IF(AND(N286&gt;=75,N286&lt;=89),"Senior Citizens","Invalid Age")
)))))</f>
        <v>Young Adults</v>
      </c>
      <c r="P286" s="7" t="s">
        <v>18</v>
      </c>
    </row>
    <row r="287" spans="1:16" x14ac:dyDescent="0.3">
      <c r="A287" s="4">
        <v>27731</v>
      </c>
      <c r="B287" s="4" t="s">
        <v>37</v>
      </c>
      <c r="C287" s="4" t="s">
        <v>36</v>
      </c>
      <c r="D287" s="5">
        <v>40000</v>
      </c>
      <c r="E287" s="5" t="str">
        <f t="shared" si="4"/>
        <v>Low Income</v>
      </c>
      <c r="F287" s="4">
        <v>0</v>
      </c>
      <c r="G287" s="4" t="s">
        <v>27</v>
      </c>
      <c r="H287" s="4" t="s">
        <v>14</v>
      </c>
      <c r="I287" s="4" t="s">
        <v>15</v>
      </c>
      <c r="J287" s="4">
        <v>2</v>
      </c>
      <c r="K287" s="4" t="s">
        <v>23</v>
      </c>
      <c r="L287" s="6" t="str">
        <f>IF(K287="0-1 Miles","Less than a mile",
 IF(K287="1-2 Miles","Between 1 and 2 miles",
 IF(K287="2-5 Miles","Between 2 and 5 miles",
 IF(K287="5-10 Miles","Between 5 and 10 miles",
 IF(K287="10+ Miles","Greater than 10 miles",
 "Unknown"
)))))</f>
        <v>Between 5 and 10 miles</v>
      </c>
      <c r="M287" s="4" t="s">
        <v>32</v>
      </c>
      <c r="N287" s="4">
        <v>27</v>
      </c>
      <c r="O287" s="4" t="str">
        <f>IF(AND(N287&gt;=25,N287&lt;=34),"Young Adults",
 IF(AND(N287&gt;=35,N287&lt;=44),"Early Middle Age",
 IF(AND(N287&gt;=45,N287&lt;=54),"Middle Age",
 IF(AND(N287&gt;=55,N287&lt;=64),"Pre-Retirement",
 IF(AND(N287&gt;=65,N287&lt;=74),"Young Seniors",
 IF(AND(N287&gt;=75,N287&lt;=89),"Senior Citizens","Invalid Age")
)))))</f>
        <v>Young Adults</v>
      </c>
      <c r="P287" s="4" t="s">
        <v>18</v>
      </c>
    </row>
    <row r="288" spans="1:16" x14ac:dyDescent="0.3">
      <c r="A288" s="7">
        <v>28087</v>
      </c>
      <c r="B288" s="7" t="s">
        <v>38</v>
      </c>
      <c r="C288" s="7" t="s">
        <v>39</v>
      </c>
      <c r="D288" s="8">
        <v>40000</v>
      </c>
      <c r="E288" s="8" t="str">
        <f t="shared" si="4"/>
        <v>Low Income</v>
      </c>
      <c r="F288" s="7">
        <v>0</v>
      </c>
      <c r="G288" s="7" t="s">
        <v>19</v>
      </c>
      <c r="H288" s="7" t="s">
        <v>14</v>
      </c>
      <c r="I288" s="7" t="s">
        <v>18</v>
      </c>
      <c r="J288" s="7">
        <v>1</v>
      </c>
      <c r="K288" s="7" t="s">
        <v>26</v>
      </c>
      <c r="L288" s="9" t="str">
        <f>IF(K288="0-1 Miles","Less than a mile",
 IF(K288="1-2 Miles","Between 1 and 2 miles",
 IF(K288="2-5 Miles","Between 2 and 5 miles",
 IF(K288="5-10 Miles","Between 5 and 10 miles",
 IF(K288="10+ Miles","Greater than 10 miles",
 "Unknown"
)))))</f>
        <v>Between 1 and 2 miles</v>
      </c>
      <c r="M288" s="7" t="s">
        <v>32</v>
      </c>
      <c r="N288" s="7">
        <v>27</v>
      </c>
      <c r="O288" s="7" t="str">
        <f>IF(AND(N288&gt;=25,N288&lt;=34),"Young Adults",
 IF(AND(N288&gt;=35,N288&lt;=44),"Early Middle Age",
 IF(AND(N288&gt;=45,N288&lt;=54),"Middle Age",
 IF(AND(N288&gt;=55,N288&lt;=64),"Pre-Retirement",
 IF(AND(N288&gt;=65,N288&lt;=74),"Young Seniors",
 IF(AND(N288&gt;=75,N288&lt;=89),"Senior Citizens","Invalid Age")
)))))</f>
        <v>Young Adults</v>
      </c>
      <c r="P288" s="7" t="s">
        <v>18</v>
      </c>
    </row>
    <row r="289" spans="1:16" x14ac:dyDescent="0.3">
      <c r="A289" s="7">
        <v>13151</v>
      </c>
      <c r="B289" s="7" t="s">
        <v>38</v>
      </c>
      <c r="C289" s="7" t="s">
        <v>36</v>
      </c>
      <c r="D289" s="8">
        <v>40000</v>
      </c>
      <c r="E289" s="8" t="str">
        <f t="shared" si="4"/>
        <v>Low Income</v>
      </c>
      <c r="F289" s="7">
        <v>0</v>
      </c>
      <c r="G289" s="7" t="s">
        <v>27</v>
      </c>
      <c r="H289" s="7" t="s">
        <v>14</v>
      </c>
      <c r="I289" s="7" t="s">
        <v>15</v>
      </c>
      <c r="J289" s="7">
        <v>2</v>
      </c>
      <c r="K289" s="7" t="s">
        <v>23</v>
      </c>
      <c r="L289" s="9" t="str">
        <f>IF(K289="0-1 Miles","Less than a mile",
 IF(K289="1-2 Miles","Between 1 and 2 miles",
 IF(K289="2-5 Miles","Between 2 and 5 miles",
 IF(K289="5-10 Miles","Between 5 and 10 miles",
 IF(K289="10+ Miles","Greater than 10 miles",
 "Unknown"
)))))</f>
        <v>Between 5 and 10 miles</v>
      </c>
      <c r="M289" s="7" t="s">
        <v>32</v>
      </c>
      <c r="N289" s="7">
        <v>27</v>
      </c>
      <c r="O289" s="7" t="str">
        <f>IF(AND(N289&gt;=25,N289&lt;=34),"Young Adults",
 IF(AND(N289&gt;=35,N289&lt;=44),"Early Middle Age",
 IF(AND(N289&gt;=45,N289&lt;=54),"Middle Age",
 IF(AND(N289&gt;=55,N289&lt;=64),"Pre-Retirement",
 IF(AND(N289&gt;=65,N289&lt;=74),"Young Seniors",
 IF(AND(N289&gt;=75,N289&lt;=89),"Senior Citizens","Invalid Age")
)))))</f>
        <v>Young Adults</v>
      </c>
      <c r="P289" s="7" t="s">
        <v>18</v>
      </c>
    </row>
    <row r="290" spans="1:16" x14ac:dyDescent="0.3">
      <c r="A290" s="7">
        <v>28090</v>
      </c>
      <c r="B290" s="7" t="s">
        <v>37</v>
      </c>
      <c r="C290" s="7" t="s">
        <v>36</v>
      </c>
      <c r="D290" s="8">
        <v>40000</v>
      </c>
      <c r="E290" s="8" t="str">
        <f t="shared" si="4"/>
        <v>Low Income</v>
      </c>
      <c r="F290" s="7">
        <v>0</v>
      </c>
      <c r="G290" s="7" t="s">
        <v>19</v>
      </c>
      <c r="H290" s="7" t="s">
        <v>14</v>
      </c>
      <c r="I290" s="7" t="s">
        <v>15</v>
      </c>
      <c r="J290" s="7">
        <v>1</v>
      </c>
      <c r="K290" s="7" t="s">
        <v>23</v>
      </c>
      <c r="L290" s="9" t="str">
        <f>IF(K290="0-1 Miles","Less than a mile",
 IF(K290="1-2 Miles","Between 1 and 2 miles",
 IF(K290="2-5 Miles","Between 2 and 5 miles",
 IF(K290="5-10 Miles","Between 5 and 10 miles",
 IF(K290="10+ Miles","Greater than 10 miles",
 "Unknown"
)))))</f>
        <v>Between 5 and 10 miles</v>
      </c>
      <c r="M290" s="7" t="s">
        <v>32</v>
      </c>
      <c r="N290" s="7">
        <v>27</v>
      </c>
      <c r="O290" s="7" t="str">
        <f>IF(AND(N290&gt;=25,N290&lt;=34),"Young Adults",
 IF(AND(N290&gt;=35,N290&lt;=44),"Early Middle Age",
 IF(AND(N290&gt;=45,N290&lt;=54),"Middle Age",
 IF(AND(N290&gt;=55,N290&lt;=64),"Pre-Retirement",
 IF(AND(N290&gt;=65,N290&lt;=74),"Young Seniors",
 IF(AND(N290&gt;=75,N290&lt;=89),"Senior Citizens","Invalid Age")
)))))</f>
        <v>Young Adults</v>
      </c>
      <c r="P290" s="7" t="s">
        <v>18</v>
      </c>
    </row>
    <row r="291" spans="1:16" x14ac:dyDescent="0.3">
      <c r="A291" s="4">
        <v>13154</v>
      </c>
      <c r="B291" s="4" t="s">
        <v>37</v>
      </c>
      <c r="C291" s="4" t="s">
        <v>36</v>
      </c>
      <c r="D291" s="5">
        <v>40000</v>
      </c>
      <c r="E291" s="5" t="str">
        <f t="shared" si="4"/>
        <v>Low Income</v>
      </c>
      <c r="F291" s="4">
        <v>0</v>
      </c>
      <c r="G291" s="4" t="s">
        <v>27</v>
      </c>
      <c r="H291" s="4" t="s">
        <v>14</v>
      </c>
      <c r="I291" s="4" t="s">
        <v>18</v>
      </c>
      <c r="J291" s="4">
        <v>2</v>
      </c>
      <c r="K291" s="4" t="s">
        <v>16</v>
      </c>
      <c r="L291" s="6" t="str">
        <f>IF(K291="0-1 Miles","Less than a mile",
 IF(K291="1-2 Miles","Between 1 and 2 miles",
 IF(K291="2-5 Miles","Between 2 and 5 miles",
 IF(K291="5-10 Miles","Between 5 and 10 miles",
 IF(K291="10+ Miles","Greater than 10 miles",
 "Unknown"
)))))</f>
        <v>Less than a mile</v>
      </c>
      <c r="M291" s="4" t="s">
        <v>32</v>
      </c>
      <c r="N291" s="4">
        <v>27</v>
      </c>
      <c r="O291" s="4" t="str">
        <f>IF(AND(N291&gt;=25,N291&lt;=34),"Young Adults",
 IF(AND(N291&gt;=35,N291&lt;=44),"Early Middle Age",
 IF(AND(N291&gt;=45,N291&lt;=54),"Middle Age",
 IF(AND(N291&gt;=55,N291&lt;=64),"Pre-Retirement",
 IF(AND(N291&gt;=65,N291&lt;=74),"Young Seniors",
 IF(AND(N291&gt;=75,N291&lt;=89),"Senior Citizens","Invalid Age")
)))))</f>
        <v>Young Adults</v>
      </c>
      <c r="P291" s="4" t="s">
        <v>15</v>
      </c>
    </row>
    <row r="292" spans="1:16" x14ac:dyDescent="0.3">
      <c r="A292" s="7">
        <v>29052</v>
      </c>
      <c r="B292" s="7" t="s">
        <v>38</v>
      </c>
      <c r="C292" s="7" t="s">
        <v>36</v>
      </c>
      <c r="D292" s="8">
        <v>40000</v>
      </c>
      <c r="E292" s="8" t="str">
        <f t="shared" si="4"/>
        <v>Low Income</v>
      </c>
      <c r="F292" s="7">
        <v>0</v>
      </c>
      <c r="G292" s="7" t="s">
        <v>19</v>
      </c>
      <c r="H292" s="7" t="s">
        <v>14</v>
      </c>
      <c r="I292" s="7" t="s">
        <v>15</v>
      </c>
      <c r="J292" s="7">
        <v>1</v>
      </c>
      <c r="K292" s="7" t="s">
        <v>23</v>
      </c>
      <c r="L292" s="9" t="str">
        <f>IF(K292="0-1 Miles","Less than a mile",
 IF(K292="1-2 Miles","Between 1 and 2 miles",
 IF(K292="2-5 Miles","Between 2 and 5 miles",
 IF(K292="5-10 Miles","Between 5 and 10 miles",
 IF(K292="10+ Miles","Greater than 10 miles",
 "Unknown"
)))))</f>
        <v>Between 5 and 10 miles</v>
      </c>
      <c r="M292" s="7" t="s">
        <v>32</v>
      </c>
      <c r="N292" s="7">
        <v>27</v>
      </c>
      <c r="O292" s="7" t="str">
        <f>IF(AND(N292&gt;=25,N292&lt;=34),"Young Adults",
 IF(AND(N292&gt;=35,N292&lt;=44),"Early Middle Age",
 IF(AND(N292&gt;=45,N292&lt;=54),"Middle Age",
 IF(AND(N292&gt;=55,N292&lt;=64),"Pre-Retirement",
 IF(AND(N292&gt;=65,N292&lt;=74),"Young Seniors",
 IF(AND(N292&gt;=75,N292&lt;=89),"Senior Citizens","Invalid Age")
)))))</f>
        <v>Young Adults</v>
      </c>
      <c r="P292" s="7" t="s">
        <v>18</v>
      </c>
    </row>
    <row r="293" spans="1:16" x14ac:dyDescent="0.3">
      <c r="A293" s="4">
        <v>12033</v>
      </c>
      <c r="B293" s="4" t="s">
        <v>38</v>
      </c>
      <c r="C293" s="4" t="s">
        <v>39</v>
      </c>
      <c r="D293" s="5">
        <v>40000</v>
      </c>
      <c r="E293" s="5" t="str">
        <f t="shared" si="4"/>
        <v>Low Income</v>
      </c>
      <c r="F293" s="4">
        <v>0</v>
      </c>
      <c r="G293" s="4" t="s">
        <v>27</v>
      </c>
      <c r="H293" s="4" t="s">
        <v>14</v>
      </c>
      <c r="I293" s="4" t="s">
        <v>18</v>
      </c>
      <c r="J293" s="4">
        <v>2</v>
      </c>
      <c r="K293" s="4" t="s">
        <v>16</v>
      </c>
      <c r="L293" s="6" t="str">
        <f>IF(K293="0-1 Miles","Less than a mile",
 IF(K293="1-2 Miles","Between 1 and 2 miles",
 IF(K293="2-5 Miles","Between 2 and 5 miles",
 IF(K293="5-10 Miles","Between 5 and 10 miles",
 IF(K293="10+ Miles","Greater than 10 miles",
 "Unknown"
)))))</f>
        <v>Less than a mile</v>
      </c>
      <c r="M293" s="4" t="s">
        <v>32</v>
      </c>
      <c r="N293" s="4">
        <v>27</v>
      </c>
      <c r="O293" s="4" t="str">
        <f>IF(AND(N293&gt;=25,N293&lt;=34),"Young Adults",
 IF(AND(N293&gt;=35,N293&lt;=44),"Early Middle Age",
 IF(AND(N293&gt;=45,N293&lt;=54),"Middle Age",
 IF(AND(N293&gt;=55,N293&lt;=64),"Pre-Retirement",
 IF(AND(N293&gt;=65,N293&lt;=74),"Young Seniors",
 IF(AND(N293&gt;=75,N293&lt;=89),"Senior Citizens","Invalid Age")
)))))</f>
        <v>Young Adults</v>
      </c>
      <c r="P293" s="4" t="s">
        <v>15</v>
      </c>
    </row>
    <row r="294" spans="1:16" x14ac:dyDescent="0.3">
      <c r="A294" s="7">
        <v>27740</v>
      </c>
      <c r="B294" s="7" t="s">
        <v>37</v>
      </c>
      <c r="C294" s="7" t="s">
        <v>39</v>
      </c>
      <c r="D294" s="8">
        <v>40000</v>
      </c>
      <c r="E294" s="8" t="str">
        <f t="shared" si="4"/>
        <v>Low Income</v>
      </c>
      <c r="F294" s="7">
        <v>0</v>
      </c>
      <c r="G294" s="7" t="s">
        <v>27</v>
      </c>
      <c r="H294" s="7" t="s">
        <v>14</v>
      </c>
      <c r="I294" s="7" t="s">
        <v>15</v>
      </c>
      <c r="J294" s="7">
        <v>2</v>
      </c>
      <c r="K294" s="7" t="s">
        <v>23</v>
      </c>
      <c r="L294" s="9" t="str">
        <f>IF(K294="0-1 Miles","Less than a mile",
 IF(K294="1-2 Miles","Between 1 and 2 miles",
 IF(K294="2-5 Miles","Between 2 and 5 miles",
 IF(K294="5-10 Miles","Between 5 and 10 miles",
 IF(K294="10+ Miles","Greater than 10 miles",
 "Unknown"
)))))</f>
        <v>Between 5 and 10 miles</v>
      </c>
      <c r="M294" s="7" t="s">
        <v>32</v>
      </c>
      <c r="N294" s="7">
        <v>27</v>
      </c>
      <c r="O294" s="7" t="str">
        <f>IF(AND(N294&gt;=25,N294&lt;=34),"Young Adults",
 IF(AND(N294&gt;=35,N294&lt;=44),"Early Middle Age",
 IF(AND(N294&gt;=45,N294&lt;=54),"Middle Age",
 IF(AND(N294&gt;=55,N294&lt;=64),"Pre-Retirement",
 IF(AND(N294&gt;=65,N294&lt;=74),"Young Seniors",
 IF(AND(N294&gt;=75,N294&lt;=89),"Senior Citizens","Invalid Age")
)))))</f>
        <v>Young Adults</v>
      </c>
      <c r="P294" s="7" t="s">
        <v>18</v>
      </c>
    </row>
    <row r="295" spans="1:16" x14ac:dyDescent="0.3">
      <c r="A295" s="4">
        <v>17926</v>
      </c>
      <c r="B295" s="4" t="s">
        <v>38</v>
      </c>
      <c r="C295" s="4" t="s">
        <v>39</v>
      </c>
      <c r="D295" s="5">
        <v>40000</v>
      </c>
      <c r="E295" s="5" t="str">
        <f t="shared" si="4"/>
        <v>Low Income</v>
      </c>
      <c r="F295" s="4">
        <v>0</v>
      </c>
      <c r="G295" s="4" t="s">
        <v>13</v>
      </c>
      <c r="H295" s="4" t="s">
        <v>20</v>
      </c>
      <c r="I295" s="4" t="s">
        <v>18</v>
      </c>
      <c r="J295" s="4">
        <v>0</v>
      </c>
      <c r="K295" s="4" t="s">
        <v>16</v>
      </c>
      <c r="L295" s="6" t="str">
        <f>IF(K295="0-1 Miles","Less than a mile",
 IF(K295="1-2 Miles","Between 1 and 2 miles",
 IF(K295="2-5 Miles","Between 2 and 5 miles",
 IF(K295="5-10 Miles","Between 5 and 10 miles",
 IF(K295="10+ Miles","Greater than 10 miles",
 "Unknown"
)))))</f>
        <v>Less than a mile</v>
      </c>
      <c r="M295" s="4" t="s">
        <v>24</v>
      </c>
      <c r="N295" s="4">
        <v>28</v>
      </c>
      <c r="O295" s="4" t="str">
        <f>IF(AND(N295&gt;=25,N295&lt;=34),"Young Adults",
 IF(AND(N295&gt;=35,N295&lt;=44),"Early Middle Age",
 IF(AND(N295&gt;=45,N295&lt;=54),"Middle Age",
 IF(AND(N295&gt;=55,N295&lt;=64),"Pre-Retirement",
 IF(AND(N295&gt;=65,N295&lt;=74),"Young Seniors",
 IF(AND(N295&gt;=75,N295&lt;=89),"Senior Citizens","Invalid Age")
)))))</f>
        <v>Young Adults</v>
      </c>
      <c r="P295" s="4" t="s">
        <v>15</v>
      </c>
    </row>
    <row r="296" spans="1:16" x14ac:dyDescent="0.3">
      <c r="A296" s="4">
        <v>23089</v>
      </c>
      <c r="B296" s="4" t="s">
        <v>37</v>
      </c>
      <c r="C296" s="4" t="s">
        <v>36</v>
      </c>
      <c r="D296" s="5">
        <v>40000</v>
      </c>
      <c r="E296" s="5" t="str">
        <f t="shared" si="4"/>
        <v>Low Income</v>
      </c>
      <c r="F296" s="4">
        <v>0</v>
      </c>
      <c r="G296" s="4" t="s">
        <v>19</v>
      </c>
      <c r="H296" s="4" t="s">
        <v>14</v>
      </c>
      <c r="I296" s="4" t="s">
        <v>15</v>
      </c>
      <c r="J296" s="4">
        <v>1</v>
      </c>
      <c r="K296" s="4" t="s">
        <v>23</v>
      </c>
      <c r="L296" s="6" t="str">
        <f>IF(K296="0-1 Miles","Less than a mile",
 IF(K296="1-2 Miles","Between 1 and 2 miles",
 IF(K296="2-5 Miles","Between 2 and 5 miles",
 IF(K296="5-10 Miles","Between 5 and 10 miles",
 IF(K296="10+ Miles","Greater than 10 miles",
 "Unknown"
)))))</f>
        <v>Between 5 and 10 miles</v>
      </c>
      <c r="M296" s="4" t="s">
        <v>32</v>
      </c>
      <c r="N296" s="4">
        <v>28</v>
      </c>
      <c r="O296" s="4" t="str">
        <f>IF(AND(N296&gt;=25,N296&lt;=34),"Young Adults",
 IF(AND(N296&gt;=35,N296&lt;=44),"Early Middle Age",
 IF(AND(N296&gt;=45,N296&lt;=54),"Middle Age",
 IF(AND(N296&gt;=55,N296&lt;=64),"Pre-Retirement",
 IF(AND(N296&gt;=65,N296&lt;=74),"Young Seniors",
 IF(AND(N296&gt;=75,N296&lt;=89),"Senior Citizens","Invalid Age")
)))))</f>
        <v>Young Adults</v>
      </c>
      <c r="P296" s="4" t="s">
        <v>18</v>
      </c>
    </row>
    <row r="297" spans="1:16" x14ac:dyDescent="0.3">
      <c r="A297" s="7">
        <v>22976</v>
      </c>
      <c r="B297" s="7" t="s">
        <v>38</v>
      </c>
      <c r="C297" s="7" t="s">
        <v>36</v>
      </c>
      <c r="D297" s="8">
        <v>40000</v>
      </c>
      <c r="E297" s="8" t="str">
        <f t="shared" si="4"/>
        <v>Low Income</v>
      </c>
      <c r="F297" s="7">
        <v>0</v>
      </c>
      <c r="G297" s="7" t="s">
        <v>27</v>
      </c>
      <c r="H297" s="7" t="s">
        <v>14</v>
      </c>
      <c r="I297" s="7" t="s">
        <v>18</v>
      </c>
      <c r="J297" s="7">
        <v>2</v>
      </c>
      <c r="K297" s="7" t="s">
        <v>16</v>
      </c>
      <c r="L297" s="9" t="str">
        <f>IF(K297="0-1 Miles","Less than a mile",
 IF(K297="1-2 Miles","Between 1 and 2 miles",
 IF(K297="2-5 Miles","Between 2 and 5 miles",
 IF(K297="5-10 Miles","Between 5 and 10 miles",
 IF(K297="10+ Miles","Greater than 10 miles",
 "Unknown"
)))))</f>
        <v>Less than a mile</v>
      </c>
      <c r="M297" s="7" t="s">
        <v>32</v>
      </c>
      <c r="N297" s="7">
        <v>28</v>
      </c>
      <c r="O297" s="7" t="str">
        <f>IF(AND(N297&gt;=25,N297&lt;=34),"Young Adults",
 IF(AND(N297&gt;=35,N297&lt;=44),"Early Middle Age",
 IF(AND(N297&gt;=45,N297&lt;=54),"Middle Age",
 IF(AND(N297&gt;=55,N297&lt;=64),"Pre-Retirement",
 IF(AND(N297&gt;=65,N297&lt;=74),"Young Seniors",
 IF(AND(N297&gt;=75,N297&lt;=89),"Senior Citizens","Invalid Age")
)))))</f>
        <v>Young Adults</v>
      </c>
      <c r="P297" s="7" t="s">
        <v>15</v>
      </c>
    </row>
    <row r="298" spans="1:16" x14ac:dyDescent="0.3">
      <c r="A298" s="7">
        <v>16020</v>
      </c>
      <c r="B298" s="7" t="s">
        <v>37</v>
      </c>
      <c r="C298" s="7" t="s">
        <v>36</v>
      </c>
      <c r="D298" s="8">
        <v>40000</v>
      </c>
      <c r="E298" s="8" t="str">
        <f t="shared" si="4"/>
        <v>Low Income</v>
      </c>
      <c r="F298" s="7">
        <v>0</v>
      </c>
      <c r="G298" s="7" t="s">
        <v>27</v>
      </c>
      <c r="H298" s="7" t="s">
        <v>14</v>
      </c>
      <c r="I298" s="7" t="s">
        <v>15</v>
      </c>
      <c r="J298" s="7">
        <v>2</v>
      </c>
      <c r="K298" s="7" t="s">
        <v>23</v>
      </c>
      <c r="L298" s="9" t="str">
        <f>IF(K298="0-1 Miles","Less than a mile",
 IF(K298="1-2 Miles","Between 1 and 2 miles",
 IF(K298="2-5 Miles","Between 2 and 5 miles",
 IF(K298="5-10 Miles","Between 5 and 10 miles",
 IF(K298="10+ Miles","Greater than 10 miles",
 "Unknown"
)))))</f>
        <v>Between 5 and 10 miles</v>
      </c>
      <c r="M298" s="7" t="s">
        <v>32</v>
      </c>
      <c r="N298" s="7">
        <v>28</v>
      </c>
      <c r="O298" s="7" t="str">
        <f>IF(AND(N298&gt;=25,N298&lt;=34),"Young Adults",
 IF(AND(N298&gt;=35,N298&lt;=44),"Early Middle Age",
 IF(AND(N298&gt;=45,N298&lt;=54),"Middle Age",
 IF(AND(N298&gt;=55,N298&lt;=64),"Pre-Retirement",
 IF(AND(N298&gt;=65,N298&lt;=74),"Young Seniors",
 IF(AND(N298&gt;=75,N298&lt;=89),"Senior Citizens","Invalid Age")
)))))</f>
        <v>Young Adults</v>
      </c>
      <c r="P298" s="7" t="s">
        <v>15</v>
      </c>
    </row>
    <row r="299" spans="1:16" x14ac:dyDescent="0.3">
      <c r="A299" s="4">
        <v>24496</v>
      </c>
      <c r="B299" s="4" t="s">
        <v>38</v>
      </c>
      <c r="C299" s="4" t="s">
        <v>39</v>
      </c>
      <c r="D299" s="5">
        <v>40000</v>
      </c>
      <c r="E299" s="5" t="str">
        <f t="shared" si="4"/>
        <v>Low Income</v>
      </c>
      <c r="F299" s="4">
        <v>0</v>
      </c>
      <c r="G299" s="4" t="s">
        <v>27</v>
      </c>
      <c r="H299" s="4" t="s">
        <v>14</v>
      </c>
      <c r="I299" s="4" t="s">
        <v>18</v>
      </c>
      <c r="J299" s="4">
        <v>2</v>
      </c>
      <c r="K299" s="4" t="s">
        <v>16</v>
      </c>
      <c r="L299" s="6" t="str">
        <f>IF(K299="0-1 Miles","Less than a mile",
 IF(K299="1-2 Miles","Between 1 and 2 miles",
 IF(K299="2-5 Miles","Between 2 and 5 miles",
 IF(K299="5-10 Miles","Between 5 and 10 miles",
 IF(K299="10+ Miles","Greater than 10 miles",
 "Unknown"
)))))</f>
        <v>Less than a mile</v>
      </c>
      <c r="M299" s="4" t="s">
        <v>32</v>
      </c>
      <c r="N299" s="4">
        <v>28</v>
      </c>
      <c r="O299" s="4" t="str">
        <f>IF(AND(N299&gt;=25,N299&lt;=34),"Young Adults",
 IF(AND(N299&gt;=35,N299&lt;=44),"Early Middle Age",
 IF(AND(N299&gt;=45,N299&lt;=54),"Middle Age",
 IF(AND(N299&gt;=55,N299&lt;=64),"Pre-Retirement",
 IF(AND(N299&gt;=65,N299&lt;=74),"Young Seniors",
 IF(AND(N299&gt;=75,N299&lt;=89),"Senior Citizens","Invalid Age")
)))))</f>
        <v>Young Adults</v>
      </c>
      <c r="P299" s="4" t="s">
        <v>15</v>
      </c>
    </row>
    <row r="300" spans="1:16" x14ac:dyDescent="0.3">
      <c r="A300" s="7">
        <v>18363</v>
      </c>
      <c r="B300" s="7" t="s">
        <v>37</v>
      </c>
      <c r="C300" s="7" t="s">
        <v>36</v>
      </c>
      <c r="D300" s="8">
        <v>40000</v>
      </c>
      <c r="E300" s="8" t="str">
        <f t="shared" si="4"/>
        <v>Low Income</v>
      </c>
      <c r="F300" s="7">
        <v>0</v>
      </c>
      <c r="G300" s="7" t="s">
        <v>27</v>
      </c>
      <c r="H300" s="7" t="s">
        <v>14</v>
      </c>
      <c r="I300" s="7" t="s">
        <v>15</v>
      </c>
      <c r="J300" s="7">
        <v>2</v>
      </c>
      <c r="K300" s="7" t="s">
        <v>23</v>
      </c>
      <c r="L300" s="9" t="str">
        <f>IF(K300="0-1 Miles","Less than a mile",
 IF(K300="1-2 Miles","Between 1 and 2 miles",
 IF(K300="2-5 Miles","Between 2 and 5 miles",
 IF(K300="5-10 Miles","Between 5 and 10 miles",
 IF(K300="10+ Miles","Greater than 10 miles",
 "Unknown"
)))))</f>
        <v>Between 5 and 10 miles</v>
      </c>
      <c r="M300" s="7" t="s">
        <v>32</v>
      </c>
      <c r="N300" s="7">
        <v>28</v>
      </c>
      <c r="O300" s="7" t="str">
        <f>IF(AND(N300&gt;=25,N300&lt;=34),"Young Adults",
 IF(AND(N300&gt;=35,N300&lt;=44),"Early Middle Age",
 IF(AND(N300&gt;=45,N300&lt;=54),"Middle Age",
 IF(AND(N300&gt;=55,N300&lt;=64),"Pre-Retirement",
 IF(AND(N300&gt;=65,N300&lt;=74),"Young Seniors",
 IF(AND(N300&gt;=75,N300&lt;=89),"Senior Citizens","Invalid Age")
)))))</f>
        <v>Young Adults</v>
      </c>
      <c r="P300" s="7" t="s">
        <v>15</v>
      </c>
    </row>
    <row r="301" spans="1:16" x14ac:dyDescent="0.3">
      <c r="A301" s="4">
        <v>15255</v>
      </c>
      <c r="B301" s="4" t="s">
        <v>37</v>
      </c>
      <c r="C301" s="4" t="s">
        <v>36</v>
      </c>
      <c r="D301" s="5">
        <v>40000</v>
      </c>
      <c r="E301" s="5" t="str">
        <f t="shared" si="4"/>
        <v>Low Income</v>
      </c>
      <c r="F301" s="4">
        <v>0</v>
      </c>
      <c r="G301" s="4" t="s">
        <v>27</v>
      </c>
      <c r="H301" s="4" t="s">
        <v>14</v>
      </c>
      <c r="I301" s="4" t="s">
        <v>15</v>
      </c>
      <c r="J301" s="4">
        <v>2</v>
      </c>
      <c r="K301" s="4" t="s">
        <v>23</v>
      </c>
      <c r="L301" s="6" t="str">
        <f>IF(K301="0-1 Miles","Less than a mile",
 IF(K301="1-2 Miles","Between 1 and 2 miles",
 IF(K301="2-5 Miles","Between 2 and 5 miles",
 IF(K301="5-10 Miles","Between 5 and 10 miles",
 IF(K301="10+ Miles","Greater than 10 miles",
 "Unknown"
)))))</f>
        <v>Between 5 and 10 miles</v>
      </c>
      <c r="M301" s="4" t="s">
        <v>32</v>
      </c>
      <c r="N301" s="4">
        <v>28</v>
      </c>
      <c r="O301" s="4" t="str">
        <f>IF(AND(N301&gt;=25,N301&lt;=34),"Young Adults",
 IF(AND(N301&gt;=35,N301&lt;=44),"Early Middle Age",
 IF(AND(N301&gt;=45,N301&lt;=54),"Middle Age",
 IF(AND(N301&gt;=55,N301&lt;=64),"Pre-Retirement",
 IF(AND(N301&gt;=65,N301&lt;=74),"Young Seniors",
 IF(AND(N301&gt;=75,N301&lt;=89),"Senior Citizens","Invalid Age")
)))))</f>
        <v>Young Adults</v>
      </c>
      <c r="P301" s="4" t="s">
        <v>15</v>
      </c>
    </row>
    <row r="302" spans="1:16" x14ac:dyDescent="0.3">
      <c r="A302" s="7">
        <v>18891</v>
      </c>
      <c r="B302" s="7" t="s">
        <v>37</v>
      </c>
      <c r="C302" s="7" t="s">
        <v>39</v>
      </c>
      <c r="D302" s="8">
        <v>40000</v>
      </c>
      <c r="E302" s="8" t="str">
        <f t="shared" si="4"/>
        <v>Low Income</v>
      </c>
      <c r="F302" s="7">
        <v>0</v>
      </c>
      <c r="G302" s="7" t="s">
        <v>19</v>
      </c>
      <c r="H302" s="7" t="s">
        <v>14</v>
      </c>
      <c r="I302" s="7" t="s">
        <v>15</v>
      </c>
      <c r="J302" s="7">
        <v>2</v>
      </c>
      <c r="K302" s="7" t="s">
        <v>23</v>
      </c>
      <c r="L302" s="9" t="str">
        <f>IF(K302="0-1 Miles","Less than a mile",
 IF(K302="1-2 Miles","Between 1 and 2 miles",
 IF(K302="2-5 Miles","Between 2 and 5 miles",
 IF(K302="5-10 Miles","Between 5 and 10 miles",
 IF(K302="10+ Miles","Greater than 10 miles",
 "Unknown"
)))))</f>
        <v>Between 5 and 10 miles</v>
      </c>
      <c r="M302" s="7" t="s">
        <v>32</v>
      </c>
      <c r="N302" s="7">
        <v>28</v>
      </c>
      <c r="O302" s="7" t="str">
        <f>IF(AND(N302&gt;=25,N302&lt;=34),"Young Adults",
 IF(AND(N302&gt;=35,N302&lt;=44),"Early Middle Age",
 IF(AND(N302&gt;=45,N302&lt;=54),"Middle Age",
 IF(AND(N302&gt;=55,N302&lt;=64),"Pre-Retirement",
 IF(AND(N302&gt;=65,N302&lt;=74),"Young Seniors",
 IF(AND(N302&gt;=75,N302&lt;=89),"Senior Citizens","Invalid Age")
)))))</f>
        <v>Young Adults</v>
      </c>
      <c r="P302" s="7" t="s">
        <v>18</v>
      </c>
    </row>
    <row r="303" spans="1:16" x14ac:dyDescent="0.3">
      <c r="A303" s="4">
        <v>15275</v>
      </c>
      <c r="B303" s="4" t="s">
        <v>37</v>
      </c>
      <c r="C303" s="4" t="s">
        <v>36</v>
      </c>
      <c r="D303" s="5">
        <v>40000</v>
      </c>
      <c r="E303" s="5" t="str">
        <f t="shared" si="4"/>
        <v>Low Income</v>
      </c>
      <c r="F303" s="4">
        <v>0</v>
      </c>
      <c r="G303" s="4" t="s">
        <v>19</v>
      </c>
      <c r="H303" s="4" t="s">
        <v>14</v>
      </c>
      <c r="I303" s="4" t="s">
        <v>15</v>
      </c>
      <c r="J303" s="4">
        <v>1</v>
      </c>
      <c r="K303" s="4" t="s">
        <v>23</v>
      </c>
      <c r="L303" s="6" t="str">
        <f>IF(K303="0-1 Miles","Less than a mile",
 IF(K303="1-2 Miles","Between 1 and 2 miles",
 IF(K303="2-5 Miles","Between 2 and 5 miles",
 IF(K303="5-10 Miles","Between 5 and 10 miles",
 IF(K303="10+ Miles","Greater than 10 miles",
 "Unknown"
)))))</f>
        <v>Between 5 and 10 miles</v>
      </c>
      <c r="M303" s="4" t="s">
        <v>32</v>
      </c>
      <c r="N303" s="4">
        <v>29</v>
      </c>
      <c r="O303" s="4" t="str">
        <f>IF(AND(N303&gt;=25,N303&lt;=34),"Young Adults",
 IF(AND(N303&gt;=35,N303&lt;=44),"Early Middle Age",
 IF(AND(N303&gt;=45,N303&lt;=54),"Middle Age",
 IF(AND(N303&gt;=55,N303&lt;=64),"Pre-Retirement",
 IF(AND(N303&gt;=65,N303&lt;=74),"Young Seniors",
 IF(AND(N303&gt;=75,N303&lt;=89),"Senior Citizens","Invalid Age")
)))))</f>
        <v>Young Adults</v>
      </c>
      <c r="P303" s="4" t="s">
        <v>18</v>
      </c>
    </row>
    <row r="304" spans="1:16" x14ac:dyDescent="0.3">
      <c r="A304" s="4">
        <v>11143</v>
      </c>
      <c r="B304" s="4" t="s">
        <v>37</v>
      </c>
      <c r="C304" s="4" t="s">
        <v>36</v>
      </c>
      <c r="D304" s="5">
        <v>40000</v>
      </c>
      <c r="E304" s="5" t="str">
        <f t="shared" si="4"/>
        <v>Low Income</v>
      </c>
      <c r="F304" s="4">
        <v>0</v>
      </c>
      <c r="G304" s="4" t="s">
        <v>27</v>
      </c>
      <c r="H304" s="4" t="s">
        <v>14</v>
      </c>
      <c r="I304" s="4" t="s">
        <v>15</v>
      </c>
      <c r="J304" s="4">
        <v>2</v>
      </c>
      <c r="K304" s="4" t="s">
        <v>23</v>
      </c>
      <c r="L304" s="6" t="str">
        <f>IF(K304="0-1 Miles","Less than a mile",
 IF(K304="1-2 Miles","Between 1 and 2 miles",
 IF(K304="2-5 Miles","Between 2 and 5 miles",
 IF(K304="5-10 Miles","Between 5 and 10 miles",
 IF(K304="10+ Miles","Greater than 10 miles",
 "Unknown"
)))))</f>
        <v>Between 5 and 10 miles</v>
      </c>
      <c r="M304" s="4" t="s">
        <v>32</v>
      </c>
      <c r="N304" s="4">
        <v>29</v>
      </c>
      <c r="O304" s="4" t="str">
        <f>IF(AND(N304&gt;=25,N304&lt;=34),"Young Adults",
 IF(AND(N304&gt;=35,N304&lt;=44),"Early Middle Age",
 IF(AND(N304&gt;=45,N304&lt;=54),"Middle Age",
 IF(AND(N304&gt;=55,N304&lt;=64),"Pre-Retirement",
 IF(AND(N304&gt;=65,N304&lt;=74),"Young Seniors",
 IF(AND(N304&gt;=75,N304&lt;=89),"Senior Citizens","Invalid Age")
)))))</f>
        <v>Young Adults</v>
      </c>
      <c r="P304" s="4" t="s">
        <v>18</v>
      </c>
    </row>
    <row r="305" spans="1:16" x14ac:dyDescent="0.3">
      <c r="A305" s="7">
        <v>17482</v>
      </c>
      <c r="B305" s="7" t="s">
        <v>38</v>
      </c>
      <c r="C305" s="7" t="s">
        <v>39</v>
      </c>
      <c r="D305" s="8">
        <v>40000</v>
      </c>
      <c r="E305" s="8" t="str">
        <f t="shared" si="4"/>
        <v>Low Income</v>
      </c>
      <c r="F305" s="7">
        <v>0</v>
      </c>
      <c r="G305" s="7" t="s">
        <v>29</v>
      </c>
      <c r="H305" s="7" t="s">
        <v>20</v>
      </c>
      <c r="I305" s="7" t="s">
        <v>15</v>
      </c>
      <c r="J305" s="7">
        <v>2</v>
      </c>
      <c r="K305" s="7" t="s">
        <v>23</v>
      </c>
      <c r="L305" s="9" t="str">
        <f>IF(K305="0-1 Miles","Less than a mile",
 IF(K305="1-2 Miles","Between 1 and 2 miles",
 IF(K305="2-5 Miles","Between 2 and 5 miles",
 IF(K305="5-10 Miles","Between 5 and 10 miles",
 IF(K305="10+ Miles","Greater than 10 miles",
 "Unknown"
)))))</f>
        <v>Between 5 and 10 miles</v>
      </c>
      <c r="M305" s="7" t="s">
        <v>32</v>
      </c>
      <c r="N305" s="7">
        <v>29</v>
      </c>
      <c r="O305" s="7" t="str">
        <f>IF(AND(N305&gt;=25,N305&lt;=34),"Young Adults",
 IF(AND(N305&gt;=35,N305&lt;=44),"Early Middle Age",
 IF(AND(N305&gt;=45,N305&lt;=54),"Middle Age",
 IF(AND(N305&gt;=55,N305&lt;=64),"Pre-Retirement",
 IF(AND(N305&gt;=65,N305&lt;=74),"Young Seniors",
 IF(AND(N305&gt;=75,N305&lt;=89),"Senior Citizens","Invalid Age")
)))))</f>
        <v>Young Adults</v>
      </c>
      <c r="P305" s="7" t="s">
        <v>18</v>
      </c>
    </row>
    <row r="306" spans="1:16" x14ac:dyDescent="0.3">
      <c r="A306" s="4">
        <v>15814</v>
      </c>
      <c r="B306" s="4" t="s">
        <v>38</v>
      </c>
      <c r="C306" s="4" t="s">
        <v>39</v>
      </c>
      <c r="D306" s="5">
        <v>40000</v>
      </c>
      <c r="E306" s="5" t="str">
        <f t="shared" si="4"/>
        <v>Low Income</v>
      </c>
      <c r="F306" s="4">
        <v>0</v>
      </c>
      <c r="G306" s="4" t="s">
        <v>27</v>
      </c>
      <c r="H306" s="4" t="s">
        <v>14</v>
      </c>
      <c r="I306" s="4" t="s">
        <v>15</v>
      </c>
      <c r="J306" s="4">
        <v>1</v>
      </c>
      <c r="K306" s="4" t="s">
        <v>23</v>
      </c>
      <c r="L306" s="6" t="str">
        <f>IF(K306="0-1 Miles","Less than a mile",
 IF(K306="1-2 Miles","Between 1 and 2 miles",
 IF(K306="2-5 Miles","Between 2 and 5 miles",
 IF(K306="5-10 Miles","Between 5 and 10 miles",
 IF(K306="10+ Miles","Greater than 10 miles",
 "Unknown"
)))))</f>
        <v>Between 5 and 10 miles</v>
      </c>
      <c r="M306" s="4" t="s">
        <v>32</v>
      </c>
      <c r="N306" s="4">
        <v>30</v>
      </c>
      <c r="O306" s="4" t="str">
        <f>IF(AND(N306&gt;=25,N306&lt;=34),"Young Adults",
 IF(AND(N306&gt;=35,N306&lt;=44),"Early Middle Age",
 IF(AND(N306&gt;=45,N306&lt;=54),"Middle Age",
 IF(AND(N306&gt;=55,N306&lt;=64),"Pre-Retirement",
 IF(AND(N306&gt;=65,N306&lt;=74),"Young Seniors",
 IF(AND(N306&gt;=75,N306&lt;=89),"Senior Citizens","Invalid Age")
)))))</f>
        <v>Young Adults</v>
      </c>
      <c r="P306" s="4" t="s">
        <v>18</v>
      </c>
    </row>
    <row r="307" spans="1:16" x14ac:dyDescent="0.3">
      <c r="A307" s="7">
        <v>27753</v>
      </c>
      <c r="B307" s="7" t="s">
        <v>37</v>
      </c>
      <c r="C307" s="7" t="s">
        <v>36</v>
      </c>
      <c r="D307" s="8">
        <v>40000</v>
      </c>
      <c r="E307" s="8" t="str">
        <f t="shared" si="4"/>
        <v>Low Income</v>
      </c>
      <c r="F307" s="7">
        <v>0</v>
      </c>
      <c r="G307" s="7" t="s">
        <v>27</v>
      </c>
      <c r="H307" s="7" t="s">
        <v>14</v>
      </c>
      <c r="I307" s="7" t="s">
        <v>18</v>
      </c>
      <c r="J307" s="7">
        <v>2</v>
      </c>
      <c r="K307" s="7" t="s">
        <v>26</v>
      </c>
      <c r="L307" s="9" t="str">
        <f>IF(K307="0-1 Miles","Less than a mile",
 IF(K307="1-2 Miles","Between 1 and 2 miles",
 IF(K307="2-5 Miles","Between 2 and 5 miles",
 IF(K307="5-10 Miles","Between 5 and 10 miles",
 IF(K307="10+ Miles","Greater than 10 miles",
 "Unknown"
)))))</f>
        <v>Between 1 and 2 miles</v>
      </c>
      <c r="M307" s="7" t="s">
        <v>32</v>
      </c>
      <c r="N307" s="7">
        <v>30</v>
      </c>
      <c r="O307" s="7" t="str">
        <f>IF(AND(N307&gt;=25,N307&lt;=34),"Young Adults",
 IF(AND(N307&gt;=35,N307&lt;=44),"Early Middle Age",
 IF(AND(N307&gt;=45,N307&lt;=54),"Middle Age",
 IF(AND(N307&gt;=55,N307&lt;=64),"Pre-Retirement",
 IF(AND(N307&gt;=65,N307&lt;=74),"Young Seniors",
 IF(AND(N307&gt;=75,N307&lt;=89),"Senior Citizens","Invalid Age")
)))))</f>
        <v>Young Adults</v>
      </c>
      <c r="P307" s="7" t="s">
        <v>18</v>
      </c>
    </row>
    <row r="308" spans="1:16" x14ac:dyDescent="0.3">
      <c r="A308" s="4">
        <v>15272</v>
      </c>
      <c r="B308" s="4" t="s">
        <v>38</v>
      </c>
      <c r="C308" s="4" t="s">
        <v>36</v>
      </c>
      <c r="D308" s="5">
        <v>40000</v>
      </c>
      <c r="E308" s="5" t="str">
        <f t="shared" si="4"/>
        <v>Low Income</v>
      </c>
      <c r="F308" s="4">
        <v>0</v>
      </c>
      <c r="G308" s="4" t="s">
        <v>27</v>
      </c>
      <c r="H308" s="4" t="s">
        <v>14</v>
      </c>
      <c r="I308" s="4" t="s">
        <v>18</v>
      </c>
      <c r="J308" s="4">
        <v>2</v>
      </c>
      <c r="K308" s="4" t="s">
        <v>26</v>
      </c>
      <c r="L308" s="6" t="str">
        <f>IF(K308="0-1 Miles","Less than a mile",
 IF(K308="1-2 Miles","Between 1 and 2 miles",
 IF(K308="2-5 Miles","Between 2 and 5 miles",
 IF(K308="5-10 Miles","Between 5 and 10 miles",
 IF(K308="10+ Miles","Greater than 10 miles",
 "Unknown"
)))))</f>
        <v>Between 1 and 2 miles</v>
      </c>
      <c r="M308" s="4" t="s">
        <v>32</v>
      </c>
      <c r="N308" s="4">
        <v>30</v>
      </c>
      <c r="O308" s="4" t="str">
        <f>IF(AND(N308&gt;=25,N308&lt;=34),"Young Adults",
 IF(AND(N308&gt;=35,N308&lt;=44),"Early Middle Age",
 IF(AND(N308&gt;=45,N308&lt;=54),"Middle Age",
 IF(AND(N308&gt;=55,N308&lt;=64),"Pre-Retirement",
 IF(AND(N308&gt;=65,N308&lt;=74),"Young Seniors",
 IF(AND(N308&gt;=75,N308&lt;=89),"Senior Citizens","Invalid Age")
)))))</f>
        <v>Young Adults</v>
      </c>
      <c r="P308" s="4" t="s">
        <v>18</v>
      </c>
    </row>
    <row r="309" spans="1:16" x14ac:dyDescent="0.3">
      <c r="A309" s="7">
        <v>21260</v>
      </c>
      <c r="B309" s="7" t="s">
        <v>38</v>
      </c>
      <c r="C309" s="7" t="s">
        <v>39</v>
      </c>
      <c r="D309" s="8">
        <v>40000</v>
      </c>
      <c r="E309" s="8" t="str">
        <f t="shared" si="4"/>
        <v>Low Income</v>
      </c>
      <c r="F309" s="7">
        <v>0</v>
      </c>
      <c r="G309" s="7" t="s">
        <v>27</v>
      </c>
      <c r="H309" s="7" t="s">
        <v>14</v>
      </c>
      <c r="I309" s="7" t="s">
        <v>15</v>
      </c>
      <c r="J309" s="7">
        <v>2</v>
      </c>
      <c r="K309" s="7" t="s">
        <v>23</v>
      </c>
      <c r="L309" s="9" t="str">
        <f>IF(K309="0-1 Miles","Less than a mile",
 IF(K309="1-2 Miles","Between 1 and 2 miles",
 IF(K309="2-5 Miles","Between 2 and 5 miles",
 IF(K309="5-10 Miles","Between 5 and 10 miles",
 IF(K309="10+ Miles","Greater than 10 miles",
 "Unknown"
)))))</f>
        <v>Between 5 and 10 miles</v>
      </c>
      <c r="M309" s="7" t="s">
        <v>32</v>
      </c>
      <c r="N309" s="7">
        <v>30</v>
      </c>
      <c r="O309" s="7" t="str">
        <f>IF(AND(N309&gt;=25,N309&lt;=34),"Young Adults",
 IF(AND(N309&gt;=35,N309&lt;=44),"Early Middle Age",
 IF(AND(N309&gt;=45,N309&lt;=54),"Middle Age",
 IF(AND(N309&gt;=55,N309&lt;=64),"Pre-Retirement",
 IF(AND(N309&gt;=65,N309&lt;=74),"Young Seniors",
 IF(AND(N309&gt;=75,N309&lt;=89),"Senior Citizens","Invalid Age")
)))))</f>
        <v>Young Adults</v>
      </c>
      <c r="P309" s="7" t="s">
        <v>18</v>
      </c>
    </row>
    <row r="310" spans="1:16" x14ac:dyDescent="0.3">
      <c r="A310" s="7">
        <v>17657</v>
      </c>
      <c r="B310" s="7" t="s">
        <v>37</v>
      </c>
      <c r="C310" s="7" t="s">
        <v>36</v>
      </c>
      <c r="D310" s="8">
        <v>40000</v>
      </c>
      <c r="E310" s="8" t="str">
        <f t="shared" si="4"/>
        <v>Low Income</v>
      </c>
      <c r="F310" s="7">
        <v>4</v>
      </c>
      <c r="G310" s="7" t="s">
        <v>19</v>
      </c>
      <c r="H310" s="7" t="s">
        <v>20</v>
      </c>
      <c r="I310" s="7" t="s">
        <v>18</v>
      </c>
      <c r="J310" s="7">
        <v>0</v>
      </c>
      <c r="K310" s="7" t="s">
        <v>16</v>
      </c>
      <c r="L310" s="9" t="str">
        <f>IF(K310="0-1 Miles","Less than a mile",
 IF(K310="1-2 Miles","Between 1 and 2 miles",
 IF(K310="2-5 Miles","Between 2 and 5 miles",
 IF(K310="5-10 Miles","Between 5 and 10 miles",
 IF(K310="10+ Miles","Greater than 10 miles",
 "Unknown"
)))))</f>
        <v>Less than a mile</v>
      </c>
      <c r="M310" s="7" t="s">
        <v>32</v>
      </c>
      <c r="N310" s="7">
        <v>30</v>
      </c>
      <c r="O310" s="7" t="str">
        <f>IF(AND(N310&gt;=25,N310&lt;=34),"Young Adults",
 IF(AND(N310&gt;=35,N310&lt;=44),"Early Middle Age",
 IF(AND(N310&gt;=45,N310&lt;=54),"Middle Age",
 IF(AND(N310&gt;=55,N310&lt;=64),"Pre-Retirement",
 IF(AND(N310&gt;=65,N310&lt;=74),"Young Seniors",
 IF(AND(N310&gt;=75,N310&lt;=89),"Senior Citizens","Invalid Age")
)))))</f>
        <v>Young Adults</v>
      </c>
      <c r="P310" s="7" t="s">
        <v>18</v>
      </c>
    </row>
    <row r="311" spans="1:16" x14ac:dyDescent="0.3">
      <c r="A311" s="7">
        <v>23333</v>
      </c>
      <c r="B311" s="7" t="s">
        <v>37</v>
      </c>
      <c r="C311" s="7" t="s">
        <v>36</v>
      </c>
      <c r="D311" s="8">
        <v>40000</v>
      </c>
      <c r="E311" s="8" t="str">
        <f t="shared" si="4"/>
        <v>Low Income</v>
      </c>
      <c r="F311" s="7">
        <v>0</v>
      </c>
      <c r="G311" s="7" t="s">
        <v>19</v>
      </c>
      <c r="H311" s="7" t="s">
        <v>14</v>
      </c>
      <c r="I311" s="7" t="s">
        <v>18</v>
      </c>
      <c r="J311" s="7">
        <v>2</v>
      </c>
      <c r="K311" s="7" t="s">
        <v>26</v>
      </c>
      <c r="L311" s="9" t="str">
        <f>IF(K311="0-1 Miles","Less than a mile",
 IF(K311="1-2 Miles","Between 1 and 2 miles",
 IF(K311="2-5 Miles","Between 2 and 5 miles",
 IF(K311="5-10 Miles","Between 5 and 10 miles",
 IF(K311="10+ Miles","Greater than 10 miles",
 "Unknown"
)))))</f>
        <v>Between 1 and 2 miles</v>
      </c>
      <c r="M311" s="7" t="s">
        <v>32</v>
      </c>
      <c r="N311" s="7">
        <v>30</v>
      </c>
      <c r="O311" s="7" t="str">
        <f>IF(AND(N311&gt;=25,N311&lt;=34),"Young Adults",
 IF(AND(N311&gt;=35,N311&lt;=44),"Early Middle Age",
 IF(AND(N311&gt;=45,N311&lt;=54),"Middle Age",
 IF(AND(N311&gt;=55,N311&lt;=64),"Pre-Retirement",
 IF(AND(N311&gt;=65,N311&lt;=74),"Young Seniors",
 IF(AND(N311&gt;=75,N311&lt;=89),"Senior Citizens","Invalid Age")
)))))</f>
        <v>Young Adults</v>
      </c>
      <c r="P311" s="7" t="s">
        <v>18</v>
      </c>
    </row>
    <row r="312" spans="1:16" x14ac:dyDescent="0.3">
      <c r="A312" s="4">
        <v>24514</v>
      </c>
      <c r="B312" s="4" t="s">
        <v>37</v>
      </c>
      <c r="C312" s="4" t="s">
        <v>36</v>
      </c>
      <c r="D312" s="5">
        <v>40000</v>
      </c>
      <c r="E312" s="5" t="str">
        <f t="shared" si="4"/>
        <v>Low Income</v>
      </c>
      <c r="F312" s="4">
        <v>0</v>
      </c>
      <c r="G312" s="4" t="s">
        <v>19</v>
      </c>
      <c r="H312" s="4" t="s">
        <v>14</v>
      </c>
      <c r="I312" s="4" t="s">
        <v>15</v>
      </c>
      <c r="J312" s="4">
        <v>1</v>
      </c>
      <c r="K312" s="4" t="s">
        <v>23</v>
      </c>
      <c r="L312" s="6" t="str">
        <f>IF(K312="0-1 Miles","Less than a mile",
 IF(K312="1-2 Miles","Between 1 and 2 miles",
 IF(K312="2-5 Miles","Between 2 and 5 miles",
 IF(K312="5-10 Miles","Between 5 and 10 miles",
 IF(K312="10+ Miles","Greater than 10 miles",
 "Unknown"
)))))</f>
        <v>Between 5 and 10 miles</v>
      </c>
      <c r="M312" s="4" t="s">
        <v>32</v>
      </c>
      <c r="N312" s="4">
        <v>30</v>
      </c>
      <c r="O312" s="4" t="str">
        <f>IF(AND(N312&gt;=25,N312&lt;=34),"Young Adults",
 IF(AND(N312&gt;=35,N312&lt;=44),"Early Middle Age",
 IF(AND(N312&gt;=45,N312&lt;=54),"Middle Age",
 IF(AND(N312&gt;=55,N312&lt;=64),"Pre-Retirement",
 IF(AND(N312&gt;=65,N312&lt;=74),"Young Seniors",
 IF(AND(N312&gt;=75,N312&lt;=89),"Senior Citizens","Invalid Age")
)))))</f>
        <v>Young Adults</v>
      </c>
      <c r="P312" s="4" t="s">
        <v>18</v>
      </c>
    </row>
    <row r="313" spans="1:16" x14ac:dyDescent="0.3">
      <c r="A313" s="7">
        <v>27505</v>
      </c>
      <c r="B313" s="7" t="s">
        <v>38</v>
      </c>
      <c r="C313" s="7" t="s">
        <v>39</v>
      </c>
      <c r="D313" s="8">
        <v>40000</v>
      </c>
      <c r="E313" s="8" t="str">
        <f t="shared" si="4"/>
        <v>Low Income</v>
      </c>
      <c r="F313" s="7">
        <v>0</v>
      </c>
      <c r="G313" s="7" t="s">
        <v>27</v>
      </c>
      <c r="H313" s="7" t="s">
        <v>14</v>
      </c>
      <c r="I313" s="7" t="s">
        <v>15</v>
      </c>
      <c r="J313" s="7">
        <v>2</v>
      </c>
      <c r="K313" s="7" t="s">
        <v>23</v>
      </c>
      <c r="L313" s="9" t="str">
        <f>IF(K313="0-1 Miles","Less than a mile",
 IF(K313="1-2 Miles","Between 1 and 2 miles",
 IF(K313="2-5 Miles","Between 2 and 5 miles",
 IF(K313="5-10 Miles","Between 5 and 10 miles",
 IF(K313="10+ Miles","Greater than 10 miles",
 "Unknown"
)))))</f>
        <v>Between 5 and 10 miles</v>
      </c>
      <c r="M313" s="7" t="s">
        <v>32</v>
      </c>
      <c r="N313" s="7">
        <v>30</v>
      </c>
      <c r="O313" s="7" t="str">
        <f>IF(AND(N313&gt;=25,N313&lt;=34),"Young Adults",
 IF(AND(N313&gt;=35,N313&lt;=44),"Early Middle Age",
 IF(AND(N313&gt;=45,N313&lt;=54),"Middle Age",
 IF(AND(N313&gt;=55,N313&lt;=64),"Pre-Retirement",
 IF(AND(N313&gt;=65,N313&lt;=74),"Young Seniors",
 IF(AND(N313&gt;=75,N313&lt;=89),"Senior Citizens","Invalid Age")
)))))</f>
        <v>Young Adults</v>
      </c>
      <c r="P313" s="7" t="s">
        <v>18</v>
      </c>
    </row>
    <row r="314" spans="1:16" x14ac:dyDescent="0.3">
      <c r="A314" s="4">
        <v>17654</v>
      </c>
      <c r="B314" s="4" t="s">
        <v>38</v>
      </c>
      <c r="C314" s="4" t="s">
        <v>39</v>
      </c>
      <c r="D314" s="5">
        <v>40000</v>
      </c>
      <c r="E314" s="5" t="str">
        <f t="shared" si="4"/>
        <v>Low Income</v>
      </c>
      <c r="F314" s="4">
        <v>3</v>
      </c>
      <c r="G314" s="4" t="s">
        <v>19</v>
      </c>
      <c r="H314" s="4" t="s">
        <v>20</v>
      </c>
      <c r="I314" s="4" t="s">
        <v>15</v>
      </c>
      <c r="J314" s="4">
        <v>1</v>
      </c>
      <c r="K314" s="4" t="s">
        <v>26</v>
      </c>
      <c r="L314" s="6" t="str">
        <f>IF(K314="0-1 Miles","Less than a mile",
 IF(K314="1-2 Miles","Between 1 and 2 miles",
 IF(K314="2-5 Miles","Between 2 and 5 miles",
 IF(K314="5-10 Miles","Between 5 and 10 miles",
 IF(K314="10+ Miles","Greater than 10 miles",
 "Unknown"
)))))</f>
        <v>Between 1 and 2 miles</v>
      </c>
      <c r="M314" s="4" t="s">
        <v>32</v>
      </c>
      <c r="N314" s="4">
        <v>30</v>
      </c>
      <c r="O314" s="4" t="str">
        <f>IF(AND(N314&gt;=25,N314&lt;=34),"Young Adults",
 IF(AND(N314&gt;=35,N314&lt;=44),"Early Middle Age",
 IF(AND(N314&gt;=45,N314&lt;=54),"Middle Age",
 IF(AND(N314&gt;=55,N314&lt;=64),"Pre-Retirement",
 IF(AND(N314&gt;=65,N314&lt;=74),"Young Seniors",
 IF(AND(N314&gt;=75,N314&lt;=89),"Senior Citizens","Invalid Age")
)))))</f>
        <v>Young Adults</v>
      </c>
      <c r="P314" s="4" t="s">
        <v>15</v>
      </c>
    </row>
    <row r="315" spans="1:16" x14ac:dyDescent="0.3">
      <c r="A315" s="4">
        <v>26238</v>
      </c>
      <c r="B315" s="4" t="s">
        <v>38</v>
      </c>
      <c r="C315" s="4" t="s">
        <v>39</v>
      </c>
      <c r="D315" s="5">
        <v>40000</v>
      </c>
      <c r="E315" s="5" t="str">
        <f t="shared" si="4"/>
        <v>Low Income</v>
      </c>
      <c r="F315" s="4">
        <v>3</v>
      </c>
      <c r="G315" s="4" t="s">
        <v>19</v>
      </c>
      <c r="H315" s="4" t="s">
        <v>20</v>
      </c>
      <c r="I315" s="4" t="s">
        <v>15</v>
      </c>
      <c r="J315" s="4">
        <v>1</v>
      </c>
      <c r="K315" s="4" t="s">
        <v>26</v>
      </c>
      <c r="L315" s="6" t="str">
        <f>IF(K315="0-1 Miles","Less than a mile",
 IF(K315="1-2 Miles","Between 1 and 2 miles",
 IF(K315="2-5 Miles","Between 2 and 5 miles",
 IF(K315="5-10 Miles","Between 5 and 10 miles",
 IF(K315="10+ Miles","Greater than 10 miles",
 "Unknown"
)))))</f>
        <v>Between 1 and 2 miles</v>
      </c>
      <c r="M315" s="4" t="s">
        <v>32</v>
      </c>
      <c r="N315" s="4">
        <v>31</v>
      </c>
      <c r="O315" s="4" t="str">
        <f>IF(AND(N315&gt;=25,N315&lt;=34),"Young Adults",
 IF(AND(N315&gt;=35,N315&lt;=44),"Early Middle Age",
 IF(AND(N315&gt;=45,N315&lt;=54),"Middle Age",
 IF(AND(N315&gt;=55,N315&lt;=64),"Pre-Retirement",
 IF(AND(N315&gt;=65,N315&lt;=74),"Young Seniors",
 IF(AND(N315&gt;=75,N315&lt;=89),"Senior Citizens","Invalid Age")
)))))</f>
        <v>Young Adults</v>
      </c>
      <c r="P315" s="4" t="s">
        <v>15</v>
      </c>
    </row>
    <row r="316" spans="1:16" x14ac:dyDescent="0.3">
      <c r="A316" s="7">
        <v>26575</v>
      </c>
      <c r="B316" s="7" t="s">
        <v>38</v>
      </c>
      <c r="C316" s="7" t="s">
        <v>39</v>
      </c>
      <c r="D316" s="8">
        <v>40000</v>
      </c>
      <c r="E316" s="8" t="str">
        <f t="shared" si="4"/>
        <v>Low Income</v>
      </c>
      <c r="F316" s="7">
        <v>0</v>
      </c>
      <c r="G316" s="7" t="s">
        <v>27</v>
      </c>
      <c r="H316" s="7" t="s">
        <v>14</v>
      </c>
      <c r="I316" s="7" t="s">
        <v>18</v>
      </c>
      <c r="J316" s="7">
        <v>2</v>
      </c>
      <c r="K316" s="7" t="s">
        <v>26</v>
      </c>
      <c r="L316" s="9" t="str">
        <f>IF(K316="0-1 Miles","Less than a mile",
 IF(K316="1-2 Miles","Between 1 and 2 miles",
 IF(K316="2-5 Miles","Between 2 and 5 miles",
 IF(K316="5-10 Miles","Between 5 and 10 miles",
 IF(K316="10+ Miles","Greater than 10 miles",
 "Unknown"
)))))</f>
        <v>Between 1 and 2 miles</v>
      </c>
      <c r="M316" s="7" t="s">
        <v>32</v>
      </c>
      <c r="N316" s="7">
        <v>31</v>
      </c>
      <c r="O316" s="7" t="str">
        <f>IF(AND(N316&gt;=25,N316&lt;=34),"Young Adults",
 IF(AND(N316&gt;=35,N316&lt;=44),"Early Middle Age",
 IF(AND(N316&gt;=45,N316&lt;=54),"Middle Age",
 IF(AND(N316&gt;=55,N316&lt;=64),"Pre-Retirement",
 IF(AND(N316&gt;=65,N316&lt;=74),"Young Seniors",
 IF(AND(N316&gt;=75,N316&lt;=89),"Senior Citizens","Invalid Age")
)))))</f>
        <v>Young Adults</v>
      </c>
      <c r="P316" s="7" t="s">
        <v>15</v>
      </c>
    </row>
    <row r="317" spans="1:16" x14ac:dyDescent="0.3">
      <c r="A317" s="4">
        <v>24725</v>
      </c>
      <c r="B317" s="4" t="s">
        <v>37</v>
      </c>
      <c r="C317" s="4" t="s">
        <v>39</v>
      </c>
      <c r="D317" s="5">
        <v>40000</v>
      </c>
      <c r="E317" s="5" t="str">
        <f t="shared" si="4"/>
        <v>Low Income</v>
      </c>
      <c r="F317" s="4">
        <v>3</v>
      </c>
      <c r="G317" s="4" t="s">
        <v>19</v>
      </c>
      <c r="H317" s="4" t="s">
        <v>20</v>
      </c>
      <c r="I317" s="4" t="s">
        <v>15</v>
      </c>
      <c r="J317" s="4">
        <v>0</v>
      </c>
      <c r="K317" s="4" t="s">
        <v>26</v>
      </c>
      <c r="L317" s="6" t="str">
        <f>IF(K317="0-1 Miles","Less than a mile",
 IF(K317="1-2 Miles","Between 1 and 2 miles",
 IF(K317="2-5 Miles","Between 2 and 5 miles",
 IF(K317="5-10 Miles","Between 5 and 10 miles",
 IF(K317="10+ Miles","Greater than 10 miles",
 "Unknown"
)))))</f>
        <v>Between 1 and 2 miles</v>
      </c>
      <c r="M317" s="4" t="s">
        <v>32</v>
      </c>
      <c r="N317" s="4">
        <v>31</v>
      </c>
      <c r="O317" s="4" t="str">
        <f>IF(AND(N317&gt;=25,N317&lt;=34),"Young Adults",
 IF(AND(N317&gt;=35,N317&lt;=44),"Early Middle Age",
 IF(AND(N317&gt;=45,N317&lt;=54),"Middle Age",
 IF(AND(N317&gt;=55,N317&lt;=64),"Pre-Retirement",
 IF(AND(N317&gt;=65,N317&lt;=74),"Young Seniors",
 IF(AND(N317&gt;=75,N317&lt;=89),"Senior Citizens","Invalid Age")
)))))</f>
        <v>Young Adults</v>
      </c>
      <c r="P317" s="4" t="s">
        <v>18</v>
      </c>
    </row>
    <row r="318" spans="1:16" x14ac:dyDescent="0.3">
      <c r="A318" s="7">
        <v>18752</v>
      </c>
      <c r="B318" s="7" t="s">
        <v>38</v>
      </c>
      <c r="C318" s="7" t="s">
        <v>39</v>
      </c>
      <c r="D318" s="8">
        <v>40000</v>
      </c>
      <c r="E318" s="8" t="str">
        <f t="shared" si="4"/>
        <v>Low Income</v>
      </c>
      <c r="F318" s="7">
        <v>0</v>
      </c>
      <c r="G318" s="7" t="s">
        <v>27</v>
      </c>
      <c r="H318" s="7" t="s">
        <v>14</v>
      </c>
      <c r="I318" s="7" t="s">
        <v>15</v>
      </c>
      <c r="J318" s="7">
        <v>1</v>
      </c>
      <c r="K318" s="7" t="s">
        <v>23</v>
      </c>
      <c r="L318" s="9" t="str">
        <f>IF(K318="0-1 Miles","Less than a mile",
 IF(K318="1-2 Miles","Between 1 and 2 miles",
 IF(K318="2-5 Miles","Between 2 and 5 miles",
 IF(K318="5-10 Miles","Between 5 and 10 miles",
 IF(K318="10+ Miles","Greater than 10 miles",
 "Unknown"
)))))</f>
        <v>Between 5 and 10 miles</v>
      </c>
      <c r="M318" s="7" t="s">
        <v>32</v>
      </c>
      <c r="N318" s="7">
        <v>31</v>
      </c>
      <c r="O318" s="7" t="str">
        <f>IF(AND(N318&gt;=25,N318&lt;=34),"Young Adults",
 IF(AND(N318&gt;=35,N318&lt;=44),"Early Middle Age",
 IF(AND(N318&gt;=45,N318&lt;=54),"Middle Age",
 IF(AND(N318&gt;=55,N318&lt;=64),"Pre-Retirement",
 IF(AND(N318&gt;=65,N318&lt;=74),"Young Seniors",
 IF(AND(N318&gt;=75,N318&lt;=89),"Senior Citizens","Invalid Age")
)))))</f>
        <v>Young Adults</v>
      </c>
      <c r="P318" s="7" t="s">
        <v>18</v>
      </c>
    </row>
    <row r="319" spans="1:16" x14ac:dyDescent="0.3">
      <c r="A319" s="4">
        <v>22010</v>
      </c>
      <c r="B319" s="4" t="s">
        <v>38</v>
      </c>
      <c r="C319" s="4" t="s">
        <v>36</v>
      </c>
      <c r="D319" s="5">
        <v>40000</v>
      </c>
      <c r="E319" s="5" t="str">
        <f t="shared" si="4"/>
        <v>Low Income</v>
      </c>
      <c r="F319" s="4">
        <v>0</v>
      </c>
      <c r="G319" s="4" t="s">
        <v>27</v>
      </c>
      <c r="H319" s="4" t="s">
        <v>14</v>
      </c>
      <c r="I319" s="4" t="s">
        <v>15</v>
      </c>
      <c r="J319" s="4">
        <v>2</v>
      </c>
      <c r="K319" s="4" t="s">
        <v>23</v>
      </c>
      <c r="L319" s="6" t="str">
        <f>IF(K319="0-1 Miles","Less than a mile",
 IF(K319="1-2 Miles","Between 1 and 2 miles",
 IF(K319="2-5 Miles","Between 2 and 5 miles",
 IF(K319="5-10 Miles","Between 5 and 10 miles",
 IF(K319="10+ Miles","Greater than 10 miles",
 "Unknown"
)))))</f>
        <v>Between 5 and 10 miles</v>
      </c>
      <c r="M319" s="4" t="s">
        <v>32</v>
      </c>
      <c r="N319" s="4">
        <v>31</v>
      </c>
      <c r="O319" s="4" t="str">
        <f>IF(AND(N319&gt;=25,N319&lt;=34),"Young Adults",
 IF(AND(N319&gt;=35,N319&lt;=44),"Early Middle Age",
 IF(AND(N319&gt;=45,N319&lt;=54),"Middle Age",
 IF(AND(N319&gt;=55,N319&lt;=64),"Pre-Retirement",
 IF(AND(N319&gt;=65,N319&lt;=74),"Young Seniors",
 IF(AND(N319&gt;=75,N319&lt;=89),"Senior Citizens","Invalid Age")
)))))</f>
        <v>Young Adults</v>
      </c>
      <c r="P319" s="4" t="s">
        <v>18</v>
      </c>
    </row>
    <row r="320" spans="1:16" x14ac:dyDescent="0.3">
      <c r="A320" s="4">
        <v>29106</v>
      </c>
      <c r="B320" s="4" t="s">
        <v>38</v>
      </c>
      <c r="C320" s="4" t="s">
        <v>36</v>
      </c>
      <c r="D320" s="5">
        <v>40000</v>
      </c>
      <c r="E320" s="5" t="str">
        <f t="shared" si="4"/>
        <v>Low Income</v>
      </c>
      <c r="F320" s="4">
        <v>0</v>
      </c>
      <c r="G320" s="4" t="s">
        <v>27</v>
      </c>
      <c r="H320" s="4" t="s">
        <v>14</v>
      </c>
      <c r="I320" s="4" t="s">
        <v>18</v>
      </c>
      <c r="J320" s="4">
        <v>2</v>
      </c>
      <c r="K320" s="4" t="s">
        <v>26</v>
      </c>
      <c r="L320" s="6" t="str">
        <f>IF(K320="0-1 Miles","Less than a mile",
 IF(K320="1-2 Miles","Between 1 and 2 miles",
 IF(K320="2-5 Miles","Between 2 and 5 miles",
 IF(K320="5-10 Miles","Between 5 and 10 miles",
 IF(K320="10+ Miles","Greater than 10 miles",
 "Unknown"
)))))</f>
        <v>Between 1 and 2 miles</v>
      </c>
      <c r="M320" s="4" t="s">
        <v>32</v>
      </c>
      <c r="N320" s="4">
        <v>31</v>
      </c>
      <c r="O320" s="4" t="str">
        <f>IF(AND(N320&gt;=25,N320&lt;=34),"Young Adults",
 IF(AND(N320&gt;=35,N320&lt;=44),"Early Middle Age",
 IF(AND(N320&gt;=45,N320&lt;=54),"Middle Age",
 IF(AND(N320&gt;=55,N320&lt;=64),"Pre-Retirement",
 IF(AND(N320&gt;=65,N320&lt;=74),"Young Seniors",
 IF(AND(N320&gt;=75,N320&lt;=89),"Senior Citizens","Invalid Age")
)))))</f>
        <v>Young Adults</v>
      </c>
      <c r="P320" s="4" t="s">
        <v>15</v>
      </c>
    </row>
    <row r="321" spans="1:16" x14ac:dyDescent="0.3">
      <c r="A321" s="7">
        <v>26236</v>
      </c>
      <c r="B321" s="7" t="s">
        <v>37</v>
      </c>
      <c r="C321" s="7" t="s">
        <v>39</v>
      </c>
      <c r="D321" s="8">
        <v>40000</v>
      </c>
      <c r="E321" s="8" t="str">
        <f t="shared" si="4"/>
        <v>Low Income</v>
      </c>
      <c r="F321" s="7">
        <v>3</v>
      </c>
      <c r="G321" s="7" t="s">
        <v>19</v>
      </c>
      <c r="H321" s="7" t="s">
        <v>20</v>
      </c>
      <c r="I321" s="7" t="s">
        <v>15</v>
      </c>
      <c r="J321" s="7">
        <v>1</v>
      </c>
      <c r="K321" s="7" t="s">
        <v>16</v>
      </c>
      <c r="L321" s="9" t="str">
        <f>IF(K321="0-1 Miles","Less than a mile",
 IF(K321="1-2 Miles","Between 1 and 2 miles",
 IF(K321="2-5 Miles","Between 2 and 5 miles",
 IF(K321="5-10 Miles","Between 5 and 10 miles",
 IF(K321="10+ Miles","Greater than 10 miles",
 "Unknown"
)))))</f>
        <v>Less than a mile</v>
      </c>
      <c r="M321" s="7" t="s">
        <v>32</v>
      </c>
      <c r="N321" s="7">
        <v>31</v>
      </c>
      <c r="O321" s="7" t="str">
        <f>IF(AND(N321&gt;=25,N321&lt;=34),"Young Adults",
 IF(AND(N321&gt;=35,N321&lt;=44),"Early Middle Age",
 IF(AND(N321&gt;=45,N321&lt;=54),"Middle Age",
 IF(AND(N321&gt;=55,N321&lt;=64),"Pre-Retirement",
 IF(AND(N321&gt;=65,N321&lt;=74),"Young Seniors",
 IF(AND(N321&gt;=75,N321&lt;=89),"Senior Citizens","Invalid Age")
)))))</f>
        <v>Young Adults</v>
      </c>
      <c r="P321" s="7" t="s">
        <v>18</v>
      </c>
    </row>
    <row r="322" spans="1:16" x14ac:dyDescent="0.3">
      <c r="A322" s="4">
        <v>19634</v>
      </c>
      <c r="B322" s="4" t="s">
        <v>37</v>
      </c>
      <c r="C322" s="4" t="s">
        <v>36</v>
      </c>
      <c r="D322" s="5">
        <v>40000</v>
      </c>
      <c r="E322" s="5" t="str">
        <f t="shared" ref="E322:E385" si="5">IF(D322&lt;=40000,"Low Income",IF(D322&lt;=70000,"Lower-Middle Income",IF(D322&lt;=100000,"Middle Income",IF(D322&lt;=130000,"Upper-Middle Income","High Income"))))</f>
        <v>Low Income</v>
      </c>
      <c r="F322" s="4">
        <v>0</v>
      </c>
      <c r="G322" s="4" t="s">
        <v>27</v>
      </c>
      <c r="H322" s="4" t="s">
        <v>14</v>
      </c>
      <c r="I322" s="4" t="s">
        <v>15</v>
      </c>
      <c r="J322" s="4">
        <v>1</v>
      </c>
      <c r="K322" s="4" t="s">
        <v>23</v>
      </c>
      <c r="L322" s="6" t="str">
        <f>IF(K322="0-1 Miles","Less than a mile",
 IF(K322="1-2 Miles","Between 1 and 2 miles",
 IF(K322="2-5 Miles","Between 2 and 5 miles",
 IF(K322="5-10 Miles","Between 5 and 10 miles",
 IF(K322="10+ Miles","Greater than 10 miles",
 "Unknown"
)))))</f>
        <v>Between 5 and 10 miles</v>
      </c>
      <c r="M322" s="4" t="s">
        <v>32</v>
      </c>
      <c r="N322" s="4">
        <v>31</v>
      </c>
      <c r="O322" s="4" t="str">
        <f>IF(AND(N322&gt;=25,N322&lt;=34),"Young Adults",
 IF(AND(N322&gt;=35,N322&lt;=44),"Early Middle Age",
 IF(AND(N322&gt;=45,N322&lt;=54),"Middle Age",
 IF(AND(N322&gt;=55,N322&lt;=64),"Pre-Retirement",
 IF(AND(N322&gt;=65,N322&lt;=74),"Young Seniors",
 IF(AND(N322&gt;=75,N322&lt;=89),"Senior Citizens","Invalid Age")
)))))</f>
        <v>Young Adults</v>
      </c>
      <c r="P322" s="4" t="s">
        <v>18</v>
      </c>
    </row>
    <row r="323" spans="1:16" x14ac:dyDescent="0.3">
      <c r="A323" s="7">
        <v>26778</v>
      </c>
      <c r="B323" s="7" t="s">
        <v>38</v>
      </c>
      <c r="C323" s="7" t="s">
        <v>39</v>
      </c>
      <c r="D323" s="8">
        <v>40000</v>
      </c>
      <c r="E323" s="8" t="str">
        <f t="shared" si="5"/>
        <v>Low Income</v>
      </c>
      <c r="F323" s="7">
        <v>0</v>
      </c>
      <c r="G323" s="7" t="s">
        <v>27</v>
      </c>
      <c r="H323" s="7" t="s">
        <v>14</v>
      </c>
      <c r="I323" s="7" t="s">
        <v>15</v>
      </c>
      <c r="J323" s="7">
        <v>2</v>
      </c>
      <c r="K323" s="7" t="s">
        <v>23</v>
      </c>
      <c r="L323" s="9" t="str">
        <f>IF(K323="0-1 Miles","Less than a mile",
 IF(K323="1-2 Miles","Between 1 and 2 miles",
 IF(K323="2-5 Miles","Between 2 and 5 miles",
 IF(K323="5-10 Miles","Between 5 and 10 miles",
 IF(K323="10+ Miles","Greater than 10 miles",
 "Unknown"
)))))</f>
        <v>Between 5 and 10 miles</v>
      </c>
      <c r="M323" s="7" t="s">
        <v>32</v>
      </c>
      <c r="N323" s="7">
        <v>31</v>
      </c>
      <c r="O323" s="7" t="str">
        <f>IF(AND(N323&gt;=25,N323&lt;=34),"Young Adults",
 IF(AND(N323&gt;=35,N323&lt;=44),"Early Middle Age",
 IF(AND(N323&gt;=45,N323&lt;=54),"Middle Age",
 IF(AND(N323&gt;=55,N323&lt;=64),"Pre-Retirement",
 IF(AND(N323&gt;=65,N323&lt;=74),"Young Seniors",
 IF(AND(N323&gt;=75,N323&lt;=89),"Senior Citizens","Invalid Age")
)))))</f>
        <v>Young Adults</v>
      </c>
      <c r="P323" s="7" t="s">
        <v>18</v>
      </c>
    </row>
    <row r="324" spans="1:16" x14ac:dyDescent="0.3">
      <c r="A324" s="4">
        <v>25041</v>
      </c>
      <c r="B324" s="4" t="s">
        <v>38</v>
      </c>
      <c r="C324" s="4" t="s">
        <v>36</v>
      </c>
      <c r="D324" s="5">
        <v>40000</v>
      </c>
      <c r="E324" s="5" t="str">
        <f t="shared" si="5"/>
        <v>Low Income</v>
      </c>
      <c r="F324" s="4">
        <v>0</v>
      </c>
      <c r="G324" s="4" t="s">
        <v>27</v>
      </c>
      <c r="H324" s="4" t="s">
        <v>14</v>
      </c>
      <c r="I324" s="4" t="s">
        <v>15</v>
      </c>
      <c r="J324" s="4">
        <v>2</v>
      </c>
      <c r="K324" s="4" t="s">
        <v>23</v>
      </c>
      <c r="L324" s="6" t="str">
        <f>IF(K324="0-1 Miles","Less than a mile",
 IF(K324="1-2 Miles","Between 1 and 2 miles",
 IF(K324="2-5 Miles","Between 2 and 5 miles",
 IF(K324="5-10 Miles","Between 5 and 10 miles",
 IF(K324="10+ Miles","Greater than 10 miles",
 "Unknown"
)))))</f>
        <v>Between 5 and 10 miles</v>
      </c>
      <c r="M324" s="4" t="s">
        <v>32</v>
      </c>
      <c r="N324" s="4">
        <v>31</v>
      </c>
      <c r="O324" s="4" t="str">
        <f>IF(AND(N324&gt;=25,N324&lt;=34),"Young Adults",
 IF(AND(N324&gt;=35,N324&lt;=44),"Early Middle Age",
 IF(AND(N324&gt;=45,N324&lt;=54),"Middle Age",
 IF(AND(N324&gt;=55,N324&lt;=64),"Pre-Retirement",
 IF(AND(N324&gt;=65,N324&lt;=74),"Young Seniors",
 IF(AND(N324&gt;=75,N324&lt;=89),"Senior Citizens","Invalid Age")
)))))</f>
        <v>Young Adults</v>
      </c>
      <c r="P324" s="4" t="s">
        <v>18</v>
      </c>
    </row>
    <row r="325" spans="1:16" x14ac:dyDescent="0.3">
      <c r="A325" s="4">
        <v>17337</v>
      </c>
      <c r="B325" s="4" t="s">
        <v>38</v>
      </c>
      <c r="C325" s="4" t="s">
        <v>36</v>
      </c>
      <c r="D325" s="5">
        <v>40000</v>
      </c>
      <c r="E325" s="5" t="str">
        <f t="shared" si="5"/>
        <v>Low Income</v>
      </c>
      <c r="F325" s="4">
        <v>0</v>
      </c>
      <c r="G325" s="4" t="s">
        <v>27</v>
      </c>
      <c r="H325" s="4" t="s">
        <v>14</v>
      </c>
      <c r="I325" s="4" t="s">
        <v>15</v>
      </c>
      <c r="J325" s="4">
        <v>1</v>
      </c>
      <c r="K325" s="4" t="s">
        <v>23</v>
      </c>
      <c r="L325" s="6" t="str">
        <f>IF(K325="0-1 Miles","Less than a mile",
 IF(K325="1-2 Miles","Between 1 and 2 miles",
 IF(K325="2-5 Miles","Between 2 and 5 miles",
 IF(K325="5-10 Miles","Between 5 and 10 miles",
 IF(K325="10+ Miles","Greater than 10 miles",
 "Unknown"
)))))</f>
        <v>Between 5 and 10 miles</v>
      </c>
      <c r="M325" s="4" t="s">
        <v>32</v>
      </c>
      <c r="N325" s="4">
        <v>31</v>
      </c>
      <c r="O325" s="4" t="str">
        <f>IF(AND(N325&gt;=25,N325&lt;=34),"Young Adults",
 IF(AND(N325&gt;=35,N325&lt;=44),"Early Middle Age",
 IF(AND(N325&gt;=45,N325&lt;=54),"Middle Age",
 IF(AND(N325&gt;=55,N325&lt;=64),"Pre-Retirement",
 IF(AND(N325&gt;=65,N325&lt;=74),"Young Seniors",
 IF(AND(N325&gt;=75,N325&lt;=89),"Senior Citizens","Invalid Age")
)))))</f>
        <v>Young Adults</v>
      </c>
      <c r="P325" s="4" t="s">
        <v>18</v>
      </c>
    </row>
    <row r="326" spans="1:16" x14ac:dyDescent="0.3">
      <c r="A326" s="4">
        <v>25307</v>
      </c>
      <c r="B326" s="4" t="s">
        <v>37</v>
      </c>
      <c r="C326" s="4" t="s">
        <v>39</v>
      </c>
      <c r="D326" s="5">
        <v>40000</v>
      </c>
      <c r="E326" s="5" t="str">
        <f t="shared" si="5"/>
        <v>Low Income</v>
      </c>
      <c r="F326" s="4">
        <v>1</v>
      </c>
      <c r="G326" s="4" t="s">
        <v>13</v>
      </c>
      <c r="H326" s="4" t="s">
        <v>14</v>
      </c>
      <c r="I326" s="4" t="s">
        <v>15</v>
      </c>
      <c r="J326" s="4">
        <v>1</v>
      </c>
      <c r="K326" s="4" t="s">
        <v>26</v>
      </c>
      <c r="L326" s="6" t="str">
        <f>IF(K326="0-1 Miles","Less than a mile",
 IF(K326="1-2 Miles","Between 1 and 2 miles",
 IF(K326="2-5 Miles","Between 2 and 5 miles",
 IF(K326="5-10 Miles","Between 5 and 10 miles",
 IF(K326="10+ Miles","Greater than 10 miles",
 "Unknown"
)))))</f>
        <v>Between 1 and 2 miles</v>
      </c>
      <c r="M326" s="4" t="s">
        <v>17</v>
      </c>
      <c r="N326" s="4">
        <v>32</v>
      </c>
      <c r="O326" s="4" t="str">
        <f>IF(AND(N326&gt;=25,N326&lt;=34),"Young Adults",
 IF(AND(N326&gt;=35,N326&lt;=44),"Early Middle Age",
 IF(AND(N326&gt;=45,N326&lt;=54),"Middle Age",
 IF(AND(N326&gt;=55,N326&lt;=64),"Pre-Retirement",
 IF(AND(N326&gt;=65,N326&lt;=74),"Young Seniors",
 IF(AND(N326&gt;=75,N326&lt;=89),"Senior Citizens","Invalid Age")
)))))</f>
        <v>Young Adults</v>
      </c>
      <c r="P326" s="4" t="s">
        <v>15</v>
      </c>
    </row>
    <row r="327" spans="1:16" x14ac:dyDescent="0.3">
      <c r="A327" s="7">
        <v>20711</v>
      </c>
      <c r="B327" s="7" t="s">
        <v>37</v>
      </c>
      <c r="C327" s="7" t="s">
        <v>39</v>
      </c>
      <c r="D327" s="8">
        <v>40000</v>
      </c>
      <c r="E327" s="8" t="str">
        <f t="shared" si="5"/>
        <v>Low Income</v>
      </c>
      <c r="F327" s="7">
        <v>1</v>
      </c>
      <c r="G327" s="7" t="s">
        <v>13</v>
      </c>
      <c r="H327" s="7" t="s">
        <v>14</v>
      </c>
      <c r="I327" s="7" t="s">
        <v>15</v>
      </c>
      <c r="J327" s="7">
        <v>0</v>
      </c>
      <c r="K327" s="7" t="s">
        <v>26</v>
      </c>
      <c r="L327" s="9" t="str">
        <f>IF(K327="0-1 Miles","Less than a mile",
 IF(K327="1-2 Miles","Between 1 and 2 miles",
 IF(K327="2-5 Miles","Between 2 and 5 miles",
 IF(K327="5-10 Miles","Between 5 and 10 miles",
 IF(K327="10+ Miles","Greater than 10 miles",
 "Unknown"
)))))</f>
        <v>Between 1 and 2 miles</v>
      </c>
      <c r="M327" s="7" t="s">
        <v>17</v>
      </c>
      <c r="N327" s="7">
        <v>32</v>
      </c>
      <c r="O327" s="7" t="str">
        <f>IF(AND(N327&gt;=25,N327&lt;=34),"Young Adults",
 IF(AND(N327&gt;=35,N327&lt;=44),"Early Middle Age",
 IF(AND(N327&gt;=45,N327&lt;=54),"Middle Age",
 IF(AND(N327&gt;=55,N327&lt;=64),"Pre-Retirement",
 IF(AND(N327&gt;=65,N327&lt;=74),"Young Seniors",
 IF(AND(N327&gt;=75,N327&lt;=89),"Senior Citizens","Invalid Age")
)))))</f>
        <v>Young Adults</v>
      </c>
      <c r="P327" s="7" t="s">
        <v>15</v>
      </c>
    </row>
    <row r="328" spans="1:16" x14ac:dyDescent="0.3">
      <c r="A328" s="7">
        <v>26984</v>
      </c>
      <c r="B328" s="7" t="s">
        <v>37</v>
      </c>
      <c r="C328" s="7" t="s">
        <v>36</v>
      </c>
      <c r="D328" s="8">
        <v>40000</v>
      </c>
      <c r="E328" s="8" t="str">
        <f t="shared" si="5"/>
        <v>Low Income</v>
      </c>
      <c r="F328" s="7">
        <v>1</v>
      </c>
      <c r="G328" s="7" t="s">
        <v>13</v>
      </c>
      <c r="H328" s="7" t="s">
        <v>14</v>
      </c>
      <c r="I328" s="7" t="s">
        <v>15</v>
      </c>
      <c r="J328" s="7">
        <v>1</v>
      </c>
      <c r="K328" s="7" t="s">
        <v>16</v>
      </c>
      <c r="L328" s="9" t="str">
        <f>IF(K328="0-1 Miles","Less than a mile",
 IF(K328="1-2 Miles","Between 1 and 2 miles",
 IF(K328="2-5 Miles","Between 2 and 5 miles",
 IF(K328="5-10 Miles","Between 5 and 10 miles",
 IF(K328="10+ Miles","Greater than 10 miles",
 "Unknown"
)))))</f>
        <v>Less than a mile</v>
      </c>
      <c r="M328" s="7" t="s">
        <v>17</v>
      </c>
      <c r="N328" s="7">
        <v>32</v>
      </c>
      <c r="O328" s="7" t="str">
        <f>IF(AND(N328&gt;=25,N328&lt;=34),"Young Adults",
 IF(AND(N328&gt;=35,N328&lt;=44),"Early Middle Age",
 IF(AND(N328&gt;=45,N328&lt;=54),"Middle Age",
 IF(AND(N328&gt;=55,N328&lt;=64),"Pre-Retirement",
 IF(AND(N328&gt;=65,N328&lt;=74),"Young Seniors",
 IF(AND(N328&gt;=75,N328&lt;=89),"Senior Citizens","Invalid Age")
)))))</f>
        <v>Young Adults</v>
      </c>
      <c r="P328" s="7" t="s">
        <v>15</v>
      </c>
    </row>
    <row r="329" spans="1:16" x14ac:dyDescent="0.3">
      <c r="A329" s="7">
        <v>25329</v>
      </c>
      <c r="B329" s="7" t="s">
        <v>38</v>
      </c>
      <c r="C329" s="7" t="s">
        <v>39</v>
      </c>
      <c r="D329" s="8">
        <v>40000</v>
      </c>
      <c r="E329" s="8" t="str">
        <f t="shared" si="5"/>
        <v>Low Income</v>
      </c>
      <c r="F329" s="7">
        <v>3</v>
      </c>
      <c r="G329" s="7" t="s">
        <v>19</v>
      </c>
      <c r="H329" s="7" t="s">
        <v>20</v>
      </c>
      <c r="I329" s="7" t="s">
        <v>18</v>
      </c>
      <c r="J329" s="7">
        <v>2</v>
      </c>
      <c r="K329" s="7" t="s">
        <v>16</v>
      </c>
      <c r="L329" s="9" t="str">
        <f>IF(K329="0-1 Miles","Less than a mile",
 IF(K329="1-2 Miles","Between 1 and 2 miles",
 IF(K329="2-5 Miles","Between 2 and 5 miles",
 IF(K329="5-10 Miles","Between 5 and 10 miles",
 IF(K329="10+ Miles","Greater than 10 miles",
 "Unknown"
)))))</f>
        <v>Less than a mile</v>
      </c>
      <c r="M329" s="7" t="s">
        <v>32</v>
      </c>
      <c r="N329" s="7">
        <v>32</v>
      </c>
      <c r="O329" s="7" t="str">
        <f>IF(AND(N329&gt;=25,N329&lt;=34),"Young Adults",
 IF(AND(N329&gt;=35,N329&lt;=44),"Early Middle Age",
 IF(AND(N329&gt;=45,N329&lt;=54),"Middle Age",
 IF(AND(N329&gt;=55,N329&lt;=64),"Pre-Retirement",
 IF(AND(N329&gt;=65,N329&lt;=74),"Young Seniors",
 IF(AND(N329&gt;=75,N329&lt;=89),"Senior Citizens","Invalid Age")
)))))</f>
        <v>Young Adults</v>
      </c>
      <c r="P329" s="7" t="s">
        <v>18</v>
      </c>
    </row>
    <row r="330" spans="1:16" x14ac:dyDescent="0.3">
      <c r="A330" s="7">
        <v>27190</v>
      </c>
      <c r="B330" s="7" t="s">
        <v>37</v>
      </c>
      <c r="C330" s="7" t="s">
        <v>39</v>
      </c>
      <c r="D330" s="8">
        <v>40000</v>
      </c>
      <c r="E330" s="8" t="str">
        <f t="shared" si="5"/>
        <v>Low Income</v>
      </c>
      <c r="F330" s="7">
        <v>3</v>
      </c>
      <c r="G330" s="7" t="s">
        <v>19</v>
      </c>
      <c r="H330" s="7" t="s">
        <v>20</v>
      </c>
      <c r="I330" s="7" t="s">
        <v>15</v>
      </c>
      <c r="J330" s="7">
        <v>1</v>
      </c>
      <c r="K330" s="7" t="s">
        <v>26</v>
      </c>
      <c r="L330" s="9" t="str">
        <f>IF(K330="0-1 Miles","Less than a mile",
 IF(K330="1-2 Miles","Between 1 and 2 miles",
 IF(K330="2-5 Miles","Between 2 and 5 miles",
 IF(K330="5-10 Miles","Between 5 and 10 miles",
 IF(K330="10+ Miles","Greater than 10 miles",
 "Unknown"
)))))</f>
        <v>Between 1 and 2 miles</v>
      </c>
      <c r="M330" s="7" t="s">
        <v>32</v>
      </c>
      <c r="N330" s="7">
        <v>32</v>
      </c>
      <c r="O330" s="7" t="str">
        <f>IF(AND(N330&gt;=25,N330&lt;=34),"Young Adults",
 IF(AND(N330&gt;=35,N330&lt;=44),"Early Middle Age",
 IF(AND(N330&gt;=45,N330&lt;=54),"Middle Age",
 IF(AND(N330&gt;=55,N330&lt;=64),"Pre-Retirement",
 IF(AND(N330&gt;=65,N330&lt;=74),"Young Seniors",
 IF(AND(N330&gt;=75,N330&lt;=89),"Senior Citizens","Invalid Age")
)))))</f>
        <v>Young Adults</v>
      </c>
      <c r="P330" s="7" t="s">
        <v>18</v>
      </c>
    </row>
    <row r="331" spans="1:16" x14ac:dyDescent="0.3">
      <c r="A331" s="7">
        <v>18626</v>
      </c>
      <c r="B331" s="7" t="s">
        <v>38</v>
      </c>
      <c r="C331" s="7" t="s">
        <v>36</v>
      </c>
      <c r="D331" s="8">
        <v>40000</v>
      </c>
      <c r="E331" s="8" t="str">
        <f t="shared" si="5"/>
        <v>Low Income</v>
      </c>
      <c r="F331" s="7">
        <v>2</v>
      </c>
      <c r="G331" s="7" t="s">
        <v>19</v>
      </c>
      <c r="H331" s="7" t="s">
        <v>20</v>
      </c>
      <c r="I331" s="7" t="s">
        <v>15</v>
      </c>
      <c r="J331" s="7">
        <v>0</v>
      </c>
      <c r="K331" s="7" t="s">
        <v>26</v>
      </c>
      <c r="L331" s="9" t="str">
        <f>IF(K331="0-1 Miles","Less than a mile",
 IF(K331="1-2 Miles","Between 1 and 2 miles",
 IF(K331="2-5 Miles","Between 2 and 5 miles",
 IF(K331="5-10 Miles","Between 5 and 10 miles",
 IF(K331="10+ Miles","Greater than 10 miles",
 "Unknown"
)))))</f>
        <v>Between 1 and 2 miles</v>
      </c>
      <c r="M331" s="7" t="s">
        <v>17</v>
      </c>
      <c r="N331" s="7">
        <v>33</v>
      </c>
      <c r="O331" s="7" t="str">
        <f>IF(AND(N331&gt;=25,N331&lt;=34),"Young Adults",
 IF(AND(N331&gt;=35,N331&lt;=44),"Early Middle Age",
 IF(AND(N331&gt;=45,N331&lt;=54),"Middle Age",
 IF(AND(N331&gt;=55,N331&lt;=64),"Pre-Retirement",
 IF(AND(N331&gt;=65,N331&lt;=74),"Young Seniors",
 IF(AND(N331&gt;=75,N331&lt;=89),"Senior Citizens","Invalid Age")
)))))</f>
        <v>Young Adults</v>
      </c>
      <c r="P331" s="7" t="s">
        <v>15</v>
      </c>
    </row>
    <row r="332" spans="1:16" x14ac:dyDescent="0.3">
      <c r="A332" s="4">
        <v>26219</v>
      </c>
      <c r="B332" s="4" t="s">
        <v>37</v>
      </c>
      <c r="C332" s="4" t="s">
        <v>39</v>
      </c>
      <c r="D332" s="5">
        <v>40000</v>
      </c>
      <c r="E332" s="5" t="str">
        <f t="shared" si="5"/>
        <v>Low Income</v>
      </c>
      <c r="F332" s="4">
        <v>1</v>
      </c>
      <c r="G332" s="4" t="s">
        <v>13</v>
      </c>
      <c r="H332" s="4" t="s">
        <v>14</v>
      </c>
      <c r="I332" s="4" t="s">
        <v>15</v>
      </c>
      <c r="J332" s="4">
        <v>1</v>
      </c>
      <c r="K332" s="4" t="s">
        <v>26</v>
      </c>
      <c r="L332" s="6" t="str">
        <f>IF(K332="0-1 Miles","Less than a mile",
 IF(K332="1-2 Miles","Between 1 and 2 miles",
 IF(K332="2-5 Miles","Between 2 and 5 miles",
 IF(K332="5-10 Miles","Between 5 and 10 miles",
 IF(K332="10+ Miles","Greater than 10 miles",
 "Unknown"
)))))</f>
        <v>Between 1 and 2 miles</v>
      </c>
      <c r="M332" s="4" t="s">
        <v>17</v>
      </c>
      <c r="N332" s="4">
        <v>33</v>
      </c>
      <c r="O332" s="4" t="str">
        <f>IF(AND(N332&gt;=25,N332&lt;=34),"Young Adults",
 IF(AND(N332&gt;=35,N332&lt;=44),"Early Middle Age",
 IF(AND(N332&gt;=45,N332&lt;=54),"Middle Age",
 IF(AND(N332&gt;=55,N332&lt;=64),"Pre-Retirement",
 IF(AND(N332&gt;=65,N332&lt;=74),"Young Seniors",
 IF(AND(N332&gt;=75,N332&lt;=89),"Senior Citizens","Invalid Age")
)))))</f>
        <v>Young Adults</v>
      </c>
      <c r="P332" s="4" t="s">
        <v>15</v>
      </c>
    </row>
    <row r="333" spans="1:16" x14ac:dyDescent="0.3">
      <c r="A333" s="4">
        <v>13687</v>
      </c>
      <c r="B333" s="4" t="s">
        <v>37</v>
      </c>
      <c r="C333" s="4" t="s">
        <v>36</v>
      </c>
      <c r="D333" s="5">
        <v>40000</v>
      </c>
      <c r="E333" s="5" t="str">
        <f t="shared" si="5"/>
        <v>Low Income</v>
      </c>
      <c r="F333" s="4">
        <v>1</v>
      </c>
      <c r="G333" s="4" t="s">
        <v>13</v>
      </c>
      <c r="H333" s="4" t="s">
        <v>14</v>
      </c>
      <c r="I333" s="4" t="s">
        <v>15</v>
      </c>
      <c r="J333" s="4">
        <v>1</v>
      </c>
      <c r="K333" s="4" t="s">
        <v>16</v>
      </c>
      <c r="L333" s="6" t="str">
        <f>IF(K333="0-1 Miles","Less than a mile",
 IF(K333="1-2 Miles","Between 1 and 2 miles",
 IF(K333="2-5 Miles","Between 2 and 5 miles",
 IF(K333="5-10 Miles","Between 5 and 10 miles",
 IF(K333="10+ Miles","Greater than 10 miles",
 "Unknown"
)))))</f>
        <v>Less than a mile</v>
      </c>
      <c r="M333" s="4" t="s">
        <v>17</v>
      </c>
      <c r="N333" s="4">
        <v>33</v>
      </c>
      <c r="O333" s="4" t="str">
        <f>IF(AND(N333&gt;=25,N333&lt;=34),"Young Adults",
 IF(AND(N333&gt;=35,N333&lt;=44),"Early Middle Age",
 IF(AND(N333&gt;=45,N333&lt;=54),"Middle Age",
 IF(AND(N333&gt;=55,N333&lt;=64),"Pre-Retirement",
 IF(AND(N333&gt;=65,N333&lt;=74),"Young Seniors",
 IF(AND(N333&gt;=75,N333&lt;=89),"Senior Citizens","Invalid Age")
)))))</f>
        <v>Young Adults</v>
      </c>
      <c r="P333" s="4" t="s">
        <v>15</v>
      </c>
    </row>
    <row r="334" spans="1:16" x14ac:dyDescent="0.3">
      <c r="A334" s="7">
        <v>12744</v>
      </c>
      <c r="B334" s="7" t="s">
        <v>38</v>
      </c>
      <c r="C334" s="7" t="s">
        <v>39</v>
      </c>
      <c r="D334" s="8">
        <v>40000</v>
      </c>
      <c r="E334" s="8" t="str">
        <f t="shared" si="5"/>
        <v>Low Income</v>
      </c>
      <c r="F334" s="7">
        <v>2</v>
      </c>
      <c r="G334" s="7" t="s">
        <v>19</v>
      </c>
      <c r="H334" s="7" t="s">
        <v>20</v>
      </c>
      <c r="I334" s="7" t="s">
        <v>15</v>
      </c>
      <c r="J334" s="7">
        <v>0</v>
      </c>
      <c r="K334" s="7" t="s">
        <v>16</v>
      </c>
      <c r="L334" s="9" t="str">
        <f>IF(K334="0-1 Miles","Less than a mile",
 IF(K334="1-2 Miles","Between 1 and 2 miles",
 IF(K334="2-5 Miles","Between 2 and 5 miles",
 IF(K334="5-10 Miles","Between 5 and 10 miles",
 IF(K334="10+ Miles","Greater than 10 miles",
 "Unknown"
)))))</f>
        <v>Less than a mile</v>
      </c>
      <c r="M334" s="7" t="s">
        <v>17</v>
      </c>
      <c r="N334" s="7">
        <v>33</v>
      </c>
      <c r="O334" s="7" t="str">
        <f>IF(AND(N334&gt;=25,N334&lt;=34),"Young Adults",
 IF(AND(N334&gt;=35,N334&lt;=44),"Early Middle Age",
 IF(AND(N334&gt;=45,N334&lt;=54),"Middle Age",
 IF(AND(N334&gt;=55,N334&lt;=64),"Pre-Retirement",
 IF(AND(N334&gt;=65,N334&lt;=74),"Young Seniors",
 IF(AND(N334&gt;=75,N334&lt;=89),"Senior Citizens","Invalid Age")
)))))</f>
        <v>Young Adults</v>
      </c>
      <c r="P334" s="7" t="s">
        <v>18</v>
      </c>
    </row>
    <row r="335" spans="1:16" x14ac:dyDescent="0.3">
      <c r="A335" s="7">
        <v>28564</v>
      </c>
      <c r="B335" s="7" t="s">
        <v>38</v>
      </c>
      <c r="C335" s="7" t="s">
        <v>39</v>
      </c>
      <c r="D335" s="8">
        <v>40000</v>
      </c>
      <c r="E335" s="8" t="str">
        <f t="shared" si="5"/>
        <v>Low Income</v>
      </c>
      <c r="F335" s="7">
        <v>2</v>
      </c>
      <c r="G335" s="7" t="s">
        <v>19</v>
      </c>
      <c r="H335" s="7" t="s">
        <v>20</v>
      </c>
      <c r="I335" s="7" t="s">
        <v>15</v>
      </c>
      <c r="J335" s="7">
        <v>0</v>
      </c>
      <c r="K335" s="7" t="s">
        <v>26</v>
      </c>
      <c r="L335" s="9" t="str">
        <f>IF(K335="0-1 Miles","Less than a mile",
 IF(K335="1-2 Miles","Between 1 and 2 miles",
 IF(K335="2-5 Miles","Between 2 and 5 miles",
 IF(K335="5-10 Miles","Between 5 and 10 miles",
 IF(K335="10+ Miles","Greater than 10 miles",
 "Unknown"
)))))</f>
        <v>Between 1 and 2 miles</v>
      </c>
      <c r="M335" s="7" t="s">
        <v>17</v>
      </c>
      <c r="N335" s="7">
        <v>33</v>
      </c>
      <c r="O335" s="7" t="str">
        <f>IF(AND(N335&gt;=25,N335&lt;=34),"Young Adults",
 IF(AND(N335&gt;=35,N335&lt;=44),"Early Middle Age",
 IF(AND(N335&gt;=45,N335&lt;=54),"Middle Age",
 IF(AND(N335&gt;=55,N335&lt;=64),"Pre-Retirement",
 IF(AND(N335&gt;=65,N335&lt;=74),"Young Seniors",
 IF(AND(N335&gt;=75,N335&lt;=89),"Senior Citizens","Invalid Age")
)))))</f>
        <v>Young Adults</v>
      </c>
      <c r="P335" s="7" t="s">
        <v>15</v>
      </c>
    </row>
    <row r="336" spans="1:16" x14ac:dyDescent="0.3">
      <c r="A336" s="7">
        <v>27184</v>
      </c>
      <c r="B336" s="7" t="s">
        <v>38</v>
      </c>
      <c r="C336" s="7" t="s">
        <v>36</v>
      </c>
      <c r="D336" s="8">
        <v>40000</v>
      </c>
      <c r="E336" s="8" t="str">
        <f t="shared" si="5"/>
        <v>Low Income</v>
      </c>
      <c r="F336" s="7">
        <v>2</v>
      </c>
      <c r="G336" s="7" t="s">
        <v>19</v>
      </c>
      <c r="H336" s="7" t="s">
        <v>20</v>
      </c>
      <c r="I336" s="7" t="s">
        <v>18</v>
      </c>
      <c r="J336" s="7">
        <v>1</v>
      </c>
      <c r="K336" s="7" t="s">
        <v>16</v>
      </c>
      <c r="L336" s="9" t="str">
        <f>IF(K336="0-1 Miles","Less than a mile",
 IF(K336="1-2 Miles","Between 1 and 2 miles",
 IF(K336="2-5 Miles","Between 2 and 5 miles",
 IF(K336="5-10 Miles","Between 5 and 10 miles",
 IF(K336="10+ Miles","Greater than 10 miles",
 "Unknown"
)))))</f>
        <v>Less than a mile</v>
      </c>
      <c r="M336" s="7" t="s">
        <v>17</v>
      </c>
      <c r="N336" s="7">
        <v>34</v>
      </c>
      <c r="O336" s="7" t="str">
        <f>IF(AND(N336&gt;=25,N336&lt;=34),"Young Adults",
 IF(AND(N336&gt;=35,N336&lt;=44),"Early Middle Age",
 IF(AND(N336&gt;=45,N336&lt;=54),"Middle Age",
 IF(AND(N336&gt;=55,N336&lt;=64),"Pre-Retirement",
 IF(AND(N336&gt;=65,N336&lt;=74),"Young Seniors",
 IF(AND(N336&gt;=75,N336&lt;=89),"Senior Citizens","Invalid Age")
)))))</f>
        <v>Young Adults</v>
      </c>
      <c r="P336" s="7" t="s">
        <v>18</v>
      </c>
    </row>
    <row r="337" spans="1:16" x14ac:dyDescent="0.3">
      <c r="A337" s="4">
        <v>20729</v>
      </c>
      <c r="B337" s="4" t="s">
        <v>37</v>
      </c>
      <c r="C337" s="4" t="s">
        <v>39</v>
      </c>
      <c r="D337" s="5">
        <v>40000</v>
      </c>
      <c r="E337" s="5" t="str">
        <f t="shared" si="5"/>
        <v>Low Income</v>
      </c>
      <c r="F337" s="4">
        <v>2</v>
      </c>
      <c r="G337" s="4" t="s">
        <v>19</v>
      </c>
      <c r="H337" s="4" t="s">
        <v>20</v>
      </c>
      <c r="I337" s="4" t="s">
        <v>18</v>
      </c>
      <c r="J337" s="4">
        <v>1</v>
      </c>
      <c r="K337" s="4" t="s">
        <v>16</v>
      </c>
      <c r="L337" s="6" t="str">
        <f>IF(K337="0-1 Miles","Less than a mile",
 IF(K337="1-2 Miles","Between 1 and 2 miles",
 IF(K337="2-5 Miles","Between 2 and 5 miles",
 IF(K337="5-10 Miles","Between 5 and 10 miles",
 IF(K337="10+ Miles","Greater than 10 miles",
 "Unknown"
)))))</f>
        <v>Less than a mile</v>
      </c>
      <c r="M337" s="4" t="s">
        <v>17</v>
      </c>
      <c r="N337" s="4">
        <v>34</v>
      </c>
      <c r="O337" s="4" t="str">
        <f>IF(AND(N337&gt;=25,N337&lt;=34),"Young Adults",
 IF(AND(N337&gt;=35,N337&lt;=44),"Early Middle Age",
 IF(AND(N337&gt;=45,N337&lt;=54),"Middle Age",
 IF(AND(N337&gt;=55,N337&lt;=64),"Pre-Retirement",
 IF(AND(N337&gt;=65,N337&lt;=74),"Young Seniors",
 IF(AND(N337&gt;=75,N337&lt;=89),"Senior Citizens","Invalid Age")
)))))</f>
        <v>Young Adults</v>
      </c>
      <c r="P337" s="4" t="s">
        <v>18</v>
      </c>
    </row>
    <row r="338" spans="1:16" x14ac:dyDescent="0.3">
      <c r="A338" s="7">
        <v>20053</v>
      </c>
      <c r="B338" s="7" t="s">
        <v>38</v>
      </c>
      <c r="C338" s="7" t="s">
        <v>36</v>
      </c>
      <c r="D338" s="8">
        <v>40000</v>
      </c>
      <c r="E338" s="8" t="str">
        <f t="shared" si="5"/>
        <v>Low Income</v>
      </c>
      <c r="F338" s="7">
        <v>2</v>
      </c>
      <c r="G338" s="7" t="s">
        <v>19</v>
      </c>
      <c r="H338" s="7" t="s">
        <v>20</v>
      </c>
      <c r="I338" s="7" t="s">
        <v>15</v>
      </c>
      <c r="J338" s="7">
        <v>0</v>
      </c>
      <c r="K338" s="7" t="s">
        <v>16</v>
      </c>
      <c r="L338" s="9" t="str">
        <f>IF(K338="0-1 Miles","Less than a mile",
 IF(K338="1-2 Miles","Between 1 and 2 miles",
 IF(K338="2-5 Miles","Between 2 and 5 miles",
 IF(K338="5-10 Miles","Between 5 and 10 miles",
 IF(K338="10+ Miles","Greater than 10 miles",
 "Unknown"
)))))</f>
        <v>Less than a mile</v>
      </c>
      <c r="M338" s="7" t="s">
        <v>17</v>
      </c>
      <c r="N338" s="7">
        <v>34</v>
      </c>
      <c r="O338" s="7" t="str">
        <f>IF(AND(N338&gt;=25,N338&lt;=34),"Young Adults",
 IF(AND(N338&gt;=35,N338&lt;=44),"Early Middle Age",
 IF(AND(N338&gt;=45,N338&lt;=54),"Middle Age",
 IF(AND(N338&gt;=55,N338&lt;=64),"Pre-Retirement",
 IF(AND(N338&gt;=65,N338&lt;=74),"Young Seniors",
 IF(AND(N338&gt;=75,N338&lt;=89),"Senior Citizens","Invalid Age")
)))))</f>
        <v>Young Adults</v>
      </c>
      <c r="P338" s="7" t="s">
        <v>18</v>
      </c>
    </row>
    <row r="339" spans="1:16" x14ac:dyDescent="0.3">
      <c r="A339" s="4">
        <v>25323</v>
      </c>
      <c r="B339" s="4" t="s">
        <v>37</v>
      </c>
      <c r="C339" s="4" t="s">
        <v>36</v>
      </c>
      <c r="D339" s="5">
        <v>40000</v>
      </c>
      <c r="E339" s="5" t="str">
        <f t="shared" si="5"/>
        <v>Low Income</v>
      </c>
      <c r="F339" s="4">
        <v>2</v>
      </c>
      <c r="G339" s="4" t="s">
        <v>19</v>
      </c>
      <c r="H339" s="4" t="s">
        <v>20</v>
      </c>
      <c r="I339" s="4" t="s">
        <v>15</v>
      </c>
      <c r="J339" s="4">
        <v>1</v>
      </c>
      <c r="K339" s="4" t="s">
        <v>26</v>
      </c>
      <c r="L339" s="6" t="str">
        <f>IF(K339="0-1 Miles","Less than a mile",
 IF(K339="1-2 Miles","Between 1 and 2 miles",
 IF(K339="2-5 Miles","Between 2 and 5 miles",
 IF(K339="5-10 Miles","Between 5 and 10 miles",
 IF(K339="10+ Miles","Greater than 10 miles",
 "Unknown"
)))))</f>
        <v>Between 1 and 2 miles</v>
      </c>
      <c r="M339" s="4" t="s">
        <v>17</v>
      </c>
      <c r="N339" s="4">
        <v>35</v>
      </c>
      <c r="O339" s="4" t="str">
        <f>IF(AND(N339&gt;=25,N339&lt;=34),"Young Adults",
 IF(AND(N339&gt;=35,N339&lt;=44),"Early Middle Age",
 IF(AND(N339&gt;=45,N339&lt;=54),"Middle Age",
 IF(AND(N339&gt;=55,N339&lt;=64),"Pre-Retirement",
 IF(AND(N339&gt;=65,N339&lt;=74),"Young Seniors",
 IF(AND(N339&gt;=75,N339&lt;=89),"Senior Citizens","Invalid Age")
)))))</f>
        <v>Early Middle Age</v>
      </c>
      <c r="P339" s="4" t="s">
        <v>15</v>
      </c>
    </row>
    <row r="340" spans="1:16" x14ac:dyDescent="0.3">
      <c r="A340" s="7">
        <v>27183</v>
      </c>
      <c r="B340" s="7" t="s">
        <v>38</v>
      </c>
      <c r="C340" s="7" t="s">
        <v>36</v>
      </c>
      <c r="D340" s="8">
        <v>40000</v>
      </c>
      <c r="E340" s="8" t="str">
        <f t="shared" si="5"/>
        <v>Low Income</v>
      </c>
      <c r="F340" s="7">
        <v>2</v>
      </c>
      <c r="G340" s="7" t="s">
        <v>19</v>
      </c>
      <c r="H340" s="7" t="s">
        <v>20</v>
      </c>
      <c r="I340" s="7" t="s">
        <v>15</v>
      </c>
      <c r="J340" s="7">
        <v>1</v>
      </c>
      <c r="K340" s="7" t="s">
        <v>26</v>
      </c>
      <c r="L340" s="9" t="str">
        <f>IF(K340="0-1 Miles","Less than a mile",
 IF(K340="1-2 Miles","Between 1 and 2 miles",
 IF(K340="2-5 Miles","Between 2 and 5 miles",
 IF(K340="5-10 Miles","Between 5 and 10 miles",
 IF(K340="10+ Miles","Greater than 10 miles",
 "Unknown"
)))))</f>
        <v>Between 1 and 2 miles</v>
      </c>
      <c r="M340" s="7" t="s">
        <v>17</v>
      </c>
      <c r="N340" s="7">
        <v>35</v>
      </c>
      <c r="O340" s="7" t="str">
        <f>IF(AND(N340&gt;=25,N340&lt;=34),"Young Adults",
 IF(AND(N340&gt;=35,N340&lt;=44),"Early Middle Age",
 IF(AND(N340&gt;=45,N340&lt;=54),"Middle Age",
 IF(AND(N340&gt;=55,N340&lt;=64),"Pre-Retirement",
 IF(AND(N340&gt;=65,N340&lt;=74),"Young Seniors",
 IF(AND(N340&gt;=75,N340&lt;=89),"Senior Citizens","Invalid Age")
)))))</f>
        <v>Early Middle Age</v>
      </c>
      <c r="P340" s="7" t="s">
        <v>15</v>
      </c>
    </row>
    <row r="341" spans="1:16" x14ac:dyDescent="0.3">
      <c r="A341" s="7">
        <v>19193</v>
      </c>
      <c r="B341" s="7" t="s">
        <v>38</v>
      </c>
      <c r="C341" s="7" t="s">
        <v>36</v>
      </c>
      <c r="D341" s="8">
        <v>40000</v>
      </c>
      <c r="E341" s="8" t="str">
        <f t="shared" si="5"/>
        <v>Low Income</v>
      </c>
      <c r="F341" s="7">
        <v>2</v>
      </c>
      <c r="G341" s="7" t="s">
        <v>19</v>
      </c>
      <c r="H341" s="7" t="s">
        <v>20</v>
      </c>
      <c r="I341" s="7" t="s">
        <v>15</v>
      </c>
      <c r="J341" s="7">
        <v>0</v>
      </c>
      <c r="K341" s="7" t="s">
        <v>26</v>
      </c>
      <c r="L341" s="9" t="str">
        <f>IF(K341="0-1 Miles","Less than a mile",
 IF(K341="1-2 Miles","Between 1 and 2 miles",
 IF(K341="2-5 Miles","Between 2 and 5 miles",
 IF(K341="5-10 Miles","Between 5 and 10 miles",
 IF(K341="10+ Miles","Greater than 10 miles",
 "Unknown"
)))))</f>
        <v>Between 1 and 2 miles</v>
      </c>
      <c r="M341" s="7" t="s">
        <v>17</v>
      </c>
      <c r="N341" s="7">
        <v>35</v>
      </c>
      <c r="O341" s="7" t="str">
        <f>IF(AND(N341&gt;=25,N341&lt;=34),"Young Adults",
 IF(AND(N341&gt;=35,N341&lt;=44),"Early Middle Age",
 IF(AND(N341&gt;=45,N341&lt;=54),"Middle Age",
 IF(AND(N341&gt;=55,N341&lt;=64),"Pre-Retirement",
 IF(AND(N341&gt;=65,N341&lt;=74),"Young Seniors",
 IF(AND(N341&gt;=75,N341&lt;=89),"Senior Citizens","Invalid Age")
)))))</f>
        <v>Early Middle Age</v>
      </c>
      <c r="P341" s="7" t="s">
        <v>15</v>
      </c>
    </row>
    <row r="342" spans="1:16" x14ac:dyDescent="0.3">
      <c r="A342" s="4">
        <v>17650</v>
      </c>
      <c r="B342" s="4" t="s">
        <v>38</v>
      </c>
      <c r="C342" s="4" t="s">
        <v>39</v>
      </c>
      <c r="D342" s="5">
        <v>40000</v>
      </c>
      <c r="E342" s="5" t="str">
        <f t="shared" si="5"/>
        <v>Low Income</v>
      </c>
      <c r="F342" s="4">
        <v>2</v>
      </c>
      <c r="G342" s="4" t="s">
        <v>19</v>
      </c>
      <c r="H342" s="4" t="s">
        <v>20</v>
      </c>
      <c r="I342" s="4" t="s">
        <v>15</v>
      </c>
      <c r="J342" s="4">
        <v>2</v>
      </c>
      <c r="K342" s="4" t="s">
        <v>26</v>
      </c>
      <c r="L342" s="6" t="str">
        <f>IF(K342="0-1 Miles","Less than a mile",
 IF(K342="1-2 Miles","Between 1 and 2 miles",
 IF(K342="2-5 Miles","Between 2 and 5 miles",
 IF(K342="5-10 Miles","Between 5 and 10 miles",
 IF(K342="10+ Miles","Greater than 10 miles",
 "Unknown"
)))))</f>
        <v>Between 1 and 2 miles</v>
      </c>
      <c r="M342" s="4" t="s">
        <v>17</v>
      </c>
      <c r="N342" s="4">
        <v>35</v>
      </c>
      <c r="O342" s="4" t="str">
        <f>IF(AND(N342&gt;=25,N342&lt;=34),"Young Adults",
 IF(AND(N342&gt;=35,N342&lt;=44),"Early Middle Age",
 IF(AND(N342&gt;=45,N342&lt;=54),"Middle Age",
 IF(AND(N342&gt;=55,N342&lt;=64),"Pre-Retirement",
 IF(AND(N342&gt;=65,N342&lt;=74),"Young Seniors",
 IF(AND(N342&gt;=75,N342&lt;=89),"Senior Citizens","Invalid Age")
)))))</f>
        <v>Early Middle Age</v>
      </c>
      <c r="P342" s="4" t="s">
        <v>18</v>
      </c>
    </row>
    <row r="343" spans="1:16" x14ac:dyDescent="0.3">
      <c r="A343" s="7">
        <v>28758</v>
      </c>
      <c r="B343" s="7" t="s">
        <v>37</v>
      </c>
      <c r="C343" s="7" t="s">
        <v>36</v>
      </c>
      <c r="D343" s="8">
        <v>40000</v>
      </c>
      <c r="E343" s="8" t="str">
        <f t="shared" si="5"/>
        <v>Low Income</v>
      </c>
      <c r="F343" s="7">
        <v>2</v>
      </c>
      <c r="G343" s="7" t="s">
        <v>19</v>
      </c>
      <c r="H343" s="7" t="s">
        <v>20</v>
      </c>
      <c r="I343" s="7" t="s">
        <v>15</v>
      </c>
      <c r="J343" s="7">
        <v>1</v>
      </c>
      <c r="K343" s="7" t="s">
        <v>26</v>
      </c>
      <c r="L343" s="9" t="str">
        <f>IF(K343="0-1 Miles","Less than a mile",
 IF(K343="1-2 Miles","Between 1 and 2 miles",
 IF(K343="2-5 Miles","Between 2 and 5 miles",
 IF(K343="5-10 Miles","Between 5 and 10 miles",
 IF(K343="10+ Miles","Greater than 10 miles",
 "Unknown"
)))))</f>
        <v>Between 1 and 2 miles</v>
      </c>
      <c r="M343" s="7" t="s">
        <v>17</v>
      </c>
      <c r="N343" s="7">
        <v>35</v>
      </c>
      <c r="O343" s="7" t="str">
        <f>IF(AND(N343&gt;=25,N343&lt;=34),"Young Adults",
 IF(AND(N343&gt;=35,N343&lt;=44),"Early Middle Age",
 IF(AND(N343&gt;=45,N343&lt;=54),"Middle Age",
 IF(AND(N343&gt;=55,N343&lt;=64),"Pre-Retirement",
 IF(AND(N343&gt;=65,N343&lt;=74),"Young Seniors",
 IF(AND(N343&gt;=75,N343&lt;=89),"Senior Citizens","Invalid Age")
)))))</f>
        <v>Early Middle Age</v>
      </c>
      <c r="P343" s="7" t="s">
        <v>15</v>
      </c>
    </row>
    <row r="344" spans="1:16" x14ac:dyDescent="0.3">
      <c r="A344" s="7">
        <v>17960</v>
      </c>
      <c r="B344" s="7" t="s">
        <v>37</v>
      </c>
      <c r="C344" s="7" t="s">
        <v>39</v>
      </c>
      <c r="D344" s="8">
        <v>40000</v>
      </c>
      <c r="E344" s="8" t="str">
        <f t="shared" si="5"/>
        <v>Low Income</v>
      </c>
      <c r="F344" s="7">
        <v>0</v>
      </c>
      <c r="G344" s="7" t="s">
        <v>31</v>
      </c>
      <c r="H344" s="7" t="s">
        <v>20</v>
      </c>
      <c r="I344" s="7" t="s">
        <v>15</v>
      </c>
      <c r="J344" s="7">
        <v>0</v>
      </c>
      <c r="K344" s="7" t="s">
        <v>16</v>
      </c>
      <c r="L344" s="9" t="str">
        <f>IF(K344="0-1 Miles","Less than a mile",
 IF(K344="1-2 Miles","Between 1 and 2 miles",
 IF(K344="2-5 Miles","Between 2 and 5 miles",
 IF(K344="5-10 Miles","Between 5 and 10 miles",
 IF(K344="10+ Miles","Greater than 10 miles",
 "Unknown"
)))))</f>
        <v>Less than a mile</v>
      </c>
      <c r="M344" s="7" t="s">
        <v>17</v>
      </c>
      <c r="N344" s="7">
        <v>35</v>
      </c>
      <c r="O344" s="7" t="str">
        <f>IF(AND(N344&gt;=25,N344&lt;=34),"Young Adults",
 IF(AND(N344&gt;=35,N344&lt;=44),"Early Middle Age",
 IF(AND(N344&gt;=45,N344&lt;=54),"Middle Age",
 IF(AND(N344&gt;=55,N344&lt;=64),"Pre-Retirement",
 IF(AND(N344&gt;=65,N344&lt;=74),"Young Seniors",
 IF(AND(N344&gt;=75,N344&lt;=89),"Senior Citizens","Invalid Age")
)))))</f>
        <v>Early Middle Age</v>
      </c>
      <c r="P344" s="7" t="s">
        <v>15</v>
      </c>
    </row>
    <row r="345" spans="1:16" x14ac:dyDescent="0.3">
      <c r="A345" s="4">
        <v>25598</v>
      </c>
      <c r="B345" s="4" t="s">
        <v>37</v>
      </c>
      <c r="C345" s="4" t="s">
        <v>39</v>
      </c>
      <c r="D345" s="5">
        <v>40000</v>
      </c>
      <c r="E345" s="5" t="str">
        <f t="shared" si="5"/>
        <v>Low Income</v>
      </c>
      <c r="F345" s="4">
        <v>0</v>
      </c>
      <c r="G345" s="4" t="s">
        <v>31</v>
      </c>
      <c r="H345" s="4" t="s">
        <v>20</v>
      </c>
      <c r="I345" s="4" t="s">
        <v>15</v>
      </c>
      <c r="J345" s="4">
        <v>0</v>
      </c>
      <c r="K345" s="4" t="s">
        <v>16</v>
      </c>
      <c r="L345" s="6" t="str">
        <f>IF(K345="0-1 Miles","Less than a mile",
 IF(K345="1-2 Miles","Between 1 and 2 miles",
 IF(K345="2-5 Miles","Between 2 and 5 miles",
 IF(K345="5-10 Miles","Between 5 and 10 miles",
 IF(K345="10+ Miles","Greater than 10 miles",
 "Unknown"
)))))</f>
        <v>Less than a mile</v>
      </c>
      <c r="M345" s="4" t="s">
        <v>17</v>
      </c>
      <c r="N345" s="4">
        <v>36</v>
      </c>
      <c r="O345" s="4" t="str">
        <f>IF(AND(N345&gt;=25,N345&lt;=34),"Young Adults",
 IF(AND(N345&gt;=35,N345&lt;=44),"Early Middle Age",
 IF(AND(N345&gt;=45,N345&lt;=54),"Middle Age",
 IF(AND(N345&gt;=55,N345&lt;=64),"Pre-Retirement",
 IF(AND(N345&gt;=65,N345&lt;=74),"Young Seniors",
 IF(AND(N345&gt;=75,N345&lt;=89),"Senior Citizens","Invalid Age")
)))))</f>
        <v>Early Middle Age</v>
      </c>
      <c r="P345" s="4" t="s">
        <v>15</v>
      </c>
    </row>
    <row r="346" spans="1:16" x14ac:dyDescent="0.3">
      <c r="A346" s="7">
        <v>23780</v>
      </c>
      <c r="B346" s="7" t="s">
        <v>38</v>
      </c>
      <c r="C346" s="7" t="s">
        <v>36</v>
      </c>
      <c r="D346" s="8">
        <v>40000</v>
      </c>
      <c r="E346" s="8" t="str">
        <f t="shared" si="5"/>
        <v>Low Income</v>
      </c>
      <c r="F346" s="7">
        <v>2</v>
      </c>
      <c r="G346" s="7" t="s">
        <v>19</v>
      </c>
      <c r="H346" s="7" t="s">
        <v>20</v>
      </c>
      <c r="I346" s="7" t="s">
        <v>18</v>
      </c>
      <c r="J346" s="7">
        <v>2</v>
      </c>
      <c r="K346" s="7" t="s">
        <v>16</v>
      </c>
      <c r="L346" s="9" t="str">
        <f>IF(K346="0-1 Miles","Less than a mile",
 IF(K346="1-2 Miles","Between 1 and 2 miles",
 IF(K346="2-5 Miles","Between 2 and 5 miles",
 IF(K346="5-10 Miles","Between 5 and 10 miles",
 IF(K346="10+ Miles","Greater than 10 miles",
 "Unknown"
)))))</f>
        <v>Less than a mile</v>
      </c>
      <c r="M346" s="7" t="s">
        <v>17</v>
      </c>
      <c r="N346" s="7">
        <v>36</v>
      </c>
      <c r="O346" s="7" t="str">
        <f>IF(AND(N346&gt;=25,N346&lt;=34),"Young Adults",
 IF(AND(N346&gt;=35,N346&lt;=44),"Early Middle Age",
 IF(AND(N346&gt;=45,N346&lt;=54),"Middle Age",
 IF(AND(N346&gt;=55,N346&lt;=64),"Pre-Retirement",
 IF(AND(N346&gt;=65,N346&lt;=74),"Young Seniors",
 IF(AND(N346&gt;=75,N346&lt;=89),"Senior Citizens","Invalid Age")
)))))</f>
        <v>Early Middle Age</v>
      </c>
      <c r="P346" s="7" t="s">
        <v>15</v>
      </c>
    </row>
    <row r="347" spans="1:16" x14ac:dyDescent="0.3">
      <c r="A347" s="4">
        <v>14865</v>
      </c>
      <c r="B347" s="4" t="s">
        <v>38</v>
      </c>
      <c r="C347" s="4" t="s">
        <v>36</v>
      </c>
      <c r="D347" s="5">
        <v>40000</v>
      </c>
      <c r="E347" s="5" t="str">
        <f t="shared" si="5"/>
        <v>Low Income</v>
      </c>
      <c r="F347" s="4">
        <v>2</v>
      </c>
      <c r="G347" s="4" t="s">
        <v>19</v>
      </c>
      <c r="H347" s="4" t="s">
        <v>20</v>
      </c>
      <c r="I347" s="4" t="s">
        <v>15</v>
      </c>
      <c r="J347" s="4">
        <v>2</v>
      </c>
      <c r="K347" s="4" t="s">
        <v>26</v>
      </c>
      <c r="L347" s="6" t="str">
        <f>IF(K347="0-1 Miles","Less than a mile",
 IF(K347="1-2 Miles","Between 1 and 2 miles",
 IF(K347="2-5 Miles","Between 2 and 5 miles",
 IF(K347="5-10 Miles","Between 5 and 10 miles",
 IF(K347="10+ Miles","Greater than 10 miles",
 "Unknown"
)))))</f>
        <v>Between 1 and 2 miles</v>
      </c>
      <c r="M347" s="4" t="s">
        <v>17</v>
      </c>
      <c r="N347" s="4">
        <v>36</v>
      </c>
      <c r="O347" s="4" t="str">
        <f>IF(AND(N347&gt;=25,N347&lt;=34),"Young Adults",
 IF(AND(N347&gt;=35,N347&lt;=44),"Early Middle Age",
 IF(AND(N347&gt;=45,N347&lt;=54),"Middle Age",
 IF(AND(N347&gt;=55,N347&lt;=64),"Pre-Retirement",
 IF(AND(N347&gt;=65,N347&lt;=74),"Young Seniors",
 IF(AND(N347&gt;=75,N347&lt;=89),"Senior Citizens","Invalid Age")
)))))</f>
        <v>Early Middle Age</v>
      </c>
      <c r="P347" s="4" t="s">
        <v>18</v>
      </c>
    </row>
    <row r="348" spans="1:16" x14ac:dyDescent="0.3">
      <c r="A348" s="4">
        <v>28521</v>
      </c>
      <c r="B348" s="4" t="s">
        <v>38</v>
      </c>
      <c r="C348" s="4" t="s">
        <v>36</v>
      </c>
      <c r="D348" s="5">
        <v>40000</v>
      </c>
      <c r="E348" s="5" t="str">
        <f t="shared" si="5"/>
        <v>Low Income</v>
      </c>
      <c r="F348" s="4">
        <v>0</v>
      </c>
      <c r="G348" s="4" t="s">
        <v>31</v>
      </c>
      <c r="H348" s="4" t="s">
        <v>20</v>
      </c>
      <c r="I348" s="4" t="s">
        <v>18</v>
      </c>
      <c r="J348" s="4">
        <v>0</v>
      </c>
      <c r="K348" s="4" t="s">
        <v>16</v>
      </c>
      <c r="L348" s="6" t="str">
        <f>IF(K348="0-1 Miles","Less than a mile",
 IF(K348="1-2 Miles","Between 1 and 2 miles",
 IF(K348="2-5 Miles","Between 2 and 5 miles",
 IF(K348="5-10 Miles","Between 5 and 10 miles",
 IF(K348="10+ Miles","Greater than 10 miles",
 "Unknown"
)))))</f>
        <v>Less than a mile</v>
      </c>
      <c r="M348" s="4" t="s">
        <v>17</v>
      </c>
      <c r="N348" s="4">
        <v>36</v>
      </c>
      <c r="O348" s="4" t="str">
        <f>IF(AND(N348&gt;=25,N348&lt;=34),"Young Adults",
 IF(AND(N348&gt;=35,N348&lt;=44),"Early Middle Age",
 IF(AND(N348&gt;=45,N348&lt;=54),"Middle Age",
 IF(AND(N348&gt;=55,N348&lt;=64),"Pre-Retirement",
 IF(AND(N348&gt;=65,N348&lt;=74),"Young Seniors",
 IF(AND(N348&gt;=75,N348&lt;=89),"Senior Citizens","Invalid Age")
)))))</f>
        <v>Early Middle Age</v>
      </c>
      <c r="P348" s="4" t="s">
        <v>15</v>
      </c>
    </row>
    <row r="349" spans="1:16" x14ac:dyDescent="0.3">
      <c r="A349" s="4">
        <v>11644</v>
      </c>
      <c r="B349" s="4" t="s">
        <v>38</v>
      </c>
      <c r="C349" s="4" t="s">
        <v>36</v>
      </c>
      <c r="D349" s="5">
        <v>40000</v>
      </c>
      <c r="E349" s="5" t="str">
        <f t="shared" si="5"/>
        <v>Low Income</v>
      </c>
      <c r="F349" s="4">
        <v>2</v>
      </c>
      <c r="G349" s="4" t="s">
        <v>13</v>
      </c>
      <c r="H349" s="4" t="s">
        <v>14</v>
      </c>
      <c r="I349" s="4" t="s">
        <v>15</v>
      </c>
      <c r="J349" s="4">
        <v>0</v>
      </c>
      <c r="K349" s="4" t="s">
        <v>22</v>
      </c>
      <c r="L349" s="6" t="str">
        <f>IF(K349="0-1 Miles","Less than a mile",
 IF(K349="1-2 Miles","Between 1 and 2 miles",
 IF(K349="2-5 Miles","Between 2 and 5 miles",
 IF(K349="5-10 Miles","Between 5 and 10 miles",
 IF(K349="10+ Miles","Greater than 10 miles",
 "Unknown"
)))))</f>
        <v>Between 2 and 5 miles</v>
      </c>
      <c r="M349" s="4" t="s">
        <v>32</v>
      </c>
      <c r="N349" s="4">
        <v>36</v>
      </c>
      <c r="O349" s="4" t="str">
        <f>IF(AND(N349&gt;=25,N349&lt;=34),"Young Adults",
 IF(AND(N349&gt;=35,N349&lt;=44),"Early Middle Age",
 IF(AND(N349&gt;=45,N349&lt;=54),"Middle Age",
 IF(AND(N349&gt;=55,N349&lt;=64),"Pre-Retirement",
 IF(AND(N349&gt;=65,N349&lt;=74),"Young Seniors",
 IF(AND(N349&gt;=75,N349&lt;=89),"Senior Citizens","Invalid Age")
)))))</f>
        <v>Early Middle Age</v>
      </c>
      <c r="P349" s="4" t="s">
        <v>18</v>
      </c>
    </row>
    <row r="350" spans="1:16" x14ac:dyDescent="0.3">
      <c r="A350" s="4">
        <v>27261</v>
      </c>
      <c r="B350" s="4" t="s">
        <v>37</v>
      </c>
      <c r="C350" s="4" t="s">
        <v>36</v>
      </c>
      <c r="D350" s="5">
        <v>40000</v>
      </c>
      <c r="E350" s="5" t="str">
        <f t="shared" si="5"/>
        <v>Low Income</v>
      </c>
      <c r="F350" s="4">
        <v>1</v>
      </c>
      <c r="G350" s="4" t="s">
        <v>13</v>
      </c>
      <c r="H350" s="4" t="s">
        <v>14</v>
      </c>
      <c r="I350" s="4" t="s">
        <v>18</v>
      </c>
      <c r="J350" s="4">
        <v>1</v>
      </c>
      <c r="K350" s="4" t="s">
        <v>16</v>
      </c>
      <c r="L350" s="6" t="str">
        <f>IF(K350="0-1 Miles","Less than a mile",
 IF(K350="1-2 Miles","Between 1 and 2 miles",
 IF(K350="2-5 Miles","Between 2 and 5 miles",
 IF(K350="5-10 Miles","Between 5 and 10 miles",
 IF(K350="10+ Miles","Greater than 10 miles",
 "Unknown"
)))))</f>
        <v>Less than a mile</v>
      </c>
      <c r="M350" s="4" t="s">
        <v>32</v>
      </c>
      <c r="N350" s="4">
        <v>36</v>
      </c>
      <c r="O350" s="4" t="str">
        <f>IF(AND(N350&gt;=25,N350&lt;=34),"Young Adults",
 IF(AND(N350&gt;=35,N350&lt;=44),"Early Middle Age",
 IF(AND(N350&gt;=45,N350&lt;=54),"Middle Age",
 IF(AND(N350&gt;=55,N350&lt;=64),"Pre-Retirement",
 IF(AND(N350&gt;=65,N350&lt;=74),"Young Seniors",
 IF(AND(N350&gt;=75,N350&lt;=89),"Senior Citizens","Invalid Age")
)))))</f>
        <v>Early Middle Age</v>
      </c>
      <c r="P350" s="4" t="s">
        <v>15</v>
      </c>
    </row>
    <row r="351" spans="1:16" x14ac:dyDescent="0.3">
      <c r="A351" s="4">
        <v>29355</v>
      </c>
      <c r="B351" s="4" t="s">
        <v>37</v>
      </c>
      <c r="C351" s="4" t="s">
        <v>39</v>
      </c>
      <c r="D351" s="5">
        <v>40000</v>
      </c>
      <c r="E351" s="5" t="str">
        <f t="shared" si="5"/>
        <v>Low Income</v>
      </c>
      <c r="F351" s="4">
        <v>0</v>
      </c>
      <c r="G351" s="4" t="s">
        <v>31</v>
      </c>
      <c r="H351" s="4" t="s">
        <v>20</v>
      </c>
      <c r="I351" s="4" t="s">
        <v>15</v>
      </c>
      <c r="J351" s="4">
        <v>0</v>
      </c>
      <c r="K351" s="4" t="s">
        <v>16</v>
      </c>
      <c r="L351" s="6" t="str">
        <f>IF(K351="0-1 Miles","Less than a mile",
 IF(K351="1-2 Miles","Between 1 and 2 miles",
 IF(K351="2-5 Miles","Between 2 and 5 miles",
 IF(K351="5-10 Miles","Between 5 and 10 miles",
 IF(K351="10+ Miles","Greater than 10 miles",
 "Unknown"
)))))</f>
        <v>Less than a mile</v>
      </c>
      <c r="M351" s="4" t="s">
        <v>17</v>
      </c>
      <c r="N351" s="4">
        <v>37</v>
      </c>
      <c r="O351" s="4" t="str">
        <f>IF(AND(N351&gt;=25,N351&lt;=34),"Young Adults",
 IF(AND(N351&gt;=35,N351&lt;=44),"Early Middle Age",
 IF(AND(N351&gt;=45,N351&lt;=54),"Middle Age",
 IF(AND(N351&gt;=55,N351&lt;=64),"Pre-Retirement",
 IF(AND(N351&gt;=65,N351&lt;=74),"Young Seniors",
 IF(AND(N351&gt;=75,N351&lt;=89),"Senior Citizens","Invalid Age")
)))))</f>
        <v>Early Middle Age</v>
      </c>
      <c r="P351" s="4" t="s">
        <v>15</v>
      </c>
    </row>
    <row r="352" spans="1:16" x14ac:dyDescent="0.3">
      <c r="A352" s="4">
        <v>22464</v>
      </c>
      <c r="B352" s="4" t="s">
        <v>37</v>
      </c>
      <c r="C352" s="4" t="s">
        <v>36</v>
      </c>
      <c r="D352" s="5">
        <v>40000</v>
      </c>
      <c r="E352" s="5" t="str">
        <f t="shared" si="5"/>
        <v>Low Income</v>
      </c>
      <c r="F352" s="4">
        <v>0</v>
      </c>
      <c r="G352" s="4" t="s">
        <v>31</v>
      </c>
      <c r="H352" s="4" t="s">
        <v>20</v>
      </c>
      <c r="I352" s="4" t="s">
        <v>15</v>
      </c>
      <c r="J352" s="4">
        <v>0</v>
      </c>
      <c r="K352" s="4" t="s">
        <v>16</v>
      </c>
      <c r="L352" s="6" t="str">
        <f>IF(K352="0-1 Miles","Less than a mile",
 IF(K352="1-2 Miles","Between 1 and 2 miles",
 IF(K352="2-5 Miles","Between 2 and 5 miles",
 IF(K352="5-10 Miles","Between 5 and 10 miles",
 IF(K352="10+ Miles","Greater than 10 miles",
 "Unknown"
)))))</f>
        <v>Less than a mile</v>
      </c>
      <c r="M352" s="4" t="s">
        <v>17</v>
      </c>
      <c r="N352" s="4">
        <v>37</v>
      </c>
      <c r="O352" s="4" t="str">
        <f>IF(AND(N352&gt;=25,N352&lt;=34),"Young Adults",
 IF(AND(N352&gt;=35,N352&lt;=44),"Early Middle Age",
 IF(AND(N352&gt;=45,N352&lt;=54),"Middle Age",
 IF(AND(N352&gt;=55,N352&lt;=64),"Pre-Retirement",
 IF(AND(N352&gt;=65,N352&lt;=74),"Young Seniors",
 IF(AND(N352&gt;=75,N352&lt;=89),"Senior Citizens","Invalid Age")
)))))</f>
        <v>Early Middle Age</v>
      </c>
      <c r="P352" s="4" t="s">
        <v>15</v>
      </c>
    </row>
    <row r="353" spans="1:16" x14ac:dyDescent="0.3">
      <c r="A353" s="7">
        <v>22633</v>
      </c>
      <c r="B353" s="7" t="s">
        <v>38</v>
      </c>
      <c r="C353" s="7" t="s">
        <v>39</v>
      </c>
      <c r="D353" s="8">
        <v>40000</v>
      </c>
      <c r="E353" s="8" t="str">
        <f t="shared" si="5"/>
        <v>Low Income</v>
      </c>
      <c r="F353" s="7">
        <v>0</v>
      </c>
      <c r="G353" s="7" t="s">
        <v>31</v>
      </c>
      <c r="H353" s="7" t="s">
        <v>20</v>
      </c>
      <c r="I353" s="7" t="s">
        <v>15</v>
      </c>
      <c r="J353" s="7">
        <v>0</v>
      </c>
      <c r="K353" s="7" t="s">
        <v>16</v>
      </c>
      <c r="L353" s="9" t="str">
        <f>IF(K353="0-1 Miles","Less than a mile",
 IF(K353="1-2 Miles","Between 1 and 2 miles",
 IF(K353="2-5 Miles","Between 2 and 5 miles",
 IF(K353="5-10 Miles","Between 5 and 10 miles",
 IF(K353="10+ Miles","Greater than 10 miles",
 "Unknown"
)))))</f>
        <v>Less than a mile</v>
      </c>
      <c r="M353" s="7" t="s">
        <v>17</v>
      </c>
      <c r="N353" s="7">
        <v>37</v>
      </c>
      <c r="O353" s="7" t="str">
        <f>IF(AND(N353&gt;=25,N353&lt;=34),"Young Adults",
 IF(AND(N353&gt;=35,N353&lt;=44),"Early Middle Age",
 IF(AND(N353&gt;=45,N353&lt;=54),"Middle Age",
 IF(AND(N353&gt;=55,N353&lt;=64),"Pre-Retirement",
 IF(AND(N353&gt;=65,N353&lt;=74),"Young Seniors",
 IF(AND(N353&gt;=75,N353&lt;=89),"Senior Citizens","Invalid Age")
)))))</f>
        <v>Early Middle Age</v>
      </c>
      <c r="P353" s="7" t="s">
        <v>15</v>
      </c>
    </row>
    <row r="354" spans="1:16" x14ac:dyDescent="0.3">
      <c r="A354" s="7">
        <v>17964</v>
      </c>
      <c r="B354" s="7" t="s">
        <v>37</v>
      </c>
      <c r="C354" s="7" t="s">
        <v>36</v>
      </c>
      <c r="D354" s="8">
        <v>40000</v>
      </c>
      <c r="E354" s="8" t="str">
        <f t="shared" si="5"/>
        <v>Low Income</v>
      </c>
      <c r="F354" s="7">
        <v>0</v>
      </c>
      <c r="G354" s="7" t="s">
        <v>31</v>
      </c>
      <c r="H354" s="7" t="s">
        <v>20</v>
      </c>
      <c r="I354" s="7" t="s">
        <v>15</v>
      </c>
      <c r="J354" s="7">
        <v>0</v>
      </c>
      <c r="K354" s="7" t="s">
        <v>16</v>
      </c>
      <c r="L354" s="9" t="str">
        <f>IF(K354="0-1 Miles","Less than a mile",
 IF(K354="1-2 Miles","Between 1 and 2 miles",
 IF(K354="2-5 Miles","Between 2 and 5 miles",
 IF(K354="5-10 Miles","Between 5 and 10 miles",
 IF(K354="10+ Miles","Greater than 10 miles",
 "Unknown"
)))))</f>
        <v>Less than a mile</v>
      </c>
      <c r="M354" s="7" t="s">
        <v>17</v>
      </c>
      <c r="N354" s="7">
        <v>37</v>
      </c>
      <c r="O354" s="7" t="str">
        <f>IF(AND(N354&gt;=25,N354&lt;=34),"Young Adults",
 IF(AND(N354&gt;=35,N354&lt;=44),"Early Middle Age",
 IF(AND(N354&gt;=45,N354&lt;=54),"Middle Age",
 IF(AND(N354&gt;=55,N354&lt;=64),"Pre-Retirement",
 IF(AND(N354&gt;=65,N354&lt;=74),"Young Seniors",
 IF(AND(N354&gt;=75,N354&lt;=89),"Senior Citizens","Invalid Age")
)))))</f>
        <v>Early Middle Age</v>
      </c>
      <c r="P354" s="7" t="s">
        <v>15</v>
      </c>
    </row>
    <row r="355" spans="1:16" x14ac:dyDescent="0.3">
      <c r="A355" s="4">
        <v>27760</v>
      </c>
      <c r="B355" s="4" t="s">
        <v>38</v>
      </c>
      <c r="C355" s="4" t="s">
        <v>39</v>
      </c>
      <c r="D355" s="5">
        <v>40000</v>
      </c>
      <c r="E355" s="5" t="str">
        <f t="shared" si="5"/>
        <v>Low Income</v>
      </c>
      <c r="F355" s="4">
        <v>0</v>
      </c>
      <c r="G355" s="4" t="s">
        <v>31</v>
      </c>
      <c r="H355" s="4" t="s">
        <v>20</v>
      </c>
      <c r="I355" s="4" t="s">
        <v>18</v>
      </c>
      <c r="J355" s="4">
        <v>0</v>
      </c>
      <c r="K355" s="4" t="s">
        <v>16</v>
      </c>
      <c r="L355" s="6" t="str">
        <f>IF(K355="0-1 Miles","Less than a mile",
 IF(K355="1-2 Miles","Between 1 and 2 miles",
 IF(K355="2-5 Miles","Between 2 and 5 miles",
 IF(K355="5-10 Miles","Between 5 and 10 miles",
 IF(K355="10+ Miles","Greater than 10 miles",
 "Unknown"
)))))</f>
        <v>Less than a mile</v>
      </c>
      <c r="M355" s="4" t="s">
        <v>17</v>
      </c>
      <c r="N355" s="4">
        <v>37</v>
      </c>
      <c r="O355" s="4" t="str">
        <f>IF(AND(N355&gt;=25,N355&lt;=34),"Young Adults",
 IF(AND(N355&gt;=35,N355&lt;=44),"Early Middle Age",
 IF(AND(N355&gt;=45,N355&lt;=54),"Middle Age",
 IF(AND(N355&gt;=55,N355&lt;=64),"Pre-Retirement",
 IF(AND(N355&gt;=65,N355&lt;=74),"Young Seniors",
 IF(AND(N355&gt;=75,N355&lt;=89),"Senior Citizens","Invalid Age")
)))))</f>
        <v>Early Middle Age</v>
      </c>
      <c r="P355" s="4" t="s">
        <v>15</v>
      </c>
    </row>
    <row r="356" spans="1:16" x14ac:dyDescent="0.3">
      <c r="A356" s="4">
        <v>17978</v>
      </c>
      <c r="B356" s="4" t="s">
        <v>37</v>
      </c>
      <c r="C356" s="4" t="s">
        <v>36</v>
      </c>
      <c r="D356" s="5">
        <v>40000</v>
      </c>
      <c r="E356" s="5" t="str">
        <f t="shared" si="5"/>
        <v>Low Income</v>
      </c>
      <c r="F356" s="4">
        <v>0</v>
      </c>
      <c r="G356" s="4" t="s">
        <v>31</v>
      </c>
      <c r="H356" s="4" t="s">
        <v>20</v>
      </c>
      <c r="I356" s="4" t="s">
        <v>15</v>
      </c>
      <c r="J356" s="4">
        <v>0</v>
      </c>
      <c r="K356" s="4" t="s">
        <v>16</v>
      </c>
      <c r="L356" s="6" t="str">
        <f>IF(K356="0-1 Miles","Less than a mile",
 IF(K356="1-2 Miles","Between 1 and 2 miles",
 IF(K356="2-5 Miles","Between 2 and 5 miles",
 IF(K356="5-10 Miles","Between 5 and 10 miles",
 IF(K356="10+ Miles","Greater than 10 miles",
 "Unknown"
)))))</f>
        <v>Less than a mile</v>
      </c>
      <c r="M356" s="4" t="s">
        <v>17</v>
      </c>
      <c r="N356" s="4">
        <v>37</v>
      </c>
      <c r="O356" s="4" t="str">
        <f>IF(AND(N356&gt;=25,N356&lt;=34),"Young Adults",
 IF(AND(N356&gt;=35,N356&lt;=44),"Early Middle Age",
 IF(AND(N356&gt;=45,N356&lt;=54),"Middle Age",
 IF(AND(N356&gt;=55,N356&lt;=64),"Pre-Retirement",
 IF(AND(N356&gt;=65,N356&lt;=74),"Young Seniors",
 IF(AND(N356&gt;=75,N356&lt;=89),"Senior Citizens","Invalid Age")
)))))</f>
        <v>Early Middle Age</v>
      </c>
      <c r="P356" s="4" t="s">
        <v>15</v>
      </c>
    </row>
    <row r="357" spans="1:16" x14ac:dyDescent="0.3">
      <c r="A357" s="4">
        <v>12808</v>
      </c>
      <c r="B357" s="4" t="s">
        <v>37</v>
      </c>
      <c r="C357" s="4" t="s">
        <v>36</v>
      </c>
      <c r="D357" s="5">
        <v>40000</v>
      </c>
      <c r="E357" s="5" t="str">
        <f t="shared" si="5"/>
        <v>Low Income</v>
      </c>
      <c r="F357" s="4">
        <v>0</v>
      </c>
      <c r="G357" s="4" t="s">
        <v>13</v>
      </c>
      <c r="H357" s="4" t="s">
        <v>20</v>
      </c>
      <c r="I357" s="4" t="s">
        <v>15</v>
      </c>
      <c r="J357" s="4">
        <v>0</v>
      </c>
      <c r="K357" s="4" t="s">
        <v>16</v>
      </c>
      <c r="L357" s="6" t="str">
        <f>IF(K357="0-1 Miles","Less than a mile",
 IF(K357="1-2 Miles","Between 1 and 2 miles",
 IF(K357="2-5 Miles","Between 2 and 5 miles",
 IF(K357="5-10 Miles","Between 5 and 10 miles",
 IF(K357="10+ Miles","Greater than 10 miles",
 "Unknown"
)))))</f>
        <v>Less than a mile</v>
      </c>
      <c r="M357" s="4" t="s">
        <v>17</v>
      </c>
      <c r="N357" s="4">
        <v>38</v>
      </c>
      <c r="O357" s="4" t="str">
        <f>IF(AND(N357&gt;=25,N357&lt;=34),"Young Adults",
 IF(AND(N357&gt;=35,N357&lt;=44),"Early Middle Age",
 IF(AND(N357&gt;=45,N357&lt;=54),"Middle Age",
 IF(AND(N357&gt;=55,N357&lt;=64),"Pre-Retirement",
 IF(AND(N357&gt;=65,N357&lt;=74),"Young Seniors",
 IF(AND(N357&gt;=75,N357&lt;=89),"Senior Citizens","Invalid Age")
)))))</f>
        <v>Early Middle Age</v>
      </c>
      <c r="P357" s="4" t="s">
        <v>15</v>
      </c>
    </row>
    <row r="358" spans="1:16" x14ac:dyDescent="0.3">
      <c r="A358" s="4">
        <v>26829</v>
      </c>
      <c r="B358" s="4" t="s">
        <v>37</v>
      </c>
      <c r="C358" s="4" t="s">
        <v>39</v>
      </c>
      <c r="D358" s="5">
        <v>40000</v>
      </c>
      <c r="E358" s="5" t="str">
        <f t="shared" si="5"/>
        <v>Low Income</v>
      </c>
      <c r="F358" s="4">
        <v>0</v>
      </c>
      <c r="G358" s="4" t="s">
        <v>13</v>
      </c>
      <c r="H358" s="4" t="s">
        <v>20</v>
      </c>
      <c r="I358" s="4" t="s">
        <v>15</v>
      </c>
      <c r="J358" s="4">
        <v>0</v>
      </c>
      <c r="K358" s="4" t="s">
        <v>16</v>
      </c>
      <c r="L358" s="6" t="str">
        <f>IF(K358="0-1 Miles","Less than a mile",
 IF(K358="1-2 Miles","Between 1 and 2 miles",
 IF(K358="2-5 Miles","Between 2 and 5 miles",
 IF(K358="5-10 Miles","Between 5 and 10 miles",
 IF(K358="10+ Miles","Greater than 10 miles",
 "Unknown"
)))))</f>
        <v>Less than a mile</v>
      </c>
      <c r="M358" s="4" t="s">
        <v>17</v>
      </c>
      <c r="N358" s="4">
        <v>38</v>
      </c>
      <c r="O358" s="4" t="str">
        <f>IF(AND(N358&gt;=25,N358&lt;=34),"Young Adults",
 IF(AND(N358&gt;=35,N358&lt;=44),"Early Middle Age",
 IF(AND(N358&gt;=45,N358&lt;=54),"Middle Age",
 IF(AND(N358&gt;=55,N358&lt;=64),"Pre-Retirement",
 IF(AND(N358&gt;=65,N358&lt;=74),"Young Seniors",
 IF(AND(N358&gt;=75,N358&lt;=89),"Senior Citizens","Invalid Age")
)))))</f>
        <v>Early Middle Age</v>
      </c>
      <c r="P358" s="4" t="s">
        <v>15</v>
      </c>
    </row>
    <row r="359" spans="1:16" x14ac:dyDescent="0.3">
      <c r="A359" s="4">
        <v>27775</v>
      </c>
      <c r="B359" s="4" t="s">
        <v>38</v>
      </c>
      <c r="C359" s="4" t="s">
        <v>39</v>
      </c>
      <c r="D359" s="5">
        <v>40000</v>
      </c>
      <c r="E359" s="5" t="str">
        <f t="shared" si="5"/>
        <v>Low Income</v>
      </c>
      <c r="F359" s="4">
        <v>0</v>
      </c>
      <c r="G359" s="4" t="s">
        <v>13</v>
      </c>
      <c r="H359" s="4" t="s">
        <v>20</v>
      </c>
      <c r="I359" s="4" t="s">
        <v>18</v>
      </c>
      <c r="J359" s="4">
        <v>0</v>
      </c>
      <c r="K359" s="4" t="s">
        <v>16</v>
      </c>
      <c r="L359" s="6" t="str">
        <f>IF(K359="0-1 Miles","Less than a mile",
 IF(K359="1-2 Miles","Between 1 and 2 miles",
 IF(K359="2-5 Miles","Between 2 and 5 miles",
 IF(K359="5-10 Miles","Between 5 and 10 miles",
 IF(K359="10+ Miles","Greater than 10 miles",
 "Unknown"
)))))</f>
        <v>Less than a mile</v>
      </c>
      <c r="M359" s="4" t="s">
        <v>17</v>
      </c>
      <c r="N359" s="4">
        <v>38</v>
      </c>
      <c r="O359" s="4" t="str">
        <f>IF(AND(N359&gt;=25,N359&lt;=34),"Young Adults",
 IF(AND(N359&gt;=35,N359&lt;=44),"Early Middle Age",
 IF(AND(N359&gt;=45,N359&lt;=54),"Middle Age",
 IF(AND(N359&gt;=55,N359&lt;=64),"Pre-Retirement",
 IF(AND(N359&gt;=65,N359&lt;=74),"Young Seniors",
 IF(AND(N359&gt;=75,N359&lt;=89),"Senior Citizens","Invalid Age")
)))))</f>
        <v>Early Middle Age</v>
      </c>
      <c r="P359" s="4" t="s">
        <v>15</v>
      </c>
    </row>
    <row r="360" spans="1:16" x14ac:dyDescent="0.3">
      <c r="A360" s="7">
        <v>14777</v>
      </c>
      <c r="B360" s="7" t="s">
        <v>37</v>
      </c>
      <c r="C360" s="7" t="s">
        <v>39</v>
      </c>
      <c r="D360" s="8">
        <v>40000</v>
      </c>
      <c r="E360" s="8" t="str">
        <f t="shared" si="5"/>
        <v>Low Income</v>
      </c>
      <c r="F360" s="7">
        <v>0</v>
      </c>
      <c r="G360" s="7" t="s">
        <v>13</v>
      </c>
      <c r="H360" s="7" t="s">
        <v>20</v>
      </c>
      <c r="I360" s="7" t="s">
        <v>15</v>
      </c>
      <c r="J360" s="7">
        <v>0</v>
      </c>
      <c r="K360" s="7" t="s">
        <v>16</v>
      </c>
      <c r="L360" s="9" t="str">
        <f>IF(K360="0-1 Miles","Less than a mile",
 IF(K360="1-2 Miles","Between 1 and 2 miles",
 IF(K360="2-5 Miles","Between 2 and 5 miles",
 IF(K360="5-10 Miles","Between 5 and 10 miles",
 IF(K360="10+ Miles","Greater than 10 miles",
 "Unknown"
)))))</f>
        <v>Less than a mile</v>
      </c>
      <c r="M360" s="7" t="s">
        <v>17</v>
      </c>
      <c r="N360" s="7">
        <v>38</v>
      </c>
      <c r="O360" s="7" t="str">
        <f>IF(AND(N360&gt;=25,N360&lt;=34),"Young Adults",
 IF(AND(N360&gt;=35,N360&lt;=44),"Early Middle Age",
 IF(AND(N360&gt;=45,N360&lt;=54),"Middle Age",
 IF(AND(N360&gt;=55,N360&lt;=64),"Pre-Retirement",
 IF(AND(N360&gt;=65,N360&lt;=74),"Young Seniors",
 IF(AND(N360&gt;=75,N360&lt;=89),"Senior Citizens","Invalid Age")
)))))</f>
        <v>Early Middle Age</v>
      </c>
      <c r="P360" s="7" t="s">
        <v>15</v>
      </c>
    </row>
    <row r="361" spans="1:16" x14ac:dyDescent="0.3">
      <c r="A361" s="7">
        <v>16406</v>
      </c>
      <c r="B361" s="7" t="s">
        <v>37</v>
      </c>
      <c r="C361" s="7" t="s">
        <v>36</v>
      </c>
      <c r="D361" s="8">
        <v>40000</v>
      </c>
      <c r="E361" s="8" t="str">
        <f t="shared" si="5"/>
        <v>Low Income</v>
      </c>
      <c r="F361" s="7">
        <v>0</v>
      </c>
      <c r="G361" s="7" t="s">
        <v>13</v>
      </c>
      <c r="H361" s="7" t="s">
        <v>20</v>
      </c>
      <c r="I361" s="7" t="s">
        <v>18</v>
      </c>
      <c r="J361" s="7">
        <v>0</v>
      </c>
      <c r="K361" s="7" t="s">
        <v>16</v>
      </c>
      <c r="L361" s="9" t="str">
        <f>IF(K361="0-1 Miles","Less than a mile",
 IF(K361="1-2 Miles","Between 1 and 2 miles",
 IF(K361="2-5 Miles","Between 2 and 5 miles",
 IF(K361="5-10 Miles","Between 5 and 10 miles",
 IF(K361="10+ Miles","Greater than 10 miles",
 "Unknown"
)))))</f>
        <v>Less than a mile</v>
      </c>
      <c r="M361" s="7" t="s">
        <v>17</v>
      </c>
      <c r="N361" s="7">
        <v>38</v>
      </c>
      <c r="O361" s="7" t="str">
        <f>IF(AND(N361&gt;=25,N361&lt;=34),"Young Adults",
 IF(AND(N361&gt;=35,N361&lt;=44),"Early Middle Age",
 IF(AND(N361&gt;=45,N361&lt;=54),"Middle Age",
 IF(AND(N361&gt;=55,N361&lt;=64),"Pre-Retirement",
 IF(AND(N361&gt;=65,N361&lt;=74),"Young Seniors",
 IF(AND(N361&gt;=75,N361&lt;=89),"Senior Citizens","Invalid Age")
)))))</f>
        <v>Early Middle Age</v>
      </c>
      <c r="P361" s="7" t="s">
        <v>15</v>
      </c>
    </row>
    <row r="362" spans="1:16" x14ac:dyDescent="0.3">
      <c r="A362" s="7">
        <v>26354</v>
      </c>
      <c r="B362" s="7" t="s">
        <v>38</v>
      </c>
      <c r="C362" s="7" t="s">
        <v>36</v>
      </c>
      <c r="D362" s="8">
        <v>40000</v>
      </c>
      <c r="E362" s="8" t="str">
        <f t="shared" si="5"/>
        <v>Low Income</v>
      </c>
      <c r="F362" s="7">
        <v>0</v>
      </c>
      <c r="G362" s="7" t="s">
        <v>31</v>
      </c>
      <c r="H362" s="7" t="s">
        <v>20</v>
      </c>
      <c r="I362" s="7" t="s">
        <v>18</v>
      </c>
      <c r="J362" s="7">
        <v>0</v>
      </c>
      <c r="K362" s="7" t="s">
        <v>16</v>
      </c>
      <c r="L362" s="9" t="str">
        <f>IF(K362="0-1 Miles","Less than a mile",
 IF(K362="1-2 Miles","Between 1 and 2 miles",
 IF(K362="2-5 Miles","Between 2 and 5 miles",
 IF(K362="5-10 Miles","Between 5 and 10 miles",
 IF(K362="10+ Miles","Greater than 10 miles",
 "Unknown"
)))))</f>
        <v>Less than a mile</v>
      </c>
      <c r="M362" s="7" t="s">
        <v>17</v>
      </c>
      <c r="N362" s="7">
        <v>38</v>
      </c>
      <c r="O362" s="7" t="str">
        <f>IF(AND(N362&gt;=25,N362&lt;=34),"Young Adults",
 IF(AND(N362&gt;=35,N362&lt;=44),"Early Middle Age",
 IF(AND(N362&gt;=45,N362&lt;=54),"Middle Age",
 IF(AND(N362&gt;=55,N362&lt;=64),"Pre-Retirement",
 IF(AND(N362&gt;=65,N362&lt;=74),"Young Seniors",
 IF(AND(N362&gt;=75,N362&lt;=89),"Senior Citizens","Invalid Age")
)))))</f>
        <v>Early Middle Age</v>
      </c>
      <c r="P362" s="7" t="s">
        <v>15</v>
      </c>
    </row>
    <row r="363" spans="1:16" x14ac:dyDescent="0.3">
      <c r="A363" s="7">
        <v>22636</v>
      </c>
      <c r="B363" s="7" t="s">
        <v>38</v>
      </c>
      <c r="C363" s="7" t="s">
        <v>39</v>
      </c>
      <c r="D363" s="8">
        <v>40000</v>
      </c>
      <c r="E363" s="8" t="str">
        <f t="shared" si="5"/>
        <v>Low Income</v>
      </c>
      <c r="F363" s="7">
        <v>0</v>
      </c>
      <c r="G363" s="7" t="s">
        <v>13</v>
      </c>
      <c r="H363" s="7" t="s">
        <v>20</v>
      </c>
      <c r="I363" s="7" t="s">
        <v>18</v>
      </c>
      <c r="J363" s="7">
        <v>0</v>
      </c>
      <c r="K363" s="7" t="s">
        <v>16</v>
      </c>
      <c r="L363" s="9" t="str">
        <f>IF(K363="0-1 Miles","Less than a mile",
 IF(K363="1-2 Miles","Between 1 and 2 miles",
 IF(K363="2-5 Miles","Between 2 and 5 miles",
 IF(K363="5-10 Miles","Between 5 and 10 miles",
 IF(K363="10+ Miles","Greater than 10 miles",
 "Unknown"
)))))</f>
        <v>Less than a mile</v>
      </c>
      <c r="M363" s="7" t="s">
        <v>17</v>
      </c>
      <c r="N363" s="7">
        <v>38</v>
      </c>
      <c r="O363" s="7" t="str">
        <f>IF(AND(N363&gt;=25,N363&lt;=34),"Young Adults",
 IF(AND(N363&gt;=35,N363&lt;=44),"Early Middle Age",
 IF(AND(N363&gt;=45,N363&lt;=54),"Middle Age",
 IF(AND(N363&gt;=55,N363&lt;=64),"Pre-Retirement",
 IF(AND(N363&gt;=65,N363&lt;=74),"Young Seniors",
 IF(AND(N363&gt;=75,N363&lt;=89),"Senior Citizens","Invalid Age")
)))))</f>
        <v>Early Middle Age</v>
      </c>
      <c r="P363" s="7" t="s">
        <v>15</v>
      </c>
    </row>
    <row r="364" spans="1:16" x14ac:dyDescent="0.3">
      <c r="A364" s="4">
        <v>17793</v>
      </c>
      <c r="B364" s="4" t="s">
        <v>37</v>
      </c>
      <c r="C364" s="4" t="s">
        <v>39</v>
      </c>
      <c r="D364" s="5">
        <v>40000</v>
      </c>
      <c r="E364" s="5" t="str">
        <f t="shared" si="5"/>
        <v>Low Income</v>
      </c>
      <c r="F364" s="4">
        <v>0</v>
      </c>
      <c r="G364" s="4" t="s">
        <v>13</v>
      </c>
      <c r="H364" s="4" t="s">
        <v>20</v>
      </c>
      <c r="I364" s="4" t="s">
        <v>15</v>
      </c>
      <c r="J364" s="4">
        <v>0</v>
      </c>
      <c r="K364" s="4" t="s">
        <v>16</v>
      </c>
      <c r="L364" s="6" t="str">
        <f>IF(K364="0-1 Miles","Less than a mile",
 IF(K364="1-2 Miles","Between 1 and 2 miles",
 IF(K364="2-5 Miles","Between 2 and 5 miles",
 IF(K364="5-10 Miles","Between 5 and 10 miles",
 IF(K364="10+ Miles","Greater than 10 miles",
 "Unknown"
)))))</f>
        <v>Less than a mile</v>
      </c>
      <c r="M364" s="4" t="s">
        <v>17</v>
      </c>
      <c r="N364" s="4">
        <v>38</v>
      </c>
      <c r="O364" s="4" t="str">
        <f>IF(AND(N364&gt;=25,N364&lt;=34),"Young Adults",
 IF(AND(N364&gt;=35,N364&lt;=44),"Early Middle Age",
 IF(AND(N364&gt;=45,N364&lt;=54),"Middle Age",
 IF(AND(N364&gt;=55,N364&lt;=64),"Pre-Retirement",
 IF(AND(N364&gt;=65,N364&lt;=74),"Young Seniors",
 IF(AND(N364&gt;=75,N364&lt;=89),"Senior Citizens","Invalid Age")
)))))</f>
        <v>Early Middle Age</v>
      </c>
      <c r="P364" s="4" t="s">
        <v>15</v>
      </c>
    </row>
    <row r="365" spans="1:16" x14ac:dyDescent="0.3">
      <c r="A365" s="7">
        <v>22634</v>
      </c>
      <c r="B365" s="7" t="s">
        <v>38</v>
      </c>
      <c r="C365" s="7" t="s">
        <v>39</v>
      </c>
      <c r="D365" s="8">
        <v>40000</v>
      </c>
      <c r="E365" s="8" t="str">
        <f t="shared" si="5"/>
        <v>Low Income</v>
      </c>
      <c r="F365" s="7">
        <v>0</v>
      </c>
      <c r="G365" s="7" t="s">
        <v>31</v>
      </c>
      <c r="H365" s="7" t="s">
        <v>20</v>
      </c>
      <c r="I365" s="7" t="s">
        <v>15</v>
      </c>
      <c r="J365" s="7">
        <v>0</v>
      </c>
      <c r="K365" s="7" t="s">
        <v>16</v>
      </c>
      <c r="L365" s="9" t="str">
        <f>IF(K365="0-1 Miles","Less than a mile",
 IF(K365="1-2 Miles","Between 1 and 2 miles",
 IF(K365="2-5 Miles","Between 2 and 5 miles",
 IF(K365="5-10 Miles","Between 5 and 10 miles",
 IF(K365="10+ Miles","Greater than 10 miles",
 "Unknown"
)))))</f>
        <v>Less than a mile</v>
      </c>
      <c r="M365" s="7" t="s">
        <v>17</v>
      </c>
      <c r="N365" s="7">
        <v>38</v>
      </c>
      <c r="O365" s="7" t="str">
        <f>IF(AND(N365&gt;=25,N365&lt;=34),"Young Adults",
 IF(AND(N365&gt;=35,N365&lt;=44),"Early Middle Age",
 IF(AND(N365&gt;=45,N365&lt;=54),"Middle Age",
 IF(AND(N365&gt;=55,N365&lt;=64),"Pre-Retirement",
 IF(AND(N365&gt;=65,N365&lt;=74),"Young Seniors",
 IF(AND(N365&gt;=75,N365&lt;=89),"Senior Citizens","Invalid Age")
)))))</f>
        <v>Early Middle Age</v>
      </c>
      <c r="P365" s="7" t="s">
        <v>15</v>
      </c>
    </row>
    <row r="366" spans="1:16" x14ac:dyDescent="0.3">
      <c r="A366" s="4">
        <v>14939</v>
      </c>
      <c r="B366" s="4" t="s">
        <v>38</v>
      </c>
      <c r="C366" s="4" t="s">
        <v>36</v>
      </c>
      <c r="D366" s="5">
        <v>40000</v>
      </c>
      <c r="E366" s="5" t="str">
        <f t="shared" si="5"/>
        <v>Low Income</v>
      </c>
      <c r="F366" s="4">
        <v>0</v>
      </c>
      <c r="G366" s="4" t="s">
        <v>13</v>
      </c>
      <c r="H366" s="4" t="s">
        <v>20</v>
      </c>
      <c r="I366" s="4" t="s">
        <v>15</v>
      </c>
      <c r="J366" s="4">
        <v>0</v>
      </c>
      <c r="K366" s="4" t="s">
        <v>16</v>
      </c>
      <c r="L366" s="6" t="str">
        <f>IF(K366="0-1 Miles","Less than a mile",
 IF(K366="1-2 Miles","Between 1 and 2 miles",
 IF(K366="2-5 Miles","Between 2 and 5 miles",
 IF(K366="5-10 Miles","Between 5 and 10 miles",
 IF(K366="10+ Miles","Greater than 10 miles",
 "Unknown"
)))))</f>
        <v>Less than a mile</v>
      </c>
      <c r="M366" s="4" t="s">
        <v>17</v>
      </c>
      <c r="N366" s="4">
        <v>39</v>
      </c>
      <c r="O366" s="4" t="str">
        <f>IF(AND(N366&gt;=25,N366&lt;=34),"Young Adults",
 IF(AND(N366&gt;=35,N366&lt;=44),"Early Middle Age",
 IF(AND(N366&gt;=45,N366&lt;=54),"Middle Age",
 IF(AND(N366&gt;=55,N366&lt;=64),"Pre-Retirement",
 IF(AND(N366&gt;=65,N366&lt;=74),"Young Seniors",
 IF(AND(N366&gt;=75,N366&lt;=89),"Senior Citizens","Invalid Age")
)))))</f>
        <v>Early Middle Age</v>
      </c>
      <c r="P366" s="4" t="s">
        <v>15</v>
      </c>
    </row>
    <row r="367" spans="1:16" x14ac:dyDescent="0.3">
      <c r="A367" s="7">
        <v>28395</v>
      </c>
      <c r="B367" s="7" t="s">
        <v>38</v>
      </c>
      <c r="C367" s="7" t="s">
        <v>36</v>
      </c>
      <c r="D367" s="8">
        <v>40000</v>
      </c>
      <c r="E367" s="8" t="str">
        <f t="shared" si="5"/>
        <v>Low Income</v>
      </c>
      <c r="F367" s="7">
        <v>0</v>
      </c>
      <c r="G367" s="7" t="s">
        <v>13</v>
      </c>
      <c r="H367" s="7" t="s">
        <v>21</v>
      </c>
      <c r="I367" s="7" t="s">
        <v>18</v>
      </c>
      <c r="J367" s="7">
        <v>0</v>
      </c>
      <c r="K367" s="7" t="s">
        <v>16</v>
      </c>
      <c r="L367" s="9" t="str">
        <f>IF(K367="0-1 Miles","Less than a mile",
 IF(K367="1-2 Miles","Between 1 and 2 miles",
 IF(K367="2-5 Miles","Between 2 and 5 miles",
 IF(K367="5-10 Miles","Between 5 and 10 miles",
 IF(K367="10+ Miles","Greater than 10 miles",
 "Unknown"
)))))</f>
        <v>Less than a mile</v>
      </c>
      <c r="M367" s="7" t="s">
        <v>17</v>
      </c>
      <c r="N367" s="7">
        <v>39</v>
      </c>
      <c r="O367" s="7" t="str">
        <f>IF(AND(N367&gt;=25,N367&lt;=34),"Young Adults",
 IF(AND(N367&gt;=35,N367&lt;=44),"Early Middle Age",
 IF(AND(N367&gt;=45,N367&lt;=54),"Middle Age",
 IF(AND(N367&gt;=55,N367&lt;=64),"Pre-Retirement",
 IF(AND(N367&gt;=65,N367&lt;=74),"Young Seniors",
 IF(AND(N367&gt;=75,N367&lt;=89),"Senior Citizens","Invalid Age")
)))))</f>
        <v>Early Middle Age</v>
      </c>
      <c r="P367" s="7" t="s">
        <v>15</v>
      </c>
    </row>
    <row r="368" spans="1:16" x14ac:dyDescent="0.3">
      <c r="A368" s="4">
        <v>14791</v>
      </c>
      <c r="B368" s="4" t="s">
        <v>37</v>
      </c>
      <c r="C368" s="4" t="s">
        <v>39</v>
      </c>
      <c r="D368" s="5">
        <v>40000</v>
      </c>
      <c r="E368" s="5" t="str">
        <f t="shared" si="5"/>
        <v>Low Income</v>
      </c>
      <c r="F368" s="4">
        <v>0</v>
      </c>
      <c r="G368" s="4" t="s">
        <v>13</v>
      </c>
      <c r="H368" s="4" t="s">
        <v>20</v>
      </c>
      <c r="I368" s="4" t="s">
        <v>15</v>
      </c>
      <c r="J368" s="4">
        <v>0</v>
      </c>
      <c r="K368" s="4" t="s">
        <v>16</v>
      </c>
      <c r="L368" s="6" t="str">
        <f>IF(K368="0-1 Miles","Less than a mile",
 IF(K368="1-2 Miles","Between 1 and 2 miles",
 IF(K368="2-5 Miles","Between 2 and 5 miles",
 IF(K368="5-10 Miles","Between 5 and 10 miles",
 IF(K368="10+ Miles","Greater than 10 miles",
 "Unknown"
)))))</f>
        <v>Less than a mile</v>
      </c>
      <c r="M368" s="4" t="s">
        <v>17</v>
      </c>
      <c r="N368" s="4">
        <v>39</v>
      </c>
      <c r="O368" s="4" t="str">
        <f>IF(AND(N368&gt;=25,N368&lt;=34),"Young Adults",
 IF(AND(N368&gt;=35,N368&lt;=44),"Early Middle Age",
 IF(AND(N368&gt;=45,N368&lt;=54),"Middle Age",
 IF(AND(N368&gt;=55,N368&lt;=64),"Pre-Retirement",
 IF(AND(N368&gt;=65,N368&lt;=74),"Young Seniors",
 IF(AND(N368&gt;=75,N368&lt;=89),"Senior Citizens","Invalid Age")
)))))</f>
        <v>Early Middle Age</v>
      </c>
      <c r="P368" s="4" t="s">
        <v>15</v>
      </c>
    </row>
    <row r="369" spans="1:16" x14ac:dyDescent="0.3">
      <c r="A369" s="7">
        <v>12821</v>
      </c>
      <c r="B369" s="7" t="s">
        <v>37</v>
      </c>
      <c r="C369" s="7" t="s">
        <v>36</v>
      </c>
      <c r="D369" s="8">
        <v>40000</v>
      </c>
      <c r="E369" s="8" t="str">
        <f t="shared" si="5"/>
        <v>Low Income</v>
      </c>
      <c r="F369" s="7">
        <v>0</v>
      </c>
      <c r="G369" s="7" t="s">
        <v>13</v>
      </c>
      <c r="H369" s="7" t="s">
        <v>20</v>
      </c>
      <c r="I369" s="7" t="s">
        <v>15</v>
      </c>
      <c r="J369" s="7">
        <v>0</v>
      </c>
      <c r="K369" s="7" t="s">
        <v>16</v>
      </c>
      <c r="L369" s="9" t="str">
        <f>IF(K369="0-1 Miles","Less than a mile",
 IF(K369="1-2 Miles","Between 1 and 2 miles",
 IF(K369="2-5 Miles","Between 2 and 5 miles",
 IF(K369="5-10 Miles","Between 5 and 10 miles",
 IF(K369="10+ Miles","Greater than 10 miles",
 "Unknown"
)))))</f>
        <v>Less than a mile</v>
      </c>
      <c r="M369" s="7" t="s">
        <v>17</v>
      </c>
      <c r="N369" s="7">
        <v>39</v>
      </c>
      <c r="O369" s="7" t="str">
        <f>IF(AND(N369&gt;=25,N369&lt;=34),"Young Adults",
 IF(AND(N369&gt;=35,N369&lt;=44),"Early Middle Age",
 IF(AND(N369&gt;=45,N369&lt;=54),"Middle Age",
 IF(AND(N369&gt;=55,N369&lt;=64),"Pre-Retirement",
 IF(AND(N369&gt;=65,N369&lt;=74),"Young Seniors",
 IF(AND(N369&gt;=75,N369&lt;=89),"Senior Citizens","Invalid Age")
)))))</f>
        <v>Early Middle Age</v>
      </c>
      <c r="P369" s="7" t="s">
        <v>18</v>
      </c>
    </row>
    <row r="370" spans="1:16" x14ac:dyDescent="0.3">
      <c r="A370" s="7">
        <v>19477</v>
      </c>
      <c r="B370" s="7" t="s">
        <v>37</v>
      </c>
      <c r="C370" s="7" t="s">
        <v>36</v>
      </c>
      <c r="D370" s="8">
        <v>40000</v>
      </c>
      <c r="E370" s="8" t="str">
        <f t="shared" si="5"/>
        <v>Low Income</v>
      </c>
      <c r="F370" s="7">
        <v>0</v>
      </c>
      <c r="G370" s="7" t="s">
        <v>13</v>
      </c>
      <c r="H370" s="7" t="s">
        <v>21</v>
      </c>
      <c r="I370" s="7" t="s">
        <v>15</v>
      </c>
      <c r="J370" s="7">
        <v>0</v>
      </c>
      <c r="K370" s="7" t="s">
        <v>16</v>
      </c>
      <c r="L370" s="9" t="str">
        <f>IF(K370="0-1 Miles","Less than a mile",
 IF(K370="1-2 Miles","Between 1 and 2 miles",
 IF(K370="2-5 Miles","Between 2 and 5 miles",
 IF(K370="5-10 Miles","Between 5 and 10 miles",
 IF(K370="10+ Miles","Greater than 10 miles",
 "Unknown"
)))))</f>
        <v>Less than a mile</v>
      </c>
      <c r="M370" s="7" t="s">
        <v>17</v>
      </c>
      <c r="N370" s="7">
        <v>40</v>
      </c>
      <c r="O370" s="7" t="str">
        <f>IF(AND(N370&gt;=25,N370&lt;=34),"Young Adults",
 IF(AND(N370&gt;=35,N370&lt;=44),"Early Middle Age",
 IF(AND(N370&gt;=45,N370&lt;=54),"Middle Age",
 IF(AND(N370&gt;=55,N370&lt;=64),"Pre-Retirement",
 IF(AND(N370&gt;=65,N370&lt;=74),"Young Seniors",
 IF(AND(N370&gt;=75,N370&lt;=89),"Senior Citizens","Invalid Age")
)))))</f>
        <v>Early Middle Age</v>
      </c>
      <c r="P370" s="7" t="s">
        <v>15</v>
      </c>
    </row>
    <row r="371" spans="1:16" x14ac:dyDescent="0.3">
      <c r="A371" s="4">
        <v>22500</v>
      </c>
      <c r="B371" s="4" t="s">
        <v>38</v>
      </c>
      <c r="C371" s="4" t="s">
        <v>36</v>
      </c>
      <c r="D371" s="5">
        <v>40000</v>
      </c>
      <c r="E371" s="5" t="str">
        <f t="shared" si="5"/>
        <v>Low Income</v>
      </c>
      <c r="F371" s="4">
        <v>0</v>
      </c>
      <c r="G371" s="4" t="s">
        <v>13</v>
      </c>
      <c r="H371" s="4" t="s">
        <v>21</v>
      </c>
      <c r="I371" s="4" t="s">
        <v>18</v>
      </c>
      <c r="J371" s="4">
        <v>0</v>
      </c>
      <c r="K371" s="4" t="s">
        <v>16</v>
      </c>
      <c r="L371" s="6" t="str">
        <f>IF(K371="0-1 Miles","Less than a mile",
 IF(K371="1-2 Miles","Between 1 and 2 miles",
 IF(K371="2-5 Miles","Between 2 and 5 miles",
 IF(K371="5-10 Miles","Between 5 and 10 miles",
 IF(K371="10+ Miles","Greater than 10 miles",
 "Unknown"
)))))</f>
        <v>Less than a mile</v>
      </c>
      <c r="M371" s="4" t="s">
        <v>17</v>
      </c>
      <c r="N371" s="4">
        <v>40</v>
      </c>
      <c r="O371" s="4" t="str">
        <f>IF(AND(N371&gt;=25,N371&lt;=34),"Young Adults",
 IF(AND(N371&gt;=35,N371&lt;=44),"Early Middle Age",
 IF(AND(N371&gt;=45,N371&lt;=54),"Middle Age",
 IF(AND(N371&gt;=55,N371&lt;=64),"Pre-Retirement",
 IF(AND(N371&gt;=65,N371&lt;=74),"Young Seniors",
 IF(AND(N371&gt;=75,N371&lt;=89),"Senior Citizens","Invalid Age")
)))))</f>
        <v>Early Middle Age</v>
      </c>
      <c r="P371" s="4" t="s">
        <v>15</v>
      </c>
    </row>
    <row r="372" spans="1:16" x14ac:dyDescent="0.3">
      <c r="A372" s="7">
        <v>19475</v>
      </c>
      <c r="B372" s="7" t="s">
        <v>37</v>
      </c>
      <c r="C372" s="7" t="s">
        <v>39</v>
      </c>
      <c r="D372" s="8">
        <v>40000</v>
      </c>
      <c r="E372" s="8" t="str">
        <f t="shared" si="5"/>
        <v>Low Income</v>
      </c>
      <c r="F372" s="7">
        <v>0</v>
      </c>
      <c r="G372" s="7" t="s">
        <v>13</v>
      </c>
      <c r="H372" s="7" t="s">
        <v>21</v>
      </c>
      <c r="I372" s="7" t="s">
        <v>18</v>
      </c>
      <c r="J372" s="7">
        <v>0</v>
      </c>
      <c r="K372" s="7" t="s">
        <v>16</v>
      </c>
      <c r="L372" s="9" t="str">
        <f>IF(K372="0-1 Miles","Less than a mile",
 IF(K372="1-2 Miles","Between 1 and 2 miles",
 IF(K372="2-5 Miles","Between 2 and 5 miles",
 IF(K372="5-10 Miles","Between 5 and 10 miles",
 IF(K372="10+ Miles","Greater than 10 miles",
 "Unknown"
)))))</f>
        <v>Less than a mile</v>
      </c>
      <c r="M372" s="7" t="s">
        <v>17</v>
      </c>
      <c r="N372" s="7">
        <v>40</v>
      </c>
      <c r="O372" s="7" t="str">
        <f>IF(AND(N372&gt;=25,N372&lt;=34),"Young Adults",
 IF(AND(N372&gt;=35,N372&lt;=44),"Early Middle Age",
 IF(AND(N372&gt;=45,N372&lt;=54),"Middle Age",
 IF(AND(N372&gt;=55,N372&lt;=64),"Pre-Retirement",
 IF(AND(N372&gt;=65,N372&lt;=74),"Young Seniors",
 IF(AND(N372&gt;=75,N372&lt;=89),"Senior Citizens","Invalid Age")
)))))</f>
        <v>Early Middle Age</v>
      </c>
      <c r="P372" s="7" t="s">
        <v>15</v>
      </c>
    </row>
    <row r="373" spans="1:16" x14ac:dyDescent="0.3">
      <c r="A373" s="7">
        <v>18012</v>
      </c>
      <c r="B373" s="7" t="s">
        <v>37</v>
      </c>
      <c r="C373" s="7" t="s">
        <v>39</v>
      </c>
      <c r="D373" s="8">
        <v>40000</v>
      </c>
      <c r="E373" s="8" t="str">
        <f t="shared" si="5"/>
        <v>Low Income</v>
      </c>
      <c r="F373" s="7">
        <v>1</v>
      </c>
      <c r="G373" s="7" t="s">
        <v>13</v>
      </c>
      <c r="H373" s="7" t="s">
        <v>14</v>
      </c>
      <c r="I373" s="7" t="s">
        <v>15</v>
      </c>
      <c r="J373" s="7">
        <v>0</v>
      </c>
      <c r="K373" s="7" t="s">
        <v>16</v>
      </c>
      <c r="L373" s="9" t="str">
        <f>IF(K373="0-1 Miles","Less than a mile",
 IF(K373="1-2 Miles","Between 1 and 2 miles",
 IF(K373="2-5 Miles","Between 2 and 5 miles",
 IF(K373="5-10 Miles","Between 5 and 10 miles",
 IF(K373="10+ Miles","Greater than 10 miles",
 "Unknown"
)))))</f>
        <v>Less than a mile</v>
      </c>
      <c r="M373" s="7" t="s">
        <v>17</v>
      </c>
      <c r="N373" s="7">
        <v>41</v>
      </c>
      <c r="O373" s="7" t="str">
        <f>IF(AND(N373&gt;=25,N373&lt;=34),"Young Adults",
 IF(AND(N373&gt;=35,N373&lt;=44),"Early Middle Age",
 IF(AND(N373&gt;=45,N373&lt;=54),"Middle Age",
 IF(AND(N373&gt;=55,N373&lt;=64),"Pre-Retirement",
 IF(AND(N373&gt;=65,N373&lt;=74),"Young Seniors",
 IF(AND(N373&gt;=75,N373&lt;=89),"Senior Citizens","Invalid Age")
)))))</f>
        <v>Early Middle Age</v>
      </c>
      <c r="P373" s="7" t="s">
        <v>18</v>
      </c>
    </row>
    <row r="374" spans="1:16" x14ac:dyDescent="0.3">
      <c r="A374" s="7">
        <v>11585</v>
      </c>
      <c r="B374" s="7" t="s">
        <v>37</v>
      </c>
      <c r="C374" s="7" t="s">
        <v>39</v>
      </c>
      <c r="D374" s="8">
        <v>40000</v>
      </c>
      <c r="E374" s="8" t="str">
        <f t="shared" si="5"/>
        <v>Low Income</v>
      </c>
      <c r="F374" s="7">
        <v>1</v>
      </c>
      <c r="G374" s="7" t="s">
        <v>13</v>
      </c>
      <c r="H374" s="7" t="s">
        <v>14</v>
      </c>
      <c r="I374" s="7" t="s">
        <v>15</v>
      </c>
      <c r="J374" s="7">
        <v>0</v>
      </c>
      <c r="K374" s="7" t="s">
        <v>16</v>
      </c>
      <c r="L374" s="9" t="str">
        <f>IF(K374="0-1 Miles","Less than a mile",
 IF(K374="1-2 Miles","Between 1 and 2 miles",
 IF(K374="2-5 Miles","Between 2 and 5 miles",
 IF(K374="5-10 Miles","Between 5 and 10 miles",
 IF(K374="10+ Miles","Greater than 10 miles",
 "Unknown"
)))))</f>
        <v>Less than a mile</v>
      </c>
      <c r="M374" s="7" t="s">
        <v>17</v>
      </c>
      <c r="N374" s="7">
        <v>41</v>
      </c>
      <c r="O374" s="7" t="str">
        <f>IF(AND(N374&gt;=25,N374&lt;=34),"Young Adults",
 IF(AND(N374&gt;=35,N374&lt;=44),"Early Middle Age",
 IF(AND(N374&gt;=45,N374&lt;=54),"Middle Age",
 IF(AND(N374&gt;=55,N374&lt;=64),"Pre-Retirement",
 IF(AND(N374&gt;=65,N374&lt;=74),"Young Seniors",
 IF(AND(N374&gt;=75,N374&lt;=89),"Senior Citizens","Invalid Age")
)))))</f>
        <v>Early Middle Age</v>
      </c>
      <c r="P374" s="7" t="s">
        <v>18</v>
      </c>
    </row>
    <row r="375" spans="1:16" x14ac:dyDescent="0.3">
      <c r="A375" s="4">
        <v>12496</v>
      </c>
      <c r="B375" s="4" t="s">
        <v>37</v>
      </c>
      <c r="C375" s="4" t="s">
        <v>39</v>
      </c>
      <c r="D375" s="5">
        <v>40000</v>
      </c>
      <c r="E375" s="5" t="str">
        <f t="shared" si="5"/>
        <v>Low Income</v>
      </c>
      <c r="F375" s="4">
        <v>1</v>
      </c>
      <c r="G375" s="4" t="s">
        <v>13</v>
      </c>
      <c r="H375" s="4" t="s">
        <v>14</v>
      </c>
      <c r="I375" s="4" t="s">
        <v>15</v>
      </c>
      <c r="J375" s="4">
        <v>0</v>
      </c>
      <c r="K375" s="4" t="s">
        <v>16</v>
      </c>
      <c r="L375" s="6" t="str">
        <f>IF(K375="0-1 Miles","Less than a mile",
 IF(K375="1-2 Miles","Between 1 and 2 miles",
 IF(K375="2-5 Miles","Between 2 and 5 miles",
 IF(K375="5-10 Miles","Between 5 and 10 miles",
 IF(K375="10+ Miles","Greater than 10 miles",
 "Unknown"
)))))</f>
        <v>Less than a mile</v>
      </c>
      <c r="M375" s="4" t="s">
        <v>17</v>
      </c>
      <c r="N375" s="4">
        <v>42</v>
      </c>
      <c r="O375" s="4" t="str">
        <f>IF(AND(N375&gt;=25,N375&lt;=34),"Young Adults",
 IF(AND(N375&gt;=35,N375&lt;=44),"Early Middle Age",
 IF(AND(N375&gt;=45,N375&lt;=54),"Middle Age",
 IF(AND(N375&gt;=55,N375&lt;=64),"Pre-Retirement",
 IF(AND(N375&gt;=65,N375&lt;=74),"Young Seniors",
 IF(AND(N375&gt;=75,N375&lt;=89),"Senior Citizens","Invalid Age")
)))))</f>
        <v>Early Middle Age</v>
      </c>
      <c r="P375" s="4" t="s">
        <v>18</v>
      </c>
    </row>
    <row r="376" spans="1:16" x14ac:dyDescent="0.3">
      <c r="A376" s="4">
        <v>14832</v>
      </c>
      <c r="B376" s="4" t="s">
        <v>37</v>
      </c>
      <c r="C376" s="4" t="s">
        <v>36</v>
      </c>
      <c r="D376" s="5">
        <v>40000</v>
      </c>
      <c r="E376" s="5" t="str">
        <f t="shared" si="5"/>
        <v>Low Income</v>
      </c>
      <c r="F376" s="4">
        <v>1</v>
      </c>
      <c r="G376" s="4" t="s">
        <v>13</v>
      </c>
      <c r="H376" s="4" t="s">
        <v>14</v>
      </c>
      <c r="I376" s="4" t="s">
        <v>15</v>
      </c>
      <c r="J376" s="4">
        <v>0</v>
      </c>
      <c r="K376" s="4" t="s">
        <v>16</v>
      </c>
      <c r="L376" s="6" t="str">
        <f>IF(K376="0-1 Miles","Less than a mile",
 IF(K376="1-2 Miles","Between 1 and 2 miles",
 IF(K376="2-5 Miles","Between 2 and 5 miles",
 IF(K376="5-10 Miles","Between 5 and 10 miles",
 IF(K376="10+ Miles","Greater than 10 miles",
 "Unknown"
)))))</f>
        <v>Less than a mile</v>
      </c>
      <c r="M376" s="4" t="s">
        <v>17</v>
      </c>
      <c r="N376" s="4">
        <v>42</v>
      </c>
      <c r="O376" s="4" t="str">
        <f>IF(AND(N376&gt;=25,N376&lt;=34),"Young Adults",
 IF(AND(N376&gt;=35,N376&lt;=44),"Early Middle Age",
 IF(AND(N376&gt;=45,N376&lt;=54),"Middle Age",
 IF(AND(N376&gt;=55,N376&lt;=64),"Pre-Retirement",
 IF(AND(N376&gt;=65,N376&lt;=74),"Young Seniors",
 IF(AND(N376&gt;=75,N376&lt;=89),"Senior Citizens","Invalid Age")
)))))</f>
        <v>Early Middle Age</v>
      </c>
      <c r="P376" s="4" t="s">
        <v>15</v>
      </c>
    </row>
    <row r="377" spans="1:16" x14ac:dyDescent="0.3">
      <c r="A377" s="7">
        <v>20923</v>
      </c>
      <c r="B377" s="7" t="s">
        <v>37</v>
      </c>
      <c r="C377" s="7" t="s">
        <v>39</v>
      </c>
      <c r="D377" s="8">
        <v>40000</v>
      </c>
      <c r="E377" s="8" t="str">
        <f t="shared" si="5"/>
        <v>Low Income</v>
      </c>
      <c r="F377" s="7">
        <v>1</v>
      </c>
      <c r="G377" s="7" t="s">
        <v>13</v>
      </c>
      <c r="H377" s="7" t="s">
        <v>14</v>
      </c>
      <c r="I377" s="7" t="s">
        <v>15</v>
      </c>
      <c r="J377" s="7">
        <v>0</v>
      </c>
      <c r="K377" s="7" t="s">
        <v>16</v>
      </c>
      <c r="L377" s="9" t="str">
        <f>IF(K377="0-1 Miles","Less than a mile",
 IF(K377="1-2 Miles","Between 1 and 2 miles",
 IF(K377="2-5 Miles","Between 2 and 5 miles",
 IF(K377="5-10 Miles","Between 5 and 10 miles",
 IF(K377="10+ Miles","Greater than 10 miles",
 "Unknown"
)))))</f>
        <v>Less than a mile</v>
      </c>
      <c r="M377" s="7" t="s">
        <v>17</v>
      </c>
      <c r="N377" s="7">
        <v>42</v>
      </c>
      <c r="O377" s="7" t="str">
        <f>IF(AND(N377&gt;=25,N377&lt;=34),"Young Adults",
 IF(AND(N377&gt;=35,N377&lt;=44),"Early Middle Age",
 IF(AND(N377&gt;=45,N377&lt;=54),"Middle Age",
 IF(AND(N377&gt;=55,N377&lt;=64),"Pre-Retirement",
 IF(AND(N377&gt;=65,N377&lt;=74),"Young Seniors",
 IF(AND(N377&gt;=75,N377&lt;=89),"Senior Citizens","Invalid Age")
)))))</f>
        <v>Early Middle Age</v>
      </c>
      <c r="P377" s="7" t="s">
        <v>15</v>
      </c>
    </row>
    <row r="378" spans="1:16" x14ac:dyDescent="0.3">
      <c r="A378" s="7">
        <v>12497</v>
      </c>
      <c r="B378" s="7" t="s">
        <v>37</v>
      </c>
      <c r="C378" s="7" t="s">
        <v>39</v>
      </c>
      <c r="D378" s="8">
        <v>40000</v>
      </c>
      <c r="E378" s="8" t="str">
        <f t="shared" si="5"/>
        <v>Low Income</v>
      </c>
      <c r="F378" s="7">
        <v>1</v>
      </c>
      <c r="G378" s="7" t="s">
        <v>13</v>
      </c>
      <c r="H378" s="7" t="s">
        <v>14</v>
      </c>
      <c r="I378" s="7" t="s">
        <v>15</v>
      </c>
      <c r="J378" s="7">
        <v>0</v>
      </c>
      <c r="K378" s="7" t="s">
        <v>16</v>
      </c>
      <c r="L378" s="9" t="str">
        <f>IF(K378="0-1 Miles","Less than a mile",
 IF(K378="1-2 Miles","Between 1 and 2 miles",
 IF(K378="2-5 Miles","Between 2 and 5 miles",
 IF(K378="5-10 Miles","Between 5 and 10 miles",
 IF(K378="10+ Miles","Greater than 10 miles",
 "Unknown"
)))))</f>
        <v>Less than a mile</v>
      </c>
      <c r="M378" s="7" t="s">
        <v>17</v>
      </c>
      <c r="N378" s="7">
        <v>42</v>
      </c>
      <c r="O378" s="7" t="str">
        <f>IF(AND(N378&gt;=25,N378&lt;=34),"Young Adults",
 IF(AND(N378&gt;=35,N378&lt;=44),"Early Middle Age",
 IF(AND(N378&gt;=45,N378&lt;=54),"Middle Age",
 IF(AND(N378&gt;=55,N378&lt;=64),"Pre-Retirement",
 IF(AND(N378&gt;=65,N378&lt;=74),"Young Seniors",
 IF(AND(N378&gt;=75,N378&lt;=89),"Senior Citizens","Invalid Age")
)))))</f>
        <v>Early Middle Age</v>
      </c>
      <c r="P378" s="7" t="s">
        <v>18</v>
      </c>
    </row>
    <row r="379" spans="1:16" x14ac:dyDescent="0.3">
      <c r="A379" s="7">
        <v>29132</v>
      </c>
      <c r="B379" s="7" t="s">
        <v>38</v>
      </c>
      <c r="C379" s="7" t="s">
        <v>39</v>
      </c>
      <c r="D379" s="8">
        <v>40000</v>
      </c>
      <c r="E379" s="8" t="str">
        <f t="shared" si="5"/>
        <v>Low Income</v>
      </c>
      <c r="F379" s="7">
        <v>0</v>
      </c>
      <c r="G379" s="7" t="s">
        <v>13</v>
      </c>
      <c r="H379" s="7" t="s">
        <v>21</v>
      </c>
      <c r="I379" s="7" t="s">
        <v>15</v>
      </c>
      <c r="J379" s="7">
        <v>1</v>
      </c>
      <c r="K379" s="7" t="s">
        <v>22</v>
      </c>
      <c r="L379" s="9" t="str">
        <f>IF(K379="0-1 Miles","Less than a mile",
 IF(K379="1-2 Miles","Between 1 and 2 miles",
 IF(K379="2-5 Miles","Between 2 and 5 miles",
 IF(K379="5-10 Miles","Between 5 and 10 miles",
 IF(K379="10+ Miles","Greater than 10 miles",
 "Unknown"
)))))</f>
        <v>Between 2 and 5 miles</v>
      </c>
      <c r="M379" s="7" t="s">
        <v>32</v>
      </c>
      <c r="N379" s="7">
        <v>42</v>
      </c>
      <c r="O379" s="7" t="str">
        <f>IF(AND(N379&gt;=25,N379&lt;=34),"Young Adults",
 IF(AND(N379&gt;=35,N379&lt;=44),"Early Middle Age",
 IF(AND(N379&gt;=45,N379&lt;=54),"Middle Age",
 IF(AND(N379&gt;=55,N379&lt;=64),"Pre-Retirement",
 IF(AND(N379&gt;=65,N379&lt;=74),"Young Seniors",
 IF(AND(N379&gt;=75,N379&lt;=89),"Senior Citizens","Invalid Age")
)))))</f>
        <v>Early Middle Age</v>
      </c>
      <c r="P379" s="7" t="s">
        <v>15</v>
      </c>
    </row>
    <row r="380" spans="1:16" x14ac:dyDescent="0.3">
      <c r="A380" s="7">
        <v>19147</v>
      </c>
      <c r="B380" s="7" t="s">
        <v>37</v>
      </c>
      <c r="C380" s="7" t="s">
        <v>36</v>
      </c>
      <c r="D380" s="8">
        <v>40000</v>
      </c>
      <c r="E380" s="8" t="str">
        <f t="shared" si="5"/>
        <v>Low Income</v>
      </c>
      <c r="F380" s="7">
        <v>0</v>
      </c>
      <c r="G380" s="7" t="s">
        <v>13</v>
      </c>
      <c r="H380" s="7" t="s">
        <v>21</v>
      </c>
      <c r="I380" s="7" t="s">
        <v>18</v>
      </c>
      <c r="J380" s="7">
        <v>1</v>
      </c>
      <c r="K380" s="7" t="s">
        <v>16</v>
      </c>
      <c r="L380" s="9" t="str">
        <f>IF(K380="0-1 Miles","Less than a mile",
 IF(K380="1-2 Miles","Between 1 and 2 miles",
 IF(K380="2-5 Miles","Between 2 and 5 miles",
 IF(K380="5-10 Miles","Between 5 and 10 miles",
 IF(K380="10+ Miles","Greater than 10 miles",
 "Unknown"
)))))</f>
        <v>Less than a mile</v>
      </c>
      <c r="M380" s="7" t="s">
        <v>32</v>
      </c>
      <c r="N380" s="7">
        <v>42</v>
      </c>
      <c r="O380" s="7" t="str">
        <f>IF(AND(N380&gt;=25,N380&lt;=34),"Young Adults",
 IF(AND(N380&gt;=35,N380&lt;=44),"Early Middle Age",
 IF(AND(N380&gt;=45,N380&lt;=54),"Middle Age",
 IF(AND(N380&gt;=55,N380&lt;=64),"Pre-Retirement",
 IF(AND(N380&gt;=65,N380&lt;=74),"Young Seniors",
 IF(AND(N380&gt;=75,N380&lt;=89),"Senior Citizens","Invalid Age")
)))))</f>
        <v>Early Middle Age</v>
      </c>
      <c r="P380" s="7" t="s">
        <v>18</v>
      </c>
    </row>
    <row r="381" spans="1:16" x14ac:dyDescent="0.3">
      <c r="A381" s="7">
        <v>19364</v>
      </c>
      <c r="B381" s="7" t="s">
        <v>37</v>
      </c>
      <c r="C381" s="7" t="s">
        <v>36</v>
      </c>
      <c r="D381" s="8">
        <v>40000</v>
      </c>
      <c r="E381" s="8" t="str">
        <f t="shared" si="5"/>
        <v>Low Income</v>
      </c>
      <c r="F381" s="7">
        <v>1</v>
      </c>
      <c r="G381" s="7" t="s">
        <v>13</v>
      </c>
      <c r="H381" s="7" t="s">
        <v>14</v>
      </c>
      <c r="I381" s="7" t="s">
        <v>15</v>
      </c>
      <c r="J381" s="7">
        <v>0</v>
      </c>
      <c r="K381" s="7" t="s">
        <v>16</v>
      </c>
      <c r="L381" s="9" t="str">
        <f>IF(K381="0-1 Miles","Less than a mile",
 IF(K381="1-2 Miles","Between 1 and 2 miles",
 IF(K381="2-5 Miles","Between 2 and 5 miles",
 IF(K381="5-10 Miles","Between 5 and 10 miles",
 IF(K381="10+ Miles","Greater than 10 miles",
 "Unknown"
)))))</f>
        <v>Less than a mile</v>
      </c>
      <c r="M381" s="7" t="s">
        <v>17</v>
      </c>
      <c r="N381" s="7">
        <v>43</v>
      </c>
      <c r="O381" s="7" t="str">
        <f>IF(AND(N381&gt;=25,N381&lt;=34),"Young Adults",
 IF(AND(N381&gt;=35,N381&lt;=44),"Early Middle Age",
 IF(AND(N381&gt;=45,N381&lt;=54),"Middle Age",
 IF(AND(N381&gt;=55,N381&lt;=64),"Pre-Retirement",
 IF(AND(N381&gt;=65,N381&lt;=74),"Young Seniors",
 IF(AND(N381&gt;=75,N381&lt;=89),"Senior Citizens","Invalid Age")
)))))</f>
        <v>Early Middle Age</v>
      </c>
      <c r="P381" s="7" t="s">
        <v>15</v>
      </c>
    </row>
    <row r="382" spans="1:16" x14ac:dyDescent="0.3">
      <c r="A382" s="7">
        <v>25502</v>
      </c>
      <c r="B382" s="7" t="s">
        <v>37</v>
      </c>
      <c r="C382" s="7" t="s">
        <v>39</v>
      </c>
      <c r="D382" s="8">
        <v>40000</v>
      </c>
      <c r="E382" s="8" t="str">
        <f t="shared" si="5"/>
        <v>Low Income</v>
      </c>
      <c r="F382" s="7">
        <v>1</v>
      </c>
      <c r="G382" s="7" t="s">
        <v>13</v>
      </c>
      <c r="H382" s="7" t="s">
        <v>14</v>
      </c>
      <c r="I382" s="7" t="s">
        <v>15</v>
      </c>
      <c r="J382" s="7">
        <v>0</v>
      </c>
      <c r="K382" s="7" t="s">
        <v>16</v>
      </c>
      <c r="L382" s="9" t="str">
        <f>IF(K382="0-1 Miles","Less than a mile",
 IF(K382="1-2 Miles","Between 1 and 2 miles",
 IF(K382="2-5 Miles","Between 2 and 5 miles",
 IF(K382="5-10 Miles","Between 5 and 10 miles",
 IF(K382="10+ Miles","Greater than 10 miles",
 "Unknown"
)))))</f>
        <v>Less than a mile</v>
      </c>
      <c r="M382" s="7" t="s">
        <v>17</v>
      </c>
      <c r="N382" s="7">
        <v>43</v>
      </c>
      <c r="O382" s="7" t="str">
        <f>IF(AND(N382&gt;=25,N382&lt;=34),"Young Adults",
 IF(AND(N382&gt;=35,N382&lt;=44),"Early Middle Age",
 IF(AND(N382&gt;=45,N382&lt;=54),"Middle Age",
 IF(AND(N382&gt;=55,N382&lt;=64),"Pre-Retirement",
 IF(AND(N382&gt;=65,N382&lt;=74),"Young Seniors",
 IF(AND(N382&gt;=75,N382&lt;=89),"Senior Citizens","Invalid Age")
)))))</f>
        <v>Early Middle Age</v>
      </c>
      <c r="P382" s="7" t="s">
        <v>15</v>
      </c>
    </row>
    <row r="383" spans="1:16" x14ac:dyDescent="0.3">
      <c r="A383" s="4">
        <v>25651</v>
      </c>
      <c r="B383" s="4" t="s">
        <v>37</v>
      </c>
      <c r="C383" s="4" t="s">
        <v>36</v>
      </c>
      <c r="D383" s="5">
        <v>40000</v>
      </c>
      <c r="E383" s="5" t="str">
        <f t="shared" si="5"/>
        <v>Low Income</v>
      </c>
      <c r="F383" s="4">
        <v>1</v>
      </c>
      <c r="G383" s="4" t="s">
        <v>13</v>
      </c>
      <c r="H383" s="4" t="s">
        <v>14</v>
      </c>
      <c r="I383" s="4" t="s">
        <v>18</v>
      </c>
      <c r="J383" s="4">
        <v>0</v>
      </c>
      <c r="K383" s="4" t="s">
        <v>16</v>
      </c>
      <c r="L383" s="6" t="str">
        <f>IF(K383="0-1 Miles","Less than a mile",
 IF(K383="1-2 Miles","Between 1 and 2 miles",
 IF(K383="2-5 Miles","Between 2 and 5 miles",
 IF(K383="5-10 Miles","Between 5 and 10 miles",
 IF(K383="10+ Miles","Greater than 10 miles",
 "Unknown"
)))))</f>
        <v>Less than a mile</v>
      </c>
      <c r="M383" s="4" t="s">
        <v>17</v>
      </c>
      <c r="N383" s="4">
        <v>43</v>
      </c>
      <c r="O383" s="4" t="str">
        <f>IF(AND(N383&gt;=25,N383&lt;=34),"Young Adults",
 IF(AND(N383&gt;=35,N383&lt;=44),"Early Middle Age",
 IF(AND(N383&gt;=45,N383&lt;=54),"Middle Age",
 IF(AND(N383&gt;=55,N383&lt;=64),"Pre-Retirement",
 IF(AND(N383&gt;=65,N383&lt;=74),"Young Seniors",
 IF(AND(N383&gt;=75,N383&lt;=89),"Senior Citizens","Invalid Age")
)))))</f>
        <v>Early Middle Age</v>
      </c>
      <c r="P383" s="4" t="s">
        <v>15</v>
      </c>
    </row>
    <row r="384" spans="1:16" x14ac:dyDescent="0.3">
      <c r="A384" s="7">
        <v>12510</v>
      </c>
      <c r="B384" s="7" t="s">
        <v>37</v>
      </c>
      <c r="C384" s="7" t="s">
        <v>36</v>
      </c>
      <c r="D384" s="8">
        <v>40000</v>
      </c>
      <c r="E384" s="8" t="str">
        <f t="shared" si="5"/>
        <v>Low Income</v>
      </c>
      <c r="F384" s="7">
        <v>1</v>
      </c>
      <c r="G384" s="7" t="s">
        <v>13</v>
      </c>
      <c r="H384" s="7" t="s">
        <v>14</v>
      </c>
      <c r="I384" s="7" t="s">
        <v>15</v>
      </c>
      <c r="J384" s="7">
        <v>1</v>
      </c>
      <c r="K384" s="7" t="s">
        <v>16</v>
      </c>
      <c r="L384" s="9" t="str">
        <f>IF(K384="0-1 Miles","Less than a mile",
 IF(K384="1-2 Miles","Between 1 and 2 miles",
 IF(K384="2-5 Miles","Between 2 and 5 miles",
 IF(K384="5-10 Miles","Between 5 and 10 miles",
 IF(K384="10+ Miles","Greater than 10 miles",
 "Unknown"
)))))</f>
        <v>Less than a mile</v>
      </c>
      <c r="M384" s="7" t="s">
        <v>17</v>
      </c>
      <c r="N384" s="7">
        <v>43</v>
      </c>
      <c r="O384" s="7" t="str">
        <f>IF(AND(N384&gt;=25,N384&lt;=34),"Young Adults",
 IF(AND(N384&gt;=35,N384&lt;=44),"Early Middle Age",
 IF(AND(N384&gt;=45,N384&lt;=54),"Middle Age",
 IF(AND(N384&gt;=55,N384&lt;=64),"Pre-Retirement",
 IF(AND(N384&gt;=65,N384&lt;=74),"Young Seniors",
 IF(AND(N384&gt;=75,N384&lt;=89),"Senior Citizens","Invalid Age")
)))))</f>
        <v>Early Middle Age</v>
      </c>
      <c r="P384" s="7" t="s">
        <v>15</v>
      </c>
    </row>
    <row r="385" spans="1:16" x14ac:dyDescent="0.3">
      <c r="A385" s="4">
        <v>21108</v>
      </c>
      <c r="B385" s="4" t="s">
        <v>37</v>
      </c>
      <c r="C385" s="4" t="s">
        <v>39</v>
      </c>
      <c r="D385" s="5">
        <v>40000</v>
      </c>
      <c r="E385" s="5" t="str">
        <f t="shared" si="5"/>
        <v>Low Income</v>
      </c>
      <c r="F385" s="4">
        <v>1</v>
      </c>
      <c r="G385" s="4" t="s">
        <v>13</v>
      </c>
      <c r="H385" s="4" t="s">
        <v>14</v>
      </c>
      <c r="I385" s="4" t="s">
        <v>15</v>
      </c>
      <c r="J385" s="4">
        <v>1</v>
      </c>
      <c r="K385" s="4" t="s">
        <v>16</v>
      </c>
      <c r="L385" s="6" t="str">
        <f>IF(K385="0-1 Miles","Less than a mile",
 IF(K385="1-2 Miles","Between 1 and 2 miles",
 IF(K385="2-5 Miles","Between 2 and 5 miles",
 IF(K385="5-10 Miles","Between 5 and 10 miles",
 IF(K385="10+ Miles","Greater than 10 miles",
 "Unknown"
)))))</f>
        <v>Less than a mile</v>
      </c>
      <c r="M385" s="4" t="s">
        <v>17</v>
      </c>
      <c r="N385" s="4">
        <v>43</v>
      </c>
      <c r="O385" s="4" t="str">
        <f>IF(AND(N385&gt;=25,N385&lt;=34),"Young Adults",
 IF(AND(N385&gt;=35,N385&lt;=44),"Early Middle Age",
 IF(AND(N385&gt;=45,N385&lt;=54),"Middle Age",
 IF(AND(N385&gt;=55,N385&lt;=64),"Pre-Retirement",
 IF(AND(N385&gt;=65,N385&lt;=74),"Young Seniors",
 IF(AND(N385&gt;=75,N385&lt;=89),"Senior Citizens","Invalid Age")
)))))</f>
        <v>Early Middle Age</v>
      </c>
      <c r="P385" s="4" t="s">
        <v>15</v>
      </c>
    </row>
    <row r="386" spans="1:16" x14ac:dyDescent="0.3">
      <c r="A386" s="7">
        <v>17541</v>
      </c>
      <c r="B386" s="7" t="s">
        <v>37</v>
      </c>
      <c r="C386" s="7" t="s">
        <v>39</v>
      </c>
      <c r="D386" s="8">
        <v>40000</v>
      </c>
      <c r="E386" s="8" t="str">
        <f t="shared" ref="E386:E449" si="6">IF(D386&lt;=40000,"Low Income",IF(D386&lt;=70000,"Lower-Middle Income",IF(D386&lt;=100000,"Middle Income",IF(D386&lt;=130000,"Upper-Middle Income","High Income"))))</f>
        <v>Low Income</v>
      </c>
      <c r="F386" s="7">
        <v>4</v>
      </c>
      <c r="G386" s="7" t="s">
        <v>27</v>
      </c>
      <c r="H386" s="7" t="s">
        <v>14</v>
      </c>
      <c r="I386" s="7" t="s">
        <v>15</v>
      </c>
      <c r="J386" s="7">
        <v>2</v>
      </c>
      <c r="K386" s="7" t="s">
        <v>22</v>
      </c>
      <c r="L386" s="9" t="str">
        <f>IF(K386="0-1 Miles","Less than a mile",
 IF(K386="1-2 Miles","Between 1 and 2 miles",
 IF(K386="2-5 Miles","Between 2 and 5 miles",
 IF(K386="5-10 Miles","Between 5 and 10 miles",
 IF(K386="10+ Miles","Greater than 10 miles",
 "Unknown"
)))))</f>
        <v>Between 2 and 5 miles</v>
      </c>
      <c r="M386" s="7" t="s">
        <v>32</v>
      </c>
      <c r="N386" s="7">
        <v>43</v>
      </c>
      <c r="O386" s="7" t="str">
        <f>IF(AND(N386&gt;=25,N386&lt;=34),"Young Adults",
 IF(AND(N386&gt;=35,N386&lt;=44),"Early Middle Age",
 IF(AND(N386&gt;=45,N386&lt;=54),"Middle Age",
 IF(AND(N386&gt;=55,N386&lt;=64),"Pre-Retirement",
 IF(AND(N386&gt;=65,N386&lt;=74),"Young Seniors",
 IF(AND(N386&gt;=75,N386&lt;=89),"Senior Citizens","Invalid Age")
)))))</f>
        <v>Early Middle Age</v>
      </c>
      <c r="P386" s="7" t="s">
        <v>18</v>
      </c>
    </row>
    <row r="387" spans="1:16" x14ac:dyDescent="0.3">
      <c r="A387" s="7">
        <v>23940</v>
      </c>
      <c r="B387" s="7" t="s">
        <v>37</v>
      </c>
      <c r="C387" s="7" t="s">
        <v>36</v>
      </c>
      <c r="D387" s="8">
        <v>40000</v>
      </c>
      <c r="E387" s="8" t="str">
        <f t="shared" si="6"/>
        <v>Low Income</v>
      </c>
      <c r="F387" s="7">
        <v>1</v>
      </c>
      <c r="G387" s="7" t="s">
        <v>13</v>
      </c>
      <c r="H387" s="7" t="s">
        <v>14</v>
      </c>
      <c r="I387" s="7" t="s">
        <v>15</v>
      </c>
      <c r="J387" s="7">
        <v>1</v>
      </c>
      <c r="K387" s="7" t="s">
        <v>16</v>
      </c>
      <c r="L387" s="9" t="str">
        <f>IF(K387="0-1 Miles","Less than a mile",
 IF(K387="1-2 Miles","Between 1 and 2 miles",
 IF(K387="2-5 Miles","Between 2 and 5 miles",
 IF(K387="5-10 Miles","Between 5 and 10 miles",
 IF(K387="10+ Miles","Greater than 10 miles",
 "Unknown"
)))))</f>
        <v>Less than a mile</v>
      </c>
      <c r="M387" s="7" t="s">
        <v>17</v>
      </c>
      <c r="N387" s="7">
        <v>44</v>
      </c>
      <c r="O387" s="7" t="str">
        <f>IF(AND(N387&gt;=25,N387&lt;=34),"Young Adults",
 IF(AND(N387&gt;=35,N387&lt;=44),"Early Middle Age",
 IF(AND(N387&gt;=45,N387&lt;=54),"Middle Age",
 IF(AND(N387&gt;=55,N387&lt;=64),"Pre-Retirement",
 IF(AND(N387&gt;=65,N387&lt;=74),"Young Seniors",
 IF(AND(N387&gt;=75,N387&lt;=89),"Senior Citizens","Invalid Age")
)))))</f>
        <v>Early Middle Age</v>
      </c>
      <c r="P387" s="7" t="s">
        <v>15</v>
      </c>
    </row>
    <row r="388" spans="1:16" x14ac:dyDescent="0.3">
      <c r="A388" s="4">
        <v>17858</v>
      </c>
      <c r="B388" s="4" t="s">
        <v>37</v>
      </c>
      <c r="C388" s="4" t="s">
        <v>36</v>
      </c>
      <c r="D388" s="5">
        <v>40000</v>
      </c>
      <c r="E388" s="5" t="str">
        <f t="shared" si="6"/>
        <v>Low Income</v>
      </c>
      <c r="F388" s="4">
        <v>4</v>
      </c>
      <c r="G388" s="4" t="s">
        <v>27</v>
      </c>
      <c r="H388" s="4" t="s">
        <v>14</v>
      </c>
      <c r="I388" s="4" t="s">
        <v>15</v>
      </c>
      <c r="J388" s="4">
        <v>2</v>
      </c>
      <c r="K388" s="4" t="s">
        <v>22</v>
      </c>
      <c r="L388" s="6" t="str">
        <f>IF(K388="0-1 Miles","Less than a mile",
 IF(K388="1-2 Miles","Between 1 and 2 miles",
 IF(K388="2-5 Miles","Between 2 and 5 miles",
 IF(K388="5-10 Miles","Between 5 and 10 miles",
 IF(K388="10+ Miles","Greater than 10 miles",
 "Unknown"
)))))</f>
        <v>Between 2 and 5 miles</v>
      </c>
      <c r="M388" s="4" t="s">
        <v>32</v>
      </c>
      <c r="N388" s="4">
        <v>44</v>
      </c>
      <c r="O388" s="4" t="str">
        <f>IF(AND(N388&gt;=25,N388&lt;=34),"Young Adults",
 IF(AND(N388&gt;=35,N388&lt;=44),"Early Middle Age",
 IF(AND(N388&gt;=45,N388&lt;=54),"Middle Age",
 IF(AND(N388&gt;=55,N388&lt;=64),"Pre-Retirement",
 IF(AND(N388&gt;=65,N388&lt;=74),"Young Seniors",
 IF(AND(N388&gt;=75,N388&lt;=89),"Senior Citizens","Invalid Age")
)))))</f>
        <v>Early Middle Age</v>
      </c>
      <c r="P388" s="4" t="s">
        <v>15</v>
      </c>
    </row>
    <row r="389" spans="1:16" x14ac:dyDescent="0.3">
      <c r="A389" s="7">
        <v>16122</v>
      </c>
      <c r="B389" s="7" t="s">
        <v>37</v>
      </c>
      <c r="C389" s="7" t="s">
        <v>36</v>
      </c>
      <c r="D389" s="8">
        <v>40000</v>
      </c>
      <c r="E389" s="8" t="str">
        <f t="shared" si="6"/>
        <v>Low Income</v>
      </c>
      <c r="F389" s="7">
        <v>4</v>
      </c>
      <c r="G389" s="7" t="s">
        <v>27</v>
      </c>
      <c r="H389" s="7" t="s">
        <v>14</v>
      </c>
      <c r="I389" s="7" t="s">
        <v>15</v>
      </c>
      <c r="J389" s="7">
        <v>2</v>
      </c>
      <c r="K389" s="7" t="s">
        <v>16</v>
      </c>
      <c r="L389" s="9" t="str">
        <f>IF(K389="0-1 Miles","Less than a mile",
 IF(K389="1-2 Miles","Between 1 and 2 miles",
 IF(K389="2-5 Miles","Between 2 and 5 miles",
 IF(K389="5-10 Miles","Between 5 and 10 miles",
 IF(K389="10+ Miles","Greater than 10 miles",
 "Unknown"
)))))</f>
        <v>Less than a mile</v>
      </c>
      <c r="M389" s="7" t="s">
        <v>32</v>
      </c>
      <c r="N389" s="7">
        <v>44</v>
      </c>
      <c r="O389" s="7" t="str">
        <f>IF(AND(N389&gt;=25,N389&lt;=34),"Young Adults",
 IF(AND(N389&gt;=35,N389&lt;=44),"Early Middle Age",
 IF(AND(N389&gt;=45,N389&lt;=54),"Middle Age",
 IF(AND(N389&gt;=55,N389&lt;=64),"Pre-Retirement",
 IF(AND(N389&gt;=65,N389&lt;=74),"Young Seniors",
 IF(AND(N389&gt;=75,N389&lt;=89),"Senior Citizens","Invalid Age")
)))))</f>
        <v>Early Middle Age</v>
      </c>
      <c r="P389" s="7" t="s">
        <v>15</v>
      </c>
    </row>
    <row r="390" spans="1:16" x14ac:dyDescent="0.3">
      <c r="A390" s="4">
        <v>19399</v>
      </c>
      <c r="B390" s="4" t="s">
        <v>38</v>
      </c>
      <c r="C390" s="4" t="s">
        <v>36</v>
      </c>
      <c r="D390" s="5">
        <v>40000</v>
      </c>
      <c r="E390" s="5" t="str">
        <f t="shared" si="6"/>
        <v>Low Income</v>
      </c>
      <c r="F390" s="4">
        <v>0</v>
      </c>
      <c r="G390" s="4" t="s">
        <v>13</v>
      </c>
      <c r="H390" s="4" t="s">
        <v>21</v>
      </c>
      <c r="I390" s="4" t="s">
        <v>18</v>
      </c>
      <c r="J390" s="4">
        <v>1</v>
      </c>
      <c r="K390" s="4" t="s">
        <v>22</v>
      </c>
      <c r="L390" s="6" t="str">
        <f>IF(K390="0-1 Miles","Less than a mile",
 IF(K390="1-2 Miles","Between 1 and 2 miles",
 IF(K390="2-5 Miles","Between 2 and 5 miles",
 IF(K390="5-10 Miles","Between 5 and 10 miles",
 IF(K390="10+ Miles","Greater than 10 miles",
 "Unknown"
)))))</f>
        <v>Between 2 and 5 miles</v>
      </c>
      <c r="M390" s="4" t="s">
        <v>32</v>
      </c>
      <c r="N390" s="4">
        <v>45</v>
      </c>
      <c r="O390" s="4" t="str">
        <f>IF(AND(N390&gt;=25,N390&lt;=34),"Young Adults",
 IF(AND(N390&gt;=35,N390&lt;=44),"Early Middle Age",
 IF(AND(N390&gt;=45,N390&lt;=54),"Middle Age",
 IF(AND(N390&gt;=55,N390&lt;=64),"Pre-Retirement",
 IF(AND(N390&gt;=65,N390&lt;=74),"Young Seniors",
 IF(AND(N390&gt;=75,N390&lt;=89),"Senior Citizens","Invalid Age")
)))))</f>
        <v>Middle Age</v>
      </c>
      <c r="P390" s="4" t="s">
        <v>18</v>
      </c>
    </row>
    <row r="391" spans="1:16" x14ac:dyDescent="0.3">
      <c r="A391" s="4">
        <v>13934</v>
      </c>
      <c r="B391" s="4" t="s">
        <v>37</v>
      </c>
      <c r="C391" s="4" t="s">
        <v>36</v>
      </c>
      <c r="D391" s="5">
        <v>40000</v>
      </c>
      <c r="E391" s="5" t="str">
        <f t="shared" si="6"/>
        <v>Low Income</v>
      </c>
      <c r="F391" s="4">
        <v>4</v>
      </c>
      <c r="G391" s="4" t="s">
        <v>27</v>
      </c>
      <c r="H391" s="4" t="s">
        <v>14</v>
      </c>
      <c r="I391" s="4" t="s">
        <v>15</v>
      </c>
      <c r="J391" s="4">
        <v>2</v>
      </c>
      <c r="K391" s="4" t="s">
        <v>22</v>
      </c>
      <c r="L391" s="6" t="str">
        <f>IF(K391="0-1 Miles","Less than a mile",
 IF(K391="1-2 Miles","Between 1 and 2 miles",
 IF(K391="2-5 Miles","Between 2 and 5 miles",
 IF(K391="5-10 Miles","Between 5 and 10 miles",
 IF(K391="10+ Miles","Greater than 10 miles",
 "Unknown"
)))))</f>
        <v>Between 2 and 5 miles</v>
      </c>
      <c r="M391" s="4" t="s">
        <v>32</v>
      </c>
      <c r="N391" s="4">
        <v>46</v>
      </c>
      <c r="O391" s="4" t="str">
        <f>IF(AND(N391&gt;=25,N391&lt;=34),"Young Adults",
 IF(AND(N391&gt;=35,N391&lt;=44),"Early Middle Age",
 IF(AND(N391&gt;=45,N391&lt;=54),"Middle Age",
 IF(AND(N391&gt;=55,N391&lt;=64),"Pre-Retirement",
 IF(AND(N391&gt;=65,N391&lt;=74),"Young Seniors",
 IF(AND(N391&gt;=75,N391&lt;=89),"Senior Citizens","Invalid Age")
)))))</f>
        <v>Middle Age</v>
      </c>
      <c r="P391" s="4" t="s">
        <v>18</v>
      </c>
    </row>
    <row r="392" spans="1:16" x14ac:dyDescent="0.3">
      <c r="A392" s="4">
        <v>21717</v>
      </c>
      <c r="B392" s="4" t="s">
        <v>37</v>
      </c>
      <c r="C392" s="4" t="s">
        <v>36</v>
      </c>
      <c r="D392" s="5">
        <v>40000</v>
      </c>
      <c r="E392" s="5" t="str">
        <f t="shared" si="6"/>
        <v>Low Income</v>
      </c>
      <c r="F392" s="4">
        <v>2</v>
      </c>
      <c r="G392" s="4" t="s">
        <v>19</v>
      </c>
      <c r="H392" s="4" t="s">
        <v>20</v>
      </c>
      <c r="I392" s="4" t="s">
        <v>15</v>
      </c>
      <c r="J392" s="4">
        <v>1</v>
      </c>
      <c r="K392" s="4" t="s">
        <v>16</v>
      </c>
      <c r="L392" s="6" t="str">
        <f>IF(K392="0-1 Miles","Less than a mile",
 IF(K392="1-2 Miles","Between 1 and 2 miles",
 IF(K392="2-5 Miles","Between 2 and 5 miles",
 IF(K392="5-10 Miles","Between 5 and 10 miles",
 IF(K392="10+ Miles","Greater than 10 miles",
 "Unknown"
)))))</f>
        <v>Less than a mile</v>
      </c>
      <c r="M392" s="4" t="s">
        <v>32</v>
      </c>
      <c r="N392" s="4">
        <v>47</v>
      </c>
      <c r="O392" s="4" t="str">
        <f>IF(AND(N392&gt;=25,N392&lt;=34),"Young Adults",
 IF(AND(N392&gt;=35,N392&lt;=44),"Early Middle Age",
 IF(AND(N392&gt;=45,N392&lt;=54),"Middle Age",
 IF(AND(N392&gt;=55,N392&lt;=64),"Pre-Retirement",
 IF(AND(N392&gt;=65,N392&lt;=74),"Young Seniors",
 IF(AND(N392&gt;=75,N392&lt;=89),"Senior Citizens","Invalid Age")
)))))</f>
        <v>Middle Age</v>
      </c>
      <c r="P392" s="4" t="s">
        <v>18</v>
      </c>
    </row>
    <row r="393" spans="1:16" x14ac:dyDescent="0.3">
      <c r="A393" s="7">
        <v>28799</v>
      </c>
      <c r="B393" s="7" t="s">
        <v>38</v>
      </c>
      <c r="C393" s="7" t="s">
        <v>39</v>
      </c>
      <c r="D393" s="8">
        <v>40000</v>
      </c>
      <c r="E393" s="8" t="str">
        <f t="shared" si="6"/>
        <v>Low Income</v>
      </c>
      <c r="F393" s="7">
        <v>2</v>
      </c>
      <c r="G393" s="7" t="s">
        <v>19</v>
      </c>
      <c r="H393" s="7" t="s">
        <v>20</v>
      </c>
      <c r="I393" s="7" t="s">
        <v>18</v>
      </c>
      <c r="J393" s="7">
        <v>1</v>
      </c>
      <c r="K393" s="7" t="s">
        <v>26</v>
      </c>
      <c r="L393" s="9" t="str">
        <f>IF(K393="0-1 Miles","Less than a mile",
 IF(K393="1-2 Miles","Between 1 and 2 miles",
 IF(K393="2-5 Miles","Between 2 and 5 miles",
 IF(K393="5-10 Miles","Between 5 and 10 miles",
 IF(K393="10+ Miles","Greater than 10 miles",
 "Unknown"
)))))</f>
        <v>Between 1 and 2 miles</v>
      </c>
      <c r="M393" s="7" t="s">
        <v>32</v>
      </c>
      <c r="N393" s="7">
        <v>47</v>
      </c>
      <c r="O393" s="7" t="str">
        <f>IF(AND(N393&gt;=25,N393&lt;=34),"Young Adults",
 IF(AND(N393&gt;=35,N393&lt;=44),"Early Middle Age",
 IF(AND(N393&gt;=45,N393&lt;=54),"Middle Age",
 IF(AND(N393&gt;=55,N393&lt;=64),"Pre-Retirement",
 IF(AND(N393&gt;=65,N393&lt;=74),"Young Seniors",
 IF(AND(N393&gt;=75,N393&lt;=89),"Senior Citizens","Invalid Age")
)))))</f>
        <v>Middle Age</v>
      </c>
      <c r="P393" s="7" t="s">
        <v>15</v>
      </c>
    </row>
    <row r="394" spans="1:16" x14ac:dyDescent="0.3">
      <c r="A394" s="7">
        <v>28625</v>
      </c>
      <c r="B394" s="7" t="s">
        <v>38</v>
      </c>
      <c r="C394" s="7" t="s">
        <v>36</v>
      </c>
      <c r="D394" s="8">
        <v>40000</v>
      </c>
      <c r="E394" s="8" t="str">
        <f t="shared" si="6"/>
        <v>Low Income</v>
      </c>
      <c r="F394" s="7">
        <v>2</v>
      </c>
      <c r="G394" s="7" t="s">
        <v>19</v>
      </c>
      <c r="H394" s="7" t="s">
        <v>20</v>
      </c>
      <c r="I394" s="7" t="s">
        <v>18</v>
      </c>
      <c r="J394" s="7">
        <v>1</v>
      </c>
      <c r="K394" s="7" t="s">
        <v>26</v>
      </c>
      <c r="L394" s="9" t="str">
        <f>IF(K394="0-1 Miles","Less than a mile",
 IF(K394="1-2 Miles","Between 1 and 2 miles",
 IF(K394="2-5 Miles","Between 2 and 5 miles",
 IF(K394="5-10 Miles","Between 5 and 10 miles",
 IF(K394="10+ Miles","Greater than 10 miles",
 "Unknown"
)))))</f>
        <v>Between 1 and 2 miles</v>
      </c>
      <c r="M394" s="7" t="s">
        <v>32</v>
      </c>
      <c r="N394" s="7">
        <v>47</v>
      </c>
      <c r="O394" s="7" t="str">
        <f>IF(AND(N394&gt;=25,N394&lt;=34),"Young Adults",
 IF(AND(N394&gt;=35,N394&lt;=44),"Early Middle Age",
 IF(AND(N394&gt;=45,N394&lt;=54),"Middle Age",
 IF(AND(N394&gt;=55,N394&lt;=64),"Pre-Retirement",
 IF(AND(N394&gt;=65,N394&lt;=74),"Young Seniors",
 IF(AND(N394&gt;=75,N394&lt;=89),"Senior Citizens","Invalid Age")
)))))</f>
        <v>Middle Age</v>
      </c>
      <c r="P394" s="7" t="s">
        <v>15</v>
      </c>
    </row>
    <row r="395" spans="1:16" x14ac:dyDescent="0.3">
      <c r="A395" s="7">
        <v>14754</v>
      </c>
      <c r="B395" s="7" t="s">
        <v>37</v>
      </c>
      <c r="C395" s="7" t="s">
        <v>36</v>
      </c>
      <c r="D395" s="8">
        <v>40000</v>
      </c>
      <c r="E395" s="8" t="str">
        <f t="shared" si="6"/>
        <v>Low Income</v>
      </c>
      <c r="F395" s="7">
        <v>1</v>
      </c>
      <c r="G395" s="7" t="s">
        <v>19</v>
      </c>
      <c r="H395" s="7" t="s">
        <v>20</v>
      </c>
      <c r="I395" s="7" t="s">
        <v>15</v>
      </c>
      <c r="J395" s="7">
        <v>1</v>
      </c>
      <c r="K395" s="7" t="s">
        <v>26</v>
      </c>
      <c r="L395" s="9" t="str">
        <f>IF(K395="0-1 Miles","Less than a mile",
 IF(K395="1-2 Miles","Between 1 and 2 miles",
 IF(K395="2-5 Miles","Between 2 and 5 miles",
 IF(K395="5-10 Miles","Between 5 and 10 miles",
 IF(K395="10+ Miles","Greater than 10 miles",
 "Unknown"
)))))</f>
        <v>Between 1 and 2 miles</v>
      </c>
      <c r="M395" s="7" t="s">
        <v>32</v>
      </c>
      <c r="N395" s="7">
        <v>48</v>
      </c>
      <c r="O395" s="7" t="str">
        <f>IF(AND(N395&gt;=25,N395&lt;=34),"Young Adults",
 IF(AND(N395&gt;=35,N395&lt;=44),"Early Middle Age",
 IF(AND(N395&gt;=45,N395&lt;=54),"Middle Age",
 IF(AND(N395&gt;=55,N395&lt;=64),"Pre-Retirement",
 IF(AND(N395&gt;=65,N395&lt;=74),"Young Seniors",
 IF(AND(N395&gt;=75,N395&lt;=89),"Senior Citizens","Invalid Age")
)))))</f>
        <v>Middle Age</v>
      </c>
      <c r="P395" s="7" t="s">
        <v>15</v>
      </c>
    </row>
    <row r="396" spans="1:16" x14ac:dyDescent="0.3">
      <c r="A396" s="7">
        <v>14913</v>
      </c>
      <c r="B396" s="7" t="s">
        <v>37</v>
      </c>
      <c r="C396" s="7" t="s">
        <v>39</v>
      </c>
      <c r="D396" s="8">
        <v>40000</v>
      </c>
      <c r="E396" s="8" t="str">
        <f t="shared" si="6"/>
        <v>Low Income</v>
      </c>
      <c r="F396" s="7">
        <v>1</v>
      </c>
      <c r="G396" s="7" t="s">
        <v>19</v>
      </c>
      <c r="H396" s="7" t="s">
        <v>20</v>
      </c>
      <c r="I396" s="7" t="s">
        <v>15</v>
      </c>
      <c r="J396" s="7">
        <v>1</v>
      </c>
      <c r="K396" s="7" t="s">
        <v>26</v>
      </c>
      <c r="L396" s="9" t="str">
        <f>IF(K396="0-1 Miles","Less than a mile",
 IF(K396="1-2 Miles","Between 1 and 2 miles",
 IF(K396="2-5 Miles","Between 2 and 5 miles",
 IF(K396="5-10 Miles","Between 5 and 10 miles",
 IF(K396="10+ Miles","Greater than 10 miles",
 "Unknown"
)))))</f>
        <v>Between 1 and 2 miles</v>
      </c>
      <c r="M396" s="7" t="s">
        <v>32</v>
      </c>
      <c r="N396" s="7">
        <v>48</v>
      </c>
      <c r="O396" s="7" t="str">
        <f>IF(AND(N396&gt;=25,N396&lt;=34),"Young Adults",
 IF(AND(N396&gt;=35,N396&lt;=44),"Early Middle Age",
 IF(AND(N396&gt;=45,N396&lt;=54),"Middle Age",
 IF(AND(N396&gt;=55,N396&lt;=64),"Pre-Retirement",
 IF(AND(N396&gt;=65,N396&lt;=74),"Young Seniors",
 IF(AND(N396&gt;=75,N396&lt;=89),"Senior Citizens","Invalid Age")
)))))</f>
        <v>Middle Age</v>
      </c>
      <c r="P396" s="7" t="s">
        <v>15</v>
      </c>
    </row>
    <row r="397" spans="1:16" x14ac:dyDescent="0.3">
      <c r="A397" s="4">
        <v>19228</v>
      </c>
      <c r="B397" s="4" t="s">
        <v>37</v>
      </c>
      <c r="C397" s="4" t="s">
        <v>39</v>
      </c>
      <c r="D397" s="5">
        <v>40000</v>
      </c>
      <c r="E397" s="5" t="str">
        <f t="shared" si="6"/>
        <v>Low Income</v>
      </c>
      <c r="F397" s="4">
        <v>2</v>
      </c>
      <c r="G397" s="4" t="s">
        <v>19</v>
      </c>
      <c r="H397" s="4" t="s">
        <v>20</v>
      </c>
      <c r="I397" s="4" t="s">
        <v>15</v>
      </c>
      <c r="J397" s="4">
        <v>1</v>
      </c>
      <c r="K397" s="4" t="s">
        <v>16</v>
      </c>
      <c r="L397" s="6" t="str">
        <f>IF(K397="0-1 Miles","Less than a mile",
 IF(K397="1-2 Miles","Between 1 and 2 miles",
 IF(K397="2-5 Miles","Between 2 and 5 miles",
 IF(K397="5-10 Miles","Between 5 and 10 miles",
 IF(K397="10+ Miles","Greater than 10 miles",
 "Unknown"
)))))</f>
        <v>Less than a mile</v>
      </c>
      <c r="M397" s="4" t="s">
        <v>32</v>
      </c>
      <c r="N397" s="4">
        <v>48</v>
      </c>
      <c r="O397" s="4" t="str">
        <f>IF(AND(N397&gt;=25,N397&lt;=34),"Young Adults",
 IF(AND(N397&gt;=35,N397&lt;=44),"Early Middle Age",
 IF(AND(N397&gt;=45,N397&lt;=54),"Middle Age",
 IF(AND(N397&gt;=55,N397&lt;=64),"Pre-Retirement",
 IF(AND(N397&gt;=65,N397&lt;=74),"Young Seniors",
 IF(AND(N397&gt;=75,N397&lt;=89),"Senior Citizens","Invalid Age")
)))))</f>
        <v>Middle Age</v>
      </c>
      <c r="P397" s="4" t="s">
        <v>18</v>
      </c>
    </row>
    <row r="398" spans="1:16" x14ac:dyDescent="0.3">
      <c r="A398" s="7">
        <v>14900</v>
      </c>
      <c r="B398" s="7" t="s">
        <v>37</v>
      </c>
      <c r="C398" s="7" t="s">
        <v>39</v>
      </c>
      <c r="D398" s="8">
        <v>40000</v>
      </c>
      <c r="E398" s="8" t="str">
        <f t="shared" si="6"/>
        <v>Low Income</v>
      </c>
      <c r="F398" s="7">
        <v>1</v>
      </c>
      <c r="G398" s="7" t="s">
        <v>19</v>
      </c>
      <c r="H398" s="7" t="s">
        <v>20</v>
      </c>
      <c r="I398" s="7" t="s">
        <v>15</v>
      </c>
      <c r="J398" s="7">
        <v>1</v>
      </c>
      <c r="K398" s="7" t="s">
        <v>26</v>
      </c>
      <c r="L398" s="9" t="str">
        <f>IF(K398="0-1 Miles","Less than a mile",
 IF(K398="1-2 Miles","Between 1 and 2 miles",
 IF(K398="2-5 Miles","Between 2 and 5 miles",
 IF(K398="5-10 Miles","Between 5 and 10 miles",
 IF(K398="10+ Miles","Greater than 10 miles",
 "Unknown"
)))))</f>
        <v>Between 1 and 2 miles</v>
      </c>
      <c r="M398" s="7" t="s">
        <v>32</v>
      </c>
      <c r="N398" s="7">
        <v>49</v>
      </c>
      <c r="O398" s="7" t="str">
        <f>IF(AND(N398&gt;=25,N398&lt;=34),"Young Adults",
 IF(AND(N398&gt;=35,N398&lt;=44),"Early Middle Age",
 IF(AND(N398&gt;=45,N398&lt;=54),"Middle Age",
 IF(AND(N398&gt;=55,N398&lt;=64),"Pre-Retirement",
 IF(AND(N398&gt;=65,N398&lt;=74),"Young Seniors",
 IF(AND(N398&gt;=75,N398&lt;=89),"Senior Citizens","Invalid Age")
)))))</f>
        <v>Middle Age</v>
      </c>
      <c r="P398" s="7" t="s">
        <v>15</v>
      </c>
    </row>
    <row r="399" spans="1:16" x14ac:dyDescent="0.3">
      <c r="A399" s="4">
        <v>14914</v>
      </c>
      <c r="B399" s="4" t="s">
        <v>37</v>
      </c>
      <c r="C399" s="4" t="s">
        <v>39</v>
      </c>
      <c r="D399" s="5">
        <v>40000</v>
      </c>
      <c r="E399" s="5" t="str">
        <f t="shared" si="6"/>
        <v>Low Income</v>
      </c>
      <c r="F399" s="4">
        <v>1</v>
      </c>
      <c r="G399" s="4" t="s">
        <v>19</v>
      </c>
      <c r="H399" s="4" t="s">
        <v>20</v>
      </c>
      <c r="I399" s="4" t="s">
        <v>15</v>
      </c>
      <c r="J399" s="4">
        <v>1</v>
      </c>
      <c r="K399" s="4" t="s">
        <v>26</v>
      </c>
      <c r="L399" s="6" t="str">
        <f>IF(K399="0-1 Miles","Less than a mile",
 IF(K399="1-2 Miles","Between 1 and 2 miles",
 IF(K399="2-5 Miles","Between 2 and 5 miles",
 IF(K399="5-10 Miles","Between 5 and 10 miles",
 IF(K399="10+ Miles","Greater than 10 miles",
 "Unknown"
)))))</f>
        <v>Between 1 and 2 miles</v>
      </c>
      <c r="M399" s="4" t="s">
        <v>32</v>
      </c>
      <c r="N399" s="4">
        <v>49</v>
      </c>
      <c r="O399" s="4" t="str">
        <f>IF(AND(N399&gt;=25,N399&lt;=34),"Young Adults",
 IF(AND(N399&gt;=35,N399&lt;=44),"Early Middle Age",
 IF(AND(N399&gt;=45,N399&lt;=54),"Middle Age",
 IF(AND(N399&gt;=55,N399&lt;=64),"Pre-Retirement",
 IF(AND(N399&gt;=65,N399&lt;=74),"Young Seniors",
 IF(AND(N399&gt;=75,N399&lt;=89),"Senior Citizens","Invalid Age")
)))))</f>
        <v>Middle Age</v>
      </c>
      <c r="P399" s="4" t="s">
        <v>15</v>
      </c>
    </row>
    <row r="400" spans="1:16" x14ac:dyDescent="0.3">
      <c r="A400" s="4">
        <v>24738</v>
      </c>
      <c r="B400" s="4" t="s">
        <v>37</v>
      </c>
      <c r="C400" s="4" t="s">
        <v>39</v>
      </c>
      <c r="D400" s="5">
        <v>40000</v>
      </c>
      <c r="E400" s="5" t="str">
        <f t="shared" si="6"/>
        <v>Low Income</v>
      </c>
      <c r="F400" s="4">
        <v>1</v>
      </c>
      <c r="G400" s="4" t="s">
        <v>19</v>
      </c>
      <c r="H400" s="4" t="s">
        <v>20</v>
      </c>
      <c r="I400" s="4" t="s">
        <v>15</v>
      </c>
      <c r="J400" s="4">
        <v>1</v>
      </c>
      <c r="K400" s="4" t="s">
        <v>26</v>
      </c>
      <c r="L400" s="6" t="str">
        <f>IF(K400="0-1 Miles","Less than a mile",
 IF(K400="1-2 Miles","Between 1 and 2 miles",
 IF(K400="2-5 Miles","Between 2 and 5 miles",
 IF(K400="5-10 Miles","Between 5 and 10 miles",
 IF(K400="10+ Miles","Greater than 10 miles",
 "Unknown"
)))))</f>
        <v>Between 1 and 2 miles</v>
      </c>
      <c r="M400" s="4" t="s">
        <v>32</v>
      </c>
      <c r="N400" s="4">
        <v>51</v>
      </c>
      <c r="O400" s="4" t="str">
        <f>IF(AND(N400&gt;=25,N400&lt;=34),"Young Adults",
 IF(AND(N400&gt;=35,N400&lt;=44),"Early Middle Age",
 IF(AND(N400&gt;=45,N400&lt;=54),"Middle Age",
 IF(AND(N400&gt;=55,N400&lt;=64),"Pre-Retirement",
 IF(AND(N400&gt;=65,N400&lt;=74),"Young Seniors",
 IF(AND(N400&gt;=75,N400&lt;=89),"Senior Citizens","Invalid Age")
)))))</f>
        <v>Middle Age</v>
      </c>
      <c r="P400" s="4" t="s">
        <v>15</v>
      </c>
    </row>
    <row r="401" spans="1:16" x14ac:dyDescent="0.3">
      <c r="A401" s="4">
        <v>12774</v>
      </c>
      <c r="B401" s="4" t="s">
        <v>37</v>
      </c>
      <c r="C401" s="4" t="s">
        <v>39</v>
      </c>
      <c r="D401" s="5">
        <v>40000</v>
      </c>
      <c r="E401" s="5" t="str">
        <f t="shared" si="6"/>
        <v>Low Income</v>
      </c>
      <c r="F401" s="4">
        <v>1</v>
      </c>
      <c r="G401" s="4" t="s">
        <v>19</v>
      </c>
      <c r="H401" s="4" t="s">
        <v>20</v>
      </c>
      <c r="I401" s="4" t="s">
        <v>15</v>
      </c>
      <c r="J401" s="4">
        <v>1</v>
      </c>
      <c r="K401" s="4" t="s">
        <v>26</v>
      </c>
      <c r="L401" s="6" t="str">
        <f>IF(K401="0-1 Miles","Less than a mile",
 IF(K401="1-2 Miles","Between 1 and 2 miles",
 IF(K401="2-5 Miles","Between 2 and 5 miles",
 IF(K401="5-10 Miles","Between 5 and 10 miles",
 IF(K401="10+ Miles","Greater than 10 miles",
 "Unknown"
)))))</f>
        <v>Between 1 and 2 miles</v>
      </c>
      <c r="M401" s="4" t="s">
        <v>32</v>
      </c>
      <c r="N401" s="4">
        <v>51</v>
      </c>
      <c r="O401" s="4" t="str">
        <f>IF(AND(N401&gt;=25,N401&lt;=34),"Young Adults",
 IF(AND(N401&gt;=35,N401&lt;=44),"Early Middle Age",
 IF(AND(N401&gt;=45,N401&lt;=54),"Middle Age",
 IF(AND(N401&gt;=55,N401&lt;=64),"Pre-Retirement",
 IF(AND(N401&gt;=65,N401&lt;=74),"Young Seniors",
 IF(AND(N401&gt;=75,N401&lt;=89),"Senior Citizens","Invalid Age")
)))))</f>
        <v>Middle Age</v>
      </c>
      <c r="P401" s="4" t="s">
        <v>15</v>
      </c>
    </row>
    <row r="402" spans="1:16" x14ac:dyDescent="0.3">
      <c r="A402" s="4">
        <v>29097</v>
      </c>
      <c r="B402" s="4" t="s">
        <v>38</v>
      </c>
      <c r="C402" s="4" t="s">
        <v>39</v>
      </c>
      <c r="D402" s="5">
        <v>40000</v>
      </c>
      <c r="E402" s="5" t="str">
        <f t="shared" si="6"/>
        <v>Low Income</v>
      </c>
      <c r="F402" s="4">
        <v>2</v>
      </c>
      <c r="G402" s="4" t="s">
        <v>19</v>
      </c>
      <c r="H402" s="4" t="s">
        <v>14</v>
      </c>
      <c r="I402" s="4" t="s">
        <v>15</v>
      </c>
      <c r="J402" s="4">
        <v>2</v>
      </c>
      <c r="K402" s="4" t="s">
        <v>23</v>
      </c>
      <c r="L402" s="6" t="str">
        <f>IF(K402="0-1 Miles","Less than a mile",
 IF(K402="1-2 Miles","Between 1 and 2 miles",
 IF(K402="2-5 Miles","Between 2 and 5 miles",
 IF(K402="5-10 Miles","Between 5 and 10 miles",
 IF(K402="10+ Miles","Greater than 10 miles",
 "Unknown"
)))))</f>
        <v>Between 5 and 10 miles</v>
      </c>
      <c r="M402" s="4" t="s">
        <v>24</v>
      </c>
      <c r="N402" s="4">
        <v>52</v>
      </c>
      <c r="O402" s="4" t="str">
        <f>IF(AND(N402&gt;=25,N402&lt;=34),"Young Adults",
 IF(AND(N402&gt;=35,N402&lt;=44),"Early Middle Age",
 IF(AND(N402&gt;=45,N402&lt;=54),"Middle Age",
 IF(AND(N402&gt;=55,N402&lt;=64),"Pre-Retirement",
 IF(AND(N402&gt;=65,N402&lt;=74),"Young Seniors",
 IF(AND(N402&gt;=75,N402&lt;=89),"Senior Citizens","Invalid Age")
)))))</f>
        <v>Middle Age</v>
      </c>
      <c r="P402" s="4" t="s">
        <v>15</v>
      </c>
    </row>
    <row r="403" spans="1:16" x14ac:dyDescent="0.3">
      <c r="A403" s="7">
        <v>16713</v>
      </c>
      <c r="B403" s="7" t="s">
        <v>37</v>
      </c>
      <c r="C403" s="7" t="s">
        <v>36</v>
      </c>
      <c r="D403" s="8">
        <v>40000</v>
      </c>
      <c r="E403" s="8" t="str">
        <f t="shared" si="6"/>
        <v>Low Income</v>
      </c>
      <c r="F403" s="7">
        <v>2</v>
      </c>
      <c r="G403" s="7" t="s">
        <v>13</v>
      </c>
      <c r="H403" s="7" t="s">
        <v>28</v>
      </c>
      <c r="I403" s="7" t="s">
        <v>15</v>
      </c>
      <c r="J403" s="7">
        <v>1</v>
      </c>
      <c r="K403" s="7" t="s">
        <v>16</v>
      </c>
      <c r="L403" s="9" t="str">
        <f>IF(K403="0-1 Miles","Less than a mile",
 IF(K403="1-2 Miles","Between 1 and 2 miles",
 IF(K403="2-5 Miles","Between 2 and 5 miles",
 IF(K403="5-10 Miles","Between 5 and 10 miles",
 IF(K403="10+ Miles","Greater than 10 miles",
 "Unknown"
)))))</f>
        <v>Less than a mile</v>
      </c>
      <c r="M403" s="7" t="s">
        <v>24</v>
      </c>
      <c r="N403" s="7">
        <v>52</v>
      </c>
      <c r="O403" s="7" t="str">
        <f>IF(AND(N403&gt;=25,N403&lt;=34),"Young Adults",
 IF(AND(N403&gt;=35,N403&lt;=44),"Early Middle Age",
 IF(AND(N403&gt;=45,N403&lt;=54),"Middle Age",
 IF(AND(N403&gt;=55,N403&lt;=64),"Pre-Retirement",
 IF(AND(N403&gt;=65,N403&lt;=74),"Young Seniors",
 IF(AND(N403&gt;=75,N403&lt;=89),"Senior Citizens","Invalid Age")
)))))</f>
        <v>Middle Age</v>
      </c>
      <c r="P403" s="7" t="s">
        <v>15</v>
      </c>
    </row>
    <row r="404" spans="1:16" x14ac:dyDescent="0.3">
      <c r="A404" s="7">
        <v>24485</v>
      </c>
      <c r="B404" s="7" t="s">
        <v>38</v>
      </c>
      <c r="C404" s="7" t="s">
        <v>36</v>
      </c>
      <c r="D404" s="8">
        <v>40000</v>
      </c>
      <c r="E404" s="8" t="str">
        <f t="shared" si="6"/>
        <v>Low Income</v>
      </c>
      <c r="F404" s="7">
        <v>2</v>
      </c>
      <c r="G404" s="7" t="s">
        <v>13</v>
      </c>
      <c r="H404" s="7" t="s">
        <v>28</v>
      </c>
      <c r="I404" s="7" t="s">
        <v>18</v>
      </c>
      <c r="J404" s="7">
        <v>1</v>
      </c>
      <c r="K404" s="7" t="s">
        <v>23</v>
      </c>
      <c r="L404" s="9" t="str">
        <f>IF(K404="0-1 Miles","Less than a mile",
 IF(K404="1-2 Miles","Between 1 and 2 miles",
 IF(K404="2-5 Miles","Between 2 and 5 miles",
 IF(K404="5-10 Miles","Between 5 and 10 miles",
 IF(K404="10+ Miles","Greater than 10 miles",
 "Unknown"
)))))</f>
        <v>Between 5 and 10 miles</v>
      </c>
      <c r="M404" s="7" t="s">
        <v>24</v>
      </c>
      <c r="N404" s="7">
        <v>52</v>
      </c>
      <c r="O404" s="7" t="str">
        <f>IF(AND(N404&gt;=25,N404&lt;=34),"Young Adults",
 IF(AND(N404&gt;=35,N404&lt;=44),"Early Middle Age",
 IF(AND(N404&gt;=45,N404&lt;=54),"Middle Age",
 IF(AND(N404&gt;=55,N404&lt;=64),"Pre-Retirement",
 IF(AND(N404&gt;=65,N404&lt;=74),"Young Seniors",
 IF(AND(N404&gt;=75,N404&lt;=89),"Senior Citizens","Invalid Age")
)))))</f>
        <v>Middle Age</v>
      </c>
      <c r="P404" s="7" t="s">
        <v>15</v>
      </c>
    </row>
    <row r="405" spans="1:16" x14ac:dyDescent="0.3">
      <c r="A405" s="7">
        <v>24279</v>
      </c>
      <c r="B405" s="7" t="s">
        <v>38</v>
      </c>
      <c r="C405" s="7" t="s">
        <v>36</v>
      </c>
      <c r="D405" s="8">
        <v>40000</v>
      </c>
      <c r="E405" s="8" t="str">
        <f t="shared" si="6"/>
        <v>Low Income</v>
      </c>
      <c r="F405" s="7">
        <v>2</v>
      </c>
      <c r="G405" s="7" t="s">
        <v>19</v>
      </c>
      <c r="H405" s="7" t="s">
        <v>14</v>
      </c>
      <c r="I405" s="7" t="s">
        <v>18</v>
      </c>
      <c r="J405" s="7">
        <v>2</v>
      </c>
      <c r="K405" s="7" t="s">
        <v>26</v>
      </c>
      <c r="L405" s="9" t="str">
        <f>IF(K405="0-1 Miles","Less than a mile",
 IF(K405="1-2 Miles","Between 1 and 2 miles",
 IF(K405="2-5 Miles","Between 2 and 5 miles",
 IF(K405="5-10 Miles","Between 5 and 10 miles",
 IF(K405="10+ Miles","Greater than 10 miles",
 "Unknown"
)))))</f>
        <v>Between 1 and 2 miles</v>
      </c>
      <c r="M405" s="7" t="s">
        <v>24</v>
      </c>
      <c r="N405" s="7">
        <v>52</v>
      </c>
      <c r="O405" s="7" t="str">
        <f>IF(AND(N405&gt;=25,N405&lt;=34),"Young Adults",
 IF(AND(N405&gt;=35,N405&lt;=44),"Early Middle Age",
 IF(AND(N405&gt;=45,N405&lt;=54),"Middle Age",
 IF(AND(N405&gt;=55,N405&lt;=64),"Pre-Retirement",
 IF(AND(N405&gt;=65,N405&lt;=74),"Young Seniors",
 IF(AND(N405&gt;=75,N405&lt;=89),"Senior Citizens","Invalid Age")
)))))</f>
        <v>Middle Age</v>
      </c>
      <c r="P405" s="7" t="s">
        <v>18</v>
      </c>
    </row>
    <row r="406" spans="1:16" x14ac:dyDescent="0.3">
      <c r="A406" s="4">
        <v>23105</v>
      </c>
      <c r="B406" s="4" t="s">
        <v>38</v>
      </c>
      <c r="C406" s="4" t="s">
        <v>36</v>
      </c>
      <c r="D406" s="5">
        <v>40000</v>
      </c>
      <c r="E406" s="5" t="str">
        <f t="shared" si="6"/>
        <v>Low Income</v>
      </c>
      <c r="F406" s="4">
        <v>3</v>
      </c>
      <c r="G406" s="4" t="s">
        <v>29</v>
      </c>
      <c r="H406" s="4" t="s">
        <v>20</v>
      </c>
      <c r="I406" s="4" t="s">
        <v>18</v>
      </c>
      <c r="J406" s="4">
        <v>2</v>
      </c>
      <c r="K406" s="4" t="s">
        <v>23</v>
      </c>
      <c r="L406" s="6" t="str">
        <f>IF(K406="0-1 Miles","Less than a mile",
 IF(K406="1-2 Miles","Between 1 and 2 miles",
 IF(K406="2-5 Miles","Between 2 and 5 miles",
 IF(K406="5-10 Miles","Between 5 and 10 miles",
 IF(K406="10+ Miles","Greater than 10 miles",
 "Unknown"
)))))</f>
        <v>Between 5 and 10 miles</v>
      </c>
      <c r="M406" s="4" t="s">
        <v>24</v>
      </c>
      <c r="N406" s="4">
        <v>52</v>
      </c>
      <c r="O406" s="4" t="str">
        <f>IF(AND(N406&gt;=25,N406&lt;=34),"Young Adults",
 IF(AND(N406&gt;=35,N406&lt;=44),"Early Middle Age",
 IF(AND(N406&gt;=45,N406&lt;=54),"Middle Age",
 IF(AND(N406&gt;=55,N406&lt;=64),"Pre-Retirement",
 IF(AND(N406&gt;=65,N406&lt;=74),"Young Seniors",
 IF(AND(N406&gt;=75,N406&lt;=89),"Senior Citizens","Invalid Age")
)))))</f>
        <v>Middle Age</v>
      </c>
      <c r="P406" s="4" t="s">
        <v>15</v>
      </c>
    </row>
    <row r="407" spans="1:16" x14ac:dyDescent="0.3">
      <c r="A407" s="7">
        <v>27494</v>
      </c>
      <c r="B407" s="7" t="s">
        <v>38</v>
      </c>
      <c r="C407" s="7" t="s">
        <v>39</v>
      </c>
      <c r="D407" s="8">
        <v>40000</v>
      </c>
      <c r="E407" s="8" t="str">
        <f t="shared" si="6"/>
        <v>Low Income</v>
      </c>
      <c r="F407" s="7">
        <v>2</v>
      </c>
      <c r="G407" s="7" t="s">
        <v>19</v>
      </c>
      <c r="H407" s="7" t="s">
        <v>14</v>
      </c>
      <c r="I407" s="7" t="s">
        <v>18</v>
      </c>
      <c r="J407" s="7">
        <v>2</v>
      </c>
      <c r="K407" s="7" t="s">
        <v>26</v>
      </c>
      <c r="L407" s="9" t="str">
        <f>IF(K407="0-1 Miles","Less than a mile",
 IF(K407="1-2 Miles","Between 1 and 2 miles",
 IF(K407="2-5 Miles","Between 2 and 5 miles",
 IF(K407="5-10 Miles","Between 5 and 10 miles",
 IF(K407="10+ Miles","Greater than 10 miles",
 "Unknown"
)))))</f>
        <v>Between 1 and 2 miles</v>
      </c>
      <c r="M407" s="7" t="s">
        <v>24</v>
      </c>
      <c r="N407" s="7">
        <v>53</v>
      </c>
      <c r="O407" s="7" t="str">
        <f>IF(AND(N407&gt;=25,N407&lt;=34),"Young Adults",
 IF(AND(N407&gt;=35,N407&lt;=44),"Early Middle Age",
 IF(AND(N407&gt;=45,N407&lt;=54),"Middle Age",
 IF(AND(N407&gt;=55,N407&lt;=64),"Pre-Retirement",
 IF(AND(N407&gt;=65,N407&lt;=74),"Young Seniors",
 IF(AND(N407&gt;=75,N407&lt;=89),"Senior Citizens","Invalid Age")
)))))</f>
        <v>Middle Age</v>
      </c>
      <c r="P407" s="7" t="s">
        <v>15</v>
      </c>
    </row>
    <row r="408" spans="1:16" x14ac:dyDescent="0.3">
      <c r="A408" s="7">
        <v>26167</v>
      </c>
      <c r="B408" s="7" t="s">
        <v>38</v>
      </c>
      <c r="C408" s="7" t="s">
        <v>39</v>
      </c>
      <c r="D408" s="8">
        <v>40000</v>
      </c>
      <c r="E408" s="8" t="str">
        <f t="shared" si="6"/>
        <v>Low Income</v>
      </c>
      <c r="F408" s="7">
        <v>2</v>
      </c>
      <c r="G408" s="7" t="s">
        <v>13</v>
      </c>
      <c r="H408" s="7" t="s">
        <v>28</v>
      </c>
      <c r="I408" s="7" t="s">
        <v>18</v>
      </c>
      <c r="J408" s="7">
        <v>1</v>
      </c>
      <c r="K408" s="7" t="s">
        <v>23</v>
      </c>
      <c r="L408" s="9" t="str">
        <f>IF(K408="0-1 Miles","Less than a mile",
 IF(K408="1-2 Miles","Between 1 and 2 miles",
 IF(K408="2-5 Miles","Between 2 and 5 miles",
 IF(K408="5-10 Miles","Between 5 and 10 miles",
 IF(K408="10+ Miles","Greater than 10 miles",
 "Unknown"
)))))</f>
        <v>Between 5 and 10 miles</v>
      </c>
      <c r="M408" s="7" t="s">
        <v>24</v>
      </c>
      <c r="N408" s="7">
        <v>53</v>
      </c>
      <c r="O408" s="7" t="str">
        <f>IF(AND(N408&gt;=25,N408&lt;=34),"Young Adults",
 IF(AND(N408&gt;=35,N408&lt;=44),"Early Middle Age",
 IF(AND(N408&gt;=45,N408&lt;=54),"Middle Age",
 IF(AND(N408&gt;=55,N408&lt;=64),"Pre-Retirement",
 IF(AND(N408&gt;=65,N408&lt;=74),"Young Seniors",
 IF(AND(N408&gt;=75,N408&lt;=89),"Senior Citizens","Invalid Age")
)))))</f>
        <v>Middle Age</v>
      </c>
      <c r="P408" s="7" t="s">
        <v>15</v>
      </c>
    </row>
    <row r="409" spans="1:16" x14ac:dyDescent="0.3">
      <c r="A409" s="7">
        <v>14495</v>
      </c>
      <c r="B409" s="7" t="s">
        <v>37</v>
      </c>
      <c r="C409" s="7" t="s">
        <v>36</v>
      </c>
      <c r="D409" s="8">
        <v>40000</v>
      </c>
      <c r="E409" s="8" t="str">
        <f t="shared" si="6"/>
        <v>Low Income</v>
      </c>
      <c r="F409" s="7">
        <v>3</v>
      </c>
      <c r="G409" s="7" t="s">
        <v>19</v>
      </c>
      <c r="H409" s="7" t="s">
        <v>21</v>
      </c>
      <c r="I409" s="7" t="s">
        <v>18</v>
      </c>
      <c r="J409" s="7">
        <v>2</v>
      </c>
      <c r="K409" s="7" t="s">
        <v>23</v>
      </c>
      <c r="L409" s="9" t="str">
        <f>IF(K409="0-1 Miles","Less than a mile",
 IF(K409="1-2 Miles","Between 1 and 2 miles",
 IF(K409="2-5 Miles","Between 2 and 5 miles",
 IF(K409="5-10 Miles","Between 5 and 10 miles",
 IF(K409="10+ Miles","Greater than 10 miles",
 "Unknown"
)))))</f>
        <v>Between 5 and 10 miles</v>
      </c>
      <c r="M409" s="7" t="s">
        <v>32</v>
      </c>
      <c r="N409" s="7">
        <v>54</v>
      </c>
      <c r="O409" s="7" t="str">
        <f>IF(AND(N409&gt;=25,N409&lt;=34),"Young Adults",
 IF(AND(N409&gt;=35,N409&lt;=44),"Early Middle Age",
 IF(AND(N409&gt;=45,N409&lt;=54),"Middle Age",
 IF(AND(N409&gt;=55,N409&lt;=64),"Pre-Retirement",
 IF(AND(N409&gt;=65,N409&lt;=74),"Young Seniors",
 IF(AND(N409&gt;=75,N409&lt;=89),"Senior Citizens","Invalid Age")
)))))</f>
        <v>Middle Age</v>
      </c>
      <c r="P409" s="7" t="s">
        <v>15</v>
      </c>
    </row>
    <row r="410" spans="1:16" x14ac:dyDescent="0.3">
      <c r="A410" s="4">
        <v>16895</v>
      </c>
      <c r="B410" s="4" t="s">
        <v>37</v>
      </c>
      <c r="C410" s="4" t="s">
        <v>39</v>
      </c>
      <c r="D410" s="5">
        <v>40000</v>
      </c>
      <c r="E410" s="5" t="str">
        <f t="shared" si="6"/>
        <v>Low Income</v>
      </c>
      <c r="F410" s="4">
        <v>3</v>
      </c>
      <c r="G410" s="4" t="s">
        <v>19</v>
      </c>
      <c r="H410" s="4" t="s">
        <v>21</v>
      </c>
      <c r="I410" s="4" t="s">
        <v>18</v>
      </c>
      <c r="J410" s="4">
        <v>2</v>
      </c>
      <c r="K410" s="4" t="s">
        <v>26</v>
      </c>
      <c r="L410" s="6" t="str">
        <f>IF(K410="0-1 Miles","Less than a mile",
 IF(K410="1-2 Miles","Between 1 and 2 miles",
 IF(K410="2-5 Miles","Between 2 and 5 miles",
 IF(K410="5-10 Miles","Between 5 and 10 miles",
 IF(K410="10+ Miles","Greater than 10 miles",
 "Unknown"
)))))</f>
        <v>Between 1 and 2 miles</v>
      </c>
      <c r="M410" s="4" t="s">
        <v>32</v>
      </c>
      <c r="N410" s="4">
        <v>54</v>
      </c>
      <c r="O410" s="4" t="str">
        <f>IF(AND(N410&gt;=25,N410&lt;=34),"Young Adults",
 IF(AND(N410&gt;=35,N410&lt;=44),"Early Middle Age",
 IF(AND(N410&gt;=45,N410&lt;=54),"Middle Age",
 IF(AND(N410&gt;=55,N410&lt;=64),"Pre-Retirement",
 IF(AND(N410&gt;=65,N410&lt;=74),"Young Seniors",
 IF(AND(N410&gt;=75,N410&lt;=89),"Senior Citizens","Invalid Age")
)))))</f>
        <v>Middle Age</v>
      </c>
      <c r="P410" s="4" t="s">
        <v>15</v>
      </c>
    </row>
    <row r="411" spans="1:16" x14ac:dyDescent="0.3">
      <c r="A411" s="7">
        <v>23513</v>
      </c>
      <c r="B411" s="7" t="s">
        <v>37</v>
      </c>
      <c r="C411" s="7" t="s">
        <v>39</v>
      </c>
      <c r="D411" s="8">
        <v>40000</v>
      </c>
      <c r="E411" s="8" t="str">
        <f t="shared" si="6"/>
        <v>Low Income</v>
      </c>
      <c r="F411" s="7">
        <v>3</v>
      </c>
      <c r="G411" s="7" t="s">
        <v>19</v>
      </c>
      <c r="H411" s="7" t="s">
        <v>21</v>
      </c>
      <c r="I411" s="7" t="s">
        <v>15</v>
      </c>
      <c r="J411" s="7">
        <v>2</v>
      </c>
      <c r="K411" s="7" t="s">
        <v>23</v>
      </c>
      <c r="L411" s="9" t="str">
        <f>IF(K411="0-1 Miles","Less than a mile",
 IF(K411="1-2 Miles","Between 1 and 2 miles",
 IF(K411="2-5 Miles","Between 2 and 5 miles",
 IF(K411="5-10 Miles","Between 5 and 10 miles",
 IF(K411="10+ Miles","Greater than 10 miles",
 "Unknown"
)))))</f>
        <v>Between 5 and 10 miles</v>
      </c>
      <c r="M411" s="7" t="s">
        <v>32</v>
      </c>
      <c r="N411" s="7">
        <v>54</v>
      </c>
      <c r="O411" s="7" t="str">
        <f>IF(AND(N411&gt;=25,N411&lt;=34),"Young Adults",
 IF(AND(N411&gt;=35,N411&lt;=44),"Early Middle Age",
 IF(AND(N411&gt;=45,N411&lt;=54),"Middle Age",
 IF(AND(N411&gt;=55,N411&lt;=64),"Pre-Retirement",
 IF(AND(N411&gt;=65,N411&lt;=74),"Young Seniors",
 IF(AND(N411&gt;=75,N411&lt;=89),"Senior Citizens","Invalid Age")
)))))</f>
        <v>Middle Age</v>
      </c>
      <c r="P411" s="7" t="s">
        <v>18</v>
      </c>
    </row>
    <row r="412" spans="1:16" x14ac:dyDescent="0.3">
      <c r="A412" s="7">
        <v>20528</v>
      </c>
      <c r="B412" s="7" t="s">
        <v>37</v>
      </c>
      <c r="C412" s="7" t="s">
        <v>36</v>
      </c>
      <c r="D412" s="8">
        <v>40000</v>
      </c>
      <c r="E412" s="8" t="str">
        <f t="shared" si="6"/>
        <v>Low Income</v>
      </c>
      <c r="F412" s="7">
        <v>2</v>
      </c>
      <c r="G412" s="7" t="s">
        <v>29</v>
      </c>
      <c r="H412" s="7" t="s">
        <v>14</v>
      </c>
      <c r="I412" s="7" t="s">
        <v>15</v>
      </c>
      <c r="J412" s="7">
        <v>2</v>
      </c>
      <c r="K412" s="7" t="s">
        <v>22</v>
      </c>
      <c r="L412" s="9" t="str">
        <f>IF(K412="0-1 Miles","Less than a mile",
 IF(K412="1-2 Miles","Between 1 and 2 miles",
 IF(K412="2-5 Miles","Between 2 and 5 miles",
 IF(K412="5-10 Miles","Between 5 and 10 miles",
 IF(K412="10+ Miles","Greater than 10 miles",
 "Unknown"
)))))</f>
        <v>Between 2 and 5 miles</v>
      </c>
      <c r="M412" s="7" t="s">
        <v>32</v>
      </c>
      <c r="N412" s="7">
        <v>55</v>
      </c>
      <c r="O412" s="7" t="str">
        <f>IF(AND(N412&gt;=25,N412&lt;=34),"Young Adults",
 IF(AND(N412&gt;=35,N412&lt;=44),"Early Middle Age",
 IF(AND(N412&gt;=45,N412&lt;=54),"Middle Age",
 IF(AND(N412&gt;=55,N412&lt;=64),"Pre-Retirement",
 IF(AND(N412&gt;=65,N412&lt;=74),"Young Seniors",
 IF(AND(N412&gt;=75,N412&lt;=89),"Senior Citizens","Invalid Age")
)))))</f>
        <v>Pre-Retirement</v>
      </c>
      <c r="P412" s="7" t="s">
        <v>18</v>
      </c>
    </row>
    <row r="413" spans="1:16" x14ac:dyDescent="0.3">
      <c r="A413" s="4">
        <v>26495</v>
      </c>
      <c r="B413" s="4" t="s">
        <v>38</v>
      </c>
      <c r="C413" s="4" t="s">
        <v>39</v>
      </c>
      <c r="D413" s="5">
        <v>40000</v>
      </c>
      <c r="E413" s="5" t="str">
        <f t="shared" si="6"/>
        <v>Low Income</v>
      </c>
      <c r="F413" s="4">
        <v>2</v>
      </c>
      <c r="G413" s="4" t="s">
        <v>27</v>
      </c>
      <c r="H413" s="4" t="s">
        <v>21</v>
      </c>
      <c r="I413" s="4" t="s">
        <v>15</v>
      </c>
      <c r="J413" s="4">
        <v>2</v>
      </c>
      <c r="K413" s="4" t="s">
        <v>30</v>
      </c>
      <c r="L413" s="6" t="str">
        <f>IF(K413="0-1 Miles","Less than a mile",
 IF(K413="1-2 Miles","Between 1 and 2 miles",
 IF(K413="2-5 Miles","Between 2 and 5 miles",
 IF(K413="5-10 Miles","Between 5 and 10 miles",
 IF(K413="10+ Miles","Greater than 10 miles",
 "Unknown"
)))))</f>
        <v>Greater than 10 miles</v>
      </c>
      <c r="M413" s="4" t="s">
        <v>32</v>
      </c>
      <c r="N413" s="4">
        <v>57</v>
      </c>
      <c r="O413" s="4" t="str">
        <f>IF(AND(N413&gt;=25,N413&lt;=34),"Young Adults",
 IF(AND(N413&gt;=35,N413&lt;=44),"Early Middle Age",
 IF(AND(N413&gt;=45,N413&lt;=54),"Middle Age",
 IF(AND(N413&gt;=55,N413&lt;=64),"Pre-Retirement",
 IF(AND(N413&gt;=65,N413&lt;=74),"Young Seniors",
 IF(AND(N413&gt;=75,N413&lt;=89),"Senior Citizens","Invalid Age")
)))))</f>
        <v>Pre-Retirement</v>
      </c>
      <c r="P413" s="4" t="s">
        <v>18</v>
      </c>
    </row>
    <row r="414" spans="1:16" x14ac:dyDescent="0.3">
      <c r="A414" s="7">
        <v>28997</v>
      </c>
      <c r="B414" s="7" t="s">
        <v>38</v>
      </c>
      <c r="C414" s="7" t="s">
        <v>36</v>
      </c>
      <c r="D414" s="8">
        <v>40000</v>
      </c>
      <c r="E414" s="8" t="str">
        <f t="shared" si="6"/>
        <v>Low Income</v>
      </c>
      <c r="F414" s="7">
        <v>2</v>
      </c>
      <c r="G414" s="7" t="s">
        <v>27</v>
      </c>
      <c r="H414" s="7" t="s">
        <v>21</v>
      </c>
      <c r="I414" s="7" t="s">
        <v>18</v>
      </c>
      <c r="J414" s="7">
        <v>1</v>
      </c>
      <c r="K414" s="7" t="s">
        <v>22</v>
      </c>
      <c r="L414" s="9" t="str">
        <f>IF(K414="0-1 Miles","Less than a mile",
 IF(K414="1-2 Miles","Between 1 and 2 miles",
 IF(K414="2-5 Miles","Between 2 and 5 miles",
 IF(K414="5-10 Miles","Between 5 and 10 miles",
 IF(K414="10+ Miles","Greater than 10 miles",
 "Unknown"
)))))</f>
        <v>Between 2 and 5 miles</v>
      </c>
      <c r="M414" s="7" t="s">
        <v>32</v>
      </c>
      <c r="N414" s="7">
        <v>58</v>
      </c>
      <c r="O414" s="7" t="str">
        <f>IF(AND(N414&gt;=25,N414&lt;=34),"Young Adults",
 IF(AND(N414&gt;=35,N414&lt;=44),"Early Middle Age",
 IF(AND(N414&gt;=45,N414&lt;=54),"Middle Age",
 IF(AND(N414&gt;=55,N414&lt;=64),"Pre-Retirement",
 IF(AND(N414&gt;=65,N414&lt;=74),"Young Seniors",
 IF(AND(N414&gt;=75,N414&lt;=89),"Senior Citizens","Invalid Age")
)))))</f>
        <v>Pre-Retirement</v>
      </c>
      <c r="P414" s="7" t="s">
        <v>15</v>
      </c>
    </row>
    <row r="415" spans="1:16" x14ac:dyDescent="0.3">
      <c r="A415" s="7">
        <v>28026</v>
      </c>
      <c r="B415" s="7" t="s">
        <v>37</v>
      </c>
      <c r="C415" s="7" t="s">
        <v>39</v>
      </c>
      <c r="D415" s="8">
        <v>40000</v>
      </c>
      <c r="E415" s="8" t="str">
        <f t="shared" si="6"/>
        <v>Low Income</v>
      </c>
      <c r="F415" s="7">
        <v>2</v>
      </c>
      <c r="G415" s="7" t="s">
        <v>27</v>
      </c>
      <c r="H415" s="7" t="s">
        <v>21</v>
      </c>
      <c r="I415" s="7" t="s">
        <v>18</v>
      </c>
      <c r="J415" s="7">
        <v>2</v>
      </c>
      <c r="K415" s="7" t="s">
        <v>22</v>
      </c>
      <c r="L415" s="9" t="str">
        <f>IF(K415="0-1 Miles","Less than a mile",
 IF(K415="1-2 Miles","Between 1 and 2 miles",
 IF(K415="2-5 Miles","Between 2 and 5 miles",
 IF(K415="5-10 Miles","Between 5 and 10 miles",
 IF(K415="10+ Miles","Greater than 10 miles",
 "Unknown"
)))))</f>
        <v>Between 2 and 5 miles</v>
      </c>
      <c r="M415" s="7" t="s">
        <v>32</v>
      </c>
      <c r="N415" s="7">
        <v>59</v>
      </c>
      <c r="O415" s="7" t="str">
        <f>IF(AND(N415&gt;=25,N415&lt;=34),"Young Adults",
 IF(AND(N415&gt;=35,N415&lt;=44),"Early Middle Age",
 IF(AND(N415&gt;=45,N415&lt;=54),"Middle Age",
 IF(AND(N415&gt;=55,N415&lt;=64),"Pre-Retirement",
 IF(AND(N415&gt;=65,N415&lt;=74),"Young Seniors",
 IF(AND(N415&gt;=75,N415&lt;=89),"Senior Citizens","Invalid Age")
)))))</f>
        <v>Pre-Retirement</v>
      </c>
      <c r="P415" s="7" t="s">
        <v>18</v>
      </c>
    </row>
    <row r="416" spans="1:16" x14ac:dyDescent="0.3">
      <c r="A416" s="7">
        <v>23668</v>
      </c>
      <c r="B416" s="7" t="s">
        <v>37</v>
      </c>
      <c r="C416" s="7" t="s">
        <v>39</v>
      </c>
      <c r="D416" s="8">
        <v>40000</v>
      </c>
      <c r="E416" s="8" t="str">
        <f t="shared" si="6"/>
        <v>Low Income</v>
      </c>
      <c r="F416" s="7">
        <v>4</v>
      </c>
      <c r="G416" s="7" t="s">
        <v>27</v>
      </c>
      <c r="H416" s="7" t="s">
        <v>21</v>
      </c>
      <c r="I416" s="7" t="s">
        <v>15</v>
      </c>
      <c r="J416" s="7">
        <v>2</v>
      </c>
      <c r="K416" s="7" t="s">
        <v>23</v>
      </c>
      <c r="L416" s="9" t="str">
        <f>IF(K416="0-1 Miles","Less than a mile",
 IF(K416="1-2 Miles","Between 1 and 2 miles",
 IF(K416="2-5 Miles","Between 2 and 5 miles",
 IF(K416="5-10 Miles","Between 5 and 10 miles",
 IF(K416="10+ Miles","Greater than 10 miles",
 "Unknown"
)))))</f>
        <v>Between 5 and 10 miles</v>
      </c>
      <c r="M416" s="7" t="s">
        <v>32</v>
      </c>
      <c r="N416" s="7">
        <v>59</v>
      </c>
      <c r="O416" s="7" t="str">
        <f>IF(AND(N416&gt;=25,N416&lt;=34),"Young Adults",
 IF(AND(N416&gt;=35,N416&lt;=44),"Early Middle Age",
 IF(AND(N416&gt;=45,N416&lt;=54),"Middle Age",
 IF(AND(N416&gt;=55,N416&lt;=64),"Pre-Retirement",
 IF(AND(N416&gt;=65,N416&lt;=74),"Young Seniors",
 IF(AND(N416&gt;=75,N416&lt;=89),"Senior Citizens","Invalid Age")
)))))</f>
        <v>Pre-Retirement</v>
      </c>
      <c r="P416" s="7" t="s">
        <v>15</v>
      </c>
    </row>
    <row r="417" spans="1:16" x14ac:dyDescent="0.3">
      <c r="A417" s="7">
        <v>24958</v>
      </c>
      <c r="B417" s="7" t="s">
        <v>38</v>
      </c>
      <c r="C417" s="7" t="s">
        <v>39</v>
      </c>
      <c r="D417" s="8">
        <v>40000</v>
      </c>
      <c r="E417" s="8" t="str">
        <f t="shared" si="6"/>
        <v>Low Income</v>
      </c>
      <c r="F417" s="7">
        <v>5</v>
      </c>
      <c r="G417" s="7" t="s">
        <v>27</v>
      </c>
      <c r="H417" s="7" t="s">
        <v>21</v>
      </c>
      <c r="I417" s="7" t="s">
        <v>18</v>
      </c>
      <c r="J417" s="7">
        <v>3</v>
      </c>
      <c r="K417" s="7" t="s">
        <v>22</v>
      </c>
      <c r="L417" s="9" t="str">
        <f>IF(K417="0-1 Miles","Less than a mile",
 IF(K417="1-2 Miles","Between 1 and 2 miles",
 IF(K417="2-5 Miles","Between 2 and 5 miles",
 IF(K417="5-10 Miles","Between 5 and 10 miles",
 IF(K417="10+ Miles","Greater than 10 miles",
 "Unknown"
)))))</f>
        <v>Between 2 and 5 miles</v>
      </c>
      <c r="M417" s="7" t="s">
        <v>32</v>
      </c>
      <c r="N417" s="7">
        <v>60</v>
      </c>
      <c r="O417" s="7" t="str">
        <f>IF(AND(N417&gt;=25,N417&lt;=34),"Young Adults",
 IF(AND(N417&gt;=35,N417&lt;=44),"Early Middle Age",
 IF(AND(N417&gt;=45,N417&lt;=54),"Middle Age",
 IF(AND(N417&gt;=55,N417&lt;=64),"Pre-Retirement",
 IF(AND(N417&gt;=65,N417&lt;=74),"Young Seniors",
 IF(AND(N417&gt;=75,N417&lt;=89),"Senior Citizens","Invalid Age")
)))))</f>
        <v>Pre-Retirement</v>
      </c>
      <c r="P417" s="7" t="s">
        <v>15</v>
      </c>
    </row>
    <row r="418" spans="1:16" x14ac:dyDescent="0.3">
      <c r="A418" s="4">
        <v>22743</v>
      </c>
      <c r="B418" s="4" t="s">
        <v>37</v>
      </c>
      <c r="C418" s="4" t="s">
        <v>39</v>
      </c>
      <c r="D418" s="5">
        <v>40000</v>
      </c>
      <c r="E418" s="5" t="str">
        <f t="shared" si="6"/>
        <v>Low Income</v>
      </c>
      <c r="F418" s="4">
        <v>5</v>
      </c>
      <c r="G418" s="4" t="s">
        <v>27</v>
      </c>
      <c r="H418" s="4" t="s">
        <v>21</v>
      </c>
      <c r="I418" s="4" t="s">
        <v>15</v>
      </c>
      <c r="J418" s="4">
        <v>2</v>
      </c>
      <c r="K418" s="4" t="s">
        <v>30</v>
      </c>
      <c r="L418" s="6" t="str">
        <f>IF(K418="0-1 Miles","Less than a mile",
 IF(K418="1-2 Miles","Between 1 and 2 miles",
 IF(K418="2-5 Miles","Between 2 and 5 miles",
 IF(K418="5-10 Miles","Between 5 and 10 miles",
 IF(K418="10+ Miles","Greater than 10 miles",
 "Unknown"
)))))</f>
        <v>Greater than 10 miles</v>
      </c>
      <c r="M418" s="4" t="s">
        <v>32</v>
      </c>
      <c r="N418" s="4">
        <v>60</v>
      </c>
      <c r="O418" s="4" t="str">
        <f>IF(AND(N418&gt;=25,N418&lt;=34),"Young Adults",
 IF(AND(N418&gt;=35,N418&lt;=44),"Early Middle Age",
 IF(AND(N418&gt;=45,N418&lt;=54),"Middle Age",
 IF(AND(N418&gt;=55,N418&lt;=64),"Pre-Retirement",
 IF(AND(N418&gt;=65,N418&lt;=74),"Young Seniors",
 IF(AND(N418&gt;=75,N418&lt;=89),"Senior Citizens","Invalid Age")
)))))</f>
        <v>Pre-Retirement</v>
      </c>
      <c r="P418" s="4" t="s">
        <v>18</v>
      </c>
    </row>
    <row r="419" spans="1:16" x14ac:dyDescent="0.3">
      <c r="A419" s="7">
        <v>20504</v>
      </c>
      <c r="B419" s="7" t="s">
        <v>37</v>
      </c>
      <c r="C419" s="7" t="s">
        <v>39</v>
      </c>
      <c r="D419" s="8">
        <v>40000</v>
      </c>
      <c r="E419" s="8" t="str">
        <f t="shared" si="6"/>
        <v>Low Income</v>
      </c>
      <c r="F419" s="7">
        <v>5</v>
      </c>
      <c r="G419" s="7" t="s">
        <v>27</v>
      </c>
      <c r="H419" s="7" t="s">
        <v>21</v>
      </c>
      <c r="I419" s="7" t="s">
        <v>18</v>
      </c>
      <c r="J419" s="7">
        <v>2</v>
      </c>
      <c r="K419" s="7" t="s">
        <v>22</v>
      </c>
      <c r="L419" s="9" t="str">
        <f>IF(K419="0-1 Miles","Less than a mile",
 IF(K419="1-2 Miles","Between 1 and 2 miles",
 IF(K419="2-5 Miles","Between 2 and 5 miles",
 IF(K419="5-10 Miles","Between 5 and 10 miles",
 IF(K419="10+ Miles","Greater than 10 miles",
 "Unknown"
)))))</f>
        <v>Between 2 and 5 miles</v>
      </c>
      <c r="M419" s="7" t="s">
        <v>32</v>
      </c>
      <c r="N419" s="7">
        <v>60</v>
      </c>
      <c r="O419" s="7" t="str">
        <f>IF(AND(N419&gt;=25,N419&lt;=34),"Young Adults",
 IF(AND(N419&gt;=35,N419&lt;=44),"Early Middle Age",
 IF(AND(N419&gt;=45,N419&lt;=54),"Middle Age",
 IF(AND(N419&gt;=55,N419&lt;=64),"Pre-Retirement",
 IF(AND(N419&gt;=65,N419&lt;=74),"Young Seniors",
 IF(AND(N419&gt;=75,N419&lt;=89),"Senior Citizens","Invalid Age")
)))))</f>
        <v>Pre-Retirement</v>
      </c>
      <c r="P419" s="7" t="s">
        <v>18</v>
      </c>
    </row>
    <row r="420" spans="1:16" x14ac:dyDescent="0.3">
      <c r="A420" s="7">
        <v>23704</v>
      </c>
      <c r="B420" s="7" t="s">
        <v>38</v>
      </c>
      <c r="C420" s="7" t="s">
        <v>36</v>
      </c>
      <c r="D420" s="8">
        <v>40000</v>
      </c>
      <c r="E420" s="8" t="str">
        <f t="shared" si="6"/>
        <v>Low Income</v>
      </c>
      <c r="F420" s="7">
        <v>5</v>
      </c>
      <c r="G420" s="7" t="s">
        <v>27</v>
      </c>
      <c r="H420" s="7" t="s">
        <v>21</v>
      </c>
      <c r="I420" s="7" t="s">
        <v>15</v>
      </c>
      <c r="J420" s="7">
        <v>4</v>
      </c>
      <c r="K420" s="7" t="s">
        <v>30</v>
      </c>
      <c r="L420" s="9" t="str">
        <f>IF(K420="0-1 Miles","Less than a mile",
 IF(K420="1-2 Miles","Between 1 and 2 miles",
 IF(K420="2-5 Miles","Between 2 and 5 miles",
 IF(K420="5-10 Miles","Between 5 and 10 miles",
 IF(K420="10+ Miles","Greater than 10 miles",
 "Unknown"
)))))</f>
        <v>Greater than 10 miles</v>
      </c>
      <c r="M420" s="7" t="s">
        <v>32</v>
      </c>
      <c r="N420" s="7">
        <v>60</v>
      </c>
      <c r="O420" s="7" t="str">
        <f>IF(AND(N420&gt;=25,N420&lt;=34),"Young Adults",
 IF(AND(N420&gt;=35,N420&lt;=44),"Early Middle Age",
 IF(AND(N420&gt;=45,N420&lt;=54),"Middle Age",
 IF(AND(N420&gt;=55,N420&lt;=64),"Pre-Retirement",
 IF(AND(N420&gt;=65,N420&lt;=74),"Young Seniors",
 IF(AND(N420&gt;=75,N420&lt;=89),"Senior Citizens","Invalid Age")
)))))</f>
        <v>Pre-Retirement</v>
      </c>
      <c r="P420" s="7" t="s">
        <v>15</v>
      </c>
    </row>
    <row r="421" spans="1:16" x14ac:dyDescent="0.3">
      <c r="A421" s="4">
        <v>18545</v>
      </c>
      <c r="B421" s="4" t="s">
        <v>37</v>
      </c>
      <c r="C421" s="4" t="s">
        <v>36</v>
      </c>
      <c r="D421" s="5">
        <v>40000</v>
      </c>
      <c r="E421" s="5" t="str">
        <f t="shared" si="6"/>
        <v>Low Income</v>
      </c>
      <c r="F421" s="4">
        <v>4</v>
      </c>
      <c r="G421" s="4" t="s">
        <v>27</v>
      </c>
      <c r="H421" s="4" t="s">
        <v>21</v>
      </c>
      <c r="I421" s="4" t="s">
        <v>18</v>
      </c>
      <c r="J421" s="4">
        <v>2</v>
      </c>
      <c r="K421" s="4" t="s">
        <v>30</v>
      </c>
      <c r="L421" s="6" t="str">
        <f>IF(K421="0-1 Miles","Less than a mile",
 IF(K421="1-2 Miles","Between 1 and 2 miles",
 IF(K421="2-5 Miles","Between 2 and 5 miles",
 IF(K421="5-10 Miles","Between 5 and 10 miles",
 IF(K421="10+ Miles","Greater than 10 miles",
 "Unknown"
)))))</f>
        <v>Greater than 10 miles</v>
      </c>
      <c r="M421" s="4" t="s">
        <v>32</v>
      </c>
      <c r="N421" s="4">
        <v>61</v>
      </c>
      <c r="O421" s="4" t="str">
        <f>IF(AND(N421&gt;=25,N421&lt;=34),"Young Adults",
 IF(AND(N421&gt;=35,N421&lt;=44),"Early Middle Age",
 IF(AND(N421&gt;=45,N421&lt;=54),"Middle Age",
 IF(AND(N421&gt;=55,N421&lt;=64),"Pre-Retirement",
 IF(AND(N421&gt;=65,N421&lt;=74),"Young Seniors",
 IF(AND(N421&gt;=75,N421&lt;=89),"Senior Citizens","Invalid Age")
)))))</f>
        <v>Pre-Retirement</v>
      </c>
      <c r="P421" s="4" t="s">
        <v>15</v>
      </c>
    </row>
    <row r="422" spans="1:16" x14ac:dyDescent="0.3">
      <c r="A422" s="7">
        <v>20505</v>
      </c>
      <c r="B422" s="7" t="s">
        <v>37</v>
      </c>
      <c r="C422" s="7" t="s">
        <v>39</v>
      </c>
      <c r="D422" s="8">
        <v>40000</v>
      </c>
      <c r="E422" s="8" t="str">
        <f t="shared" si="6"/>
        <v>Low Income</v>
      </c>
      <c r="F422" s="7">
        <v>5</v>
      </c>
      <c r="G422" s="7" t="s">
        <v>27</v>
      </c>
      <c r="H422" s="7" t="s">
        <v>21</v>
      </c>
      <c r="I422" s="7" t="s">
        <v>18</v>
      </c>
      <c r="J422" s="7">
        <v>2</v>
      </c>
      <c r="K422" s="7" t="s">
        <v>30</v>
      </c>
      <c r="L422" s="9" t="str">
        <f>IF(K422="0-1 Miles","Less than a mile",
 IF(K422="1-2 Miles","Between 1 and 2 miles",
 IF(K422="2-5 Miles","Between 2 and 5 miles",
 IF(K422="5-10 Miles","Between 5 and 10 miles",
 IF(K422="10+ Miles","Greater than 10 miles",
 "Unknown"
)))))</f>
        <v>Greater than 10 miles</v>
      </c>
      <c r="M422" s="7" t="s">
        <v>32</v>
      </c>
      <c r="N422" s="7">
        <v>61</v>
      </c>
      <c r="O422" s="7" t="str">
        <f>IF(AND(N422&gt;=25,N422&lt;=34),"Young Adults",
 IF(AND(N422&gt;=35,N422&lt;=44),"Early Middle Age",
 IF(AND(N422&gt;=45,N422&lt;=54),"Middle Age",
 IF(AND(N422&gt;=55,N422&lt;=64),"Pre-Retirement",
 IF(AND(N422&gt;=65,N422&lt;=74),"Young Seniors",
 IF(AND(N422&gt;=75,N422&lt;=89),"Senior Citizens","Invalid Age")
)))))</f>
        <v>Pre-Retirement</v>
      </c>
      <c r="P422" s="7" t="s">
        <v>18</v>
      </c>
    </row>
    <row r="423" spans="1:16" x14ac:dyDescent="0.3">
      <c r="A423" s="4">
        <v>21451</v>
      </c>
      <c r="B423" s="4" t="s">
        <v>37</v>
      </c>
      <c r="C423" s="4" t="s">
        <v>39</v>
      </c>
      <c r="D423" s="5">
        <v>40000</v>
      </c>
      <c r="E423" s="5" t="str">
        <f t="shared" si="6"/>
        <v>Low Income</v>
      </c>
      <c r="F423" s="4">
        <v>4</v>
      </c>
      <c r="G423" s="4" t="s">
        <v>27</v>
      </c>
      <c r="H423" s="4" t="s">
        <v>21</v>
      </c>
      <c r="I423" s="4" t="s">
        <v>15</v>
      </c>
      <c r="J423" s="4">
        <v>2</v>
      </c>
      <c r="K423" s="4" t="s">
        <v>30</v>
      </c>
      <c r="L423" s="6" t="str">
        <f>IF(K423="0-1 Miles","Less than a mile",
 IF(K423="1-2 Miles","Between 1 and 2 miles",
 IF(K423="2-5 Miles","Between 2 and 5 miles",
 IF(K423="5-10 Miles","Between 5 and 10 miles",
 IF(K423="10+ Miles","Greater than 10 miles",
 "Unknown"
)))))</f>
        <v>Greater than 10 miles</v>
      </c>
      <c r="M423" s="4" t="s">
        <v>32</v>
      </c>
      <c r="N423" s="4">
        <v>61</v>
      </c>
      <c r="O423" s="4" t="str">
        <f>IF(AND(N423&gt;=25,N423&lt;=34),"Young Adults",
 IF(AND(N423&gt;=35,N423&lt;=44),"Early Middle Age",
 IF(AND(N423&gt;=45,N423&lt;=54),"Middle Age",
 IF(AND(N423&gt;=55,N423&lt;=64),"Pre-Retirement",
 IF(AND(N423&gt;=65,N423&lt;=74),"Young Seniors",
 IF(AND(N423&gt;=75,N423&lt;=89),"Senior Citizens","Invalid Age")
)))))</f>
        <v>Pre-Retirement</v>
      </c>
      <c r="P423" s="4" t="s">
        <v>18</v>
      </c>
    </row>
    <row r="424" spans="1:16" x14ac:dyDescent="0.3">
      <c r="A424" s="4">
        <v>18976</v>
      </c>
      <c r="B424" s="4" t="s">
        <v>38</v>
      </c>
      <c r="C424" s="4" t="s">
        <v>36</v>
      </c>
      <c r="D424" s="5">
        <v>40000</v>
      </c>
      <c r="E424" s="5" t="str">
        <f t="shared" si="6"/>
        <v>Low Income</v>
      </c>
      <c r="F424" s="4">
        <v>4</v>
      </c>
      <c r="G424" s="4" t="s">
        <v>27</v>
      </c>
      <c r="H424" s="4" t="s">
        <v>21</v>
      </c>
      <c r="I424" s="4" t="s">
        <v>15</v>
      </c>
      <c r="J424" s="4">
        <v>2</v>
      </c>
      <c r="K424" s="4" t="s">
        <v>30</v>
      </c>
      <c r="L424" s="6" t="str">
        <f>IF(K424="0-1 Miles","Less than a mile",
 IF(K424="1-2 Miles","Between 1 and 2 miles",
 IF(K424="2-5 Miles","Between 2 and 5 miles",
 IF(K424="5-10 Miles","Between 5 and 10 miles",
 IF(K424="10+ Miles","Greater than 10 miles",
 "Unknown"
)))))</f>
        <v>Greater than 10 miles</v>
      </c>
      <c r="M424" s="4" t="s">
        <v>32</v>
      </c>
      <c r="N424" s="4">
        <v>62</v>
      </c>
      <c r="O424" s="4" t="str">
        <f>IF(AND(N424&gt;=25,N424&lt;=34),"Young Adults",
 IF(AND(N424&gt;=35,N424&lt;=44),"Early Middle Age",
 IF(AND(N424&gt;=45,N424&lt;=54),"Middle Age",
 IF(AND(N424&gt;=55,N424&lt;=64),"Pre-Retirement",
 IF(AND(N424&gt;=65,N424&lt;=74),"Young Seniors",
 IF(AND(N424&gt;=75,N424&lt;=89),"Senior Citizens","Invalid Age")
)))))</f>
        <v>Pre-Retirement</v>
      </c>
      <c r="P424" s="4" t="s">
        <v>15</v>
      </c>
    </row>
    <row r="425" spans="1:16" x14ac:dyDescent="0.3">
      <c r="A425" s="4">
        <v>27745</v>
      </c>
      <c r="B425" s="4" t="s">
        <v>38</v>
      </c>
      <c r="C425" s="4" t="s">
        <v>36</v>
      </c>
      <c r="D425" s="5">
        <v>40000</v>
      </c>
      <c r="E425" s="5" t="str">
        <f t="shared" si="6"/>
        <v>Low Income</v>
      </c>
      <c r="F425" s="4">
        <v>2</v>
      </c>
      <c r="G425" s="4" t="s">
        <v>13</v>
      </c>
      <c r="H425" s="4" t="s">
        <v>28</v>
      </c>
      <c r="I425" s="4" t="s">
        <v>15</v>
      </c>
      <c r="J425" s="4">
        <v>2</v>
      </c>
      <c r="K425" s="4" t="s">
        <v>23</v>
      </c>
      <c r="L425" s="6" t="str">
        <f>IF(K425="0-1 Miles","Less than a mile",
 IF(K425="1-2 Miles","Between 1 and 2 miles",
 IF(K425="2-5 Miles","Between 2 and 5 miles",
 IF(K425="5-10 Miles","Between 5 and 10 miles",
 IF(K425="10+ Miles","Greater than 10 miles",
 "Unknown"
)))))</f>
        <v>Between 5 and 10 miles</v>
      </c>
      <c r="M425" s="4" t="s">
        <v>24</v>
      </c>
      <c r="N425" s="4">
        <v>63</v>
      </c>
      <c r="O425" s="4" t="str">
        <f>IF(AND(N425&gt;=25,N425&lt;=34),"Young Adults",
 IF(AND(N425&gt;=35,N425&lt;=44),"Early Middle Age",
 IF(AND(N425&gt;=45,N425&lt;=54),"Middle Age",
 IF(AND(N425&gt;=55,N425&lt;=64),"Pre-Retirement",
 IF(AND(N425&gt;=65,N425&lt;=74),"Young Seniors",
 IF(AND(N425&gt;=75,N425&lt;=89),"Senior Citizens","Invalid Age")
)))))</f>
        <v>Pre-Retirement</v>
      </c>
      <c r="P425" s="4" t="s">
        <v>15</v>
      </c>
    </row>
    <row r="426" spans="1:16" x14ac:dyDescent="0.3">
      <c r="A426" s="7">
        <v>24637</v>
      </c>
      <c r="B426" s="7" t="s">
        <v>37</v>
      </c>
      <c r="C426" s="7" t="s">
        <v>36</v>
      </c>
      <c r="D426" s="8">
        <v>40000</v>
      </c>
      <c r="E426" s="8" t="str">
        <f t="shared" si="6"/>
        <v>Low Income</v>
      </c>
      <c r="F426" s="7">
        <v>4</v>
      </c>
      <c r="G426" s="7" t="s">
        <v>27</v>
      </c>
      <c r="H426" s="7" t="s">
        <v>21</v>
      </c>
      <c r="I426" s="7" t="s">
        <v>15</v>
      </c>
      <c r="J426" s="7">
        <v>2</v>
      </c>
      <c r="K426" s="7" t="s">
        <v>30</v>
      </c>
      <c r="L426" s="9" t="str">
        <f>IF(K426="0-1 Miles","Less than a mile",
 IF(K426="1-2 Miles","Between 1 and 2 miles",
 IF(K426="2-5 Miles","Between 2 and 5 miles",
 IF(K426="5-10 Miles","Between 5 and 10 miles",
 IF(K426="10+ Miles","Greater than 10 miles",
 "Unknown"
)))))</f>
        <v>Greater than 10 miles</v>
      </c>
      <c r="M426" s="7" t="s">
        <v>32</v>
      </c>
      <c r="N426" s="7">
        <v>64</v>
      </c>
      <c r="O426" s="7" t="str">
        <f>IF(AND(N426&gt;=25,N426&lt;=34),"Young Adults",
 IF(AND(N426&gt;=35,N426&lt;=44),"Early Middle Age",
 IF(AND(N426&gt;=45,N426&lt;=54),"Middle Age",
 IF(AND(N426&gt;=55,N426&lt;=64),"Pre-Retirement",
 IF(AND(N426&gt;=65,N426&lt;=74),"Young Seniors",
 IF(AND(N426&gt;=75,N426&lt;=89),"Senior Citizens","Invalid Age")
)))))</f>
        <v>Pre-Retirement</v>
      </c>
      <c r="P426" s="7" t="s">
        <v>18</v>
      </c>
    </row>
    <row r="427" spans="1:16" x14ac:dyDescent="0.3">
      <c r="A427" s="7">
        <v>14347</v>
      </c>
      <c r="B427" s="7" t="s">
        <v>38</v>
      </c>
      <c r="C427" s="7" t="s">
        <v>39</v>
      </c>
      <c r="D427" s="8">
        <v>40000</v>
      </c>
      <c r="E427" s="8" t="str">
        <f t="shared" si="6"/>
        <v>Low Income</v>
      </c>
      <c r="F427" s="7">
        <v>2</v>
      </c>
      <c r="G427" s="7" t="s">
        <v>13</v>
      </c>
      <c r="H427" s="7" t="s">
        <v>28</v>
      </c>
      <c r="I427" s="7" t="s">
        <v>15</v>
      </c>
      <c r="J427" s="7">
        <v>2</v>
      </c>
      <c r="K427" s="7" t="s">
        <v>23</v>
      </c>
      <c r="L427" s="9" t="str">
        <f>IF(K427="0-1 Miles","Less than a mile",
 IF(K427="1-2 Miles","Between 1 and 2 miles",
 IF(K427="2-5 Miles","Between 2 and 5 miles",
 IF(K427="5-10 Miles","Between 5 and 10 miles",
 IF(K427="10+ Miles","Greater than 10 miles",
 "Unknown"
)))))</f>
        <v>Between 5 and 10 miles</v>
      </c>
      <c r="M427" s="7" t="s">
        <v>24</v>
      </c>
      <c r="N427" s="7">
        <v>65</v>
      </c>
      <c r="O427" s="7" t="str">
        <f>IF(AND(N427&gt;=25,N427&lt;=34),"Young Adults",
 IF(AND(N427&gt;=35,N427&lt;=44),"Early Middle Age",
 IF(AND(N427&gt;=45,N427&lt;=54),"Middle Age",
 IF(AND(N427&gt;=55,N427&lt;=64),"Pre-Retirement",
 IF(AND(N427&gt;=65,N427&lt;=74),"Young Seniors",
 IF(AND(N427&gt;=75,N427&lt;=89),"Senior Citizens","Invalid Age")
)))))</f>
        <v>Young Seniors</v>
      </c>
      <c r="P427" s="7" t="s">
        <v>15</v>
      </c>
    </row>
    <row r="428" spans="1:16" x14ac:dyDescent="0.3">
      <c r="A428" s="7">
        <v>26796</v>
      </c>
      <c r="B428" s="7" t="s">
        <v>38</v>
      </c>
      <c r="C428" s="7" t="s">
        <v>36</v>
      </c>
      <c r="D428" s="8">
        <v>40000</v>
      </c>
      <c r="E428" s="8" t="str">
        <f t="shared" si="6"/>
        <v>Low Income</v>
      </c>
      <c r="F428" s="7">
        <v>2</v>
      </c>
      <c r="G428" s="7" t="s">
        <v>13</v>
      </c>
      <c r="H428" s="7" t="s">
        <v>28</v>
      </c>
      <c r="I428" s="7" t="s">
        <v>15</v>
      </c>
      <c r="J428" s="7">
        <v>2</v>
      </c>
      <c r="K428" s="7" t="s">
        <v>23</v>
      </c>
      <c r="L428" s="9" t="str">
        <f>IF(K428="0-1 Miles","Less than a mile",
 IF(K428="1-2 Miles","Between 1 and 2 miles",
 IF(K428="2-5 Miles","Between 2 and 5 miles",
 IF(K428="5-10 Miles","Between 5 and 10 miles",
 IF(K428="10+ Miles","Greater than 10 miles",
 "Unknown"
)))))</f>
        <v>Between 5 and 10 miles</v>
      </c>
      <c r="M428" s="7" t="s">
        <v>24</v>
      </c>
      <c r="N428" s="7">
        <v>65</v>
      </c>
      <c r="O428" s="7" t="str">
        <f>IF(AND(N428&gt;=25,N428&lt;=34),"Young Adults",
 IF(AND(N428&gt;=35,N428&lt;=44),"Early Middle Age",
 IF(AND(N428&gt;=45,N428&lt;=54),"Middle Age",
 IF(AND(N428&gt;=55,N428&lt;=64),"Pre-Retirement",
 IF(AND(N428&gt;=65,N428&lt;=74),"Young Seniors",
 IF(AND(N428&gt;=75,N428&lt;=89),"Senior Citizens","Invalid Age")
)))))</f>
        <v>Young Seniors</v>
      </c>
      <c r="P428" s="7" t="s">
        <v>15</v>
      </c>
    </row>
    <row r="429" spans="1:16" x14ac:dyDescent="0.3">
      <c r="A429" s="4">
        <v>11149</v>
      </c>
      <c r="B429" s="4" t="s">
        <v>37</v>
      </c>
      <c r="C429" s="4" t="s">
        <v>36</v>
      </c>
      <c r="D429" s="5">
        <v>40000</v>
      </c>
      <c r="E429" s="5" t="str">
        <f t="shared" si="6"/>
        <v>Low Income</v>
      </c>
      <c r="F429" s="4">
        <v>2</v>
      </c>
      <c r="G429" s="4" t="s">
        <v>13</v>
      </c>
      <c r="H429" s="4" t="s">
        <v>28</v>
      </c>
      <c r="I429" s="4" t="s">
        <v>15</v>
      </c>
      <c r="J429" s="4">
        <v>2</v>
      </c>
      <c r="K429" s="4" t="s">
        <v>16</v>
      </c>
      <c r="L429" s="6" t="str">
        <f>IF(K429="0-1 Miles","Less than a mile",
 IF(K429="1-2 Miles","Between 1 and 2 miles",
 IF(K429="2-5 Miles","Between 2 and 5 miles",
 IF(K429="5-10 Miles","Between 5 and 10 miles",
 IF(K429="10+ Miles","Greater than 10 miles",
 "Unknown"
)))))</f>
        <v>Less than a mile</v>
      </c>
      <c r="M429" s="4" t="s">
        <v>24</v>
      </c>
      <c r="N429" s="4">
        <v>65</v>
      </c>
      <c r="O429" s="4" t="str">
        <f>IF(AND(N429&gt;=25,N429&lt;=34),"Young Adults",
 IF(AND(N429&gt;=35,N429&lt;=44),"Early Middle Age",
 IF(AND(N429&gt;=45,N429&lt;=54),"Middle Age",
 IF(AND(N429&gt;=55,N429&lt;=64),"Pre-Retirement",
 IF(AND(N429&gt;=65,N429&lt;=74),"Young Seniors",
 IF(AND(N429&gt;=75,N429&lt;=89),"Senior Citizens","Invalid Age")
)))))</f>
        <v>Young Seniors</v>
      </c>
      <c r="P429" s="4" t="s">
        <v>18</v>
      </c>
    </row>
    <row r="430" spans="1:16" x14ac:dyDescent="0.3">
      <c r="A430" s="7">
        <v>22988</v>
      </c>
      <c r="B430" s="7" t="s">
        <v>37</v>
      </c>
      <c r="C430" s="7" t="s">
        <v>39</v>
      </c>
      <c r="D430" s="8">
        <v>40000</v>
      </c>
      <c r="E430" s="8" t="str">
        <f t="shared" si="6"/>
        <v>Low Income</v>
      </c>
      <c r="F430" s="7">
        <v>2</v>
      </c>
      <c r="G430" s="7" t="s">
        <v>13</v>
      </c>
      <c r="H430" s="7" t="s">
        <v>28</v>
      </c>
      <c r="I430" s="7" t="s">
        <v>15</v>
      </c>
      <c r="J430" s="7">
        <v>2</v>
      </c>
      <c r="K430" s="7" t="s">
        <v>23</v>
      </c>
      <c r="L430" s="9" t="str">
        <f>IF(K430="0-1 Miles","Less than a mile",
 IF(K430="1-2 Miles","Between 1 and 2 miles",
 IF(K430="2-5 Miles","Between 2 and 5 miles",
 IF(K430="5-10 Miles","Between 5 and 10 miles",
 IF(K430="10+ Miles","Greater than 10 miles",
 "Unknown"
)))))</f>
        <v>Between 5 and 10 miles</v>
      </c>
      <c r="M430" s="7" t="s">
        <v>24</v>
      </c>
      <c r="N430" s="7">
        <v>66</v>
      </c>
      <c r="O430" s="7" t="str">
        <f>IF(AND(N430&gt;=25,N430&lt;=34),"Young Adults",
 IF(AND(N430&gt;=35,N430&lt;=44),"Early Middle Age",
 IF(AND(N430&gt;=45,N430&lt;=54),"Middle Age",
 IF(AND(N430&gt;=55,N430&lt;=64),"Pre-Retirement",
 IF(AND(N430&gt;=65,N430&lt;=74),"Young Seniors",
 IF(AND(N430&gt;=75,N430&lt;=89),"Senior Citizens","Invalid Age")
)))))</f>
        <v>Young Seniors</v>
      </c>
      <c r="P430" s="7" t="s">
        <v>15</v>
      </c>
    </row>
    <row r="431" spans="1:16" x14ac:dyDescent="0.3">
      <c r="A431" s="4">
        <v>15265</v>
      </c>
      <c r="B431" s="4" t="s">
        <v>38</v>
      </c>
      <c r="C431" s="4" t="s">
        <v>36</v>
      </c>
      <c r="D431" s="5">
        <v>40000</v>
      </c>
      <c r="E431" s="5" t="str">
        <f t="shared" si="6"/>
        <v>Low Income</v>
      </c>
      <c r="F431" s="4">
        <v>2</v>
      </c>
      <c r="G431" s="4" t="s">
        <v>13</v>
      </c>
      <c r="H431" s="4" t="s">
        <v>28</v>
      </c>
      <c r="I431" s="4" t="s">
        <v>15</v>
      </c>
      <c r="J431" s="4">
        <v>2</v>
      </c>
      <c r="K431" s="4" t="s">
        <v>23</v>
      </c>
      <c r="L431" s="6" t="str">
        <f>IF(K431="0-1 Miles","Less than a mile",
 IF(K431="1-2 Miles","Between 1 and 2 miles",
 IF(K431="2-5 Miles","Between 2 and 5 miles",
 IF(K431="5-10 Miles","Between 5 and 10 miles",
 IF(K431="10+ Miles","Greater than 10 miles",
 "Unknown"
)))))</f>
        <v>Between 5 and 10 miles</v>
      </c>
      <c r="M431" s="4" t="s">
        <v>24</v>
      </c>
      <c r="N431" s="4">
        <v>66</v>
      </c>
      <c r="O431" s="4" t="str">
        <f>IF(AND(N431&gt;=25,N431&lt;=34),"Young Adults",
 IF(AND(N431&gt;=35,N431&lt;=44),"Early Middle Age",
 IF(AND(N431&gt;=45,N431&lt;=54),"Middle Age",
 IF(AND(N431&gt;=55,N431&lt;=64),"Pre-Retirement",
 IF(AND(N431&gt;=65,N431&lt;=74),"Young Seniors",
 IF(AND(N431&gt;=75,N431&lt;=89),"Senior Citizens","Invalid Age")
)))))</f>
        <v>Young Seniors</v>
      </c>
      <c r="P431" s="4" t="s">
        <v>15</v>
      </c>
    </row>
    <row r="432" spans="1:16" x14ac:dyDescent="0.3">
      <c r="A432" s="7">
        <v>23571</v>
      </c>
      <c r="B432" s="7" t="s">
        <v>37</v>
      </c>
      <c r="C432" s="7" t="s">
        <v>39</v>
      </c>
      <c r="D432" s="8">
        <v>40000</v>
      </c>
      <c r="E432" s="8" t="str">
        <f t="shared" si="6"/>
        <v>Low Income</v>
      </c>
      <c r="F432" s="7">
        <v>2</v>
      </c>
      <c r="G432" s="7" t="s">
        <v>13</v>
      </c>
      <c r="H432" s="7" t="s">
        <v>28</v>
      </c>
      <c r="I432" s="7" t="s">
        <v>15</v>
      </c>
      <c r="J432" s="7">
        <v>2</v>
      </c>
      <c r="K432" s="7" t="s">
        <v>16</v>
      </c>
      <c r="L432" s="9" t="str">
        <f>IF(K432="0-1 Miles","Less than a mile",
 IF(K432="1-2 Miles","Between 1 and 2 miles",
 IF(K432="2-5 Miles","Between 2 and 5 miles",
 IF(K432="5-10 Miles","Between 5 and 10 miles",
 IF(K432="10+ Miles","Greater than 10 miles",
 "Unknown"
)))))</f>
        <v>Less than a mile</v>
      </c>
      <c r="M432" s="7" t="s">
        <v>24</v>
      </c>
      <c r="N432" s="7">
        <v>66</v>
      </c>
      <c r="O432" s="7" t="str">
        <f>IF(AND(N432&gt;=25,N432&lt;=34),"Young Adults",
 IF(AND(N432&gt;=35,N432&lt;=44),"Early Middle Age",
 IF(AND(N432&gt;=45,N432&lt;=54),"Middle Age",
 IF(AND(N432&gt;=55,N432&lt;=64),"Pre-Retirement",
 IF(AND(N432&gt;=65,N432&lt;=74),"Young Seniors",
 IF(AND(N432&gt;=75,N432&lt;=89),"Senior Citizens","Invalid Age")
)))))</f>
        <v>Young Seniors</v>
      </c>
      <c r="P432" s="7" t="s">
        <v>15</v>
      </c>
    </row>
    <row r="433" spans="1:16" x14ac:dyDescent="0.3">
      <c r="A433" s="4">
        <v>15822</v>
      </c>
      <c r="B433" s="4" t="s">
        <v>37</v>
      </c>
      <c r="C433" s="4" t="s">
        <v>36</v>
      </c>
      <c r="D433" s="5">
        <v>40000</v>
      </c>
      <c r="E433" s="5" t="str">
        <f t="shared" si="6"/>
        <v>Low Income</v>
      </c>
      <c r="F433" s="4">
        <v>2</v>
      </c>
      <c r="G433" s="4" t="s">
        <v>13</v>
      </c>
      <c r="H433" s="4" t="s">
        <v>28</v>
      </c>
      <c r="I433" s="4" t="s">
        <v>15</v>
      </c>
      <c r="J433" s="4">
        <v>2</v>
      </c>
      <c r="K433" s="4" t="s">
        <v>16</v>
      </c>
      <c r="L433" s="6" t="str">
        <f>IF(K433="0-1 Miles","Less than a mile",
 IF(K433="1-2 Miles","Between 1 and 2 miles",
 IF(K433="2-5 Miles","Between 2 and 5 miles",
 IF(K433="5-10 Miles","Between 5 and 10 miles",
 IF(K433="10+ Miles","Greater than 10 miles",
 "Unknown"
)))))</f>
        <v>Less than a mile</v>
      </c>
      <c r="M433" s="4" t="s">
        <v>24</v>
      </c>
      <c r="N433" s="4">
        <v>67</v>
      </c>
      <c r="O433" s="4" t="str">
        <f>IF(AND(N433&gt;=25,N433&lt;=34),"Young Adults",
 IF(AND(N433&gt;=35,N433&lt;=44),"Early Middle Age",
 IF(AND(N433&gt;=45,N433&lt;=54),"Middle Age",
 IF(AND(N433&gt;=55,N433&lt;=64),"Pre-Retirement",
 IF(AND(N433&gt;=65,N433&lt;=74),"Young Seniors",
 IF(AND(N433&gt;=75,N433&lt;=89),"Senior Citizens","Invalid Age")
)))))</f>
        <v>Young Seniors</v>
      </c>
      <c r="P433" s="4" t="s">
        <v>18</v>
      </c>
    </row>
    <row r="434" spans="1:16" x14ac:dyDescent="0.3">
      <c r="A434" s="4">
        <v>27994</v>
      </c>
      <c r="B434" s="4" t="s">
        <v>37</v>
      </c>
      <c r="C434" s="4" t="s">
        <v>39</v>
      </c>
      <c r="D434" s="5">
        <v>40000</v>
      </c>
      <c r="E434" s="5" t="str">
        <f t="shared" si="6"/>
        <v>Low Income</v>
      </c>
      <c r="F434" s="4">
        <v>4</v>
      </c>
      <c r="G434" s="4" t="s">
        <v>27</v>
      </c>
      <c r="H434" s="4" t="s">
        <v>21</v>
      </c>
      <c r="I434" s="4" t="s">
        <v>15</v>
      </c>
      <c r="J434" s="4">
        <v>2</v>
      </c>
      <c r="K434" s="4" t="s">
        <v>23</v>
      </c>
      <c r="L434" s="6" t="str">
        <f>IF(K434="0-1 Miles","Less than a mile",
 IF(K434="1-2 Miles","Between 1 and 2 miles",
 IF(K434="2-5 Miles","Between 2 and 5 miles",
 IF(K434="5-10 Miles","Between 5 and 10 miles",
 IF(K434="10+ Miles","Greater than 10 miles",
 "Unknown"
)))))</f>
        <v>Between 5 and 10 miles</v>
      </c>
      <c r="M434" s="4" t="s">
        <v>32</v>
      </c>
      <c r="N434" s="4">
        <v>69</v>
      </c>
      <c r="O434" s="4" t="str">
        <f>IF(AND(N434&gt;=25,N434&lt;=34),"Young Adults",
 IF(AND(N434&gt;=35,N434&lt;=44),"Early Middle Age",
 IF(AND(N434&gt;=45,N434&lt;=54),"Middle Age",
 IF(AND(N434&gt;=55,N434&lt;=64),"Pre-Retirement",
 IF(AND(N434&gt;=65,N434&lt;=74),"Young Seniors",
 IF(AND(N434&gt;=75,N434&lt;=89),"Senior Citizens","Invalid Age")
)))))</f>
        <v>Young Seniors</v>
      </c>
      <c r="P434" s="4" t="s">
        <v>18</v>
      </c>
    </row>
    <row r="435" spans="1:16" x14ac:dyDescent="0.3">
      <c r="A435" s="7">
        <v>17533</v>
      </c>
      <c r="B435" s="7" t="s">
        <v>37</v>
      </c>
      <c r="C435" s="7" t="s">
        <v>36</v>
      </c>
      <c r="D435" s="8">
        <v>40000</v>
      </c>
      <c r="E435" s="8" t="str">
        <f t="shared" si="6"/>
        <v>Low Income</v>
      </c>
      <c r="F435" s="7">
        <v>3</v>
      </c>
      <c r="G435" s="7" t="s">
        <v>19</v>
      </c>
      <c r="H435" s="7" t="s">
        <v>21</v>
      </c>
      <c r="I435" s="7" t="s">
        <v>18</v>
      </c>
      <c r="J435" s="7">
        <v>2</v>
      </c>
      <c r="K435" s="7" t="s">
        <v>23</v>
      </c>
      <c r="L435" s="9" t="str">
        <f>IF(K435="0-1 Miles","Less than a mile",
 IF(K435="1-2 Miles","Between 1 and 2 miles",
 IF(K435="2-5 Miles","Between 2 and 5 miles",
 IF(K435="5-10 Miles","Between 5 and 10 miles",
 IF(K435="10+ Miles","Greater than 10 miles",
 "Unknown"
)))))</f>
        <v>Between 5 and 10 miles</v>
      </c>
      <c r="M435" s="7" t="s">
        <v>32</v>
      </c>
      <c r="N435" s="7">
        <v>73</v>
      </c>
      <c r="O435" s="7" t="str">
        <f>IF(AND(N435&gt;=25,N435&lt;=34),"Young Adults",
 IF(AND(N435&gt;=35,N435&lt;=44),"Early Middle Age",
 IF(AND(N435&gt;=45,N435&lt;=54),"Middle Age",
 IF(AND(N435&gt;=55,N435&lt;=64),"Pre-Retirement",
 IF(AND(N435&gt;=65,N435&lt;=74),"Young Seniors",
 IF(AND(N435&gt;=75,N435&lt;=89),"Senior Citizens","Invalid Age")
)))))</f>
        <v>Young Seniors</v>
      </c>
      <c r="P435" s="7" t="s">
        <v>15</v>
      </c>
    </row>
    <row r="436" spans="1:16" x14ac:dyDescent="0.3">
      <c r="A436" s="4">
        <v>11555</v>
      </c>
      <c r="B436" s="4" t="s">
        <v>37</v>
      </c>
      <c r="C436" s="4" t="s">
        <v>39</v>
      </c>
      <c r="D436" s="5">
        <v>40000</v>
      </c>
      <c r="E436" s="5" t="str">
        <f t="shared" si="6"/>
        <v>Low Income</v>
      </c>
      <c r="F436" s="4">
        <v>1</v>
      </c>
      <c r="G436" s="4" t="s">
        <v>13</v>
      </c>
      <c r="H436" s="4" t="s">
        <v>20</v>
      </c>
      <c r="I436" s="4" t="s">
        <v>15</v>
      </c>
      <c r="J436" s="4">
        <v>0</v>
      </c>
      <c r="K436" s="4" t="s">
        <v>16</v>
      </c>
      <c r="L436" s="6" t="str">
        <f>IF(K436="0-1 Miles","Less than a mile",
 IF(K436="1-2 Miles","Between 1 and 2 miles",
 IF(K436="2-5 Miles","Between 2 and 5 miles",
 IF(K436="5-10 Miles","Between 5 and 10 miles",
 IF(K436="10+ Miles","Greater than 10 miles",
 "Unknown"
)))))</f>
        <v>Less than a mile</v>
      </c>
      <c r="M436" s="4" t="s">
        <v>17</v>
      </c>
      <c r="N436" s="4">
        <v>80</v>
      </c>
      <c r="O436" s="4" t="str">
        <f>IF(AND(N436&gt;=25,N436&lt;=34),"Young Adults",
 IF(AND(N436&gt;=35,N436&lt;=44),"Early Middle Age",
 IF(AND(N436&gt;=45,N436&lt;=54),"Middle Age",
 IF(AND(N436&gt;=55,N436&lt;=64),"Pre-Retirement",
 IF(AND(N436&gt;=65,N436&lt;=74),"Young Seniors",
 IF(AND(N436&gt;=75,N436&lt;=89),"Senior Citizens","Invalid Age")
)))))</f>
        <v>Senior Citizens</v>
      </c>
      <c r="P436" s="4" t="s">
        <v>18</v>
      </c>
    </row>
    <row r="437" spans="1:16" x14ac:dyDescent="0.3">
      <c r="A437" s="7">
        <v>15628</v>
      </c>
      <c r="B437" s="7" t="s">
        <v>37</v>
      </c>
      <c r="C437" s="7" t="s">
        <v>39</v>
      </c>
      <c r="D437" s="8">
        <v>40000</v>
      </c>
      <c r="E437" s="8" t="str">
        <f t="shared" si="6"/>
        <v>Low Income</v>
      </c>
      <c r="F437" s="7">
        <v>1</v>
      </c>
      <c r="G437" s="7" t="s">
        <v>13</v>
      </c>
      <c r="H437" s="7" t="s">
        <v>14</v>
      </c>
      <c r="I437" s="7" t="s">
        <v>15</v>
      </c>
      <c r="J437" s="7">
        <v>1</v>
      </c>
      <c r="K437" s="7" t="s">
        <v>16</v>
      </c>
      <c r="L437" s="9" t="str">
        <f>IF(K437="0-1 Miles","Less than a mile",
 IF(K437="1-2 Miles","Between 1 and 2 miles",
 IF(K437="2-5 Miles","Between 2 and 5 miles",
 IF(K437="5-10 Miles","Between 5 and 10 miles",
 IF(K437="10+ Miles","Greater than 10 miles",
 "Unknown"
)))))</f>
        <v>Less than a mile</v>
      </c>
      <c r="M437" s="7" t="s">
        <v>17</v>
      </c>
      <c r="N437" s="7">
        <v>89</v>
      </c>
      <c r="O437" s="7" t="str">
        <f>IF(AND(N437&gt;=25,N437&lt;=34),"Young Adults",
 IF(AND(N437&gt;=35,N437&lt;=44),"Early Middle Age",
 IF(AND(N437&gt;=45,N437&lt;=54),"Middle Age",
 IF(AND(N437&gt;=55,N437&lt;=64),"Pre-Retirement",
 IF(AND(N437&gt;=65,N437&lt;=74),"Young Seniors",
 IF(AND(N437&gt;=75,N437&lt;=89),"Senior Citizens","Invalid Age")
)))))</f>
        <v>Senior Citizens</v>
      </c>
      <c r="P437" s="7" t="s">
        <v>18</v>
      </c>
    </row>
    <row r="438" spans="1:16" x14ac:dyDescent="0.3">
      <c r="A438" s="4">
        <v>22330</v>
      </c>
      <c r="B438" s="4" t="s">
        <v>37</v>
      </c>
      <c r="C438" s="4" t="s">
        <v>36</v>
      </c>
      <c r="D438" s="5">
        <v>50000</v>
      </c>
      <c r="E438" s="5" t="str">
        <f t="shared" si="6"/>
        <v>Lower-Middle Income</v>
      </c>
      <c r="F438" s="4">
        <v>0</v>
      </c>
      <c r="G438" s="4" t="s">
        <v>31</v>
      </c>
      <c r="H438" s="4" t="s">
        <v>14</v>
      </c>
      <c r="I438" s="4" t="s">
        <v>15</v>
      </c>
      <c r="J438" s="4">
        <v>0</v>
      </c>
      <c r="K438" s="4" t="s">
        <v>26</v>
      </c>
      <c r="L438" s="6" t="str">
        <f>IF(K438="0-1 Miles","Less than a mile",
 IF(K438="1-2 Miles","Between 1 and 2 miles",
 IF(K438="2-5 Miles","Between 2 and 5 miles",
 IF(K438="5-10 Miles","Between 5 and 10 miles",
 IF(K438="10+ Miles","Greater than 10 miles",
 "Unknown"
)))))</f>
        <v>Between 1 and 2 miles</v>
      </c>
      <c r="M438" s="4" t="s">
        <v>32</v>
      </c>
      <c r="N438" s="4">
        <v>32</v>
      </c>
      <c r="O438" s="4" t="str">
        <f>IF(AND(N438&gt;=25,N438&lt;=34),"Young Adults",
 IF(AND(N438&gt;=35,N438&lt;=44),"Early Middle Age",
 IF(AND(N438&gt;=45,N438&lt;=54),"Middle Age",
 IF(AND(N438&gt;=55,N438&lt;=64),"Pre-Retirement",
 IF(AND(N438&gt;=65,N438&lt;=74),"Young Seniors",
 IF(AND(N438&gt;=75,N438&lt;=89),"Senior Citizens","Invalid Age")
)))))</f>
        <v>Young Adults</v>
      </c>
      <c r="P438" s="4" t="s">
        <v>15</v>
      </c>
    </row>
    <row r="439" spans="1:16" x14ac:dyDescent="0.3">
      <c r="A439" s="4">
        <v>11622</v>
      </c>
      <c r="B439" s="4" t="s">
        <v>37</v>
      </c>
      <c r="C439" s="4" t="s">
        <v>36</v>
      </c>
      <c r="D439" s="5">
        <v>50000</v>
      </c>
      <c r="E439" s="5" t="str">
        <f t="shared" si="6"/>
        <v>Lower-Middle Income</v>
      </c>
      <c r="F439" s="4">
        <v>0</v>
      </c>
      <c r="G439" s="4" t="s">
        <v>31</v>
      </c>
      <c r="H439" s="4" t="s">
        <v>14</v>
      </c>
      <c r="I439" s="4" t="s">
        <v>15</v>
      </c>
      <c r="J439" s="4">
        <v>0</v>
      </c>
      <c r="K439" s="4" t="s">
        <v>16</v>
      </c>
      <c r="L439" s="6" t="str">
        <f>IF(K439="0-1 Miles","Less than a mile",
 IF(K439="1-2 Miles","Between 1 and 2 miles",
 IF(K439="2-5 Miles","Between 2 and 5 miles",
 IF(K439="5-10 Miles","Between 5 and 10 miles",
 IF(K439="10+ Miles","Greater than 10 miles",
 "Unknown"
)))))</f>
        <v>Less than a mile</v>
      </c>
      <c r="M439" s="4" t="s">
        <v>32</v>
      </c>
      <c r="N439" s="4">
        <v>32</v>
      </c>
      <c r="O439" s="4" t="str">
        <f>IF(AND(N439&gt;=25,N439&lt;=34),"Young Adults",
 IF(AND(N439&gt;=35,N439&lt;=44),"Early Middle Age",
 IF(AND(N439&gt;=45,N439&lt;=54),"Middle Age",
 IF(AND(N439&gt;=55,N439&lt;=64),"Pre-Retirement",
 IF(AND(N439&gt;=65,N439&lt;=74),"Young Seniors",
 IF(AND(N439&gt;=75,N439&lt;=89),"Senior Citizens","Invalid Age")
)))))</f>
        <v>Young Adults</v>
      </c>
      <c r="P439" s="4" t="s">
        <v>18</v>
      </c>
    </row>
    <row r="440" spans="1:16" x14ac:dyDescent="0.3">
      <c r="A440" s="7">
        <v>11619</v>
      </c>
      <c r="B440" s="7" t="s">
        <v>38</v>
      </c>
      <c r="C440" s="7" t="s">
        <v>39</v>
      </c>
      <c r="D440" s="8">
        <v>50000</v>
      </c>
      <c r="E440" s="8" t="str">
        <f t="shared" si="6"/>
        <v>Lower-Middle Income</v>
      </c>
      <c r="F440" s="7">
        <v>0</v>
      </c>
      <c r="G440" s="7" t="s">
        <v>31</v>
      </c>
      <c r="H440" s="7" t="s">
        <v>14</v>
      </c>
      <c r="I440" s="7" t="s">
        <v>15</v>
      </c>
      <c r="J440" s="7">
        <v>0</v>
      </c>
      <c r="K440" s="7" t="s">
        <v>26</v>
      </c>
      <c r="L440" s="9" t="str">
        <f>IF(K440="0-1 Miles","Less than a mile",
 IF(K440="1-2 Miles","Between 1 and 2 miles",
 IF(K440="2-5 Miles","Between 2 and 5 miles",
 IF(K440="5-10 Miles","Between 5 and 10 miles",
 IF(K440="10+ Miles","Greater than 10 miles",
 "Unknown"
)))))</f>
        <v>Between 1 and 2 miles</v>
      </c>
      <c r="M440" s="7" t="s">
        <v>32</v>
      </c>
      <c r="N440" s="7">
        <v>33</v>
      </c>
      <c r="O440" s="7" t="str">
        <f>IF(AND(N440&gt;=25,N440&lt;=34),"Young Adults",
 IF(AND(N440&gt;=35,N440&lt;=44),"Early Middle Age",
 IF(AND(N440&gt;=45,N440&lt;=54),"Middle Age",
 IF(AND(N440&gt;=55,N440&lt;=64),"Pre-Retirement",
 IF(AND(N440&gt;=65,N440&lt;=74),"Young Seniors",
 IF(AND(N440&gt;=75,N440&lt;=89),"Senior Citizens","Invalid Age")
)))))</f>
        <v>Young Adults</v>
      </c>
      <c r="P440" s="7" t="s">
        <v>18</v>
      </c>
    </row>
    <row r="441" spans="1:16" x14ac:dyDescent="0.3">
      <c r="A441" s="7">
        <v>12882</v>
      </c>
      <c r="B441" s="7" t="s">
        <v>37</v>
      </c>
      <c r="C441" s="7" t="s">
        <v>36</v>
      </c>
      <c r="D441" s="8">
        <v>50000</v>
      </c>
      <c r="E441" s="8" t="str">
        <f t="shared" si="6"/>
        <v>Lower-Middle Income</v>
      </c>
      <c r="F441" s="7">
        <v>1</v>
      </c>
      <c r="G441" s="7" t="s">
        <v>31</v>
      </c>
      <c r="H441" s="7" t="s">
        <v>14</v>
      </c>
      <c r="I441" s="7" t="s">
        <v>15</v>
      </c>
      <c r="J441" s="7">
        <v>0</v>
      </c>
      <c r="K441" s="7" t="s">
        <v>16</v>
      </c>
      <c r="L441" s="9" t="str">
        <f>IF(K441="0-1 Miles","Less than a mile",
 IF(K441="1-2 Miles","Between 1 and 2 miles",
 IF(K441="2-5 Miles","Between 2 and 5 miles",
 IF(K441="5-10 Miles","Between 5 and 10 miles",
 IF(K441="10+ Miles","Greater than 10 miles",
 "Unknown"
)))))</f>
        <v>Less than a mile</v>
      </c>
      <c r="M441" s="7" t="s">
        <v>32</v>
      </c>
      <c r="N441" s="7">
        <v>33</v>
      </c>
      <c r="O441" s="7" t="str">
        <f>IF(AND(N441&gt;=25,N441&lt;=34),"Young Adults",
 IF(AND(N441&gt;=35,N441&lt;=44),"Early Middle Age",
 IF(AND(N441&gt;=45,N441&lt;=54),"Middle Age",
 IF(AND(N441&gt;=55,N441&lt;=64),"Pre-Retirement",
 IF(AND(N441&gt;=65,N441&lt;=74),"Young Seniors",
 IF(AND(N441&gt;=75,N441&lt;=89),"Senior Citizens","Invalid Age")
)))))</f>
        <v>Young Adults</v>
      </c>
      <c r="P441" s="7" t="s">
        <v>15</v>
      </c>
    </row>
    <row r="442" spans="1:16" x14ac:dyDescent="0.3">
      <c r="A442" s="4">
        <v>15287</v>
      </c>
      <c r="B442" s="4" t="s">
        <v>38</v>
      </c>
      <c r="C442" s="4" t="s">
        <v>39</v>
      </c>
      <c r="D442" s="5">
        <v>50000</v>
      </c>
      <c r="E442" s="5" t="str">
        <f t="shared" si="6"/>
        <v>Lower-Middle Income</v>
      </c>
      <c r="F442" s="4">
        <v>1</v>
      </c>
      <c r="G442" s="4" t="s">
        <v>31</v>
      </c>
      <c r="H442" s="4" t="s">
        <v>14</v>
      </c>
      <c r="I442" s="4" t="s">
        <v>15</v>
      </c>
      <c r="J442" s="4">
        <v>0</v>
      </c>
      <c r="K442" s="4" t="s">
        <v>26</v>
      </c>
      <c r="L442" s="6" t="str">
        <f>IF(K442="0-1 Miles","Less than a mile",
 IF(K442="1-2 Miles","Between 1 and 2 miles",
 IF(K442="2-5 Miles","Between 2 and 5 miles",
 IF(K442="5-10 Miles","Between 5 and 10 miles",
 IF(K442="10+ Miles","Greater than 10 miles",
 "Unknown"
)))))</f>
        <v>Between 1 and 2 miles</v>
      </c>
      <c r="M442" s="4" t="s">
        <v>32</v>
      </c>
      <c r="N442" s="4">
        <v>33</v>
      </c>
      <c r="O442" s="4" t="str">
        <f>IF(AND(N442&gt;=25,N442&lt;=34),"Young Adults",
 IF(AND(N442&gt;=35,N442&lt;=44),"Early Middle Age",
 IF(AND(N442&gt;=45,N442&lt;=54),"Middle Age",
 IF(AND(N442&gt;=55,N442&lt;=64),"Pre-Retirement",
 IF(AND(N442&gt;=65,N442&lt;=74),"Young Seniors",
 IF(AND(N442&gt;=75,N442&lt;=89),"Senior Citizens","Invalid Age")
)))))</f>
        <v>Young Adults</v>
      </c>
      <c r="P442" s="4" t="s">
        <v>15</v>
      </c>
    </row>
    <row r="443" spans="1:16" x14ac:dyDescent="0.3">
      <c r="A443" s="7">
        <v>15862</v>
      </c>
      <c r="B443" s="7" t="s">
        <v>38</v>
      </c>
      <c r="C443" s="7" t="s">
        <v>39</v>
      </c>
      <c r="D443" s="8">
        <v>50000</v>
      </c>
      <c r="E443" s="8" t="str">
        <f t="shared" si="6"/>
        <v>Lower-Middle Income</v>
      </c>
      <c r="F443" s="7">
        <v>0</v>
      </c>
      <c r="G443" s="7" t="s">
        <v>31</v>
      </c>
      <c r="H443" s="7" t="s">
        <v>14</v>
      </c>
      <c r="I443" s="7" t="s">
        <v>15</v>
      </c>
      <c r="J443" s="7">
        <v>0</v>
      </c>
      <c r="K443" s="7" t="s">
        <v>26</v>
      </c>
      <c r="L443" s="9" t="str">
        <f>IF(K443="0-1 Miles","Less than a mile",
 IF(K443="1-2 Miles","Between 1 and 2 miles",
 IF(K443="2-5 Miles","Between 2 and 5 miles",
 IF(K443="5-10 Miles","Between 5 and 10 miles",
 IF(K443="10+ Miles","Greater than 10 miles",
 "Unknown"
)))))</f>
        <v>Between 1 and 2 miles</v>
      </c>
      <c r="M443" s="7" t="s">
        <v>32</v>
      </c>
      <c r="N443" s="7">
        <v>33</v>
      </c>
      <c r="O443" s="7" t="str">
        <f>IF(AND(N443&gt;=25,N443&lt;=34),"Young Adults",
 IF(AND(N443&gt;=35,N443&lt;=44),"Early Middle Age",
 IF(AND(N443&gt;=45,N443&lt;=54),"Middle Age",
 IF(AND(N443&gt;=55,N443&lt;=64),"Pre-Retirement",
 IF(AND(N443&gt;=65,N443&lt;=74),"Young Seniors",
 IF(AND(N443&gt;=75,N443&lt;=89),"Senior Citizens","Invalid Age")
)))))</f>
        <v>Young Adults</v>
      </c>
      <c r="P443" s="7" t="s">
        <v>15</v>
      </c>
    </row>
    <row r="444" spans="1:16" x14ac:dyDescent="0.3">
      <c r="A444" s="4">
        <v>23818</v>
      </c>
      <c r="B444" s="4" t="s">
        <v>37</v>
      </c>
      <c r="C444" s="4" t="s">
        <v>39</v>
      </c>
      <c r="D444" s="5">
        <v>50000</v>
      </c>
      <c r="E444" s="5" t="str">
        <f t="shared" si="6"/>
        <v>Lower-Middle Income</v>
      </c>
      <c r="F444" s="4">
        <v>0</v>
      </c>
      <c r="G444" s="4" t="s">
        <v>31</v>
      </c>
      <c r="H444" s="4" t="s">
        <v>14</v>
      </c>
      <c r="I444" s="4" t="s">
        <v>15</v>
      </c>
      <c r="J444" s="4">
        <v>0</v>
      </c>
      <c r="K444" s="4" t="s">
        <v>26</v>
      </c>
      <c r="L444" s="6" t="str">
        <f>IF(K444="0-1 Miles","Less than a mile",
 IF(K444="1-2 Miles","Between 1 and 2 miles",
 IF(K444="2-5 Miles","Between 2 and 5 miles",
 IF(K444="5-10 Miles","Between 5 and 10 miles",
 IF(K444="10+ Miles","Greater than 10 miles",
 "Unknown"
)))))</f>
        <v>Between 1 and 2 miles</v>
      </c>
      <c r="M444" s="4" t="s">
        <v>32</v>
      </c>
      <c r="N444" s="4">
        <v>33</v>
      </c>
      <c r="O444" s="4" t="str">
        <f>IF(AND(N444&gt;=25,N444&lt;=34),"Young Adults",
 IF(AND(N444&gt;=35,N444&lt;=44),"Early Middle Age",
 IF(AND(N444&gt;=45,N444&lt;=54),"Middle Age",
 IF(AND(N444&gt;=55,N444&lt;=64),"Pre-Retirement",
 IF(AND(N444&gt;=65,N444&lt;=74),"Young Seniors",
 IF(AND(N444&gt;=75,N444&lt;=89),"Senior Citizens","Invalid Age")
)))))</f>
        <v>Young Adults</v>
      </c>
      <c r="P444" s="4" t="s">
        <v>15</v>
      </c>
    </row>
    <row r="445" spans="1:16" x14ac:dyDescent="0.3">
      <c r="A445" s="4">
        <v>19235</v>
      </c>
      <c r="B445" s="4" t="s">
        <v>37</v>
      </c>
      <c r="C445" s="4" t="s">
        <v>39</v>
      </c>
      <c r="D445" s="5">
        <v>50000</v>
      </c>
      <c r="E445" s="5" t="str">
        <f t="shared" si="6"/>
        <v>Lower-Middle Income</v>
      </c>
      <c r="F445" s="4">
        <v>0</v>
      </c>
      <c r="G445" s="4" t="s">
        <v>31</v>
      </c>
      <c r="H445" s="4" t="s">
        <v>14</v>
      </c>
      <c r="I445" s="4" t="s">
        <v>15</v>
      </c>
      <c r="J445" s="4">
        <v>0</v>
      </c>
      <c r="K445" s="4" t="s">
        <v>16</v>
      </c>
      <c r="L445" s="6" t="str">
        <f>IF(K445="0-1 Miles","Less than a mile",
 IF(K445="1-2 Miles","Between 1 and 2 miles",
 IF(K445="2-5 Miles","Between 2 and 5 miles",
 IF(K445="5-10 Miles","Between 5 and 10 miles",
 IF(K445="10+ Miles","Greater than 10 miles",
 "Unknown"
)))))</f>
        <v>Less than a mile</v>
      </c>
      <c r="M445" s="4" t="s">
        <v>32</v>
      </c>
      <c r="N445" s="4">
        <v>34</v>
      </c>
      <c r="O445" s="4" t="str">
        <f>IF(AND(N445&gt;=25,N445&lt;=34),"Young Adults",
 IF(AND(N445&gt;=35,N445&lt;=44),"Early Middle Age",
 IF(AND(N445&gt;=45,N445&lt;=54),"Middle Age",
 IF(AND(N445&gt;=55,N445&lt;=64),"Pre-Retirement",
 IF(AND(N445&gt;=65,N445&lt;=74),"Young Seniors",
 IF(AND(N445&gt;=75,N445&lt;=89),"Senior Citizens","Invalid Age")
)))))</f>
        <v>Young Adults</v>
      </c>
      <c r="P445" s="4" t="s">
        <v>18</v>
      </c>
    </row>
    <row r="446" spans="1:16" x14ac:dyDescent="0.3">
      <c r="A446" s="4">
        <v>25375</v>
      </c>
      <c r="B446" s="4" t="s">
        <v>37</v>
      </c>
      <c r="C446" s="4" t="s">
        <v>36</v>
      </c>
      <c r="D446" s="5">
        <v>50000</v>
      </c>
      <c r="E446" s="5" t="str">
        <f t="shared" si="6"/>
        <v>Lower-Middle Income</v>
      </c>
      <c r="F446" s="4">
        <v>1</v>
      </c>
      <c r="G446" s="4" t="s">
        <v>31</v>
      </c>
      <c r="H446" s="4" t="s">
        <v>14</v>
      </c>
      <c r="I446" s="4" t="s">
        <v>15</v>
      </c>
      <c r="J446" s="4">
        <v>0</v>
      </c>
      <c r="K446" s="4" t="s">
        <v>26</v>
      </c>
      <c r="L446" s="6" t="str">
        <f>IF(K446="0-1 Miles","Less than a mile",
 IF(K446="1-2 Miles","Between 1 and 2 miles",
 IF(K446="2-5 Miles","Between 2 and 5 miles",
 IF(K446="5-10 Miles","Between 5 and 10 miles",
 IF(K446="10+ Miles","Greater than 10 miles",
 "Unknown"
)))))</f>
        <v>Between 1 and 2 miles</v>
      </c>
      <c r="M446" s="4" t="s">
        <v>32</v>
      </c>
      <c r="N446" s="4">
        <v>34</v>
      </c>
      <c r="O446" s="4" t="str">
        <f>IF(AND(N446&gt;=25,N446&lt;=34),"Young Adults",
 IF(AND(N446&gt;=35,N446&lt;=44),"Early Middle Age",
 IF(AND(N446&gt;=45,N446&lt;=54),"Middle Age",
 IF(AND(N446&gt;=55,N446&lt;=64),"Pre-Retirement",
 IF(AND(N446&gt;=65,N446&lt;=74),"Young Seniors",
 IF(AND(N446&gt;=75,N446&lt;=89),"Senior Citizens","Invalid Age")
)))))</f>
        <v>Young Adults</v>
      </c>
      <c r="P446" s="4" t="s">
        <v>18</v>
      </c>
    </row>
    <row r="447" spans="1:16" x14ac:dyDescent="0.3">
      <c r="A447" s="4">
        <v>23144</v>
      </c>
      <c r="B447" s="4" t="s">
        <v>37</v>
      </c>
      <c r="C447" s="4" t="s">
        <v>36</v>
      </c>
      <c r="D447" s="5">
        <v>50000</v>
      </c>
      <c r="E447" s="5" t="str">
        <f t="shared" si="6"/>
        <v>Lower-Middle Income</v>
      </c>
      <c r="F447" s="4">
        <v>1</v>
      </c>
      <c r="G447" s="4" t="s">
        <v>13</v>
      </c>
      <c r="H447" s="4" t="s">
        <v>14</v>
      </c>
      <c r="I447" s="4" t="s">
        <v>15</v>
      </c>
      <c r="J447" s="4">
        <v>0</v>
      </c>
      <c r="K447" s="4" t="s">
        <v>16</v>
      </c>
      <c r="L447" s="6" t="str">
        <f>IF(K447="0-1 Miles","Less than a mile",
 IF(K447="1-2 Miles","Between 1 and 2 miles",
 IF(K447="2-5 Miles","Between 2 and 5 miles",
 IF(K447="5-10 Miles","Between 5 and 10 miles",
 IF(K447="10+ Miles","Greater than 10 miles",
 "Unknown"
)))))</f>
        <v>Less than a mile</v>
      </c>
      <c r="M447" s="4" t="s">
        <v>32</v>
      </c>
      <c r="N447" s="4">
        <v>34</v>
      </c>
      <c r="O447" s="4" t="str">
        <f>IF(AND(N447&gt;=25,N447&lt;=34),"Young Adults",
 IF(AND(N447&gt;=35,N447&lt;=44),"Early Middle Age",
 IF(AND(N447&gt;=45,N447&lt;=54),"Middle Age",
 IF(AND(N447&gt;=55,N447&lt;=64),"Pre-Retirement",
 IF(AND(N447&gt;=65,N447&lt;=74),"Young Seniors",
 IF(AND(N447&gt;=75,N447&lt;=89),"Senior Citizens","Invalid Age")
)))))</f>
        <v>Young Adults</v>
      </c>
      <c r="P447" s="4" t="s">
        <v>15</v>
      </c>
    </row>
    <row r="448" spans="1:16" x14ac:dyDescent="0.3">
      <c r="A448" s="4">
        <v>21583</v>
      </c>
      <c r="B448" s="4" t="s">
        <v>37</v>
      </c>
      <c r="C448" s="4" t="s">
        <v>39</v>
      </c>
      <c r="D448" s="5">
        <v>50000</v>
      </c>
      <c r="E448" s="5" t="str">
        <f t="shared" si="6"/>
        <v>Lower-Middle Income</v>
      </c>
      <c r="F448" s="4">
        <v>1</v>
      </c>
      <c r="G448" s="4" t="s">
        <v>13</v>
      </c>
      <c r="H448" s="4" t="s">
        <v>14</v>
      </c>
      <c r="I448" s="4" t="s">
        <v>15</v>
      </c>
      <c r="J448" s="4">
        <v>0</v>
      </c>
      <c r="K448" s="4" t="s">
        <v>16</v>
      </c>
      <c r="L448" s="6" t="str">
        <f>IF(K448="0-1 Miles","Less than a mile",
 IF(K448="1-2 Miles","Between 1 and 2 miles",
 IF(K448="2-5 Miles","Between 2 and 5 miles",
 IF(K448="5-10 Miles","Between 5 and 10 miles",
 IF(K448="10+ Miles","Greater than 10 miles",
 "Unknown"
)))))</f>
        <v>Less than a mile</v>
      </c>
      <c r="M448" s="4" t="s">
        <v>32</v>
      </c>
      <c r="N448" s="4">
        <v>34</v>
      </c>
      <c r="O448" s="4" t="str">
        <f>IF(AND(N448&gt;=25,N448&lt;=34),"Young Adults",
 IF(AND(N448&gt;=35,N448&lt;=44),"Early Middle Age",
 IF(AND(N448&gt;=45,N448&lt;=54),"Middle Age",
 IF(AND(N448&gt;=55,N448&lt;=64),"Pre-Retirement",
 IF(AND(N448&gt;=65,N448&lt;=74),"Young Seniors",
 IF(AND(N448&gt;=75,N448&lt;=89),"Senior Citizens","Invalid Age")
)))))</f>
        <v>Young Adults</v>
      </c>
      <c r="P448" s="4" t="s">
        <v>15</v>
      </c>
    </row>
    <row r="449" spans="1:16" x14ac:dyDescent="0.3">
      <c r="A449" s="4">
        <v>26298</v>
      </c>
      <c r="B449" s="4" t="s">
        <v>37</v>
      </c>
      <c r="C449" s="4" t="s">
        <v>39</v>
      </c>
      <c r="D449" s="5">
        <v>50000</v>
      </c>
      <c r="E449" s="5" t="str">
        <f t="shared" si="6"/>
        <v>Lower-Middle Income</v>
      </c>
      <c r="F449" s="4">
        <v>1</v>
      </c>
      <c r="G449" s="4" t="s">
        <v>13</v>
      </c>
      <c r="H449" s="4" t="s">
        <v>14</v>
      </c>
      <c r="I449" s="4" t="s">
        <v>15</v>
      </c>
      <c r="J449" s="4">
        <v>0</v>
      </c>
      <c r="K449" s="4" t="s">
        <v>22</v>
      </c>
      <c r="L449" s="6" t="str">
        <f>IF(K449="0-1 Miles","Less than a mile",
 IF(K449="1-2 Miles","Between 1 and 2 miles",
 IF(K449="2-5 Miles","Between 2 and 5 miles",
 IF(K449="5-10 Miles","Between 5 and 10 miles",
 IF(K449="10+ Miles","Greater than 10 miles",
 "Unknown"
)))))</f>
        <v>Between 2 and 5 miles</v>
      </c>
      <c r="M449" s="4" t="s">
        <v>32</v>
      </c>
      <c r="N449" s="4">
        <v>34</v>
      </c>
      <c r="O449" s="4" t="str">
        <f>IF(AND(N449&gt;=25,N449&lt;=34),"Young Adults",
 IF(AND(N449&gt;=35,N449&lt;=44),"Early Middle Age",
 IF(AND(N449&gt;=45,N449&lt;=54),"Middle Age",
 IF(AND(N449&gt;=55,N449&lt;=64),"Pre-Retirement",
 IF(AND(N449&gt;=65,N449&lt;=74),"Young Seniors",
 IF(AND(N449&gt;=75,N449&lt;=89),"Senior Citizens","Invalid Age")
)))))</f>
        <v>Young Adults</v>
      </c>
      <c r="P449" s="4" t="s">
        <v>15</v>
      </c>
    </row>
    <row r="450" spans="1:16" x14ac:dyDescent="0.3">
      <c r="A450" s="7">
        <v>28815</v>
      </c>
      <c r="B450" s="7" t="s">
        <v>37</v>
      </c>
      <c r="C450" s="7" t="s">
        <v>39</v>
      </c>
      <c r="D450" s="8">
        <v>50000</v>
      </c>
      <c r="E450" s="8" t="str">
        <f t="shared" ref="E450:E513" si="7">IF(D450&lt;=40000,"Low Income",IF(D450&lt;=70000,"Lower-Middle Income",IF(D450&lt;=100000,"Middle Income",IF(D450&lt;=130000,"Upper-Middle Income","High Income"))))</f>
        <v>Lower-Middle Income</v>
      </c>
      <c r="F450" s="7">
        <v>1</v>
      </c>
      <c r="G450" s="7" t="s">
        <v>31</v>
      </c>
      <c r="H450" s="7" t="s">
        <v>14</v>
      </c>
      <c r="I450" s="7" t="s">
        <v>15</v>
      </c>
      <c r="J450" s="7">
        <v>0</v>
      </c>
      <c r="K450" s="7" t="s">
        <v>16</v>
      </c>
      <c r="L450" s="9" t="str">
        <f>IF(K450="0-1 Miles","Less than a mile",
 IF(K450="1-2 Miles","Between 1 and 2 miles",
 IF(K450="2-5 Miles","Between 2 and 5 miles",
 IF(K450="5-10 Miles","Between 5 and 10 miles",
 IF(K450="10+ Miles","Greater than 10 miles",
 "Unknown"
)))))</f>
        <v>Less than a mile</v>
      </c>
      <c r="M450" s="7" t="s">
        <v>32</v>
      </c>
      <c r="N450" s="7">
        <v>35</v>
      </c>
      <c r="O450" s="7" t="str">
        <f>IF(AND(N450&gt;=25,N450&lt;=34),"Young Adults",
 IF(AND(N450&gt;=35,N450&lt;=44),"Early Middle Age",
 IF(AND(N450&gt;=45,N450&lt;=54),"Middle Age",
 IF(AND(N450&gt;=55,N450&lt;=64),"Pre-Retirement",
 IF(AND(N450&gt;=65,N450&lt;=74),"Young Seniors",
 IF(AND(N450&gt;=75,N450&lt;=89),"Senior Citizens","Invalid Age")
)))))</f>
        <v>Early Middle Age</v>
      </c>
      <c r="P450" s="7" t="s">
        <v>18</v>
      </c>
    </row>
    <row r="451" spans="1:16" x14ac:dyDescent="0.3">
      <c r="A451" s="4">
        <v>15468</v>
      </c>
      <c r="B451" s="4" t="s">
        <v>37</v>
      </c>
      <c r="C451" s="4" t="s">
        <v>39</v>
      </c>
      <c r="D451" s="5">
        <v>50000</v>
      </c>
      <c r="E451" s="5" t="str">
        <f t="shared" si="7"/>
        <v>Lower-Middle Income</v>
      </c>
      <c r="F451" s="4">
        <v>1</v>
      </c>
      <c r="G451" s="4" t="s">
        <v>13</v>
      </c>
      <c r="H451" s="4" t="s">
        <v>14</v>
      </c>
      <c r="I451" s="4" t="s">
        <v>15</v>
      </c>
      <c r="J451" s="4">
        <v>1</v>
      </c>
      <c r="K451" s="4" t="s">
        <v>16</v>
      </c>
      <c r="L451" s="6" t="str">
        <f>IF(K451="0-1 Miles","Less than a mile",
 IF(K451="1-2 Miles","Between 1 and 2 miles",
 IF(K451="2-5 Miles","Between 2 and 5 miles",
 IF(K451="5-10 Miles","Between 5 and 10 miles",
 IF(K451="10+ Miles","Greater than 10 miles",
 "Unknown"
)))))</f>
        <v>Less than a mile</v>
      </c>
      <c r="M451" s="4" t="s">
        <v>32</v>
      </c>
      <c r="N451" s="4">
        <v>35</v>
      </c>
      <c r="O451" s="4" t="str">
        <f>IF(AND(N451&gt;=25,N451&lt;=34),"Young Adults",
 IF(AND(N451&gt;=35,N451&lt;=44),"Early Middle Age",
 IF(AND(N451&gt;=45,N451&lt;=54),"Middle Age",
 IF(AND(N451&gt;=55,N451&lt;=64),"Pre-Retirement",
 IF(AND(N451&gt;=65,N451&lt;=74),"Young Seniors",
 IF(AND(N451&gt;=75,N451&lt;=89),"Senior Citizens","Invalid Age")
)))))</f>
        <v>Early Middle Age</v>
      </c>
      <c r="P451" s="4" t="s">
        <v>18</v>
      </c>
    </row>
    <row r="452" spans="1:16" x14ac:dyDescent="0.3">
      <c r="A452" s="7">
        <v>16209</v>
      </c>
      <c r="B452" s="7" t="s">
        <v>38</v>
      </c>
      <c r="C452" s="7" t="s">
        <v>39</v>
      </c>
      <c r="D452" s="8">
        <v>50000</v>
      </c>
      <c r="E452" s="8" t="str">
        <f t="shared" si="7"/>
        <v>Lower-Middle Income</v>
      </c>
      <c r="F452" s="7">
        <v>0</v>
      </c>
      <c r="G452" s="7" t="s">
        <v>31</v>
      </c>
      <c r="H452" s="7" t="s">
        <v>14</v>
      </c>
      <c r="I452" s="7" t="s">
        <v>15</v>
      </c>
      <c r="J452" s="7">
        <v>0</v>
      </c>
      <c r="K452" s="7" t="s">
        <v>26</v>
      </c>
      <c r="L452" s="9" t="str">
        <f>IF(K452="0-1 Miles","Less than a mile",
 IF(K452="1-2 Miles","Between 1 and 2 miles",
 IF(K452="2-5 Miles","Between 2 and 5 miles",
 IF(K452="5-10 Miles","Between 5 and 10 miles",
 IF(K452="10+ Miles","Greater than 10 miles",
 "Unknown"
)))))</f>
        <v>Between 1 and 2 miles</v>
      </c>
      <c r="M452" s="7" t="s">
        <v>17</v>
      </c>
      <c r="N452" s="7">
        <v>36</v>
      </c>
      <c r="O452" s="7" t="str">
        <f>IF(AND(N452&gt;=25,N452&lt;=34),"Young Adults",
 IF(AND(N452&gt;=35,N452&lt;=44),"Early Middle Age",
 IF(AND(N452&gt;=45,N452&lt;=54),"Middle Age",
 IF(AND(N452&gt;=55,N452&lt;=64),"Pre-Retirement",
 IF(AND(N452&gt;=65,N452&lt;=74),"Young Seniors",
 IF(AND(N452&gt;=75,N452&lt;=89),"Senior Citizens","Invalid Age")
)))))</f>
        <v>Early Middle Age</v>
      </c>
      <c r="P452" s="7" t="s">
        <v>18</v>
      </c>
    </row>
    <row r="453" spans="1:16" x14ac:dyDescent="0.3">
      <c r="A453" s="7">
        <v>19299</v>
      </c>
      <c r="B453" s="7" t="s">
        <v>37</v>
      </c>
      <c r="C453" s="7" t="s">
        <v>39</v>
      </c>
      <c r="D453" s="8">
        <v>50000</v>
      </c>
      <c r="E453" s="8" t="str">
        <f t="shared" si="7"/>
        <v>Lower-Middle Income</v>
      </c>
      <c r="F453" s="7">
        <v>0</v>
      </c>
      <c r="G453" s="7" t="s">
        <v>31</v>
      </c>
      <c r="H453" s="7" t="s">
        <v>14</v>
      </c>
      <c r="I453" s="7" t="s">
        <v>15</v>
      </c>
      <c r="J453" s="7">
        <v>0</v>
      </c>
      <c r="K453" s="7" t="s">
        <v>16</v>
      </c>
      <c r="L453" s="9" t="str">
        <f>IF(K453="0-1 Miles","Less than a mile",
 IF(K453="1-2 Miles","Between 1 and 2 miles",
 IF(K453="2-5 Miles","Between 2 and 5 miles",
 IF(K453="5-10 Miles","Between 5 and 10 miles",
 IF(K453="10+ Miles","Greater than 10 miles",
 "Unknown"
)))))</f>
        <v>Less than a mile</v>
      </c>
      <c r="M453" s="7" t="s">
        <v>17</v>
      </c>
      <c r="N453" s="7">
        <v>36</v>
      </c>
      <c r="O453" s="7" t="str">
        <f>IF(AND(N453&gt;=25,N453&lt;=34),"Young Adults",
 IF(AND(N453&gt;=35,N453&lt;=44),"Early Middle Age",
 IF(AND(N453&gt;=45,N453&lt;=54),"Middle Age",
 IF(AND(N453&gt;=55,N453&lt;=64),"Pre-Retirement",
 IF(AND(N453&gt;=65,N453&lt;=74),"Young Seniors",
 IF(AND(N453&gt;=75,N453&lt;=89),"Senior Citizens","Invalid Age")
)))))</f>
        <v>Early Middle Age</v>
      </c>
      <c r="P453" s="7" t="s">
        <v>15</v>
      </c>
    </row>
    <row r="454" spans="1:16" x14ac:dyDescent="0.3">
      <c r="A454" s="4">
        <v>14164</v>
      </c>
      <c r="B454" s="4" t="s">
        <v>38</v>
      </c>
      <c r="C454" s="4" t="s">
        <v>39</v>
      </c>
      <c r="D454" s="5">
        <v>50000</v>
      </c>
      <c r="E454" s="5" t="str">
        <f t="shared" si="7"/>
        <v>Lower-Middle Income</v>
      </c>
      <c r="F454" s="4">
        <v>0</v>
      </c>
      <c r="G454" s="4" t="s">
        <v>31</v>
      </c>
      <c r="H454" s="4" t="s">
        <v>14</v>
      </c>
      <c r="I454" s="4" t="s">
        <v>15</v>
      </c>
      <c r="J454" s="4">
        <v>0</v>
      </c>
      <c r="K454" s="4" t="s">
        <v>16</v>
      </c>
      <c r="L454" s="6" t="str">
        <f>IF(K454="0-1 Miles","Less than a mile",
 IF(K454="1-2 Miles","Between 1 and 2 miles",
 IF(K454="2-5 Miles","Between 2 and 5 miles",
 IF(K454="5-10 Miles","Between 5 and 10 miles",
 IF(K454="10+ Miles","Greater than 10 miles",
 "Unknown"
)))))</f>
        <v>Less than a mile</v>
      </c>
      <c r="M454" s="4" t="s">
        <v>17</v>
      </c>
      <c r="N454" s="4">
        <v>36</v>
      </c>
      <c r="O454" s="4" t="str">
        <f>IF(AND(N454&gt;=25,N454&lt;=34),"Young Adults",
 IF(AND(N454&gt;=35,N454&lt;=44),"Early Middle Age",
 IF(AND(N454&gt;=45,N454&lt;=54),"Middle Age",
 IF(AND(N454&gt;=55,N454&lt;=64),"Pre-Retirement",
 IF(AND(N454&gt;=65,N454&lt;=74),"Young Seniors",
 IF(AND(N454&gt;=75,N454&lt;=89),"Senior Citizens","Invalid Age")
)))))</f>
        <v>Early Middle Age</v>
      </c>
      <c r="P454" s="4" t="s">
        <v>15</v>
      </c>
    </row>
    <row r="455" spans="1:16" x14ac:dyDescent="0.3">
      <c r="A455" s="7">
        <v>11641</v>
      </c>
      <c r="B455" s="7" t="s">
        <v>37</v>
      </c>
      <c r="C455" s="7" t="s">
        <v>36</v>
      </c>
      <c r="D455" s="8">
        <v>50000</v>
      </c>
      <c r="E455" s="8" t="str">
        <f t="shared" si="7"/>
        <v>Lower-Middle Income</v>
      </c>
      <c r="F455" s="7">
        <v>1</v>
      </c>
      <c r="G455" s="7" t="s">
        <v>13</v>
      </c>
      <c r="H455" s="7" t="s">
        <v>14</v>
      </c>
      <c r="I455" s="7" t="s">
        <v>15</v>
      </c>
      <c r="J455" s="7">
        <v>0</v>
      </c>
      <c r="K455" s="7" t="s">
        <v>16</v>
      </c>
      <c r="L455" s="9" t="str">
        <f>IF(K455="0-1 Miles","Less than a mile",
 IF(K455="1-2 Miles","Between 1 and 2 miles",
 IF(K455="2-5 Miles","Between 2 and 5 miles",
 IF(K455="5-10 Miles","Between 5 and 10 miles",
 IF(K455="10+ Miles","Greater than 10 miles",
 "Unknown"
)))))</f>
        <v>Less than a mile</v>
      </c>
      <c r="M455" s="7" t="s">
        <v>32</v>
      </c>
      <c r="N455" s="7">
        <v>36</v>
      </c>
      <c r="O455" s="7" t="str">
        <f>IF(AND(N455&gt;=25,N455&lt;=34),"Young Adults",
 IF(AND(N455&gt;=35,N455&lt;=44),"Early Middle Age",
 IF(AND(N455&gt;=45,N455&lt;=54),"Middle Age",
 IF(AND(N455&gt;=55,N455&lt;=64),"Pre-Retirement",
 IF(AND(N455&gt;=65,N455&lt;=74),"Young Seniors",
 IF(AND(N455&gt;=75,N455&lt;=89),"Senior Citizens","Invalid Age")
)))))</f>
        <v>Early Middle Age</v>
      </c>
      <c r="P455" s="7" t="s">
        <v>18</v>
      </c>
    </row>
    <row r="456" spans="1:16" x14ac:dyDescent="0.3">
      <c r="A456" s="7">
        <v>19442</v>
      </c>
      <c r="B456" s="7" t="s">
        <v>38</v>
      </c>
      <c r="C456" s="7" t="s">
        <v>36</v>
      </c>
      <c r="D456" s="8">
        <v>50000</v>
      </c>
      <c r="E456" s="8" t="str">
        <f t="shared" si="7"/>
        <v>Lower-Middle Income</v>
      </c>
      <c r="F456" s="7">
        <v>0</v>
      </c>
      <c r="G456" s="7" t="s">
        <v>31</v>
      </c>
      <c r="H456" s="7" t="s">
        <v>14</v>
      </c>
      <c r="I456" s="7" t="s">
        <v>15</v>
      </c>
      <c r="J456" s="7">
        <v>0</v>
      </c>
      <c r="K456" s="7" t="s">
        <v>16</v>
      </c>
      <c r="L456" s="9" t="str">
        <f>IF(K456="0-1 Miles","Less than a mile",
 IF(K456="1-2 Miles","Between 1 and 2 miles",
 IF(K456="2-5 Miles","Between 2 and 5 miles",
 IF(K456="5-10 Miles","Between 5 and 10 miles",
 IF(K456="10+ Miles","Greater than 10 miles",
 "Unknown"
)))))</f>
        <v>Less than a mile</v>
      </c>
      <c r="M456" s="7" t="s">
        <v>17</v>
      </c>
      <c r="N456" s="7">
        <v>37</v>
      </c>
      <c r="O456" s="7" t="str">
        <f>IF(AND(N456&gt;=25,N456&lt;=34),"Young Adults",
 IF(AND(N456&gt;=35,N456&lt;=44),"Early Middle Age",
 IF(AND(N456&gt;=45,N456&lt;=54),"Middle Age",
 IF(AND(N456&gt;=55,N456&lt;=64),"Pre-Retirement",
 IF(AND(N456&gt;=65,N456&lt;=74),"Young Seniors",
 IF(AND(N456&gt;=75,N456&lt;=89),"Senior Citizens","Invalid Age")
)))))</f>
        <v>Early Middle Age</v>
      </c>
      <c r="P456" s="7" t="s">
        <v>15</v>
      </c>
    </row>
    <row r="457" spans="1:16" x14ac:dyDescent="0.3">
      <c r="A457" s="4">
        <v>21039</v>
      </c>
      <c r="B457" s="4" t="s">
        <v>38</v>
      </c>
      <c r="C457" s="4" t="s">
        <v>39</v>
      </c>
      <c r="D457" s="5">
        <v>50000</v>
      </c>
      <c r="E457" s="5" t="str">
        <f t="shared" si="7"/>
        <v>Lower-Middle Income</v>
      </c>
      <c r="F457" s="4">
        <v>0</v>
      </c>
      <c r="G457" s="4" t="s">
        <v>31</v>
      </c>
      <c r="H457" s="4" t="s">
        <v>14</v>
      </c>
      <c r="I457" s="4" t="s">
        <v>18</v>
      </c>
      <c r="J457" s="4">
        <v>0</v>
      </c>
      <c r="K457" s="4" t="s">
        <v>16</v>
      </c>
      <c r="L457" s="6" t="str">
        <f>IF(K457="0-1 Miles","Less than a mile",
 IF(K457="1-2 Miles","Between 1 and 2 miles",
 IF(K457="2-5 Miles","Between 2 and 5 miles",
 IF(K457="5-10 Miles","Between 5 and 10 miles",
 IF(K457="10+ Miles","Greater than 10 miles",
 "Unknown"
)))))</f>
        <v>Less than a mile</v>
      </c>
      <c r="M457" s="4" t="s">
        <v>17</v>
      </c>
      <c r="N457" s="4">
        <v>37</v>
      </c>
      <c r="O457" s="4" t="str">
        <f>IF(AND(N457&gt;=25,N457&lt;=34),"Young Adults",
 IF(AND(N457&gt;=35,N457&lt;=44),"Early Middle Age",
 IF(AND(N457&gt;=45,N457&lt;=54),"Middle Age",
 IF(AND(N457&gt;=55,N457&lt;=64),"Pre-Retirement",
 IF(AND(N457&gt;=65,N457&lt;=74),"Young Seniors",
 IF(AND(N457&gt;=75,N457&lt;=89),"Senior Citizens","Invalid Age")
)))))</f>
        <v>Early Middle Age</v>
      </c>
      <c r="P457" s="4" t="s">
        <v>15</v>
      </c>
    </row>
    <row r="458" spans="1:16" x14ac:dyDescent="0.3">
      <c r="A458" s="4">
        <v>20657</v>
      </c>
      <c r="B458" s="4" t="s">
        <v>38</v>
      </c>
      <c r="C458" s="4" t="s">
        <v>36</v>
      </c>
      <c r="D458" s="5">
        <v>50000</v>
      </c>
      <c r="E458" s="5" t="str">
        <f t="shared" si="7"/>
        <v>Lower-Middle Income</v>
      </c>
      <c r="F458" s="4">
        <v>2</v>
      </c>
      <c r="G458" s="4" t="s">
        <v>13</v>
      </c>
      <c r="H458" s="4" t="s">
        <v>14</v>
      </c>
      <c r="I458" s="4" t="s">
        <v>15</v>
      </c>
      <c r="J458" s="4">
        <v>0</v>
      </c>
      <c r="K458" s="4" t="s">
        <v>22</v>
      </c>
      <c r="L458" s="6" t="str">
        <f>IF(K458="0-1 Miles","Less than a mile",
 IF(K458="1-2 Miles","Between 1 and 2 miles",
 IF(K458="2-5 Miles","Between 2 and 5 miles",
 IF(K458="5-10 Miles","Between 5 and 10 miles",
 IF(K458="10+ Miles","Greater than 10 miles",
 "Unknown"
)))))</f>
        <v>Between 2 and 5 miles</v>
      </c>
      <c r="M458" s="4" t="s">
        <v>32</v>
      </c>
      <c r="N458" s="4">
        <v>37</v>
      </c>
      <c r="O458" s="4" t="str">
        <f>IF(AND(N458&gt;=25,N458&lt;=34),"Young Adults",
 IF(AND(N458&gt;=35,N458&lt;=44),"Early Middle Age",
 IF(AND(N458&gt;=45,N458&lt;=54),"Middle Age",
 IF(AND(N458&gt;=55,N458&lt;=64),"Pre-Retirement",
 IF(AND(N458&gt;=65,N458&lt;=74),"Young Seniors",
 IF(AND(N458&gt;=75,N458&lt;=89),"Senior Citizens","Invalid Age")
)))))</f>
        <v>Early Middle Age</v>
      </c>
      <c r="P458" s="4" t="s">
        <v>15</v>
      </c>
    </row>
    <row r="459" spans="1:16" x14ac:dyDescent="0.3">
      <c r="A459" s="7">
        <v>19133</v>
      </c>
      <c r="B459" s="7" t="s">
        <v>38</v>
      </c>
      <c r="C459" s="7" t="s">
        <v>36</v>
      </c>
      <c r="D459" s="8">
        <v>50000</v>
      </c>
      <c r="E459" s="8" t="str">
        <f t="shared" si="7"/>
        <v>Lower-Middle Income</v>
      </c>
      <c r="F459" s="7">
        <v>2</v>
      </c>
      <c r="G459" s="7" t="s">
        <v>13</v>
      </c>
      <c r="H459" s="7" t="s">
        <v>14</v>
      </c>
      <c r="I459" s="7" t="s">
        <v>15</v>
      </c>
      <c r="J459" s="7">
        <v>1</v>
      </c>
      <c r="K459" s="7" t="s">
        <v>22</v>
      </c>
      <c r="L459" s="9" t="str">
        <f>IF(K459="0-1 Miles","Less than a mile",
 IF(K459="1-2 Miles","Between 1 and 2 miles",
 IF(K459="2-5 Miles","Between 2 and 5 miles",
 IF(K459="5-10 Miles","Between 5 and 10 miles",
 IF(K459="10+ Miles","Greater than 10 miles",
 "Unknown"
)))))</f>
        <v>Between 2 and 5 miles</v>
      </c>
      <c r="M459" s="7" t="s">
        <v>32</v>
      </c>
      <c r="N459" s="7">
        <v>38</v>
      </c>
      <c r="O459" s="7" t="str">
        <f>IF(AND(N459&gt;=25,N459&lt;=34),"Young Adults",
 IF(AND(N459&gt;=35,N459&lt;=44),"Early Middle Age",
 IF(AND(N459&gt;=45,N459&lt;=54),"Middle Age",
 IF(AND(N459&gt;=55,N459&lt;=64),"Pre-Retirement",
 IF(AND(N459&gt;=65,N459&lt;=74),"Young Seniors",
 IF(AND(N459&gt;=75,N459&lt;=89),"Senior Citizens","Invalid Age")
)))))</f>
        <v>Early Middle Age</v>
      </c>
      <c r="P459" s="7" t="s">
        <v>15</v>
      </c>
    </row>
    <row r="460" spans="1:16" x14ac:dyDescent="0.3">
      <c r="A460" s="4">
        <v>25419</v>
      </c>
      <c r="B460" s="4" t="s">
        <v>38</v>
      </c>
      <c r="C460" s="4" t="s">
        <v>36</v>
      </c>
      <c r="D460" s="5">
        <v>50000</v>
      </c>
      <c r="E460" s="5" t="str">
        <f t="shared" si="7"/>
        <v>Lower-Middle Income</v>
      </c>
      <c r="F460" s="4">
        <v>2</v>
      </c>
      <c r="G460" s="4" t="s">
        <v>13</v>
      </c>
      <c r="H460" s="4" t="s">
        <v>14</v>
      </c>
      <c r="I460" s="4" t="s">
        <v>18</v>
      </c>
      <c r="J460" s="4">
        <v>1</v>
      </c>
      <c r="K460" s="4" t="s">
        <v>16</v>
      </c>
      <c r="L460" s="6" t="str">
        <f>IF(K460="0-1 Miles","Less than a mile",
 IF(K460="1-2 Miles","Between 1 and 2 miles",
 IF(K460="2-5 Miles","Between 2 and 5 miles",
 IF(K460="5-10 Miles","Between 5 and 10 miles",
 IF(K460="10+ Miles","Greater than 10 miles",
 "Unknown"
)))))</f>
        <v>Less than a mile</v>
      </c>
      <c r="M460" s="4" t="s">
        <v>32</v>
      </c>
      <c r="N460" s="4">
        <v>38</v>
      </c>
      <c r="O460" s="4" t="str">
        <f>IF(AND(N460&gt;=25,N460&lt;=34),"Young Adults",
 IF(AND(N460&gt;=35,N460&lt;=44),"Early Middle Age",
 IF(AND(N460&gt;=45,N460&lt;=54),"Middle Age",
 IF(AND(N460&gt;=55,N460&lt;=64),"Pre-Retirement",
 IF(AND(N460&gt;=65,N460&lt;=74),"Young Seniors",
 IF(AND(N460&gt;=75,N460&lt;=89),"Senior Citizens","Invalid Age")
)))))</f>
        <v>Early Middle Age</v>
      </c>
      <c r="P460" s="4" t="s">
        <v>15</v>
      </c>
    </row>
    <row r="461" spans="1:16" x14ac:dyDescent="0.3">
      <c r="A461" s="4">
        <v>17025</v>
      </c>
      <c r="B461" s="4" t="s">
        <v>38</v>
      </c>
      <c r="C461" s="4" t="s">
        <v>36</v>
      </c>
      <c r="D461" s="5">
        <v>50000</v>
      </c>
      <c r="E461" s="5" t="str">
        <f t="shared" si="7"/>
        <v>Lower-Middle Income</v>
      </c>
      <c r="F461" s="4">
        <v>0</v>
      </c>
      <c r="G461" s="4" t="s">
        <v>19</v>
      </c>
      <c r="H461" s="4" t="s">
        <v>14</v>
      </c>
      <c r="I461" s="4" t="s">
        <v>18</v>
      </c>
      <c r="J461" s="4">
        <v>1</v>
      </c>
      <c r="K461" s="4" t="s">
        <v>22</v>
      </c>
      <c r="L461" s="6" t="str">
        <f>IF(K461="0-1 Miles","Less than a mile",
 IF(K461="1-2 Miles","Between 1 and 2 miles",
 IF(K461="2-5 Miles","Between 2 and 5 miles",
 IF(K461="5-10 Miles","Between 5 and 10 miles",
 IF(K461="10+ Miles","Greater than 10 miles",
 "Unknown"
)))))</f>
        <v>Between 2 and 5 miles</v>
      </c>
      <c r="M461" s="4" t="s">
        <v>32</v>
      </c>
      <c r="N461" s="4">
        <v>39</v>
      </c>
      <c r="O461" s="4" t="str">
        <f>IF(AND(N461&gt;=25,N461&lt;=34),"Young Adults",
 IF(AND(N461&gt;=35,N461&lt;=44),"Early Middle Age",
 IF(AND(N461&gt;=45,N461&lt;=54),"Middle Age",
 IF(AND(N461&gt;=55,N461&lt;=64),"Pre-Retirement",
 IF(AND(N461&gt;=65,N461&lt;=74),"Young Seniors",
 IF(AND(N461&gt;=75,N461&lt;=89),"Senior Citizens","Invalid Age")
)))))</f>
        <v>Early Middle Age</v>
      </c>
      <c r="P461" s="4" t="s">
        <v>15</v>
      </c>
    </row>
    <row r="462" spans="1:16" x14ac:dyDescent="0.3">
      <c r="A462" s="4">
        <v>21613</v>
      </c>
      <c r="B462" s="4" t="s">
        <v>38</v>
      </c>
      <c r="C462" s="4" t="s">
        <v>36</v>
      </c>
      <c r="D462" s="5">
        <v>50000</v>
      </c>
      <c r="E462" s="5" t="str">
        <f t="shared" si="7"/>
        <v>Lower-Middle Income</v>
      </c>
      <c r="F462" s="4">
        <v>2</v>
      </c>
      <c r="G462" s="4" t="s">
        <v>13</v>
      </c>
      <c r="H462" s="4" t="s">
        <v>14</v>
      </c>
      <c r="I462" s="4" t="s">
        <v>18</v>
      </c>
      <c r="J462" s="4">
        <v>1</v>
      </c>
      <c r="K462" s="4" t="s">
        <v>16</v>
      </c>
      <c r="L462" s="6" t="str">
        <f>IF(K462="0-1 Miles","Less than a mile",
 IF(K462="1-2 Miles","Between 1 and 2 miles",
 IF(K462="2-5 Miles","Between 2 and 5 miles",
 IF(K462="5-10 Miles","Between 5 and 10 miles",
 IF(K462="10+ Miles","Greater than 10 miles",
 "Unknown"
)))))</f>
        <v>Less than a mile</v>
      </c>
      <c r="M462" s="4" t="s">
        <v>32</v>
      </c>
      <c r="N462" s="4">
        <v>39</v>
      </c>
      <c r="O462" s="4" t="str">
        <f>IF(AND(N462&gt;=25,N462&lt;=34),"Young Adults",
 IF(AND(N462&gt;=35,N462&lt;=44),"Early Middle Age",
 IF(AND(N462&gt;=45,N462&lt;=54),"Middle Age",
 IF(AND(N462&gt;=55,N462&lt;=64),"Pre-Retirement",
 IF(AND(N462&gt;=65,N462&lt;=74),"Young Seniors",
 IF(AND(N462&gt;=75,N462&lt;=89),"Senior Citizens","Invalid Age")
)))))</f>
        <v>Early Middle Age</v>
      </c>
      <c r="P462" s="4" t="s">
        <v>15</v>
      </c>
    </row>
    <row r="463" spans="1:16" x14ac:dyDescent="0.3">
      <c r="A463" s="4">
        <v>23197</v>
      </c>
      <c r="B463" s="4" t="s">
        <v>37</v>
      </c>
      <c r="C463" s="4" t="s">
        <v>36</v>
      </c>
      <c r="D463" s="5">
        <v>50000</v>
      </c>
      <c r="E463" s="5" t="str">
        <f t="shared" si="7"/>
        <v>Lower-Middle Income</v>
      </c>
      <c r="F463" s="4">
        <v>3</v>
      </c>
      <c r="G463" s="4" t="s">
        <v>13</v>
      </c>
      <c r="H463" s="4" t="s">
        <v>14</v>
      </c>
      <c r="I463" s="4" t="s">
        <v>15</v>
      </c>
      <c r="J463" s="4">
        <v>2</v>
      </c>
      <c r="K463" s="4" t="s">
        <v>22</v>
      </c>
      <c r="L463" s="6" t="str">
        <f>IF(K463="0-1 Miles","Less than a mile",
 IF(K463="1-2 Miles","Between 1 and 2 miles",
 IF(K463="2-5 Miles","Between 2 and 5 miles",
 IF(K463="5-10 Miles","Between 5 and 10 miles",
 IF(K463="10+ Miles","Greater than 10 miles",
 "Unknown"
)))))</f>
        <v>Between 2 and 5 miles</v>
      </c>
      <c r="M463" s="4" t="s">
        <v>32</v>
      </c>
      <c r="N463" s="4">
        <v>40</v>
      </c>
      <c r="O463" s="4" t="str">
        <f>IF(AND(N463&gt;=25,N463&lt;=34),"Young Adults",
 IF(AND(N463&gt;=35,N463&lt;=44),"Early Middle Age",
 IF(AND(N463&gt;=45,N463&lt;=54),"Middle Age",
 IF(AND(N463&gt;=55,N463&lt;=64),"Pre-Retirement",
 IF(AND(N463&gt;=65,N463&lt;=74),"Young Seniors",
 IF(AND(N463&gt;=75,N463&lt;=89),"Senior Citizens","Invalid Age")
)))))</f>
        <v>Early Middle Age</v>
      </c>
      <c r="P463" s="4" t="s">
        <v>18</v>
      </c>
    </row>
    <row r="464" spans="1:16" x14ac:dyDescent="0.3">
      <c r="A464" s="4">
        <v>27756</v>
      </c>
      <c r="B464" s="4" t="s">
        <v>38</v>
      </c>
      <c r="C464" s="4" t="s">
        <v>39</v>
      </c>
      <c r="D464" s="5">
        <v>50000</v>
      </c>
      <c r="E464" s="5" t="str">
        <f t="shared" si="7"/>
        <v>Lower-Middle Income</v>
      </c>
      <c r="F464" s="4">
        <v>3</v>
      </c>
      <c r="G464" s="4" t="s">
        <v>13</v>
      </c>
      <c r="H464" s="4" t="s">
        <v>14</v>
      </c>
      <c r="I464" s="4" t="s">
        <v>18</v>
      </c>
      <c r="J464" s="4">
        <v>1</v>
      </c>
      <c r="K464" s="4" t="s">
        <v>16</v>
      </c>
      <c r="L464" s="6" t="str">
        <f>IF(K464="0-1 Miles","Less than a mile",
 IF(K464="1-2 Miles","Between 1 and 2 miles",
 IF(K464="2-5 Miles","Between 2 and 5 miles",
 IF(K464="5-10 Miles","Between 5 and 10 miles",
 IF(K464="10+ Miles","Greater than 10 miles",
 "Unknown"
)))))</f>
        <v>Less than a mile</v>
      </c>
      <c r="M464" s="4" t="s">
        <v>32</v>
      </c>
      <c r="N464" s="4">
        <v>40</v>
      </c>
      <c r="O464" s="4" t="str">
        <f>IF(AND(N464&gt;=25,N464&lt;=34),"Young Adults",
 IF(AND(N464&gt;=35,N464&lt;=44),"Early Middle Age",
 IF(AND(N464&gt;=45,N464&lt;=54),"Middle Age",
 IF(AND(N464&gt;=55,N464&lt;=64),"Pre-Retirement",
 IF(AND(N464&gt;=65,N464&lt;=74),"Young Seniors",
 IF(AND(N464&gt;=75,N464&lt;=89),"Senior Citizens","Invalid Age")
)))))</f>
        <v>Early Middle Age</v>
      </c>
      <c r="P464" s="4" t="s">
        <v>18</v>
      </c>
    </row>
    <row r="465" spans="1:16" x14ac:dyDescent="0.3">
      <c r="A465" s="4">
        <v>23893</v>
      </c>
      <c r="B465" s="4" t="s">
        <v>37</v>
      </c>
      <c r="C465" s="4" t="s">
        <v>36</v>
      </c>
      <c r="D465" s="5">
        <v>50000</v>
      </c>
      <c r="E465" s="5" t="str">
        <f t="shared" si="7"/>
        <v>Lower-Middle Income</v>
      </c>
      <c r="F465" s="4">
        <v>3</v>
      </c>
      <c r="G465" s="4" t="s">
        <v>13</v>
      </c>
      <c r="H465" s="4" t="s">
        <v>14</v>
      </c>
      <c r="I465" s="4" t="s">
        <v>15</v>
      </c>
      <c r="J465" s="4">
        <v>3</v>
      </c>
      <c r="K465" s="4" t="s">
        <v>30</v>
      </c>
      <c r="L465" s="6" t="str">
        <f>IF(K465="0-1 Miles","Less than a mile",
 IF(K465="1-2 Miles","Between 1 and 2 miles",
 IF(K465="2-5 Miles","Between 2 and 5 miles",
 IF(K465="5-10 Miles","Between 5 and 10 miles",
 IF(K465="10+ Miles","Greater than 10 miles",
 "Unknown"
)))))</f>
        <v>Greater than 10 miles</v>
      </c>
      <c r="M465" s="4" t="s">
        <v>32</v>
      </c>
      <c r="N465" s="4">
        <v>41</v>
      </c>
      <c r="O465" s="4" t="str">
        <f>IF(AND(N465&gt;=25,N465&lt;=34),"Young Adults",
 IF(AND(N465&gt;=35,N465&lt;=44),"Early Middle Age",
 IF(AND(N465&gt;=45,N465&lt;=54),"Middle Age",
 IF(AND(N465&gt;=55,N465&lt;=64),"Pre-Retirement",
 IF(AND(N465&gt;=65,N465&lt;=74),"Young Seniors",
 IF(AND(N465&gt;=75,N465&lt;=89),"Senior Citizens","Invalid Age")
)))))</f>
        <v>Early Middle Age</v>
      </c>
      <c r="P465" s="4" t="s">
        <v>18</v>
      </c>
    </row>
    <row r="466" spans="1:16" x14ac:dyDescent="0.3">
      <c r="A466" s="4">
        <v>23200</v>
      </c>
      <c r="B466" s="4" t="s">
        <v>37</v>
      </c>
      <c r="C466" s="4" t="s">
        <v>39</v>
      </c>
      <c r="D466" s="5">
        <v>50000</v>
      </c>
      <c r="E466" s="5" t="str">
        <f t="shared" si="7"/>
        <v>Lower-Middle Income</v>
      </c>
      <c r="F466" s="4">
        <v>3</v>
      </c>
      <c r="G466" s="4" t="s">
        <v>13</v>
      </c>
      <c r="H466" s="4" t="s">
        <v>14</v>
      </c>
      <c r="I466" s="4" t="s">
        <v>15</v>
      </c>
      <c r="J466" s="4">
        <v>2</v>
      </c>
      <c r="K466" s="4" t="s">
        <v>16</v>
      </c>
      <c r="L466" s="6" t="str">
        <f>IF(K466="0-1 Miles","Less than a mile",
 IF(K466="1-2 Miles","Between 1 and 2 miles",
 IF(K466="2-5 Miles","Between 2 and 5 miles",
 IF(K466="5-10 Miles","Between 5 and 10 miles",
 IF(K466="10+ Miles","Greater than 10 miles",
 "Unknown"
)))))</f>
        <v>Less than a mile</v>
      </c>
      <c r="M466" s="4" t="s">
        <v>32</v>
      </c>
      <c r="N466" s="4">
        <v>41</v>
      </c>
      <c r="O466" s="4" t="str">
        <f>IF(AND(N466&gt;=25,N466&lt;=34),"Young Adults",
 IF(AND(N466&gt;=35,N466&lt;=44),"Early Middle Age",
 IF(AND(N466&gt;=45,N466&lt;=54),"Middle Age",
 IF(AND(N466&gt;=55,N466&lt;=64),"Pre-Retirement",
 IF(AND(N466&gt;=65,N466&lt;=74),"Young Seniors",
 IF(AND(N466&gt;=75,N466&lt;=89),"Senior Citizens","Invalid Age")
)))))</f>
        <v>Early Middle Age</v>
      </c>
      <c r="P466" s="4" t="s">
        <v>18</v>
      </c>
    </row>
    <row r="467" spans="1:16" x14ac:dyDescent="0.3">
      <c r="A467" s="4">
        <v>23195</v>
      </c>
      <c r="B467" s="4" t="s">
        <v>38</v>
      </c>
      <c r="C467" s="4" t="s">
        <v>36</v>
      </c>
      <c r="D467" s="5">
        <v>50000</v>
      </c>
      <c r="E467" s="5" t="str">
        <f t="shared" si="7"/>
        <v>Lower-Middle Income</v>
      </c>
      <c r="F467" s="4">
        <v>3</v>
      </c>
      <c r="G467" s="4" t="s">
        <v>13</v>
      </c>
      <c r="H467" s="4" t="s">
        <v>14</v>
      </c>
      <c r="I467" s="4" t="s">
        <v>15</v>
      </c>
      <c r="J467" s="4">
        <v>2</v>
      </c>
      <c r="K467" s="4" t="s">
        <v>22</v>
      </c>
      <c r="L467" s="6" t="str">
        <f>IF(K467="0-1 Miles","Less than a mile",
 IF(K467="1-2 Miles","Between 1 and 2 miles",
 IF(K467="2-5 Miles","Between 2 and 5 miles",
 IF(K467="5-10 Miles","Between 5 and 10 miles",
 IF(K467="10+ Miles","Greater than 10 miles",
 "Unknown"
)))))</f>
        <v>Between 2 and 5 miles</v>
      </c>
      <c r="M467" s="4" t="s">
        <v>32</v>
      </c>
      <c r="N467" s="4">
        <v>41</v>
      </c>
      <c r="O467" s="4" t="str">
        <f>IF(AND(N467&gt;=25,N467&lt;=34),"Young Adults",
 IF(AND(N467&gt;=35,N467&lt;=44),"Early Middle Age",
 IF(AND(N467&gt;=45,N467&lt;=54),"Middle Age",
 IF(AND(N467&gt;=55,N467&lt;=64),"Pre-Retirement",
 IF(AND(N467&gt;=65,N467&lt;=74),"Young Seniors",
 IF(AND(N467&gt;=75,N467&lt;=89),"Senior Citizens","Invalid Age")
)))))</f>
        <v>Early Middle Age</v>
      </c>
      <c r="P467" s="4" t="s">
        <v>15</v>
      </c>
    </row>
    <row r="468" spans="1:16" x14ac:dyDescent="0.3">
      <c r="A468" s="4">
        <v>14608</v>
      </c>
      <c r="B468" s="4" t="s">
        <v>37</v>
      </c>
      <c r="C468" s="4" t="s">
        <v>36</v>
      </c>
      <c r="D468" s="5">
        <v>50000</v>
      </c>
      <c r="E468" s="5" t="str">
        <f t="shared" si="7"/>
        <v>Lower-Middle Income</v>
      </c>
      <c r="F468" s="4">
        <v>4</v>
      </c>
      <c r="G468" s="4" t="s">
        <v>13</v>
      </c>
      <c r="H468" s="4" t="s">
        <v>14</v>
      </c>
      <c r="I468" s="4" t="s">
        <v>15</v>
      </c>
      <c r="J468" s="4">
        <v>3</v>
      </c>
      <c r="K468" s="4" t="s">
        <v>30</v>
      </c>
      <c r="L468" s="6" t="str">
        <f>IF(K468="0-1 Miles","Less than a mile",
 IF(K468="1-2 Miles","Between 1 and 2 miles",
 IF(K468="2-5 Miles","Between 2 and 5 miles",
 IF(K468="5-10 Miles","Between 5 and 10 miles",
 IF(K468="10+ Miles","Greater than 10 miles",
 "Unknown"
)))))</f>
        <v>Greater than 10 miles</v>
      </c>
      <c r="M468" s="4" t="s">
        <v>32</v>
      </c>
      <c r="N468" s="4">
        <v>42</v>
      </c>
      <c r="O468" s="4" t="str">
        <f>IF(AND(N468&gt;=25,N468&lt;=34),"Young Adults",
 IF(AND(N468&gt;=35,N468&lt;=44),"Early Middle Age",
 IF(AND(N468&gt;=45,N468&lt;=54),"Middle Age",
 IF(AND(N468&gt;=55,N468&lt;=64),"Pre-Retirement",
 IF(AND(N468&gt;=65,N468&lt;=74),"Young Seniors",
 IF(AND(N468&gt;=75,N468&lt;=89),"Senior Citizens","Invalid Age")
)))))</f>
        <v>Early Middle Age</v>
      </c>
      <c r="P468" s="4" t="s">
        <v>18</v>
      </c>
    </row>
    <row r="469" spans="1:16" x14ac:dyDescent="0.3">
      <c r="A469" s="4">
        <v>13920</v>
      </c>
      <c r="B469" s="4" t="s">
        <v>38</v>
      </c>
      <c r="C469" s="4" t="s">
        <v>39</v>
      </c>
      <c r="D469" s="5">
        <v>50000</v>
      </c>
      <c r="E469" s="5" t="str">
        <f t="shared" si="7"/>
        <v>Lower-Middle Income</v>
      </c>
      <c r="F469" s="4">
        <v>4</v>
      </c>
      <c r="G469" s="4" t="s">
        <v>13</v>
      </c>
      <c r="H469" s="4" t="s">
        <v>14</v>
      </c>
      <c r="I469" s="4" t="s">
        <v>15</v>
      </c>
      <c r="J469" s="4">
        <v>2</v>
      </c>
      <c r="K469" s="4" t="s">
        <v>16</v>
      </c>
      <c r="L469" s="6" t="str">
        <f>IF(K469="0-1 Miles","Less than a mile",
 IF(K469="1-2 Miles","Between 1 and 2 miles",
 IF(K469="2-5 Miles","Between 2 and 5 miles",
 IF(K469="5-10 Miles","Between 5 and 10 miles",
 IF(K469="10+ Miles","Greater than 10 miles",
 "Unknown"
)))))</f>
        <v>Less than a mile</v>
      </c>
      <c r="M469" s="4" t="s">
        <v>32</v>
      </c>
      <c r="N469" s="4">
        <v>42</v>
      </c>
      <c r="O469" s="4" t="str">
        <f>IF(AND(N469&gt;=25,N469&lt;=34),"Young Adults",
 IF(AND(N469&gt;=35,N469&lt;=44),"Early Middle Age",
 IF(AND(N469&gt;=45,N469&lt;=54),"Middle Age",
 IF(AND(N469&gt;=55,N469&lt;=64),"Pre-Retirement",
 IF(AND(N469&gt;=65,N469&lt;=74),"Young Seniors",
 IF(AND(N469&gt;=75,N469&lt;=89),"Senior Citizens","Invalid Age")
)))))</f>
        <v>Early Middle Age</v>
      </c>
      <c r="P469" s="4" t="s">
        <v>18</v>
      </c>
    </row>
    <row r="470" spans="1:16" x14ac:dyDescent="0.3">
      <c r="A470" s="7">
        <v>27393</v>
      </c>
      <c r="B470" s="7" t="s">
        <v>37</v>
      </c>
      <c r="C470" s="7" t="s">
        <v>39</v>
      </c>
      <c r="D470" s="8">
        <v>50000</v>
      </c>
      <c r="E470" s="8" t="str">
        <f t="shared" si="7"/>
        <v>Lower-Middle Income</v>
      </c>
      <c r="F470" s="7">
        <v>4</v>
      </c>
      <c r="G470" s="7" t="s">
        <v>13</v>
      </c>
      <c r="H470" s="7" t="s">
        <v>28</v>
      </c>
      <c r="I470" s="7" t="s">
        <v>15</v>
      </c>
      <c r="J470" s="7">
        <v>2</v>
      </c>
      <c r="K470" s="7" t="s">
        <v>30</v>
      </c>
      <c r="L470" s="9" t="str">
        <f>IF(K470="0-1 Miles","Less than a mile",
 IF(K470="1-2 Miles","Between 1 and 2 miles",
 IF(K470="2-5 Miles","Between 2 and 5 miles",
 IF(K470="5-10 Miles","Between 5 and 10 miles",
 IF(K470="10+ Miles","Greater than 10 miles",
 "Unknown"
)))))</f>
        <v>Greater than 10 miles</v>
      </c>
      <c r="M470" s="7" t="s">
        <v>32</v>
      </c>
      <c r="N470" s="7">
        <v>63</v>
      </c>
      <c r="O470" s="7" t="str">
        <f>IF(AND(N470&gt;=25,N470&lt;=34),"Young Adults",
 IF(AND(N470&gt;=35,N470&lt;=44),"Early Middle Age",
 IF(AND(N470&gt;=45,N470&lt;=54),"Middle Age",
 IF(AND(N470&gt;=55,N470&lt;=64),"Pre-Retirement",
 IF(AND(N470&gt;=65,N470&lt;=74),"Young Seniors",
 IF(AND(N470&gt;=75,N470&lt;=89),"Senior Citizens","Invalid Age")
)))))</f>
        <v>Pre-Retirement</v>
      </c>
      <c r="P470" s="7" t="s">
        <v>18</v>
      </c>
    </row>
    <row r="471" spans="1:16" x14ac:dyDescent="0.3">
      <c r="A471" s="4">
        <v>19747</v>
      </c>
      <c r="B471" s="4" t="s">
        <v>37</v>
      </c>
      <c r="C471" s="4" t="s">
        <v>36</v>
      </c>
      <c r="D471" s="5">
        <v>50000</v>
      </c>
      <c r="E471" s="5" t="str">
        <f t="shared" si="7"/>
        <v>Lower-Middle Income</v>
      </c>
      <c r="F471" s="4">
        <v>4</v>
      </c>
      <c r="G471" s="4" t="s">
        <v>13</v>
      </c>
      <c r="H471" s="4" t="s">
        <v>28</v>
      </c>
      <c r="I471" s="4" t="s">
        <v>15</v>
      </c>
      <c r="J471" s="4">
        <v>2</v>
      </c>
      <c r="K471" s="4" t="s">
        <v>30</v>
      </c>
      <c r="L471" s="6" t="str">
        <f>IF(K471="0-1 Miles","Less than a mile",
 IF(K471="1-2 Miles","Between 1 and 2 miles",
 IF(K471="2-5 Miles","Between 2 and 5 miles",
 IF(K471="5-10 Miles","Between 5 and 10 miles",
 IF(K471="10+ Miles","Greater than 10 miles",
 "Unknown"
)))))</f>
        <v>Greater than 10 miles</v>
      </c>
      <c r="M471" s="4" t="s">
        <v>32</v>
      </c>
      <c r="N471" s="4">
        <v>63</v>
      </c>
      <c r="O471" s="4" t="str">
        <f>IF(AND(N471&gt;=25,N471&lt;=34),"Young Adults",
 IF(AND(N471&gt;=35,N471&lt;=44),"Early Middle Age",
 IF(AND(N471&gt;=45,N471&lt;=54),"Middle Age",
 IF(AND(N471&gt;=55,N471&lt;=64),"Pre-Retirement",
 IF(AND(N471&gt;=65,N471&lt;=74),"Young Seniors",
 IF(AND(N471&gt;=75,N471&lt;=89),"Senior Citizens","Invalid Age")
)))))</f>
        <v>Pre-Retirement</v>
      </c>
      <c r="P471" s="4" t="s">
        <v>18</v>
      </c>
    </row>
    <row r="472" spans="1:16" x14ac:dyDescent="0.3">
      <c r="A472" s="7">
        <v>17352</v>
      </c>
      <c r="B472" s="7" t="s">
        <v>37</v>
      </c>
      <c r="C472" s="7" t="s">
        <v>36</v>
      </c>
      <c r="D472" s="8">
        <v>50000</v>
      </c>
      <c r="E472" s="8" t="str">
        <f t="shared" si="7"/>
        <v>Lower-Middle Income</v>
      </c>
      <c r="F472" s="7">
        <v>2</v>
      </c>
      <c r="G472" s="7" t="s">
        <v>31</v>
      </c>
      <c r="H472" s="7" t="s">
        <v>28</v>
      </c>
      <c r="I472" s="7" t="s">
        <v>15</v>
      </c>
      <c r="J472" s="7">
        <v>1</v>
      </c>
      <c r="K472" s="7" t="s">
        <v>23</v>
      </c>
      <c r="L472" s="9" t="str">
        <f>IF(K472="0-1 Miles","Less than a mile",
 IF(K472="1-2 Miles","Between 1 and 2 miles",
 IF(K472="2-5 Miles","Between 2 and 5 miles",
 IF(K472="5-10 Miles","Between 5 and 10 miles",
 IF(K472="10+ Miles","Greater than 10 miles",
 "Unknown"
)))))</f>
        <v>Between 5 and 10 miles</v>
      </c>
      <c r="M472" s="7" t="s">
        <v>24</v>
      </c>
      <c r="N472" s="7">
        <v>64</v>
      </c>
      <c r="O472" s="7" t="str">
        <f>IF(AND(N472&gt;=25,N472&lt;=34),"Young Adults",
 IF(AND(N472&gt;=35,N472&lt;=44),"Early Middle Age",
 IF(AND(N472&gt;=45,N472&lt;=54),"Middle Age",
 IF(AND(N472&gt;=55,N472&lt;=64),"Pre-Retirement",
 IF(AND(N472&gt;=65,N472&lt;=74),"Young Seniors",
 IF(AND(N472&gt;=75,N472&lt;=89),"Senior Citizens","Invalid Age")
)))))</f>
        <v>Pre-Retirement</v>
      </c>
      <c r="P472" s="7" t="s">
        <v>15</v>
      </c>
    </row>
    <row r="473" spans="1:16" x14ac:dyDescent="0.3">
      <c r="A473" s="4">
        <v>21441</v>
      </c>
      <c r="B473" s="4" t="s">
        <v>37</v>
      </c>
      <c r="C473" s="4" t="s">
        <v>36</v>
      </c>
      <c r="D473" s="5">
        <v>50000</v>
      </c>
      <c r="E473" s="5" t="str">
        <f t="shared" si="7"/>
        <v>Lower-Middle Income</v>
      </c>
      <c r="F473" s="4">
        <v>4</v>
      </c>
      <c r="G473" s="4" t="s">
        <v>13</v>
      </c>
      <c r="H473" s="4" t="s">
        <v>28</v>
      </c>
      <c r="I473" s="4" t="s">
        <v>15</v>
      </c>
      <c r="J473" s="4">
        <v>2</v>
      </c>
      <c r="K473" s="4" t="s">
        <v>30</v>
      </c>
      <c r="L473" s="6" t="str">
        <f>IF(K473="0-1 Miles","Less than a mile",
 IF(K473="1-2 Miles","Between 1 and 2 miles",
 IF(K473="2-5 Miles","Between 2 and 5 miles",
 IF(K473="5-10 Miles","Between 5 and 10 miles",
 IF(K473="10+ Miles","Greater than 10 miles",
 "Unknown"
)))))</f>
        <v>Greater than 10 miles</v>
      </c>
      <c r="M473" s="4" t="s">
        <v>32</v>
      </c>
      <c r="N473" s="4">
        <v>64</v>
      </c>
      <c r="O473" s="4" t="str">
        <f>IF(AND(N473&gt;=25,N473&lt;=34),"Young Adults",
 IF(AND(N473&gt;=35,N473&lt;=44),"Early Middle Age",
 IF(AND(N473&gt;=45,N473&lt;=54),"Middle Age",
 IF(AND(N473&gt;=55,N473&lt;=64),"Pre-Retirement",
 IF(AND(N473&gt;=65,N473&lt;=74),"Young Seniors",
 IF(AND(N473&gt;=75,N473&lt;=89),"Senior Citizens","Invalid Age")
)))))</f>
        <v>Pre-Retirement</v>
      </c>
      <c r="P473" s="4" t="s">
        <v>18</v>
      </c>
    </row>
    <row r="474" spans="1:16" x14ac:dyDescent="0.3">
      <c r="A474" s="4">
        <v>20401</v>
      </c>
      <c r="B474" s="4" t="s">
        <v>37</v>
      </c>
      <c r="C474" s="4" t="s">
        <v>39</v>
      </c>
      <c r="D474" s="5">
        <v>50000</v>
      </c>
      <c r="E474" s="5" t="str">
        <f t="shared" si="7"/>
        <v>Lower-Middle Income</v>
      </c>
      <c r="F474" s="4">
        <v>4</v>
      </c>
      <c r="G474" s="4" t="s">
        <v>13</v>
      </c>
      <c r="H474" s="4" t="s">
        <v>28</v>
      </c>
      <c r="I474" s="4" t="s">
        <v>15</v>
      </c>
      <c r="J474" s="4">
        <v>2</v>
      </c>
      <c r="K474" s="4" t="s">
        <v>26</v>
      </c>
      <c r="L474" s="6" t="str">
        <f>IF(K474="0-1 Miles","Less than a mile",
 IF(K474="1-2 Miles","Between 1 and 2 miles",
 IF(K474="2-5 Miles","Between 2 and 5 miles",
 IF(K474="5-10 Miles","Between 5 and 10 miles",
 IF(K474="10+ Miles","Greater than 10 miles",
 "Unknown"
)))))</f>
        <v>Between 1 and 2 miles</v>
      </c>
      <c r="M474" s="4" t="s">
        <v>32</v>
      </c>
      <c r="N474" s="4">
        <v>64</v>
      </c>
      <c r="O474" s="4" t="str">
        <f>IF(AND(N474&gt;=25,N474&lt;=34),"Young Adults",
 IF(AND(N474&gt;=35,N474&lt;=44),"Early Middle Age",
 IF(AND(N474&gt;=45,N474&lt;=54),"Middle Age",
 IF(AND(N474&gt;=55,N474&lt;=64),"Pre-Retirement",
 IF(AND(N474&gt;=65,N474&lt;=74),"Young Seniors",
 IF(AND(N474&gt;=75,N474&lt;=89),"Senior Citizens","Invalid Age")
)))))</f>
        <v>Pre-Retirement</v>
      </c>
      <c r="P474" s="4" t="s">
        <v>15</v>
      </c>
    </row>
    <row r="475" spans="1:16" x14ac:dyDescent="0.3">
      <c r="A475" s="4">
        <v>26452</v>
      </c>
      <c r="B475" s="4" t="s">
        <v>38</v>
      </c>
      <c r="C475" s="4" t="s">
        <v>36</v>
      </c>
      <c r="D475" s="5">
        <v>50000</v>
      </c>
      <c r="E475" s="5" t="str">
        <f t="shared" si="7"/>
        <v>Lower-Middle Income</v>
      </c>
      <c r="F475" s="4">
        <v>3</v>
      </c>
      <c r="G475" s="4" t="s">
        <v>31</v>
      </c>
      <c r="H475" s="4" t="s">
        <v>28</v>
      </c>
      <c r="I475" s="4" t="s">
        <v>15</v>
      </c>
      <c r="J475" s="4">
        <v>2</v>
      </c>
      <c r="K475" s="4" t="s">
        <v>30</v>
      </c>
      <c r="L475" s="6" t="str">
        <f>IF(K475="0-1 Miles","Less than a mile",
 IF(K475="1-2 Miles","Between 1 and 2 miles",
 IF(K475="2-5 Miles","Between 2 and 5 miles",
 IF(K475="5-10 Miles","Between 5 and 10 miles",
 IF(K475="10+ Miles","Greater than 10 miles",
 "Unknown"
)))))</f>
        <v>Greater than 10 miles</v>
      </c>
      <c r="M475" s="4" t="s">
        <v>32</v>
      </c>
      <c r="N475" s="4">
        <v>69</v>
      </c>
      <c r="O475" s="4" t="str">
        <f>IF(AND(N475&gt;=25,N475&lt;=34),"Young Adults",
 IF(AND(N475&gt;=35,N475&lt;=44),"Early Middle Age",
 IF(AND(N475&gt;=45,N475&lt;=54),"Middle Age",
 IF(AND(N475&gt;=55,N475&lt;=64),"Pre-Retirement",
 IF(AND(N475&gt;=65,N475&lt;=74),"Young Seniors",
 IF(AND(N475&gt;=75,N475&lt;=89),"Senior Citizens","Invalid Age")
)))))</f>
        <v>Young Seniors</v>
      </c>
      <c r="P475" s="4" t="s">
        <v>18</v>
      </c>
    </row>
    <row r="476" spans="1:16" x14ac:dyDescent="0.3">
      <c r="A476" s="7">
        <v>20361</v>
      </c>
      <c r="B476" s="7" t="s">
        <v>37</v>
      </c>
      <c r="C476" s="7" t="s">
        <v>36</v>
      </c>
      <c r="D476" s="8">
        <v>50000</v>
      </c>
      <c r="E476" s="8" t="str">
        <f t="shared" si="7"/>
        <v>Lower-Middle Income</v>
      </c>
      <c r="F476" s="7">
        <v>2</v>
      </c>
      <c r="G476" s="7" t="s">
        <v>31</v>
      </c>
      <c r="H476" s="7" t="s">
        <v>28</v>
      </c>
      <c r="I476" s="7" t="s">
        <v>15</v>
      </c>
      <c r="J476" s="7">
        <v>2</v>
      </c>
      <c r="K476" s="7" t="s">
        <v>23</v>
      </c>
      <c r="L476" s="9" t="str">
        <f>IF(K476="0-1 Miles","Less than a mile",
 IF(K476="1-2 Miles","Between 1 and 2 miles",
 IF(K476="2-5 Miles","Between 2 and 5 miles",
 IF(K476="5-10 Miles","Between 5 and 10 miles",
 IF(K476="10+ Miles","Greater than 10 miles",
 "Unknown"
)))))</f>
        <v>Between 5 and 10 miles</v>
      </c>
      <c r="M476" s="7" t="s">
        <v>32</v>
      </c>
      <c r="N476" s="7">
        <v>69</v>
      </c>
      <c r="O476" s="7" t="str">
        <f>IF(AND(N476&gt;=25,N476&lt;=34),"Young Adults",
 IF(AND(N476&gt;=35,N476&lt;=44),"Early Middle Age",
 IF(AND(N476&gt;=45,N476&lt;=54),"Middle Age",
 IF(AND(N476&gt;=55,N476&lt;=64),"Pre-Retirement",
 IF(AND(N476&gt;=65,N476&lt;=74),"Young Seniors",
 IF(AND(N476&gt;=75,N476&lt;=89),"Senior Citizens","Invalid Age")
)))))</f>
        <v>Young Seniors</v>
      </c>
      <c r="P476" s="7" t="s">
        <v>18</v>
      </c>
    </row>
    <row r="477" spans="1:16" x14ac:dyDescent="0.3">
      <c r="A477" s="7">
        <v>28278</v>
      </c>
      <c r="B477" s="7" t="s">
        <v>37</v>
      </c>
      <c r="C477" s="7" t="s">
        <v>36</v>
      </c>
      <c r="D477" s="8">
        <v>50000</v>
      </c>
      <c r="E477" s="8" t="str">
        <f t="shared" si="7"/>
        <v>Lower-Middle Income</v>
      </c>
      <c r="F477" s="7">
        <v>2</v>
      </c>
      <c r="G477" s="7" t="s">
        <v>31</v>
      </c>
      <c r="H477" s="7" t="s">
        <v>28</v>
      </c>
      <c r="I477" s="7" t="s">
        <v>15</v>
      </c>
      <c r="J477" s="7">
        <v>2</v>
      </c>
      <c r="K477" s="7" t="s">
        <v>23</v>
      </c>
      <c r="L477" s="9" t="str">
        <f>IF(K477="0-1 Miles","Less than a mile",
 IF(K477="1-2 Miles","Between 1 and 2 miles",
 IF(K477="2-5 Miles","Between 2 and 5 miles",
 IF(K477="5-10 Miles","Between 5 and 10 miles",
 IF(K477="10+ Miles","Greater than 10 miles",
 "Unknown"
)))))</f>
        <v>Between 5 and 10 miles</v>
      </c>
      <c r="M477" s="7" t="s">
        <v>32</v>
      </c>
      <c r="N477" s="7">
        <v>71</v>
      </c>
      <c r="O477" s="7" t="str">
        <f>IF(AND(N477&gt;=25,N477&lt;=34),"Young Adults",
 IF(AND(N477&gt;=35,N477&lt;=44),"Early Middle Age",
 IF(AND(N477&gt;=45,N477&lt;=54),"Middle Age",
 IF(AND(N477&gt;=55,N477&lt;=64),"Pre-Retirement",
 IF(AND(N477&gt;=65,N477&lt;=74),"Young Seniors",
 IF(AND(N477&gt;=75,N477&lt;=89),"Senior Citizens","Invalid Age")
)))))</f>
        <v>Young Seniors</v>
      </c>
      <c r="P477" s="7" t="s">
        <v>18</v>
      </c>
    </row>
    <row r="478" spans="1:16" x14ac:dyDescent="0.3">
      <c r="A478" s="7">
        <v>25909</v>
      </c>
      <c r="B478" s="7" t="s">
        <v>37</v>
      </c>
      <c r="C478" s="7" t="s">
        <v>36</v>
      </c>
      <c r="D478" s="8">
        <v>60000</v>
      </c>
      <c r="E478" s="8" t="str">
        <f t="shared" si="7"/>
        <v>Lower-Middle Income</v>
      </c>
      <c r="F478" s="7">
        <v>0</v>
      </c>
      <c r="G478" s="7" t="s">
        <v>19</v>
      </c>
      <c r="H478" s="7" t="s">
        <v>14</v>
      </c>
      <c r="I478" s="7" t="s">
        <v>15</v>
      </c>
      <c r="J478" s="7">
        <v>1</v>
      </c>
      <c r="K478" s="7" t="s">
        <v>23</v>
      </c>
      <c r="L478" s="9" t="str">
        <f>IF(K478="0-1 Miles","Less than a mile",
 IF(K478="1-2 Miles","Between 1 and 2 miles",
 IF(K478="2-5 Miles","Between 2 and 5 miles",
 IF(K478="5-10 Miles","Between 5 and 10 miles",
 IF(K478="10+ Miles","Greater than 10 miles",
 "Unknown"
)))))</f>
        <v>Between 5 and 10 miles</v>
      </c>
      <c r="M478" s="7" t="s">
        <v>32</v>
      </c>
      <c r="N478" s="7">
        <v>27</v>
      </c>
      <c r="O478" s="7" t="str">
        <f>IF(AND(N478&gt;=25,N478&lt;=34),"Young Adults",
 IF(AND(N478&gt;=35,N478&lt;=44),"Early Middle Age",
 IF(AND(N478&gt;=45,N478&lt;=54),"Middle Age",
 IF(AND(N478&gt;=55,N478&lt;=64),"Pre-Retirement",
 IF(AND(N478&gt;=65,N478&lt;=74),"Young Seniors",
 IF(AND(N478&gt;=75,N478&lt;=89),"Senior Citizens","Invalid Age")
)))))</f>
        <v>Young Adults</v>
      </c>
      <c r="P478" s="7" t="s">
        <v>15</v>
      </c>
    </row>
    <row r="479" spans="1:16" x14ac:dyDescent="0.3">
      <c r="A479" s="4">
        <v>25908</v>
      </c>
      <c r="B479" s="4" t="s">
        <v>37</v>
      </c>
      <c r="C479" s="4" t="s">
        <v>39</v>
      </c>
      <c r="D479" s="5">
        <v>60000</v>
      </c>
      <c r="E479" s="5" t="str">
        <f t="shared" si="7"/>
        <v>Lower-Middle Income</v>
      </c>
      <c r="F479" s="4">
        <v>0</v>
      </c>
      <c r="G479" s="4" t="s">
        <v>19</v>
      </c>
      <c r="H479" s="4" t="s">
        <v>14</v>
      </c>
      <c r="I479" s="4" t="s">
        <v>18</v>
      </c>
      <c r="J479" s="4">
        <v>1</v>
      </c>
      <c r="K479" s="4" t="s">
        <v>26</v>
      </c>
      <c r="L479" s="6" t="str">
        <f>IF(K479="0-1 Miles","Less than a mile",
 IF(K479="1-2 Miles","Between 1 and 2 miles",
 IF(K479="2-5 Miles","Between 2 and 5 miles",
 IF(K479="5-10 Miles","Between 5 and 10 miles",
 IF(K479="10+ Miles","Greater than 10 miles",
 "Unknown"
)))))</f>
        <v>Between 1 and 2 miles</v>
      </c>
      <c r="M479" s="4" t="s">
        <v>32</v>
      </c>
      <c r="N479" s="4">
        <v>27</v>
      </c>
      <c r="O479" s="4" t="str">
        <f>IF(AND(N479&gt;=25,N479&lt;=34),"Young Adults",
 IF(AND(N479&gt;=35,N479&lt;=44),"Early Middle Age",
 IF(AND(N479&gt;=45,N479&lt;=54),"Middle Age",
 IF(AND(N479&gt;=55,N479&lt;=64),"Pre-Retirement",
 IF(AND(N479&gt;=65,N479&lt;=74),"Young Seniors",
 IF(AND(N479&gt;=75,N479&lt;=89),"Senior Citizens","Invalid Age")
)))))</f>
        <v>Young Adults</v>
      </c>
      <c r="P479" s="4" t="s">
        <v>18</v>
      </c>
    </row>
    <row r="480" spans="1:16" x14ac:dyDescent="0.3">
      <c r="A480" s="4">
        <v>20310</v>
      </c>
      <c r="B480" s="4" t="s">
        <v>38</v>
      </c>
      <c r="C480" s="4" t="s">
        <v>36</v>
      </c>
      <c r="D480" s="5">
        <v>60000</v>
      </c>
      <c r="E480" s="5" t="str">
        <f t="shared" si="7"/>
        <v>Lower-Middle Income</v>
      </c>
      <c r="F480" s="4">
        <v>0</v>
      </c>
      <c r="G480" s="4" t="s">
        <v>19</v>
      </c>
      <c r="H480" s="4" t="s">
        <v>14</v>
      </c>
      <c r="I480" s="4" t="s">
        <v>15</v>
      </c>
      <c r="J480" s="4">
        <v>1</v>
      </c>
      <c r="K480" s="4" t="s">
        <v>23</v>
      </c>
      <c r="L480" s="6" t="str">
        <f>IF(K480="0-1 Miles","Less than a mile",
 IF(K480="1-2 Miles","Between 1 and 2 miles",
 IF(K480="2-5 Miles","Between 2 and 5 miles",
 IF(K480="5-10 Miles","Between 5 and 10 miles",
 IF(K480="10+ Miles","Greater than 10 miles",
 "Unknown"
)))))</f>
        <v>Between 5 and 10 miles</v>
      </c>
      <c r="M480" s="4" t="s">
        <v>32</v>
      </c>
      <c r="N480" s="4">
        <v>27</v>
      </c>
      <c r="O480" s="4" t="str">
        <f>IF(AND(N480&gt;=25,N480&lt;=34),"Young Adults",
 IF(AND(N480&gt;=35,N480&lt;=44),"Early Middle Age",
 IF(AND(N480&gt;=45,N480&lt;=54),"Middle Age",
 IF(AND(N480&gt;=55,N480&lt;=64),"Pre-Retirement",
 IF(AND(N480&gt;=65,N480&lt;=74),"Young Seniors",
 IF(AND(N480&gt;=75,N480&lt;=89),"Senior Citizens","Invalid Age")
)))))</f>
        <v>Young Adults</v>
      </c>
      <c r="P480" s="4" t="s">
        <v>15</v>
      </c>
    </row>
    <row r="481" spans="1:16" x14ac:dyDescent="0.3">
      <c r="A481" s="7">
        <v>16337</v>
      </c>
      <c r="B481" s="7" t="s">
        <v>37</v>
      </c>
      <c r="C481" s="7" t="s">
        <v>36</v>
      </c>
      <c r="D481" s="8">
        <v>60000</v>
      </c>
      <c r="E481" s="8" t="str">
        <f t="shared" si="7"/>
        <v>Lower-Middle Income</v>
      </c>
      <c r="F481" s="7">
        <v>0</v>
      </c>
      <c r="G481" s="7" t="s">
        <v>19</v>
      </c>
      <c r="H481" s="7" t="s">
        <v>14</v>
      </c>
      <c r="I481" s="7" t="s">
        <v>18</v>
      </c>
      <c r="J481" s="7">
        <v>2</v>
      </c>
      <c r="K481" s="7" t="s">
        <v>26</v>
      </c>
      <c r="L481" s="9" t="str">
        <f>IF(K481="0-1 Miles","Less than a mile",
 IF(K481="1-2 Miles","Between 1 and 2 miles",
 IF(K481="2-5 Miles","Between 2 and 5 miles",
 IF(K481="5-10 Miles","Between 5 and 10 miles",
 IF(K481="10+ Miles","Greater than 10 miles",
 "Unknown"
)))))</f>
        <v>Between 1 and 2 miles</v>
      </c>
      <c r="M481" s="7" t="s">
        <v>32</v>
      </c>
      <c r="N481" s="7">
        <v>29</v>
      </c>
      <c r="O481" s="7" t="str">
        <f>IF(AND(N481&gt;=25,N481&lt;=34),"Young Adults",
 IF(AND(N481&gt;=35,N481&lt;=44),"Early Middle Age",
 IF(AND(N481&gt;=45,N481&lt;=54),"Middle Age",
 IF(AND(N481&gt;=55,N481&lt;=64),"Pre-Retirement",
 IF(AND(N481&gt;=65,N481&lt;=74),"Young Seniors",
 IF(AND(N481&gt;=75,N481&lt;=89),"Senior Citizens","Invalid Age")
)))))</f>
        <v>Young Adults</v>
      </c>
      <c r="P481" s="7" t="s">
        <v>18</v>
      </c>
    </row>
    <row r="482" spans="1:16" x14ac:dyDescent="0.3">
      <c r="A482" s="7">
        <v>19758</v>
      </c>
      <c r="B482" s="7" t="s">
        <v>38</v>
      </c>
      <c r="C482" s="7" t="s">
        <v>36</v>
      </c>
      <c r="D482" s="8">
        <v>60000</v>
      </c>
      <c r="E482" s="8" t="str">
        <f t="shared" si="7"/>
        <v>Lower-Middle Income</v>
      </c>
      <c r="F482" s="7">
        <v>0</v>
      </c>
      <c r="G482" s="7" t="s">
        <v>19</v>
      </c>
      <c r="H482" s="7" t="s">
        <v>14</v>
      </c>
      <c r="I482" s="7" t="s">
        <v>18</v>
      </c>
      <c r="J482" s="7">
        <v>2</v>
      </c>
      <c r="K482" s="7" t="s">
        <v>26</v>
      </c>
      <c r="L482" s="9" t="str">
        <f>IF(K482="0-1 Miles","Less than a mile",
 IF(K482="1-2 Miles","Between 1 and 2 miles",
 IF(K482="2-5 Miles","Between 2 and 5 miles",
 IF(K482="5-10 Miles","Between 5 and 10 miles",
 IF(K482="10+ Miles","Greater than 10 miles",
 "Unknown"
)))))</f>
        <v>Between 1 and 2 miles</v>
      </c>
      <c r="M482" s="7" t="s">
        <v>32</v>
      </c>
      <c r="N482" s="7">
        <v>29</v>
      </c>
      <c r="O482" s="7" t="str">
        <f>IF(AND(N482&gt;=25,N482&lt;=34),"Young Adults",
 IF(AND(N482&gt;=35,N482&lt;=44),"Early Middle Age",
 IF(AND(N482&gt;=45,N482&lt;=54),"Middle Age",
 IF(AND(N482&gt;=55,N482&lt;=64),"Pre-Retirement",
 IF(AND(N482&gt;=65,N482&lt;=74),"Young Seniors",
 IF(AND(N482&gt;=75,N482&lt;=89),"Senior Citizens","Invalid Age")
)))))</f>
        <v>Young Adults</v>
      </c>
      <c r="P482" s="7" t="s">
        <v>18</v>
      </c>
    </row>
    <row r="483" spans="1:16" x14ac:dyDescent="0.3">
      <c r="A483" s="4">
        <v>20414</v>
      </c>
      <c r="B483" s="4" t="s">
        <v>37</v>
      </c>
      <c r="C483" s="4" t="s">
        <v>39</v>
      </c>
      <c r="D483" s="5">
        <v>60000</v>
      </c>
      <c r="E483" s="5" t="str">
        <f t="shared" si="7"/>
        <v>Lower-Middle Income</v>
      </c>
      <c r="F483" s="4">
        <v>0</v>
      </c>
      <c r="G483" s="4" t="s">
        <v>19</v>
      </c>
      <c r="H483" s="4" t="s">
        <v>14</v>
      </c>
      <c r="I483" s="4" t="s">
        <v>15</v>
      </c>
      <c r="J483" s="4">
        <v>2</v>
      </c>
      <c r="K483" s="4" t="s">
        <v>23</v>
      </c>
      <c r="L483" s="6" t="str">
        <f>IF(K483="0-1 Miles","Less than a mile",
 IF(K483="1-2 Miles","Between 1 and 2 miles",
 IF(K483="2-5 Miles","Between 2 and 5 miles",
 IF(K483="5-10 Miles","Between 5 and 10 miles",
 IF(K483="10+ Miles","Greater than 10 miles",
 "Unknown"
)))))</f>
        <v>Between 5 and 10 miles</v>
      </c>
      <c r="M483" s="4" t="s">
        <v>32</v>
      </c>
      <c r="N483" s="4">
        <v>29</v>
      </c>
      <c r="O483" s="4" t="str">
        <f>IF(AND(N483&gt;=25,N483&lt;=34),"Young Adults",
 IF(AND(N483&gt;=35,N483&lt;=44),"Early Middle Age",
 IF(AND(N483&gt;=45,N483&lt;=54),"Middle Age",
 IF(AND(N483&gt;=55,N483&lt;=64),"Pre-Retirement",
 IF(AND(N483&gt;=65,N483&lt;=74),"Young Seniors",
 IF(AND(N483&gt;=75,N483&lt;=89),"Senior Citizens","Invalid Age")
)))))</f>
        <v>Young Adults</v>
      </c>
      <c r="P483" s="4" t="s">
        <v>18</v>
      </c>
    </row>
    <row r="484" spans="1:16" x14ac:dyDescent="0.3">
      <c r="A484" s="4">
        <v>11941</v>
      </c>
      <c r="B484" s="4" t="s">
        <v>38</v>
      </c>
      <c r="C484" s="4" t="s">
        <v>36</v>
      </c>
      <c r="D484" s="5">
        <v>60000</v>
      </c>
      <c r="E484" s="5" t="str">
        <f t="shared" si="7"/>
        <v>Lower-Middle Income</v>
      </c>
      <c r="F484" s="4">
        <v>0</v>
      </c>
      <c r="G484" s="4" t="s">
        <v>19</v>
      </c>
      <c r="H484" s="4" t="s">
        <v>14</v>
      </c>
      <c r="I484" s="4" t="s">
        <v>15</v>
      </c>
      <c r="J484" s="4">
        <v>0</v>
      </c>
      <c r="K484" s="4" t="s">
        <v>23</v>
      </c>
      <c r="L484" s="6" t="str">
        <f>IF(K484="0-1 Miles","Less than a mile",
 IF(K484="1-2 Miles","Between 1 and 2 miles",
 IF(K484="2-5 Miles","Between 2 and 5 miles",
 IF(K484="5-10 Miles","Between 5 and 10 miles",
 IF(K484="10+ Miles","Greater than 10 miles",
 "Unknown"
)))))</f>
        <v>Between 5 and 10 miles</v>
      </c>
      <c r="M484" s="4" t="s">
        <v>32</v>
      </c>
      <c r="N484" s="4">
        <v>29</v>
      </c>
      <c r="O484" s="4" t="str">
        <f>IF(AND(N484&gt;=25,N484&lt;=34),"Young Adults",
 IF(AND(N484&gt;=35,N484&lt;=44),"Early Middle Age",
 IF(AND(N484&gt;=45,N484&lt;=54),"Middle Age",
 IF(AND(N484&gt;=55,N484&lt;=64),"Pre-Retirement",
 IF(AND(N484&gt;=65,N484&lt;=74),"Young Seniors",
 IF(AND(N484&gt;=75,N484&lt;=89),"Senior Citizens","Invalid Age")
)))))</f>
        <v>Young Adults</v>
      </c>
      <c r="P484" s="4" t="s">
        <v>18</v>
      </c>
    </row>
    <row r="485" spans="1:16" x14ac:dyDescent="0.3">
      <c r="A485" s="7">
        <v>11699</v>
      </c>
      <c r="B485" s="7" t="s">
        <v>38</v>
      </c>
      <c r="C485" s="7" t="s">
        <v>36</v>
      </c>
      <c r="D485" s="8">
        <v>60000</v>
      </c>
      <c r="E485" s="8" t="str">
        <f t="shared" si="7"/>
        <v>Lower-Middle Income</v>
      </c>
      <c r="F485" s="7">
        <v>0</v>
      </c>
      <c r="G485" s="7" t="s">
        <v>13</v>
      </c>
      <c r="H485" s="7" t="s">
        <v>14</v>
      </c>
      <c r="I485" s="7" t="s">
        <v>18</v>
      </c>
      <c r="J485" s="7">
        <v>2</v>
      </c>
      <c r="K485" s="7" t="s">
        <v>16</v>
      </c>
      <c r="L485" s="9" t="str">
        <f>IF(K485="0-1 Miles","Less than a mile",
 IF(K485="1-2 Miles","Between 1 and 2 miles",
 IF(K485="2-5 Miles","Between 2 and 5 miles",
 IF(K485="5-10 Miles","Between 5 and 10 miles",
 IF(K485="10+ Miles","Greater than 10 miles",
 "Unknown"
)))))</f>
        <v>Less than a mile</v>
      </c>
      <c r="M485" s="7" t="s">
        <v>32</v>
      </c>
      <c r="N485" s="7">
        <v>30</v>
      </c>
      <c r="O485" s="7" t="str">
        <f>IF(AND(N485&gt;=25,N485&lt;=34),"Young Adults",
 IF(AND(N485&gt;=35,N485&lt;=44),"Early Middle Age",
 IF(AND(N485&gt;=45,N485&lt;=54),"Middle Age",
 IF(AND(N485&gt;=55,N485&lt;=64),"Pre-Retirement",
 IF(AND(N485&gt;=65,N485&lt;=74),"Young Seniors",
 IF(AND(N485&gt;=75,N485&lt;=89),"Senior Citizens","Invalid Age")
)))))</f>
        <v>Young Adults</v>
      </c>
      <c r="P485" s="7" t="s">
        <v>18</v>
      </c>
    </row>
    <row r="486" spans="1:16" x14ac:dyDescent="0.3">
      <c r="A486" s="4">
        <v>29112</v>
      </c>
      <c r="B486" s="4" t="s">
        <v>38</v>
      </c>
      <c r="C486" s="4" t="s">
        <v>36</v>
      </c>
      <c r="D486" s="5">
        <v>60000</v>
      </c>
      <c r="E486" s="5" t="str">
        <f t="shared" si="7"/>
        <v>Lower-Middle Income</v>
      </c>
      <c r="F486" s="4">
        <v>0</v>
      </c>
      <c r="G486" s="4" t="s">
        <v>19</v>
      </c>
      <c r="H486" s="4" t="s">
        <v>21</v>
      </c>
      <c r="I486" s="4" t="s">
        <v>18</v>
      </c>
      <c r="J486" s="4">
        <v>2</v>
      </c>
      <c r="K486" s="4" t="s">
        <v>26</v>
      </c>
      <c r="L486" s="6" t="str">
        <f>IF(K486="0-1 Miles","Less than a mile",
 IF(K486="1-2 Miles","Between 1 and 2 miles",
 IF(K486="2-5 Miles","Between 2 and 5 miles",
 IF(K486="5-10 Miles","Between 5 and 10 miles",
 IF(K486="10+ Miles","Greater than 10 miles",
 "Unknown"
)))))</f>
        <v>Between 1 and 2 miles</v>
      </c>
      <c r="M486" s="4" t="s">
        <v>32</v>
      </c>
      <c r="N486" s="4">
        <v>30</v>
      </c>
      <c r="O486" s="4" t="str">
        <f>IF(AND(N486&gt;=25,N486&lt;=34),"Young Adults",
 IF(AND(N486&gt;=35,N486&lt;=44),"Early Middle Age",
 IF(AND(N486&gt;=45,N486&lt;=54),"Middle Age",
 IF(AND(N486&gt;=55,N486&lt;=64),"Pre-Retirement",
 IF(AND(N486&gt;=65,N486&lt;=74),"Young Seniors",
 IF(AND(N486&gt;=75,N486&lt;=89),"Senior Citizens","Invalid Age")
)))))</f>
        <v>Young Adults</v>
      </c>
      <c r="P486" s="4" t="s">
        <v>18</v>
      </c>
    </row>
    <row r="487" spans="1:16" x14ac:dyDescent="0.3">
      <c r="A487" s="7">
        <v>13073</v>
      </c>
      <c r="B487" s="7" t="s">
        <v>37</v>
      </c>
      <c r="C487" s="7" t="s">
        <v>39</v>
      </c>
      <c r="D487" s="8">
        <v>60000</v>
      </c>
      <c r="E487" s="8" t="str">
        <f t="shared" si="7"/>
        <v>Lower-Middle Income</v>
      </c>
      <c r="F487" s="7">
        <v>0</v>
      </c>
      <c r="G487" s="7" t="s">
        <v>19</v>
      </c>
      <c r="H487" s="7" t="s">
        <v>21</v>
      </c>
      <c r="I487" s="7" t="s">
        <v>15</v>
      </c>
      <c r="J487" s="7">
        <v>2</v>
      </c>
      <c r="K487" s="7" t="s">
        <v>23</v>
      </c>
      <c r="L487" s="9" t="str">
        <f>IF(K487="0-1 Miles","Less than a mile",
 IF(K487="1-2 Miles","Between 1 and 2 miles",
 IF(K487="2-5 Miles","Between 2 and 5 miles",
 IF(K487="5-10 Miles","Between 5 and 10 miles",
 IF(K487="10+ Miles","Greater than 10 miles",
 "Unknown"
)))))</f>
        <v>Between 5 and 10 miles</v>
      </c>
      <c r="M487" s="7" t="s">
        <v>32</v>
      </c>
      <c r="N487" s="7">
        <v>30</v>
      </c>
      <c r="O487" s="7" t="str">
        <f>IF(AND(N487&gt;=25,N487&lt;=34),"Young Adults",
 IF(AND(N487&gt;=35,N487&lt;=44),"Early Middle Age",
 IF(AND(N487&gt;=45,N487&lt;=54),"Middle Age",
 IF(AND(N487&gt;=55,N487&lt;=64),"Pre-Retirement",
 IF(AND(N487&gt;=65,N487&lt;=74),"Young Seniors",
 IF(AND(N487&gt;=75,N487&lt;=89),"Senior Citizens","Invalid Age")
)))))</f>
        <v>Young Adults</v>
      </c>
      <c r="P487" s="7" t="s">
        <v>18</v>
      </c>
    </row>
    <row r="488" spans="1:16" x14ac:dyDescent="0.3">
      <c r="A488" s="7">
        <v>24584</v>
      </c>
      <c r="B488" s="7" t="s">
        <v>38</v>
      </c>
      <c r="C488" s="7" t="s">
        <v>36</v>
      </c>
      <c r="D488" s="8">
        <v>60000</v>
      </c>
      <c r="E488" s="8" t="str">
        <f t="shared" si="7"/>
        <v>Lower-Middle Income</v>
      </c>
      <c r="F488" s="7">
        <v>0</v>
      </c>
      <c r="G488" s="7" t="s">
        <v>13</v>
      </c>
      <c r="H488" s="7" t="s">
        <v>21</v>
      </c>
      <c r="I488" s="7" t="s">
        <v>18</v>
      </c>
      <c r="J488" s="7">
        <v>3</v>
      </c>
      <c r="K488" s="7" t="s">
        <v>22</v>
      </c>
      <c r="L488" s="9" t="str">
        <f>IF(K488="0-1 Miles","Less than a mile",
 IF(K488="1-2 Miles","Between 1 and 2 miles",
 IF(K488="2-5 Miles","Between 2 and 5 miles",
 IF(K488="5-10 Miles","Between 5 and 10 miles",
 IF(K488="10+ Miles","Greater than 10 miles",
 "Unknown"
)))))</f>
        <v>Between 2 and 5 miles</v>
      </c>
      <c r="M488" s="7" t="s">
        <v>24</v>
      </c>
      <c r="N488" s="7">
        <v>31</v>
      </c>
      <c r="O488" s="7" t="str">
        <f>IF(AND(N488&gt;=25,N488&lt;=34),"Young Adults",
 IF(AND(N488&gt;=35,N488&lt;=44),"Early Middle Age",
 IF(AND(N488&gt;=45,N488&lt;=54),"Middle Age",
 IF(AND(N488&gt;=55,N488&lt;=64),"Pre-Retirement",
 IF(AND(N488&gt;=65,N488&lt;=74),"Young Seniors",
 IF(AND(N488&gt;=75,N488&lt;=89),"Senior Citizens","Invalid Age")
)))))</f>
        <v>Young Adults</v>
      </c>
      <c r="P488" s="7" t="s">
        <v>18</v>
      </c>
    </row>
    <row r="489" spans="1:16" x14ac:dyDescent="0.3">
      <c r="A489" s="7">
        <v>12666</v>
      </c>
      <c r="B489" s="7" t="s">
        <v>38</v>
      </c>
      <c r="C489" s="7" t="s">
        <v>36</v>
      </c>
      <c r="D489" s="8">
        <v>60000</v>
      </c>
      <c r="E489" s="8" t="str">
        <f t="shared" si="7"/>
        <v>Lower-Middle Income</v>
      </c>
      <c r="F489" s="7">
        <v>0</v>
      </c>
      <c r="G489" s="7" t="s">
        <v>13</v>
      </c>
      <c r="H489" s="7" t="s">
        <v>21</v>
      </c>
      <c r="I489" s="7" t="s">
        <v>18</v>
      </c>
      <c r="J489" s="7">
        <v>4</v>
      </c>
      <c r="K489" s="7" t="s">
        <v>22</v>
      </c>
      <c r="L489" s="9" t="str">
        <f>IF(K489="0-1 Miles","Less than a mile",
 IF(K489="1-2 Miles","Between 1 and 2 miles",
 IF(K489="2-5 Miles","Between 2 and 5 miles",
 IF(K489="5-10 Miles","Between 5 and 10 miles",
 IF(K489="10+ Miles","Greater than 10 miles",
 "Unknown"
)))))</f>
        <v>Between 2 and 5 miles</v>
      </c>
      <c r="M489" s="7" t="s">
        <v>24</v>
      </c>
      <c r="N489" s="7">
        <v>31</v>
      </c>
      <c r="O489" s="7" t="str">
        <f>IF(AND(N489&gt;=25,N489&lt;=34),"Young Adults",
 IF(AND(N489&gt;=35,N489&lt;=44),"Early Middle Age",
 IF(AND(N489&gt;=45,N489&lt;=54),"Middle Age",
 IF(AND(N489&gt;=55,N489&lt;=64),"Pre-Retirement",
 IF(AND(N489&gt;=65,N489&lt;=74),"Young Seniors",
 IF(AND(N489&gt;=75,N489&lt;=89),"Senior Citizens","Invalid Age")
)))))</f>
        <v>Young Adults</v>
      </c>
      <c r="P489" s="7" t="s">
        <v>18</v>
      </c>
    </row>
    <row r="490" spans="1:16" x14ac:dyDescent="0.3">
      <c r="A490" s="4">
        <v>25954</v>
      </c>
      <c r="B490" s="4" t="s">
        <v>37</v>
      </c>
      <c r="C490" s="4" t="s">
        <v>36</v>
      </c>
      <c r="D490" s="5">
        <v>60000</v>
      </c>
      <c r="E490" s="5" t="str">
        <f t="shared" si="7"/>
        <v>Lower-Middle Income</v>
      </c>
      <c r="F490" s="4">
        <v>0</v>
      </c>
      <c r="G490" s="4" t="s">
        <v>19</v>
      </c>
      <c r="H490" s="4" t="s">
        <v>14</v>
      </c>
      <c r="I490" s="4" t="s">
        <v>18</v>
      </c>
      <c r="J490" s="4">
        <v>2</v>
      </c>
      <c r="K490" s="4" t="s">
        <v>26</v>
      </c>
      <c r="L490" s="6" t="str">
        <f>IF(K490="0-1 Miles","Less than a mile",
 IF(K490="1-2 Miles","Between 1 and 2 miles",
 IF(K490="2-5 Miles","Between 2 and 5 miles",
 IF(K490="5-10 Miles","Between 5 and 10 miles",
 IF(K490="10+ Miles","Greater than 10 miles",
 "Unknown"
)))))</f>
        <v>Between 1 and 2 miles</v>
      </c>
      <c r="M490" s="4" t="s">
        <v>32</v>
      </c>
      <c r="N490" s="4">
        <v>31</v>
      </c>
      <c r="O490" s="4" t="str">
        <f>IF(AND(N490&gt;=25,N490&lt;=34),"Young Adults",
 IF(AND(N490&gt;=35,N490&lt;=44),"Early Middle Age",
 IF(AND(N490&gt;=45,N490&lt;=54),"Middle Age",
 IF(AND(N490&gt;=55,N490&lt;=64),"Pre-Retirement",
 IF(AND(N490&gt;=65,N490&lt;=74),"Young Seniors",
 IF(AND(N490&gt;=75,N490&lt;=89),"Senior Citizens","Invalid Age")
)))))</f>
        <v>Young Adults</v>
      </c>
      <c r="P490" s="4" t="s">
        <v>18</v>
      </c>
    </row>
    <row r="491" spans="1:16" x14ac:dyDescent="0.3">
      <c r="A491" s="7">
        <v>26576</v>
      </c>
      <c r="B491" s="7" t="s">
        <v>37</v>
      </c>
      <c r="C491" s="7" t="s">
        <v>39</v>
      </c>
      <c r="D491" s="8">
        <v>60000</v>
      </c>
      <c r="E491" s="8" t="str">
        <f t="shared" si="7"/>
        <v>Lower-Middle Income</v>
      </c>
      <c r="F491" s="7">
        <v>0</v>
      </c>
      <c r="G491" s="7" t="s">
        <v>19</v>
      </c>
      <c r="H491" s="7" t="s">
        <v>14</v>
      </c>
      <c r="I491" s="7" t="s">
        <v>15</v>
      </c>
      <c r="J491" s="7">
        <v>2</v>
      </c>
      <c r="K491" s="7" t="s">
        <v>23</v>
      </c>
      <c r="L491" s="9" t="str">
        <f>IF(K491="0-1 Miles","Less than a mile",
 IF(K491="1-2 Miles","Between 1 and 2 miles",
 IF(K491="2-5 Miles","Between 2 and 5 miles",
 IF(K491="5-10 Miles","Between 5 and 10 miles",
 IF(K491="10+ Miles","Greater than 10 miles",
 "Unknown"
)))))</f>
        <v>Between 5 and 10 miles</v>
      </c>
      <c r="M491" s="7" t="s">
        <v>32</v>
      </c>
      <c r="N491" s="7">
        <v>31</v>
      </c>
      <c r="O491" s="7" t="str">
        <f>IF(AND(N491&gt;=25,N491&lt;=34),"Young Adults",
 IF(AND(N491&gt;=35,N491&lt;=44),"Early Middle Age",
 IF(AND(N491&gt;=45,N491&lt;=54),"Middle Age",
 IF(AND(N491&gt;=55,N491&lt;=64),"Pre-Retirement",
 IF(AND(N491&gt;=65,N491&lt;=74),"Young Seniors",
 IF(AND(N491&gt;=75,N491&lt;=89),"Senior Citizens","Invalid Age")
)))))</f>
        <v>Young Adults</v>
      </c>
      <c r="P491" s="7" t="s">
        <v>18</v>
      </c>
    </row>
    <row r="492" spans="1:16" x14ac:dyDescent="0.3">
      <c r="A492" s="4">
        <v>14284</v>
      </c>
      <c r="B492" s="4" t="s">
        <v>38</v>
      </c>
      <c r="C492" s="4" t="s">
        <v>36</v>
      </c>
      <c r="D492" s="5">
        <v>60000</v>
      </c>
      <c r="E492" s="5" t="str">
        <f t="shared" si="7"/>
        <v>Lower-Middle Income</v>
      </c>
      <c r="F492" s="4">
        <v>0</v>
      </c>
      <c r="G492" s="4" t="s">
        <v>19</v>
      </c>
      <c r="H492" s="4" t="s">
        <v>21</v>
      </c>
      <c r="I492" s="4" t="s">
        <v>18</v>
      </c>
      <c r="J492" s="4">
        <v>2</v>
      </c>
      <c r="K492" s="4" t="s">
        <v>26</v>
      </c>
      <c r="L492" s="6" t="str">
        <f>IF(K492="0-1 Miles","Less than a mile",
 IF(K492="1-2 Miles","Between 1 and 2 miles",
 IF(K492="2-5 Miles","Between 2 and 5 miles",
 IF(K492="5-10 Miles","Between 5 and 10 miles",
 IF(K492="10+ Miles","Greater than 10 miles",
 "Unknown"
)))))</f>
        <v>Between 1 and 2 miles</v>
      </c>
      <c r="M492" s="4" t="s">
        <v>32</v>
      </c>
      <c r="N492" s="4">
        <v>32</v>
      </c>
      <c r="O492" s="4" t="str">
        <f>IF(AND(N492&gt;=25,N492&lt;=34),"Young Adults",
 IF(AND(N492&gt;=35,N492&lt;=44),"Early Middle Age",
 IF(AND(N492&gt;=45,N492&lt;=54),"Middle Age",
 IF(AND(N492&gt;=55,N492&lt;=64),"Pre-Retirement",
 IF(AND(N492&gt;=65,N492&lt;=74),"Young Seniors",
 IF(AND(N492&gt;=75,N492&lt;=89),"Senior Citizens","Invalid Age")
)))))</f>
        <v>Young Adults</v>
      </c>
      <c r="P492" s="4" t="s">
        <v>15</v>
      </c>
    </row>
    <row r="493" spans="1:16" x14ac:dyDescent="0.3">
      <c r="A493" s="7">
        <v>23358</v>
      </c>
      <c r="B493" s="7" t="s">
        <v>37</v>
      </c>
      <c r="C493" s="7" t="s">
        <v>36</v>
      </c>
      <c r="D493" s="8">
        <v>60000</v>
      </c>
      <c r="E493" s="8" t="str">
        <f t="shared" si="7"/>
        <v>Lower-Middle Income</v>
      </c>
      <c r="F493" s="7">
        <v>0</v>
      </c>
      <c r="G493" s="7" t="s">
        <v>27</v>
      </c>
      <c r="H493" s="7" t="s">
        <v>21</v>
      </c>
      <c r="I493" s="7" t="s">
        <v>15</v>
      </c>
      <c r="J493" s="7">
        <v>2</v>
      </c>
      <c r="K493" s="7" t="s">
        <v>23</v>
      </c>
      <c r="L493" s="9" t="str">
        <f>IF(K493="0-1 Miles","Less than a mile",
 IF(K493="1-2 Miles","Between 1 and 2 miles",
 IF(K493="2-5 Miles","Between 2 and 5 miles",
 IF(K493="5-10 Miles","Between 5 and 10 miles",
 IF(K493="10+ Miles","Greater than 10 miles",
 "Unknown"
)))))</f>
        <v>Between 5 and 10 miles</v>
      </c>
      <c r="M493" s="7" t="s">
        <v>32</v>
      </c>
      <c r="N493" s="7">
        <v>32</v>
      </c>
      <c r="O493" s="7" t="str">
        <f>IF(AND(N493&gt;=25,N493&lt;=34),"Young Adults",
 IF(AND(N493&gt;=35,N493&lt;=44),"Early Middle Age",
 IF(AND(N493&gt;=45,N493&lt;=54),"Middle Age",
 IF(AND(N493&gt;=55,N493&lt;=64),"Pre-Retirement",
 IF(AND(N493&gt;=65,N493&lt;=74),"Young Seniors",
 IF(AND(N493&gt;=75,N493&lt;=89),"Senior Citizens","Invalid Age")
)))))</f>
        <v>Young Adults</v>
      </c>
      <c r="P493" s="7" t="s">
        <v>15</v>
      </c>
    </row>
    <row r="494" spans="1:16" x14ac:dyDescent="0.3">
      <c r="A494" s="4">
        <v>22211</v>
      </c>
      <c r="B494" s="4" t="s">
        <v>37</v>
      </c>
      <c r="C494" s="4" t="s">
        <v>36</v>
      </c>
      <c r="D494" s="5">
        <v>60000</v>
      </c>
      <c r="E494" s="5" t="str">
        <f t="shared" si="7"/>
        <v>Lower-Middle Income</v>
      </c>
      <c r="F494" s="4">
        <v>0</v>
      </c>
      <c r="G494" s="4" t="s">
        <v>19</v>
      </c>
      <c r="H494" s="4" t="s">
        <v>21</v>
      </c>
      <c r="I494" s="4" t="s">
        <v>15</v>
      </c>
      <c r="J494" s="4">
        <v>2</v>
      </c>
      <c r="K494" s="4" t="s">
        <v>23</v>
      </c>
      <c r="L494" s="6" t="str">
        <f>IF(K494="0-1 Miles","Less than a mile",
 IF(K494="1-2 Miles","Between 1 and 2 miles",
 IF(K494="2-5 Miles","Between 2 and 5 miles",
 IF(K494="5-10 Miles","Between 5 and 10 miles",
 IF(K494="10+ Miles","Greater than 10 miles",
 "Unknown"
)))))</f>
        <v>Between 5 and 10 miles</v>
      </c>
      <c r="M494" s="4" t="s">
        <v>32</v>
      </c>
      <c r="N494" s="4">
        <v>32</v>
      </c>
      <c r="O494" s="4" t="str">
        <f>IF(AND(N494&gt;=25,N494&lt;=34),"Young Adults",
 IF(AND(N494&gt;=35,N494&lt;=44),"Early Middle Age",
 IF(AND(N494&gt;=45,N494&lt;=54),"Middle Age",
 IF(AND(N494&gt;=55,N494&lt;=64),"Pre-Retirement",
 IF(AND(N494&gt;=65,N494&lt;=74),"Young Seniors",
 IF(AND(N494&gt;=75,N494&lt;=89),"Senior Citizens","Invalid Age")
)))))</f>
        <v>Young Adults</v>
      </c>
      <c r="P494" s="4" t="s">
        <v>18</v>
      </c>
    </row>
    <row r="495" spans="1:16" x14ac:dyDescent="0.3">
      <c r="A495" s="7">
        <v>21417</v>
      </c>
      <c r="B495" s="7" t="s">
        <v>38</v>
      </c>
      <c r="C495" s="7" t="s">
        <v>39</v>
      </c>
      <c r="D495" s="8">
        <v>60000</v>
      </c>
      <c r="E495" s="8" t="str">
        <f t="shared" si="7"/>
        <v>Lower-Middle Income</v>
      </c>
      <c r="F495" s="7">
        <v>0</v>
      </c>
      <c r="G495" s="7" t="s">
        <v>19</v>
      </c>
      <c r="H495" s="7" t="s">
        <v>21</v>
      </c>
      <c r="I495" s="7" t="s">
        <v>18</v>
      </c>
      <c r="J495" s="7">
        <v>2</v>
      </c>
      <c r="K495" s="7" t="s">
        <v>26</v>
      </c>
      <c r="L495" s="9" t="str">
        <f>IF(K495="0-1 Miles","Less than a mile",
 IF(K495="1-2 Miles","Between 1 and 2 miles",
 IF(K495="2-5 Miles","Between 2 and 5 miles",
 IF(K495="5-10 Miles","Between 5 and 10 miles",
 IF(K495="10+ Miles","Greater than 10 miles",
 "Unknown"
)))))</f>
        <v>Between 1 and 2 miles</v>
      </c>
      <c r="M495" s="7" t="s">
        <v>32</v>
      </c>
      <c r="N495" s="7">
        <v>32</v>
      </c>
      <c r="O495" s="7" t="str">
        <f>IF(AND(N495&gt;=25,N495&lt;=34),"Young Adults",
 IF(AND(N495&gt;=35,N495&lt;=44),"Early Middle Age",
 IF(AND(N495&gt;=45,N495&lt;=54),"Middle Age",
 IF(AND(N495&gt;=55,N495&lt;=64),"Pre-Retirement",
 IF(AND(N495&gt;=65,N495&lt;=74),"Young Seniors",
 IF(AND(N495&gt;=75,N495&lt;=89),"Senior Citizens","Invalid Age")
)))))</f>
        <v>Young Adults</v>
      </c>
      <c r="P495" s="7" t="s">
        <v>15</v>
      </c>
    </row>
    <row r="496" spans="1:16" x14ac:dyDescent="0.3">
      <c r="A496" s="7">
        <v>16751</v>
      </c>
      <c r="B496" s="7" t="s">
        <v>37</v>
      </c>
      <c r="C496" s="7" t="s">
        <v>36</v>
      </c>
      <c r="D496" s="8">
        <v>60000</v>
      </c>
      <c r="E496" s="8" t="str">
        <f t="shared" si="7"/>
        <v>Lower-Middle Income</v>
      </c>
      <c r="F496" s="7">
        <v>0</v>
      </c>
      <c r="G496" s="7" t="s">
        <v>19</v>
      </c>
      <c r="H496" s="7" t="s">
        <v>14</v>
      </c>
      <c r="I496" s="7" t="s">
        <v>15</v>
      </c>
      <c r="J496" s="7">
        <v>1</v>
      </c>
      <c r="K496" s="7" t="s">
        <v>23</v>
      </c>
      <c r="L496" s="9" t="str">
        <f>IF(K496="0-1 Miles","Less than a mile",
 IF(K496="1-2 Miles","Between 1 and 2 miles",
 IF(K496="2-5 Miles","Between 2 and 5 miles",
 IF(K496="5-10 Miles","Between 5 and 10 miles",
 IF(K496="10+ Miles","Greater than 10 miles",
 "Unknown"
)))))</f>
        <v>Between 5 and 10 miles</v>
      </c>
      <c r="M496" s="7" t="s">
        <v>32</v>
      </c>
      <c r="N496" s="7">
        <v>32</v>
      </c>
      <c r="O496" s="7" t="str">
        <f>IF(AND(N496&gt;=25,N496&lt;=34),"Young Adults",
 IF(AND(N496&gt;=35,N496&lt;=44),"Early Middle Age",
 IF(AND(N496&gt;=45,N496&lt;=54),"Middle Age",
 IF(AND(N496&gt;=55,N496&lt;=64),"Pre-Retirement",
 IF(AND(N496&gt;=65,N496&lt;=74),"Young Seniors",
 IF(AND(N496&gt;=75,N496&lt;=89),"Senior Citizens","Invalid Age")
)))))</f>
        <v>Young Adults</v>
      </c>
      <c r="P496" s="7" t="s">
        <v>15</v>
      </c>
    </row>
    <row r="497" spans="1:16" x14ac:dyDescent="0.3">
      <c r="A497" s="4">
        <v>17519</v>
      </c>
      <c r="B497" s="4" t="s">
        <v>37</v>
      </c>
      <c r="C497" s="4" t="s">
        <v>39</v>
      </c>
      <c r="D497" s="5">
        <v>60000</v>
      </c>
      <c r="E497" s="5" t="str">
        <f t="shared" si="7"/>
        <v>Lower-Middle Income</v>
      </c>
      <c r="F497" s="4">
        <v>0</v>
      </c>
      <c r="G497" s="4" t="s">
        <v>19</v>
      </c>
      <c r="H497" s="4" t="s">
        <v>21</v>
      </c>
      <c r="I497" s="4" t="s">
        <v>15</v>
      </c>
      <c r="J497" s="4">
        <v>2</v>
      </c>
      <c r="K497" s="4" t="s">
        <v>23</v>
      </c>
      <c r="L497" s="6" t="str">
        <f>IF(K497="0-1 Miles","Less than a mile",
 IF(K497="1-2 Miles","Between 1 and 2 miles",
 IF(K497="2-5 Miles","Between 2 and 5 miles",
 IF(K497="5-10 Miles","Between 5 and 10 miles",
 IF(K497="10+ Miles","Greater than 10 miles",
 "Unknown"
)))))</f>
        <v>Between 5 and 10 miles</v>
      </c>
      <c r="M497" s="4" t="s">
        <v>32</v>
      </c>
      <c r="N497" s="4">
        <v>32</v>
      </c>
      <c r="O497" s="4" t="str">
        <f>IF(AND(N497&gt;=25,N497&lt;=34),"Young Adults",
 IF(AND(N497&gt;=35,N497&lt;=44),"Early Middle Age",
 IF(AND(N497&gt;=45,N497&lt;=54),"Middle Age",
 IF(AND(N497&gt;=55,N497&lt;=64),"Pre-Retirement",
 IF(AND(N497&gt;=65,N497&lt;=74),"Young Seniors",
 IF(AND(N497&gt;=75,N497&lt;=89),"Senior Citizens","Invalid Age")
)))))</f>
        <v>Young Adults</v>
      </c>
      <c r="P497" s="4" t="s">
        <v>18</v>
      </c>
    </row>
    <row r="498" spans="1:16" x14ac:dyDescent="0.3">
      <c r="A498" s="4">
        <v>11165</v>
      </c>
      <c r="B498" s="4" t="s">
        <v>37</v>
      </c>
      <c r="C498" s="4" t="s">
        <v>39</v>
      </c>
      <c r="D498" s="5">
        <v>60000</v>
      </c>
      <c r="E498" s="5" t="str">
        <f t="shared" si="7"/>
        <v>Lower-Middle Income</v>
      </c>
      <c r="F498" s="4">
        <v>0</v>
      </c>
      <c r="G498" s="4" t="s">
        <v>19</v>
      </c>
      <c r="H498" s="4" t="s">
        <v>14</v>
      </c>
      <c r="I498" s="4" t="s">
        <v>18</v>
      </c>
      <c r="J498" s="4">
        <v>1</v>
      </c>
      <c r="K498" s="4" t="s">
        <v>26</v>
      </c>
      <c r="L498" s="6" t="str">
        <f>IF(K498="0-1 Miles","Less than a mile",
 IF(K498="1-2 Miles","Between 1 and 2 miles",
 IF(K498="2-5 Miles","Between 2 and 5 miles",
 IF(K498="5-10 Miles","Between 5 and 10 miles",
 IF(K498="10+ Miles","Greater than 10 miles",
 "Unknown"
)))))</f>
        <v>Between 1 and 2 miles</v>
      </c>
      <c r="M498" s="4" t="s">
        <v>32</v>
      </c>
      <c r="N498" s="4">
        <v>33</v>
      </c>
      <c r="O498" s="4" t="str">
        <f>IF(AND(N498&gt;=25,N498&lt;=34),"Young Adults",
 IF(AND(N498&gt;=35,N498&lt;=44),"Early Middle Age",
 IF(AND(N498&gt;=45,N498&lt;=54),"Middle Age",
 IF(AND(N498&gt;=55,N498&lt;=64),"Pre-Retirement",
 IF(AND(N498&gt;=65,N498&lt;=74),"Young Seniors",
 IF(AND(N498&gt;=75,N498&lt;=89),"Senior Citizens","Invalid Age")
)))))</f>
        <v>Young Adults</v>
      </c>
      <c r="P498" s="4" t="s">
        <v>18</v>
      </c>
    </row>
    <row r="499" spans="1:16" x14ac:dyDescent="0.3">
      <c r="A499" s="4">
        <v>20296</v>
      </c>
      <c r="B499" s="4" t="s">
        <v>38</v>
      </c>
      <c r="C499" s="4" t="s">
        <v>39</v>
      </c>
      <c r="D499" s="5">
        <v>60000</v>
      </c>
      <c r="E499" s="5" t="str">
        <f t="shared" si="7"/>
        <v>Lower-Middle Income</v>
      </c>
      <c r="F499" s="4">
        <v>0</v>
      </c>
      <c r="G499" s="4" t="s">
        <v>19</v>
      </c>
      <c r="H499" s="4" t="s">
        <v>14</v>
      </c>
      <c r="I499" s="4" t="s">
        <v>18</v>
      </c>
      <c r="J499" s="4">
        <v>1</v>
      </c>
      <c r="K499" s="4" t="s">
        <v>26</v>
      </c>
      <c r="L499" s="6" t="str">
        <f>IF(K499="0-1 Miles","Less than a mile",
 IF(K499="1-2 Miles","Between 1 and 2 miles",
 IF(K499="2-5 Miles","Between 2 and 5 miles",
 IF(K499="5-10 Miles","Between 5 and 10 miles",
 IF(K499="10+ Miles","Greater than 10 miles",
 "Unknown"
)))))</f>
        <v>Between 1 and 2 miles</v>
      </c>
      <c r="M499" s="4" t="s">
        <v>32</v>
      </c>
      <c r="N499" s="4">
        <v>33</v>
      </c>
      <c r="O499" s="4" t="str">
        <f>IF(AND(N499&gt;=25,N499&lt;=34),"Young Adults",
 IF(AND(N499&gt;=35,N499&lt;=44),"Early Middle Age",
 IF(AND(N499&gt;=45,N499&lt;=54),"Middle Age",
 IF(AND(N499&gt;=55,N499&lt;=64),"Pre-Retirement",
 IF(AND(N499&gt;=65,N499&lt;=74),"Young Seniors",
 IF(AND(N499&gt;=75,N499&lt;=89),"Senior Citizens","Invalid Age")
)))))</f>
        <v>Young Adults</v>
      </c>
      <c r="P499" s="4" t="s">
        <v>15</v>
      </c>
    </row>
    <row r="500" spans="1:16" x14ac:dyDescent="0.3">
      <c r="A500" s="7">
        <v>26582</v>
      </c>
      <c r="B500" s="7" t="s">
        <v>37</v>
      </c>
      <c r="C500" s="7" t="s">
        <v>36</v>
      </c>
      <c r="D500" s="8">
        <v>60000</v>
      </c>
      <c r="E500" s="8" t="str">
        <f t="shared" si="7"/>
        <v>Lower-Middle Income</v>
      </c>
      <c r="F500" s="7">
        <v>0</v>
      </c>
      <c r="G500" s="7" t="s">
        <v>19</v>
      </c>
      <c r="H500" s="7" t="s">
        <v>14</v>
      </c>
      <c r="I500" s="7" t="s">
        <v>15</v>
      </c>
      <c r="J500" s="7">
        <v>2</v>
      </c>
      <c r="K500" s="7" t="s">
        <v>23</v>
      </c>
      <c r="L500" s="9" t="str">
        <f>IF(K500="0-1 Miles","Less than a mile",
 IF(K500="1-2 Miles","Between 1 and 2 miles",
 IF(K500="2-5 Miles","Between 2 and 5 miles",
 IF(K500="5-10 Miles","Between 5 and 10 miles",
 IF(K500="10+ Miles","Greater than 10 miles",
 "Unknown"
)))))</f>
        <v>Between 5 and 10 miles</v>
      </c>
      <c r="M500" s="7" t="s">
        <v>32</v>
      </c>
      <c r="N500" s="7">
        <v>33</v>
      </c>
      <c r="O500" s="7" t="str">
        <f>IF(AND(N500&gt;=25,N500&lt;=34),"Young Adults",
 IF(AND(N500&gt;=35,N500&lt;=44),"Early Middle Age",
 IF(AND(N500&gt;=45,N500&lt;=54),"Middle Age",
 IF(AND(N500&gt;=55,N500&lt;=64),"Pre-Retirement",
 IF(AND(N500&gt;=65,N500&lt;=74),"Young Seniors",
 IF(AND(N500&gt;=75,N500&lt;=89),"Senior Citizens","Invalid Age")
)))))</f>
        <v>Young Adults</v>
      </c>
      <c r="P500" s="7" t="s">
        <v>15</v>
      </c>
    </row>
    <row r="501" spans="1:16" x14ac:dyDescent="0.3">
      <c r="A501" s="4">
        <v>16773</v>
      </c>
      <c r="B501" s="4" t="s">
        <v>37</v>
      </c>
      <c r="C501" s="4" t="s">
        <v>36</v>
      </c>
      <c r="D501" s="5">
        <v>60000</v>
      </c>
      <c r="E501" s="5" t="str">
        <f t="shared" si="7"/>
        <v>Lower-Middle Income</v>
      </c>
      <c r="F501" s="4">
        <v>1</v>
      </c>
      <c r="G501" s="4" t="s">
        <v>31</v>
      </c>
      <c r="H501" s="4" t="s">
        <v>14</v>
      </c>
      <c r="I501" s="4" t="s">
        <v>15</v>
      </c>
      <c r="J501" s="4">
        <v>0</v>
      </c>
      <c r="K501" s="4" t="s">
        <v>16</v>
      </c>
      <c r="L501" s="6" t="str">
        <f>IF(K501="0-1 Miles","Less than a mile",
 IF(K501="1-2 Miles","Between 1 and 2 miles",
 IF(K501="2-5 Miles","Between 2 and 5 miles",
 IF(K501="5-10 Miles","Between 5 and 10 miles",
 IF(K501="10+ Miles","Greater than 10 miles",
 "Unknown"
)))))</f>
        <v>Less than a mile</v>
      </c>
      <c r="M501" s="4" t="s">
        <v>32</v>
      </c>
      <c r="N501" s="4">
        <v>33</v>
      </c>
      <c r="O501" s="4" t="str">
        <f>IF(AND(N501&gt;=25,N501&lt;=34),"Young Adults",
 IF(AND(N501&gt;=35,N501&lt;=44),"Early Middle Age",
 IF(AND(N501&gt;=45,N501&lt;=54),"Middle Age",
 IF(AND(N501&gt;=55,N501&lt;=64),"Pre-Retirement",
 IF(AND(N501&gt;=65,N501&lt;=74),"Young Seniors",
 IF(AND(N501&gt;=75,N501&lt;=89),"Senior Citizens","Invalid Age")
)))))</f>
        <v>Young Adults</v>
      </c>
      <c r="P501" s="4" t="s">
        <v>18</v>
      </c>
    </row>
    <row r="502" spans="1:16" x14ac:dyDescent="0.3">
      <c r="A502" s="4">
        <v>11783</v>
      </c>
      <c r="B502" s="4" t="s">
        <v>37</v>
      </c>
      <c r="C502" s="4" t="s">
        <v>39</v>
      </c>
      <c r="D502" s="5">
        <v>60000</v>
      </c>
      <c r="E502" s="5" t="str">
        <f t="shared" si="7"/>
        <v>Lower-Middle Income</v>
      </c>
      <c r="F502" s="4">
        <v>1</v>
      </c>
      <c r="G502" s="4" t="s">
        <v>31</v>
      </c>
      <c r="H502" s="4" t="s">
        <v>14</v>
      </c>
      <c r="I502" s="4" t="s">
        <v>15</v>
      </c>
      <c r="J502" s="4">
        <v>0</v>
      </c>
      <c r="K502" s="4" t="s">
        <v>16</v>
      </c>
      <c r="L502" s="6" t="str">
        <f>IF(K502="0-1 Miles","Less than a mile",
 IF(K502="1-2 Miles","Between 1 and 2 miles",
 IF(K502="2-5 Miles","Between 2 and 5 miles",
 IF(K502="5-10 Miles","Between 5 and 10 miles",
 IF(K502="10+ Miles","Greater than 10 miles",
 "Unknown"
)))))</f>
        <v>Less than a mile</v>
      </c>
      <c r="M502" s="4" t="s">
        <v>32</v>
      </c>
      <c r="N502" s="4">
        <v>34</v>
      </c>
      <c r="O502" s="4" t="str">
        <f>IF(AND(N502&gt;=25,N502&lt;=34),"Young Adults",
 IF(AND(N502&gt;=35,N502&lt;=44),"Early Middle Age",
 IF(AND(N502&gt;=45,N502&lt;=54),"Middle Age",
 IF(AND(N502&gt;=55,N502&lt;=64),"Pre-Retirement",
 IF(AND(N502&gt;=65,N502&lt;=74),"Young Seniors",
 IF(AND(N502&gt;=75,N502&lt;=89),"Senior Citizens","Invalid Age")
)))))</f>
        <v>Young Adults</v>
      </c>
      <c r="P502" s="4" t="s">
        <v>18</v>
      </c>
    </row>
    <row r="503" spans="1:16" x14ac:dyDescent="0.3">
      <c r="A503" s="7">
        <v>25394</v>
      </c>
      <c r="B503" s="7" t="s">
        <v>37</v>
      </c>
      <c r="C503" s="7" t="s">
        <v>36</v>
      </c>
      <c r="D503" s="8">
        <v>60000</v>
      </c>
      <c r="E503" s="8" t="str">
        <f t="shared" si="7"/>
        <v>Lower-Middle Income</v>
      </c>
      <c r="F503" s="7">
        <v>1</v>
      </c>
      <c r="G503" s="7" t="s">
        <v>31</v>
      </c>
      <c r="H503" s="7" t="s">
        <v>21</v>
      </c>
      <c r="I503" s="7" t="s">
        <v>15</v>
      </c>
      <c r="J503" s="7">
        <v>0</v>
      </c>
      <c r="K503" s="7" t="s">
        <v>22</v>
      </c>
      <c r="L503" s="9" t="str">
        <f>IF(K503="0-1 Miles","Less than a mile",
 IF(K503="1-2 Miles","Between 1 and 2 miles",
 IF(K503="2-5 Miles","Between 2 and 5 miles",
 IF(K503="5-10 Miles","Between 5 and 10 miles",
 IF(K503="10+ Miles","Greater than 10 miles",
 "Unknown"
)))))</f>
        <v>Between 2 and 5 miles</v>
      </c>
      <c r="M503" s="7" t="s">
        <v>32</v>
      </c>
      <c r="N503" s="7">
        <v>34</v>
      </c>
      <c r="O503" s="7" t="str">
        <f>IF(AND(N503&gt;=25,N503&lt;=34),"Young Adults",
 IF(AND(N503&gt;=35,N503&lt;=44),"Early Middle Age",
 IF(AND(N503&gt;=45,N503&lt;=54),"Middle Age",
 IF(AND(N503&gt;=55,N503&lt;=64),"Pre-Retirement",
 IF(AND(N503&gt;=65,N503&lt;=74),"Young Seniors",
 IF(AND(N503&gt;=75,N503&lt;=89),"Senior Citizens","Invalid Age")
)))))</f>
        <v>Young Adults</v>
      </c>
      <c r="P503" s="7" t="s">
        <v>15</v>
      </c>
    </row>
    <row r="504" spans="1:16" x14ac:dyDescent="0.3">
      <c r="A504" s="7">
        <v>21587</v>
      </c>
      <c r="B504" s="7" t="s">
        <v>37</v>
      </c>
      <c r="C504" s="7" t="s">
        <v>39</v>
      </c>
      <c r="D504" s="8">
        <v>60000</v>
      </c>
      <c r="E504" s="8" t="str">
        <f t="shared" si="7"/>
        <v>Lower-Middle Income</v>
      </c>
      <c r="F504" s="7">
        <v>1</v>
      </c>
      <c r="G504" s="7" t="s">
        <v>31</v>
      </c>
      <c r="H504" s="7" t="s">
        <v>14</v>
      </c>
      <c r="I504" s="7" t="s">
        <v>15</v>
      </c>
      <c r="J504" s="7">
        <v>0</v>
      </c>
      <c r="K504" s="7" t="s">
        <v>22</v>
      </c>
      <c r="L504" s="9" t="str">
        <f>IF(K504="0-1 Miles","Less than a mile",
 IF(K504="1-2 Miles","Between 1 and 2 miles",
 IF(K504="2-5 Miles","Between 2 and 5 miles",
 IF(K504="5-10 Miles","Between 5 and 10 miles",
 IF(K504="10+ Miles","Greater than 10 miles",
 "Unknown"
)))))</f>
        <v>Between 2 and 5 miles</v>
      </c>
      <c r="M504" s="7" t="s">
        <v>32</v>
      </c>
      <c r="N504" s="7">
        <v>34</v>
      </c>
      <c r="O504" s="7" t="str">
        <f>IF(AND(N504&gt;=25,N504&lt;=34),"Young Adults",
 IF(AND(N504&gt;=35,N504&lt;=44),"Early Middle Age",
 IF(AND(N504&gt;=45,N504&lt;=54),"Middle Age",
 IF(AND(N504&gt;=55,N504&lt;=64),"Pre-Retirement",
 IF(AND(N504&gt;=65,N504&lt;=74),"Young Seniors",
 IF(AND(N504&gt;=75,N504&lt;=89),"Senior Citizens","Invalid Age")
)))))</f>
        <v>Young Adults</v>
      </c>
      <c r="P504" s="7" t="s">
        <v>15</v>
      </c>
    </row>
    <row r="505" spans="1:16" x14ac:dyDescent="0.3">
      <c r="A505" s="7">
        <v>23158</v>
      </c>
      <c r="B505" s="7" t="s">
        <v>37</v>
      </c>
      <c r="C505" s="7" t="s">
        <v>39</v>
      </c>
      <c r="D505" s="8">
        <v>60000</v>
      </c>
      <c r="E505" s="8" t="str">
        <f t="shared" si="7"/>
        <v>Lower-Middle Income</v>
      </c>
      <c r="F505" s="7">
        <v>1</v>
      </c>
      <c r="G505" s="7" t="s">
        <v>31</v>
      </c>
      <c r="H505" s="7" t="s">
        <v>21</v>
      </c>
      <c r="I505" s="7" t="s">
        <v>18</v>
      </c>
      <c r="J505" s="7">
        <v>0</v>
      </c>
      <c r="K505" s="7" t="s">
        <v>16</v>
      </c>
      <c r="L505" s="9" t="str">
        <f>IF(K505="0-1 Miles","Less than a mile",
 IF(K505="1-2 Miles","Between 1 and 2 miles",
 IF(K505="2-5 Miles","Between 2 and 5 miles",
 IF(K505="5-10 Miles","Between 5 and 10 miles",
 IF(K505="10+ Miles","Greater than 10 miles",
 "Unknown"
)))))</f>
        <v>Less than a mile</v>
      </c>
      <c r="M505" s="7" t="s">
        <v>32</v>
      </c>
      <c r="N505" s="7">
        <v>35</v>
      </c>
      <c r="O505" s="7" t="str">
        <f>IF(AND(N505&gt;=25,N505&lt;=34),"Young Adults",
 IF(AND(N505&gt;=35,N505&lt;=44),"Early Middle Age",
 IF(AND(N505&gt;=45,N505&lt;=54),"Middle Age",
 IF(AND(N505&gt;=55,N505&lt;=64),"Pre-Retirement",
 IF(AND(N505&gt;=65,N505&lt;=74),"Young Seniors",
 IF(AND(N505&gt;=75,N505&lt;=89),"Senior Citizens","Invalid Age")
)))))</f>
        <v>Early Middle Age</v>
      </c>
      <c r="P505" s="7" t="s">
        <v>15</v>
      </c>
    </row>
    <row r="506" spans="1:16" x14ac:dyDescent="0.3">
      <c r="A506" s="4">
        <v>20000</v>
      </c>
      <c r="B506" s="4" t="s">
        <v>37</v>
      </c>
      <c r="C506" s="4" t="s">
        <v>36</v>
      </c>
      <c r="D506" s="5">
        <v>60000</v>
      </c>
      <c r="E506" s="5" t="str">
        <f t="shared" si="7"/>
        <v>Lower-Middle Income</v>
      </c>
      <c r="F506" s="4">
        <v>1</v>
      </c>
      <c r="G506" s="4" t="s">
        <v>31</v>
      </c>
      <c r="H506" s="4" t="s">
        <v>21</v>
      </c>
      <c r="I506" s="4" t="s">
        <v>15</v>
      </c>
      <c r="J506" s="4">
        <v>0</v>
      </c>
      <c r="K506" s="4" t="s">
        <v>16</v>
      </c>
      <c r="L506" s="6" t="str">
        <f>IF(K506="0-1 Miles","Less than a mile",
 IF(K506="1-2 Miles","Between 1 and 2 miles",
 IF(K506="2-5 Miles","Between 2 and 5 miles",
 IF(K506="5-10 Miles","Between 5 and 10 miles",
 IF(K506="10+ Miles","Greater than 10 miles",
 "Unknown"
)))))</f>
        <v>Less than a mile</v>
      </c>
      <c r="M506" s="4" t="s">
        <v>32</v>
      </c>
      <c r="N506" s="4">
        <v>35</v>
      </c>
      <c r="O506" s="4" t="str">
        <f>IF(AND(N506&gt;=25,N506&lt;=34),"Young Adults",
 IF(AND(N506&gt;=35,N506&lt;=44),"Early Middle Age",
 IF(AND(N506&gt;=45,N506&lt;=54),"Middle Age",
 IF(AND(N506&gt;=55,N506&lt;=64),"Pre-Retirement",
 IF(AND(N506&gt;=65,N506&lt;=74),"Young Seniors",
 IF(AND(N506&gt;=75,N506&lt;=89),"Senior Citizens","Invalid Age")
)))))</f>
        <v>Early Middle Age</v>
      </c>
      <c r="P506" s="4" t="s">
        <v>15</v>
      </c>
    </row>
    <row r="507" spans="1:16" x14ac:dyDescent="0.3">
      <c r="A507" s="7">
        <v>24801</v>
      </c>
      <c r="B507" s="7" t="s">
        <v>38</v>
      </c>
      <c r="C507" s="7" t="s">
        <v>36</v>
      </c>
      <c r="D507" s="8">
        <v>60000</v>
      </c>
      <c r="E507" s="8" t="str">
        <f t="shared" si="7"/>
        <v>Lower-Middle Income</v>
      </c>
      <c r="F507" s="7">
        <v>1</v>
      </c>
      <c r="G507" s="7" t="s">
        <v>31</v>
      </c>
      <c r="H507" s="7" t="s">
        <v>21</v>
      </c>
      <c r="I507" s="7" t="s">
        <v>15</v>
      </c>
      <c r="J507" s="7">
        <v>0</v>
      </c>
      <c r="K507" s="7" t="s">
        <v>22</v>
      </c>
      <c r="L507" s="9" t="str">
        <f>IF(K507="0-1 Miles","Less than a mile",
 IF(K507="1-2 Miles","Between 1 and 2 miles",
 IF(K507="2-5 Miles","Between 2 and 5 miles",
 IF(K507="5-10 Miles","Between 5 and 10 miles",
 IF(K507="10+ Miles","Greater than 10 miles",
 "Unknown"
)))))</f>
        <v>Between 2 and 5 miles</v>
      </c>
      <c r="M507" s="7" t="s">
        <v>32</v>
      </c>
      <c r="N507" s="7">
        <v>35</v>
      </c>
      <c r="O507" s="7" t="str">
        <f>IF(AND(N507&gt;=25,N507&lt;=34),"Young Adults",
 IF(AND(N507&gt;=35,N507&lt;=44),"Early Middle Age",
 IF(AND(N507&gt;=45,N507&lt;=54),"Middle Age",
 IF(AND(N507&gt;=55,N507&lt;=64),"Pre-Retirement",
 IF(AND(N507&gt;=65,N507&lt;=74),"Young Seniors",
 IF(AND(N507&gt;=75,N507&lt;=89),"Senior Citizens","Invalid Age")
)))))</f>
        <v>Early Middle Age</v>
      </c>
      <c r="P507" s="7" t="s">
        <v>15</v>
      </c>
    </row>
    <row r="508" spans="1:16" x14ac:dyDescent="0.3">
      <c r="A508" s="7">
        <v>14569</v>
      </c>
      <c r="B508" s="7" t="s">
        <v>37</v>
      </c>
      <c r="C508" s="7" t="s">
        <v>36</v>
      </c>
      <c r="D508" s="8">
        <v>60000</v>
      </c>
      <c r="E508" s="8" t="str">
        <f t="shared" si="7"/>
        <v>Lower-Middle Income</v>
      </c>
      <c r="F508" s="7">
        <v>1</v>
      </c>
      <c r="G508" s="7" t="s">
        <v>31</v>
      </c>
      <c r="H508" s="7" t="s">
        <v>21</v>
      </c>
      <c r="I508" s="7" t="s">
        <v>15</v>
      </c>
      <c r="J508" s="7">
        <v>0</v>
      </c>
      <c r="K508" s="7" t="s">
        <v>16</v>
      </c>
      <c r="L508" s="9" t="str">
        <f>IF(K508="0-1 Miles","Less than a mile",
 IF(K508="1-2 Miles","Between 1 and 2 miles",
 IF(K508="2-5 Miles","Between 2 and 5 miles",
 IF(K508="5-10 Miles","Between 5 and 10 miles",
 IF(K508="10+ Miles","Greater than 10 miles",
 "Unknown"
)))))</f>
        <v>Less than a mile</v>
      </c>
      <c r="M508" s="7" t="s">
        <v>32</v>
      </c>
      <c r="N508" s="7">
        <v>35</v>
      </c>
      <c r="O508" s="7" t="str">
        <f>IF(AND(N508&gt;=25,N508&lt;=34),"Young Adults",
 IF(AND(N508&gt;=35,N508&lt;=44),"Early Middle Age",
 IF(AND(N508&gt;=45,N508&lt;=54),"Middle Age",
 IF(AND(N508&gt;=55,N508&lt;=64),"Pre-Retirement",
 IF(AND(N508&gt;=65,N508&lt;=74),"Young Seniors",
 IF(AND(N508&gt;=75,N508&lt;=89),"Senior Citizens","Invalid Age")
)))))</f>
        <v>Early Middle Age</v>
      </c>
      <c r="P508" s="7" t="s">
        <v>18</v>
      </c>
    </row>
    <row r="509" spans="1:16" x14ac:dyDescent="0.3">
      <c r="A509" s="4">
        <v>15292</v>
      </c>
      <c r="B509" s="4" t="s">
        <v>38</v>
      </c>
      <c r="C509" s="4" t="s">
        <v>39</v>
      </c>
      <c r="D509" s="5">
        <v>60000</v>
      </c>
      <c r="E509" s="5" t="str">
        <f t="shared" si="7"/>
        <v>Lower-Middle Income</v>
      </c>
      <c r="F509" s="4">
        <v>1</v>
      </c>
      <c r="G509" s="4" t="s">
        <v>31</v>
      </c>
      <c r="H509" s="4" t="s">
        <v>14</v>
      </c>
      <c r="I509" s="4" t="s">
        <v>15</v>
      </c>
      <c r="J509" s="4">
        <v>0</v>
      </c>
      <c r="K509" s="4" t="s">
        <v>26</v>
      </c>
      <c r="L509" s="6" t="str">
        <f>IF(K509="0-1 Miles","Less than a mile",
 IF(K509="1-2 Miles","Between 1 and 2 miles",
 IF(K509="2-5 Miles","Between 2 and 5 miles",
 IF(K509="5-10 Miles","Between 5 and 10 miles",
 IF(K509="10+ Miles","Greater than 10 miles",
 "Unknown"
)))))</f>
        <v>Between 1 and 2 miles</v>
      </c>
      <c r="M509" s="4" t="s">
        <v>32</v>
      </c>
      <c r="N509" s="4">
        <v>35</v>
      </c>
      <c r="O509" s="4" t="str">
        <f>IF(AND(N509&gt;=25,N509&lt;=34),"Young Adults",
 IF(AND(N509&gt;=35,N509&lt;=44),"Early Middle Age",
 IF(AND(N509&gt;=45,N509&lt;=54),"Middle Age",
 IF(AND(N509&gt;=55,N509&lt;=64),"Pre-Retirement",
 IF(AND(N509&gt;=65,N509&lt;=74),"Young Seniors",
 IF(AND(N509&gt;=75,N509&lt;=89),"Senior Citizens","Invalid Age")
)))))</f>
        <v>Early Middle Age</v>
      </c>
      <c r="P509" s="4" t="s">
        <v>18</v>
      </c>
    </row>
    <row r="510" spans="1:16" x14ac:dyDescent="0.3">
      <c r="A510" s="7">
        <v>21599</v>
      </c>
      <c r="B510" s="7" t="s">
        <v>37</v>
      </c>
      <c r="C510" s="7" t="s">
        <v>39</v>
      </c>
      <c r="D510" s="8">
        <v>60000</v>
      </c>
      <c r="E510" s="8" t="str">
        <f t="shared" si="7"/>
        <v>Lower-Middle Income</v>
      </c>
      <c r="F510" s="7">
        <v>1</v>
      </c>
      <c r="G510" s="7" t="s">
        <v>31</v>
      </c>
      <c r="H510" s="7" t="s">
        <v>21</v>
      </c>
      <c r="I510" s="7" t="s">
        <v>15</v>
      </c>
      <c r="J510" s="7">
        <v>0</v>
      </c>
      <c r="K510" s="7" t="s">
        <v>22</v>
      </c>
      <c r="L510" s="9" t="str">
        <f>IF(K510="0-1 Miles","Less than a mile",
 IF(K510="1-2 Miles","Between 1 and 2 miles",
 IF(K510="2-5 Miles","Between 2 and 5 miles",
 IF(K510="5-10 Miles","Between 5 and 10 miles",
 IF(K510="10+ Miles","Greater than 10 miles",
 "Unknown"
)))))</f>
        <v>Between 2 and 5 miles</v>
      </c>
      <c r="M510" s="7" t="s">
        <v>32</v>
      </c>
      <c r="N510" s="7">
        <v>36</v>
      </c>
      <c r="O510" s="7" t="str">
        <f>IF(AND(N510&gt;=25,N510&lt;=34),"Young Adults",
 IF(AND(N510&gt;=35,N510&lt;=44),"Early Middle Age",
 IF(AND(N510&gt;=45,N510&lt;=54),"Middle Age",
 IF(AND(N510&gt;=55,N510&lt;=64),"Pre-Retirement",
 IF(AND(N510&gt;=65,N510&lt;=74),"Young Seniors",
 IF(AND(N510&gt;=75,N510&lt;=89),"Senior Citizens","Invalid Age")
)))))</f>
        <v>Early Middle Age</v>
      </c>
      <c r="P510" s="7" t="s">
        <v>15</v>
      </c>
    </row>
    <row r="511" spans="1:16" x14ac:dyDescent="0.3">
      <c r="A511" s="4">
        <v>22252</v>
      </c>
      <c r="B511" s="4" t="s">
        <v>38</v>
      </c>
      <c r="C511" s="4" t="s">
        <v>39</v>
      </c>
      <c r="D511" s="5">
        <v>60000</v>
      </c>
      <c r="E511" s="5" t="str">
        <f t="shared" si="7"/>
        <v>Lower-Middle Income</v>
      </c>
      <c r="F511" s="4">
        <v>1</v>
      </c>
      <c r="G511" s="4" t="s">
        <v>31</v>
      </c>
      <c r="H511" s="4" t="s">
        <v>21</v>
      </c>
      <c r="I511" s="4" t="s">
        <v>15</v>
      </c>
      <c r="J511" s="4">
        <v>0</v>
      </c>
      <c r="K511" s="4" t="s">
        <v>22</v>
      </c>
      <c r="L511" s="6" t="str">
        <f>IF(K511="0-1 Miles","Less than a mile",
 IF(K511="1-2 Miles","Between 1 and 2 miles",
 IF(K511="2-5 Miles","Between 2 and 5 miles",
 IF(K511="5-10 Miles","Between 5 and 10 miles",
 IF(K511="10+ Miles","Greater than 10 miles",
 "Unknown"
)))))</f>
        <v>Between 2 and 5 miles</v>
      </c>
      <c r="M511" s="4" t="s">
        <v>32</v>
      </c>
      <c r="N511" s="4">
        <v>36</v>
      </c>
      <c r="O511" s="4" t="str">
        <f>IF(AND(N511&gt;=25,N511&lt;=34),"Young Adults",
 IF(AND(N511&gt;=35,N511&lt;=44),"Early Middle Age",
 IF(AND(N511&gt;=45,N511&lt;=54),"Middle Age",
 IF(AND(N511&gt;=55,N511&lt;=64),"Pre-Retirement",
 IF(AND(N511&gt;=65,N511&lt;=74),"Young Seniors",
 IF(AND(N511&gt;=75,N511&lt;=89),"Senior Citizens","Invalid Age")
)))))</f>
        <v>Early Middle Age</v>
      </c>
      <c r="P511" s="4" t="s">
        <v>15</v>
      </c>
    </row>
    <row r="512" spans="1:16" x14ac:dyDescent="0.3">
      <c r="A512" s="7">
        <v>11801</v>
      </c>
      <c r="B512" s="7" t="s">
        <v>37</v>
      </c>
      <c r="C512" s="7" t="s">
        <v>36</v>
      </c>
      <c r="D512" s="8">
        <v>60000</v>
      </c>
      <c r="E512" s="8" t="str">
        <f t="shared" si="7"/>
        <v>Lower-Middle Income</v>
      </c>
      <c r="F512" s="7">
        <v>1</v>
      </c>
      <c r="G512" s="7" t="s">
        <v>31</v>
      </c>
      <c r="H512" s="7" t="s">
        <v>21</v>
      </c>
      <c r="I512" s="7" t="s">
        <v>15</v>
      </c>
      <c r="J512" s="7">
        <v>0</v>
      </c>
      <c r="K512" s="7" t="s">
        <v>22</v>
      </c>
      <c r="L512" s="9" t="str">
        <f>IF(K512="0-1 Miles","Less than a mile",
 IF(K512="1-2 Miles","Between 1 and 2 miles",
 IF(K512="2-5 Miles","Between 2 and 5 miles",
 IF(K512="5-10 Miles","Between 5 and 10 miles",
 IF(K512="10+ Miles","Greater than 10 miles",
 "Unknown"
)))))</f>
        <v>Between 2 and 5 miles</v>
      </c>
      <c r="M512" s="7" t="s">
        <v>32</v>
      </c>
      <c r="N512" s="7">
        <v>36</v>
      </c>
      <c r="O512" s="7" t="str">
        <f>IF(AND(N512&gt;=25,N512&lt;=34),"Young Adults",
 IF(AND(N512&gt;=35,N512&lt;=44),"Early Middle Age",
 IF(AND(N512&gt;=45,N512&lt;=54),"Middle Age",
 IF(AND(N512&gt;=55,N512&lt;=64),"Pre-Retirement",
 IF(AND(N512&gt;=65,N512&lt;=74),"Young Seniors",
 IF(AND(N512&gt;=75,N512&lt;=89),"Senior Citizens","Invalid Age")
)))))</f>
        <v>Early Middle Age</v>
      </c>
      <c r="P512" s="7" t="s">
        <v>18</v>
      </c>
    </row>
    <row r="513" spans="1:16" x14ac:dyDescent="0.3">
      <c r="A513" s="7">
        <v>26305</v>
      </c>
      <c r="B513" s="7" t="s">
        <v>38</v>
      </c>
      <c r="C513" s="7" t="s">
        <v>39</v>
      </c>
      <c r="D513" s="8">
        <v>60000</v>
      </c>
      <c r="E513" s="8" t="str">
        <f t="shared" si="7"/>
        <v>Lower-Middle Income</v>
      </c>
      <c r="F513" s="7">
        <v>2</v>
      </c>
      <c r="G513" s="7" t="s">
        <v>13</v>
      </c>
      <c r="H513" s="7" t="s">
        <v>14</v>
      </c>
      <c r="I513" s="7" t="s">
        <v>18</v>
      </c>
      <c r="J513" s="7">
        <v>0</v>
      </c>
      <c r="K513" s="7" t="s">
        <v>16</v>
      </c>
      <c r="L513" s="9" t="str">
        <f>IF(K513="0-1 Miles","Less than a mile",
 IF(K513="1-2 Miles","Between 1 and 2 miles",
 IF(K513="2-5 Miles","Between 2 and 5 miles",
 IF(K513="5-10 Miles","Between 5 and 10 miles",
 IF(K513="10+ Miles","Greater than 10 miles",
 "Unknown"
)))))</f>
        <v>Less than a mile</v>
      </c>
      <c r="M513" s="7" t="s">
        <v>32</v>
      </c>
      <c r="N513" s="7">
        <v>36</v>
      </c>
      <c r="O513" s="7" t="str">
        <f>IF(AND(N513&gt;=25,N513&lt;=34),"Young Adults",
 IF(AND(N513&gt;=35,N513&lt;=44),"Early Middle Age",
 IF(AND(N513&gt;=45,N513&lt;=54),"Middle Age",
 IF(AND(N513&gt;=55,N513&lt;=64),"Pre-Retirement",
 IF(AND(N513&gt;=65,N513&lt;=74),"Young Seniors",
 IF(AND(N513&gt;=75,N513&lt;=89),"Senior Citizens","Invalid Age")
)))))</f>
        <v>Early Middle Age</v>
      </c>
      <c r="P513" s="7" t="s">
        <v>15</v>
      </c>
    </row>
    <row r="514" spans="1:16" x14ac:dyDescent="0.3">
      <c r="A514" s="4">
        <v>28657</v>
      </c>
      <c r="B514" s="4" t="s">
        <v>38</v>
      </c>
      <c r="C514" s="4" t="s">
        <v>36</v>
      </c>
      <c r="D514" s="5">
        <v>60000</v>
      </c>
      <c r="E514" s="5" t="str">
        <f t="shared" ref="E514:E577" si="8">IF(D514&lt;=40000,"Low Income",IF(D514&lt;=70000,"Lower-Middle Income",IF(D514&lt;=100000,"Middle Income",IF(D514&lt;=130000,"Upper-Middle Income","High Income"))))</f>
        <v>Lower-Middle Income</v>
      </c>
      <c r="F514" s="4">
        <v>2</v>
      </c>
      <c r="G514" s="4" t="s">
        <v>13</v>
      </c>
      <c r="H514" s="4" t="s">
        <v>14</v>
      </c>
      <c r="I514" s="4" t="s">
        <v>15</v>
      </c>
      <c r="J514" s="4">
        <v>0</v>
      </c>
      <c r="K514" s="4" t="s">
        <v>22</v>
      </c>
      <c r="L514" s="6" t="str">
        <f>IF(K514="0-1 Miles","Less than a mile",
 IF(K514="1-2 Miles","Between 1 and 2 miles",
 IF(K514="2-5 Miles","Between 2 and 5 miles",
 IF(K514="5-10 Miles","Between 5 and 10 miles",
 IF(K514="10+ Miles","Greater than 10 miles",
 "Unknown"
)))))</f>
        <v>Between 2 and 5 miles</v>
      </c>
      <c r="M514" s="4" t="s">
        <v>32</v>
      </c>
      <c r="N514" s="4">
        <v>36</v>
      </c>
      <c r="O514" s="4" t="str">
        <f>IF(AND(N514&gt;=25,N514&lt;=34),"Young Adults",
 IF(AND(N514&gt;=35,N514&lt;=44),"Early Middle Age",
 IF(AND(N514&gt;=45,N514&lt;=54),"Middle Age",
 IF(AND(N514&gt;=55,N514&lt;=64),"Pre-Retirement",
 IF(AND(N514&gt;=65,N514&lt;=74),"Young Seniors",
 IF(AND(N514&gt;=75,N514&lt;=89),"Senior Citizens","Invalid Age")
)))))</f>
        <v>Early Middle Age</v>
      </c>
      <c r="P514" s="4" t="s">
        <v>15</v>
      </c>
    </row>
    <row r="515" spans="1:16" x14ac:dyDescent="0.3">
      <c r="A515" s="4">
        <v>19117</v>
      </c>
      <c r="B515" s="4" t="s">
        <v>38</v>
      </c>
      <c r="C515" s="4" t="s">
        <v>39</v>
      </c>
      <c r="D515" s="5">
        <v>60000</v>
      </c>
      <c r="E515" s="5" t="str">
        <f t="shared" si="8"/>
        <v>Lower-Middle Income</v>
      </c>
      <c r="F515" s="4">
        <v>1</v>
      </c>
      <c r="G515" s="4" t="s">
        <v>31</v>
      </c>
      <c r="H515" s="4" t="s">
        <v>21</v>
      </c>
      <c r="I515" s="4" t="s">
        <v>15</v>
      </c>
      <c r="J515" s="4">
        <v>0</v>
      </c>
      <c r="K515" s="4" t="s">
        <v>22</v>
      </c>
      <c r="L515" s="6" t="str">
        <f>IF(K515="0-1 Miles","Less than a mile",
 IF(K515="1-2 Miles","Between 1 and 2 miles",
 IF(K515="2-5 Miles","Between 2 and 5 miles",
 IF(K515="5-10 Miles","Between 5 and 10 miles",
 IF(K515="10+ Miles","Greater than 10 miles",
 "Unknown"
)))))</f>
        <v>Between 2 and 5 miles</v>
      </c>
      <c r="M515" s="4" t="s">
        <v>32</v>
      </c>
      <c r="N515" s="4">
        <v>36</v>
      </c>
      <c r="O515" s="4" t="str">
        <f>IF(AND(N515&gt;=25,N515&lt;=34),"Young Adults",
 IF(AND(N515&gt;=35,N515&lt;=44),"Early Middle Age",
 IF(AND(N515&gt;=45,N515&lt;=54),"Middle Age",
 IF(AND(N515&gt;=55,N515&lt;=64),"Pre-Retirement",
 IF(AND(N515&gt;=65,N515&lt;=74),"Young Seniors",
 IF(AND(N515&gt;=75,N515&lt;=89),"Senior Citizens","Invalid Age")
)))))</f>
        <v>Early Middle Age</v>
      </c>
      <c r="P515" s="4" t="s">
        <v>15</v>
      </c>
    </row>
    <row r="516" spans="1:16" x14ac:dyDescent="0.3">
      <c r="A516" s="7">
        <v>19562</v>
      </c>
      <c r="B516" s="7" t="s">
        <v>38</v>
      </c>
      <c r="C516" s="7" t="s">
        <v>39</v>
      </c>
      <c r="D516" s="8">
        <v>60000</v>
      </c>
      <c r="E516" s="8" t="str">
        <f t="shared" si="8"/>
        <v>Lower-Middle Income</v>
      </c>
      <c r="F516" s="7">
        <v>2</v>
      </c>
      <c r="G516" s="7" t="s">
        <v>13</v>
      </c>
      <c r="H516" s="7" t="s">
        <v>21</v>
      </c>
      <c r="I516" s="7" t="s">
        <v>15</v>
      </c>
      <c r="J516" s="7">
        <v>1</v>
      </c>
      <c r="K516" s="7" t="s">
        <v>22</v>
      </c>
      <c r="L516" s="9" t="str">
        <f>IF(K516="0-1 Miles","Less than a mile",
 IF(K516="1-2 Miles","Between 1 and 2 miles",
 IF(K516="2-5 Miles","Between 2 and 5 miles",
 IF(K516="5-10 Miles","Between 5 and 10 miles",
 IF(K516="10+ Miles","Greater than 10 miles",
 "Unknown"
)))))</f>
        <v>Between 2 and 5 miles</v>
      </c>
      <c r="M516" s="7" t="s">
        <v>24</v>
      </c>
      <c r="N516" s="7">
        <v>37</v>
      </c>
      <c r="O516" s="7" t="str">
        <f>IF(AND(N516&gt;=25,N516&lt;=34),"Young Adults",
 IF(AND(N516&gt;=35,N516&lt;=44),"Early Middle Age",
 IF(AND(N516&gt;=45,N516&lt;=54),"Middle Age",
 IF(AND(N516&gt;=55,N516&lt;=64),"Pre-Retirement",
 IF(AND(N516&gt;=65,N516&lt;=74),"Young Seniors",
 IF(AND(N516&gt;=75,N516&lt;=89),"Senior Citizens","Invalid Age")
)))))</f>
        <v>Early Middle Age</v>
      </c>
      <c r="P516" s="7" t="s">
        <v>15</v>
      </c>
    </row>
    <row r="517" spans="1:16" x14ac:dyDescent="0.3">
      <c r="A517" s="4">
        <v>12993</v>
      </c>
      <c r="B517" s="4" t="s">
        <v>37</v>
      </c>
      <c r="C517" s="4" t="s">
        <v>36</v>
      </c>
      <c r="D517" s="5">
        <v>60000</v>
      </c>
      <c r="E517" s="5" t="str">
        <f t="shared" si="8"/>
        <v>Lower-Middle Income</v>
      </c>
      <c r="F517" s="4">
        <v>2</v>
      </c>
      <c r="G517" s="4" t="s">
        <v>13</v>
      </c>
      <c r="H517" s="4" t="s">
        <v>21</v>
      </c>
      <c r="I517" s="4" t="s">
        <v>15</v>
      </c>
      <c r="J517" s="4">
        <v>1</v>
      </c>
      <c r="K517" s="4" t="s">
        <v>22</v>
      </c>
      <c r="L517" s="6" t="str">
        <f>IF(K517="0-1 Miles","Less than a mile",
 IF(K517="1-2 Miles","Between 1 and 2 miles",
 IF(K517="2-5 Miles","Between 2 and 5 miles",
 IF(K517="5-10 Miles","Between 5 and 10 miles",
 IF(K517="10+ Miles","Greater than 10 miles",
 "Unknown"
)))))</f>
        <v>Between 2 and 5 miles</v>
      </c>
      <c r="M517" s="4" t="s">
        <v>24</v>
      </c>
      <c r="N517" s="4">
        <v>37</v>
      </c>
      <c r="O517" s="4" t="str">
        <f>IF(AND(N517&gt;=25,N517&lt;=34),"Young Adults",
 IF(AND(N517&gt;=35,N517&lt;=44),"Early Middle Age",
 IF(AND(N517&gt;=45,N517&lt;=54),"Middle Age",
 IF(AND(N517&gt;=55,N517&lt;=64),"Pre-Retirement",
 IF(AND(N517&gt;=65,N517&lt;=74),"Young Seniors",
 IF(AND(N517&gt;=75,N517&lt;=89),"Senior Citizens","Invalid Age")
)))))</f>
        <v>Early Middle Age</v>
      </c>
      <c r="P517" s="4" t="s">
        <v>18</v>
      </c>
    </row>
    <row r="518" spans="1:16" x14ac:dyDescent="0.3">
      <c r="A518" s="4">
        <v>11897</v>
      </c>
      <c r="B518" s="4" t="s">
        <v>38</v>
      </c>
      <c r="C518" s="4" t="s">
        <v>36</v>
      </c>
      <c r="D518" s="5">
        <v>60000</v>
      </c>
      <c r="E518" s="5" t="str">
        <f t="shared" si="8"/>
        <v>Lower-Middle Income</v>
      </c>
      <c r="F518" s="4">
        <v>2</v>
      </c>
      <c r="G518" s="4" t="s">
        <v>13</v>
      </c>
      <c r="H518" s="4" t="s">
        <v>21</v>
      </c>
      <c r="I518" s="4" t="s">
        <v>18</v>
      </c>
      <c r="J518" s="4">
        <v>1</v>
      </c>
      <c r="K518" s="4" t="s">
        <v>16</v>
      </c>
      <c r="L518" s="6" t="str">
        <f>IF(K518="0-1 Miles","Less than a mile",
 IF(K518="1-2 Miles","Between 1 and 2 miles",
 IF(K518="2-5 Miles","Between 2 and 5 miles",
 IF(K518="5-10 Miles","Between 5 and 10 miles",
 IF(K518="10+ Miles","Greater than 10 miles",
 "Unknown"
)))))</f>
        <v>Less than a mile</v>
      </c>
      <c r="M518" s="4" t="s">
        <v>24</v>
      </c>
      <c r="N518" s="4">
        <v>37</v>
      </c>
      <c r="O518" s="4" t="str">
        <f>IF(AND(N518&gt;=25,N518&lt;=34),"Young Adults",
 IF(AND(N518&gt;=35,N518&lt;=44),"Early Middle Age",
 IF(AND(N518&gt;=45,N518&lt;=54),"Middle Age",
 IF(AND(N518&gt;=55,N518&lt;=64),"Pre-Retirement",
 IF(AND(N518&gt;=65,N518&lt;=74),"Young Seniors",
 IF(AND(N518&gt;=75,N518&lt;=89),"Senior Citizens","Invalid Age")
)))))</f>
        <v>Early Middle Age</v>
      </c>
      <c r="P518" s="4" t="s">
        <v>15</v>
      </c>
    </row>
    <row r="519" spans="1:16" x14ac:dyDescent="0.3">
      <c r="A519" s="4">
        <v>27090</v>
      </c>
      <c r="B519" s="4" t="s">
        <v>37</v>
      </c>
      <c r="C519" s="4" t="s">
        <v>39</v>
      </c>
      <c r="D519" s="5">
        <v>60000</v>
      </c>
      <c r="E519" s="5" t="str">
        <f t="shared" si="8"/>
        <v>Lower-Middle Income</v>
      </c>
      <c r="F519" s="4">
        <v>1</v>
      </c>
      <c r="G519" s="4" t="s">
        <v>31</v>
      </c>
      <c r="H519" s="4" t="s">
        <v>21</v>
      </c>
      <c r="I519" s="4" t="s">
        <v>15</v>
      </c>
      <c r="J519" s="4">
        <v>0</v>
      </c>
      <c r="K519" s="4" t="s">
        <v>22</v>
      </c>
      <c r="L519" s="6" t="str">
        <f>IF(K519="0-1 Miles","Less than a mile",
 IF(K519="1-2 Miles","Between 1 and 2 miles",
 IF(K519="2-5 Miles","Between 2 and 5 miles",
 IF(K519="5-10 Miles","Between 5 and 10 miles",
 IF(K519="10+ Miles","Greater than 10 miles",
 "Unknown"
)))))</f>
        <v>Between 2 and 5 miles</v>
      </c>
      <c r="M519" s="4" t="s">
        <v>32</v>
      </c>
      <c r="N519" s="4">
        <v>37</v>
      </c>
      <c r="O519" s="4" t="str">
        <f>IF(AND(N519&gt;=25,N519&lt;=34),"Young Adults",
 IF(AND(N519&gt;=35,N519&lt;=44),"Early Middle Age",
 IF(AND(N519&gt;=45,N519&lt;=54),"Middle Age",
 IF(AND(N519&gt;=55,N519&lt;=64),"Pre-Retirement",
 IF(AND(N519&gt;=65,N519&lt;=74),"Young Seniors",
 IF(AND(N519&gt;=75,N519&lt;=89),"Senior Citizens","Invalid Age")
)))))</f>
        <v>Early Middle Age</v>
      </c>
      <c r="P519" s="4" t="s">
        <v>15</v>
      </c>
    </row>
    <row r="520" spans="1:16" x14ac:dyDescent="0.3">
      <c r="A520" s="7">
        <v>15580</v>
      </c>
      <c r="B520" s="7" t="s">
        <v>37</v>
      </c>
      <c r="C520" s="7" t="s">
        <v>36</v>
      </c>
      <c r="D520" s="8">
        <v>60000</v>
      </c>
      <c r="E520" s="8" t="str">
        <f t="shared" si="8"/>
        <v>Lower-Middle Income</v>
      </c>
      <c r="F520" s="7">
        <v>2</v>
      </c>
      <c r="G520" s="7" t="s">
        <v>13</v>
      </c>
      <c r="H520" s="7" t="s">
        <v>21</v>
      </c>
      <c r="I520" s="7" t="s">
        <v>15</v>
      </c>
      <c r="J520" s="7">
        <v>1</v>
      </c>
      <c r="K520" s="7" t="s">
        <v>22</v>
      </c>
      <c r="L520" s="9" t="str">
        <f>IF(K520="0-1 Miles","Less than a mile",
 IF(K520="1-2 Miles","Between 1 and 2 miles",
 IF(K520="2-5 Miles","Between 2 and 5 miles",
 IF(K520="5-10 Miles","Between 5 and 10 miles",
 IF(K520="10+ Miles","Greater than 10 miles",
 "Unknown"
)))))</f>
        <v>Between 2 and 5 miles</v>
      </c>
      <c r="M520" s="7" t="s">
        <v>24</v>
      </c>
      <c r="N520" s="7">
        <v>38</v>
      </c>
      <c r="O520" s="7" t="str">
        <f>IF(AND(N520&gt;=25,N520&lt;=34),"Young Adults",
 IF(AND(N520&gt;=35,N520&lt;=44),"Early Middle Age",
 IF(AND(N520&gt;=45,N520&lt;=54),"Middle Age",
 IF(AND(N520&gt;=55,N520&lt;=64),"Pre-Retirement",
 IF(AND(N520&gt;=65,N520&lt;=74),"Young Seniors",
 IF(AND(N520&gt;=75,N520&lt;=89),"Senior Citizens","Invalid Age")
)))))</f>
        <v>Early Middle Age</v>
      </c>
      <c r="P520" s="7" t="s">
        <v>15</v>
      </c>
    </row>
    <row r="521" spans="1:16" x14ac:dyDescent="0.3">
      <c r="A521" s="7">
        <v>29181</v>
      </c>
      <c r="B521" s="7" t="s">
        <v>38</v>
      </c>
      <c r="C521" s="7" t="s">
        <v>39</v>
      </c>
      <c r="D521" s="8">
        <v>60000</v>
      </c>
      <c r="E521" s="8" t="str">
        <f t="shared" si="8"/>
        <v>Lower-Middle Income</v>
      </c>
      <c r="F521" s="7">
        <v>2</v>
      </c>
      <c r="G521" s="7" t="s">
        <v>13</v>
      </c>
      <c r="H521" s="7" t="s">
        <v>21</v>
      </c>
      <c r="I521" s="7" t="s">
        <v>18</v>
      </c>
      <c r="J521" s="7">
        <v>1</v>
      </c>
      <c r="K521" s="7" t="s">
        <v>16</v>
      </c>
      <c r="L521" s="9" t="str">
        <f>IF(K521="0-1 Miles","Less than a mile",
 IF(K521="1-2 Miles","Between 1 and 2 miles",
 IF(K521="2-5 Miles","Between 2 and 5 miles",
 IF(K521="5-10 Miles","Between 5 and 10 miles",
 IF(K521="10+ Miles","Greater than 10 miles",
 "Unknown"
)))))</f>
        <v>Less than a mile</v>
      </c>
      <c r="M521" s="7" t="s">
        <v>24</v>
      </c>
      <c r="N521" s="7">
        <v>38</v>
      </c>
      <c r="O521" s="7" t="str">
        <f>IF(AND(N521&gt;=25,N521&lt;=34),"Young Adults",
 IF(AND(N521&gt;=35,N521&lt;=44),"Early Middle Age",
 IF(AND(N521&gt;=45,N521&lt;=54),"Middle Age",
 IF(AND(N521&gt;=55,N521&lt;=64),"Pre-Retirement",
 IF(AND(N521&gt;=65,N521&lt;=74),"Young Seniors",
 IF(AND(N521&gt;=75,N521&lt;=89),"Senior Citizens","Invalid Age")
)))))</f>
        <v>Early Middle Age</v>
      </c>
      <c r="P521" s="7" t="s">
        <v>15</v>
      </c>
    </row>
    <row r="522" spans="1:16" x14ac:dyDescent="0.3">
      <c r="A522" s="4">
        <v>16163</v>
      </c>
      <c r="B522" s="4" t="s">
        <v>38</v>
      </c>
      <c r="C522" s="4" t="s">
        <v>36</v>
      </c>
      <c r="D522" s="5">
        <v>60000</v>
      </c>
      <c r="E522" s="5" t="str">
        <f t="shared" si="8"/>
        <v>Lower-Middle Income</v>
      </c>
      <c r="F522" s="4">
        <v>2</v>
      </c>
      <c r="G522" s="4" t="s">
        <v>13</v>
      </c>
      <c r="H522" s="4" t="s">
        <v>21</v>
      </c>
      <c r="I522" s="4" t="s">
        <v>15</v>
      </c>
      <c r="J522" s="4">
        <v>1</v>
      </c>
      <c r="K522" s="4" t="s">
        <v>22</v>
      </c>
      <c r="L522" s="6" t="str">
        <f>IF(K522="0-1 Miles","Less than a mile",
 IF(K522="1-2 Miles","Between 1 and 2 miles",
 IF(K522="2-5 Miles","Between 2 and 5 miles",
 IF(K522="5-10 Miles","Between 5 and 10 miles",
 IF(K522="10+ Miles","Greater than 10 miles",
 "Unknown"
)))))</f>
        <v>Between 2 and 5 miles</v>
      </c>
      <c r="M522" s="4" t="s">
        <v>24</v>
      </c>
      <c r="N522" s="4">
        <v>38</v>
      </c>
      <c r="O522" s="4" t="str">
        <f>IF(AND(N522&gt;=25,N522&lt;=34),"Young Adults",
 IF(AND(N522&gt;=35,N522&lt;=44),"Early Middle Age",
 IF(AND(N522&gt;=45,N522&lt;=54),"Middle Age",
 IF(AND(N522&gt;=55,N522&lt;=64),"Pre-Retirement",
 IF(AND(N522&gt;=65,N522&lt;=74),"Young Seniors",
 IF(AND(N522&gt;=75,N522&lt;=89),"Senior Citizens","Invalid Age")
)))))</f>
        <v>Early Middle Age</v>
      </c>
      <c r="P522" s="4" t="s">
        <v>15</v>
      </c>
    </row>
    <row r="523" spans="1:16" x14ac:dyDescent="0.3">
      <c r="A523" s="4">
        <v>26625</v>
      </c>
      <c r="B523" s="4" t="s">
        <v>38</v>
      </c>
      <c r="C523" s="4" t="s">
        <v>39</v>
      </c>
      <c r="D523" s="5">
        <v>60000</v>
      </c>
      <c r="E523" s="5" t="str">
        <f t="shared" si="8"/>
        <v>Lower-Middle Income</v>
      </c>
      <c r="F523" s="4">
        <v>0</v>
      </c>
      <c r="G523" s="4" t="s">
        <v>31</v>
      </c>
      <c r="H523" s="4" t="s">
        <v>21</v>
      </c>
      <c r="I523" s="4" t="s">
        <v>15</v>
      </c>
      <c r="J523" s="4">
        <v>1</v>
      </c>
      <c r="K523" s="4" t="s">
        <v>22</v>
      </c>
      <c r="L523" s="6" t="str">
        <f>IF(K523="0-1 Miles","Less than a mile",
 IF(K523="1-2 Miles","Between 1 and 2 miles",
 IF(K523="2-5 Miles","Between 2 and 5 miles",
 IF(K523="5-10 Miles","Between 5 and 10 miles",
 IF(K523="10+ Miles","Greater than 10 miles",
 "Unknown"
)))))</f>
        <v>Between 2 and 5 miles</v>
      </c>
      <c r="M523" s="4" t="s">
        <v>32</v>
      </c>
      <c r="N523" s="4">
        <v>38</v>
      </c>
      <c r="O523" s="4" t="str">
        <f>IF(AND(N523&gt;=25,N523&lt;=34),"Young Adults",
 IF(AND(N523&gt;=35,N523&lt;=44),"Early Middle Age",
 IF(AND(N523&gt;=45,N523&lt;=54),"Middle Age",
 IF(AND(N523&gt;=55,N523&lt;=64),"Pre-Retirement",
 IF(AND(N523&gt;=65,N523&lt;=74),"Young Seniors",
 IF(AND(N523&gt;=75,N523&lt;=89),"Senior Citizens","Invalid Age")
)))))</f>
        <v>Early Middle Age</v>
      </c>
      <c r="P523" s="4" t="s">
        <v>15</v>
      </c>
    </row>
    <row r="524" spans="1:16" x14ac:dyDescent="0.3">
      <c r="A524" s="4">
        <v>11809</v>
      </c>
      <c r="B524" s="4" t="s">
        <v>37</v>
      </c>
      <c r="C524" s="4" t="s">
        <v>36</v>
      </c>
      <c r="D524" s="5">
        <v>60000</v>
      </c>
      <c r="E524" s="5" t="str">
        <f t="shared" si="8"/>
        <v>Lower-Middle Income</v>
      </c>
      <c r="F524" s="4">
        <v>2</v>
      </c>
      <c r="G524" s="4" t="s">
        <v>13</v>
      </c>
      <c r="H524" s="4" t="s">
        <v>14</v>
      </c>
      <c r="I524" s="4" t="s">
        <v>15</v>
      </c>
      <c r="J524" s="4">
        <v>0</v>
      </c>
      <c r="K524" s="4" t="s">
        <v>16</v>
      </c>
      <c r="L524" s="6" t="str">
        <f>IF(K524="0-1 Miles","Less than a mile",
 IF(K524="1-2 Miles","Between 1 and 2 miles",
 IF(K524="2-5 Miles","Between 2 and 5 miles",
 IF(K524="5-10 Miles","Between 5 and 10 miles",
 IF(K524="10+ Miles","Greater than 10 miles",
 "Unknown"
)))))</f>
        <v>Less than a mile</v>
      </c>
      <c r="M524" s="4" t="s">
        <v>32</v>
      </c>
      <c r="N524" s="4">
        <v>38</v>
      </c>
      <c r="O524" s="4" t="str">
        <f>IF(AND(N524&gt;=25,N524&lt;=34),"Young Adults",
 IF(AND(N524&gt;=35,N524&lt;=44),"Early Middle Age",
 IF(AND(N524&gt;=45,N524&lt;=54),"Middle Age",
 IF(AND(N524&gt;=55,N524&lt;=64),"Pre-Retirement",
 IF(AND(N524&gt;=65,N524&lt;=74),"Young Seniors",
 IF(AND(N524&gt;=75,N524&lt;=89),"Senior Citizens","Invalid Age")
)))))</f>
        <v>Early Middle Age</v>
      </c>
      <c r="P524" s="4" t="s">
        <v>15</v>
      </c>
    </row>
    <row r="525" spans="1:16" x14ac:dyDescent="0.3">
      <c r="A525" s="4">
        <v>26663</v>
      </c>
      <c r="B525" s="4" t="s">
        <v>38</v>
      </c>
      <c r="C525" s="4" t="s">
        <v>39</v>
      </c>
      <c r="D525" s="5">
        <v>60000</v>
      </c>
      <c r="E525" s="5" t="str">
        <f t="shared" si="8"/>
        <v>Lower-Middle Income</v>
      </c>
      <c r="F525" s="4">
        <v>2</v>
      </c>
      <c r="G525" s="4" t="s">
        <v>13</v>
      </c>
      <c r="H525" s="4" t="s">
        <v>21</v>
      </c>
      <c r="I525" s="4" t="s">
        <v>18</v>
      </c>
      <c r="J525" s="4">
        <v>1</v>
      </c>
      <c r="K525" s="4" t="s">
        <v>16</v>
      </c>
      <c r="L525" s="6" t="str">
        <f>IF(K525="0-1 Miles","Less than a mile",
 IF(K525="1-2 Miles","Between 1 and 2 miles",
 IF(K525="2-5 Miles","Between 2 and 5 miles",
 IF(K525="5-10 Miles","Between 5 and 10 miles",
 IF(K525="10+ Miles","Greater than 10 miles",
 "Unknown"
)))))</f>
        <v>Less than a mile</v>
      </c>
      <c r="M525" s="4" t="s">
        <v>24</v>
      </c>
      <c r="N525" s="4">
        <v>39</v>
      </c>
      <c r="O525" s="4" t="str">
        <f>IF(AND(N525&gt;=25,N525&lt;=34),"Young Adults",
 IF(AND(N525&gt;=35,N525&lt;=44),"Early Middle Age",
 IF(AND(N525&gt;=45,N525&lt;=54),"Middle Age",
 IF(AND(N525&gt;=55,N525&lt;=64),"Pre-Retirement",
 IF(AND(N525&gt;=65,N525&lt;=74),"Young Seniors",
 IF(AND(N525&gt;=75,N525&lt;=89),"Senior Citizens","Invalid Age")
)))))</f>
        <v>Early Middle Age</v>
      </c>
      <c r="P525" s="4" t="s">
        <v>15</v>
      </c>
    </row>
    <row r="526" spans="1:16" x14ac:dyDescent="0.3">
      <c r="A526" s="4">
        <v>16217</v>
      </c>
      <c r="B526" s="4" t="s">
        <v>38</v>
      </c>
      <c r="C526" s="4" t="s">
        <v>39</v>
      </c>
      <c r="D526" s="5">
        <v>60000</v>
      </c>
      <c r="E526" s="5" t="str">
        <f t="shared" si="8"/>
        <v>Lower-Middle Income</v>
      </c>
      <c r="F526" s="4">
        <v>0</v>
      </c>
      <c r="G526" s="4" t="s">
        <v>31</v>
      </c>
      <c r="H526" s="4" t="s">
        <v>14</v>
      </c>
      <c r="I526" s="4" t="s">
        <v>15</v>
      </c>
      <c r="J526" s="4">
        <v>0</v>
      </c>
      <c r="K526" s="4" t="s">
        <v>16</v>
      </c>
      <c r="L526" s="6" t="str">
        <f>IF(K526="0-1 Miles","Less than a mile",
 IF(K526="1-2 Miles","Between 1 and 2 miles",
 IF(K526="2-5 Miles","Between 2 and 5 miles",
 IF(K526="5-10 Miles","Between 5 and 10 miles",
 IF(K526="10+ Miles","Greater than 10 miles",
 "Unknown"
)))))</f>
        <v>Less than a mile</v>
      </c>
      <c r="M526" s="4" t="s">
        <v>32</v>
      </c>
      <c r="N526" s="4">
        <v>39</v>
      </c>
      <c r="O526" s="4" t="str">
        <f>IF(AND(N526&gt;=25,N526&lt;=34),"Young Adults",
 IF(AND(N526&gt;=35,N526&lt;=44),"Early Middle Age",
 IF(AND(N526&gt;=45,N526&lt;=54),"Middle Age",
 IF(AND(N526&gt;=55,N526&lt;=64),"Pre-Retirement",
 IF(AND(N526&gt;=65,N526&lt;=74),"Young Seniors",
 IF(AND(N526&gt;=75,N526&lt;=89),"Senior Citizens","Invalid Age")
)))))</f>
        <v>Early Middle Age</v>
      </c>
      <c r="P526" s="4" t="s">
        <v>18</v>
      </c>
    </row>
    <row r="527" spans="1:16" x14ac:dyDescent="0.3">
      <c r="A527" s="7">
        <v>18572</v>
      </c>
      <c r="B527" s="7" t="s">
        <v>37</v>
      </c>
      <c r="C527" s="7" t="s">
        <v>39</v>
      </c>
      <c r="D527" s="8">
        <v>60000</v>
      </c>
      <c r="E527" s="8" t="str">
        <f t="shared" si="8"/>
        <v>Lower-Middle Income</v>
      </c>
      <c r="F527" s="7">
        <v>0</v>
      </c>
      <c r="G527" s="7" t="s">
        <v>31</v>
      </c>
      <c r="H527" s="7" t="s">
        <v>21</v>
      </c>
      <c r="I527" s="7" t="s">
        <v>15</v>
      </c>
      <c r="J527" s="7">
        <v>0</v>
      </c>
      <c r="K527" s="7" t="s">
        <v>16</v>
      </c>
      <c r="L527" s="9" t="str">
        <f>IF(K527="0-1 Miles","Less than a mile",
 IF(K527="1-2 Miles","Between 1 and 2 miles",
 IF(K527="2-5 Miles","Between 2 and 5 miles",
 IF(K527="5-10 Miles","Between 5 and 10 miles",
 IF(K527="10+ Miles","Greater than 10 miles",
 "Unknown"
)))))</f>
        <v>Less than a mile</v>
      </c>
      <c r="M527" s="7" t="s">
        <v>32</v>
      </c>
      <c r="N527" s="7">
        <v>39</v>
      </c>
      <c r="O527" s="7" t="str">
        <f>IF(AND(N527&gt;=25,N527&lt;=34),"Young Adults",
 IF(AND(N527&gt;=35,N527&lt;=44),"Early Middle Age",
 IF(AND(N527&gt;=45,N527&lt;=54),"Middle Age",
 IF(AND(N527&gt;=55,N527&lt;=64),"Pre-Retirement",
 IF(AND(N527&gt;=65,N527&lt;=74),"Young Seniors",
 IF(AND(N527&gt;=75,N527&lt;=89),"Senior Citizens","Invalid Age")
)))))</f>
        <v>Early Middle Age</v>
      </c>
      <c r="P527" s="7" t="s">
        <v>18</v>
      </c>
    </row>
    <row r="528" spans="1:16" x14ac:dyDescent="0.3">
      <c r="A528" s="7">
        <v>21695</v>
      </c>
      <c r="B528" s="7" t="s">
        <v>37</v>
      </c>
      <c r="C528" s="7" t="s">
        <v>36</v>
      </c>
      <c r="D528" s="8">
        <v>60000</v>
      </c>
      <c r="E528" s="8" t="str">
        <f t="shared" si="8"/>
        <v>Lower-Middle Income</v>
      </c>
      <c r="F528" s="7">
        <v>0</v>
      </c>
      <c r="G528" s="7" t="s">
        <v>31</v>
      </c>
      <c r="H528" s="7" t="s">
        <v>14</v>
      </c>
      <c r="I528" s="7" t="s">
        <v>15</v>
      </c>
      <c r="J528" s="7">
        <v>0</v>
      </c>
      <c r="K528" s="7" t="s">
        <v>26</v>
      </c>
      <c r="L528" s="9" t="str">
        <f>IF(K528="0-1 Miles","Less than a mile",
 IF(K528="1-2 Miles","Between 1 and 2 miles",
 IF(K528="2-5 Miles","Between 2 and 5 miles",
 IF(K528="5-10 Miles","Between 5 and 10 miles",
 IF(K528="10+ Miles","Greater than 10 miles",
 "Unknown"
)))))</f>
        <v>Between 1 and 2 miles</v>
      </c>
      <c r="M528" s="7" t="s">
        <v>32</v>
      </c>
      <c r="N528" s="7">
        <v>39</v>
      </c>
      <c r="O528" s="7" t="str">
        <f>IF(AND(N528&gt;=25,N528&lt;=34),"Young Adults",
 IF(AND(N528&gt;=35,N528&lt;=44),"Early Middle Age",
 IF(AND(N528&gt;=45,N528&lt;=54),"Middle Age",
 IF(AND(N528&gt;=55,N528&lt;=64),"Pre-Retirement",
 IF(AND(N528&gt;=65,N528&lt;=74),"Young Seniors",
 IF(AND(N528&gt;=75,N528&lt;=89),"Senior Citizens","Invalid Age")
)))))</f>
        <v>Early Middle Age</v>
      </c>
      <c r="P528" s="7" t="s">
        <v>15</v>
      </c>
    </row>
    <row r="529" spans="1:16" x14ac:dyDescent="0.3">
      <c r="A529" s="7">
        <v>29037</v>
      </c>
      <c r="B529" s="7" t="s">
        <v>37</v>
      </c>
      <c r="C529" s="7" t="s">
        <v>36</v>
      </c>
      <c r="D529" s="8">
        <v>60000</v>
      </c>
      <c r="E529" s="8" t="str">
        <f t="shared" si="8"/>
        <v>Lower-Middle Income</v>
      </c>
      <c r="F529" s="7">
        <v>0</v>
      </c>
      <c r="G529" s="7" t="s">
        <v>31</v>
      </c>
      <c r="H529" s="7" t="s">
        <v>21</v>
      </c>
      <c r="I529" s="7" t="s">
        <v>18</v>
      </c>
      <c r="J529" s="7">
        <v>0</v>
      </c>
      <c r="K529" s="7" t="s">
        <v>16</v>
      </c>
      <c r="L529" s="9" t="str">
        <f>IF(K529="0-1 Miles","Less than a mile",
 IF(K529="1-2 Miles","Between 1 and 2 miles",
 IF(K529="2-5 Miles","Between 2 and 5 miles",
 IF(K529="5-10 Miles","Between 5 and 10 miles",
 IF(K529="10+ Miles","Greater than 10 miles",
 "Unknown"
)))))</f>
        <v>Less than a mile</v>
      </c>
      <c r="M529" s="7" t="s">
        <v>32</v>
      </c>
      <c r="N529" s="7">
        <v>39</v>
      </c>
      <c r="O529" s="7" t="str">
        <f>IF(AND(N529&gt;=25,N529&lt;=34),"Young Adults",
 IF(AND(N529&gt;=35,N529&lt;=44),"Early Middle Age",
 IF(AND(N529&gt;=45,N529&lt;=54),"Middle Age",
 IF(AND(N529&gt;=55,N529&lt;=64),"Pre-Retirement",
 IF(AND(N529&gt;=65,N529&lt;=74),"Young Seniors",
 IF(AND(N529&gt;=75,N529&lt;=89),"Senior Citizens","Invalid Age")
)))))</f>
        <v>Early Middle Age</v>
      </c>
      <c r="P529" s="7" t="s">
        <v>18</v>
      </c>
    </row>
    <row r="530" spans="1:16" x14ac:dyDescent="0.3">
      <c r="A530" s="7">
        <v>20678</v>
      </c>
      <c r="B530" s="7" t="s">
        <v>38</v>
      </c>
      <c r="C530" s="7" t="s">
        <v>39</v>
      </c>
      <c r="D530" s="8">
        <v>60000</v>
      </c>
      <c r="E530" s="8" t="str">
        <f t="shared" si="8"/>
        <v>Lower-Middle Income</v>
      </c>
      <c r="F530" s="7">
        <v>3</v>
      </c>
      <c r="G530" s="7" t="s">
        <v>13</v>
      </c>
      <c r="H530" s="7" t="s">
        <v>14</v>
      </c>
      <c r="I530" s="7" t="s">
        <v>15</v>
      </c>
      <c r="J530" s="7">
        <v>1</v>
      </c>
      <c r="K530" s="7" t="s">
        <v>22</v>
      </c>
      <c r="L530" s="9" t="str">
        <f>IF(K530="0-1 Miles","Less than a mile",
 IF(K530="1-2 Miles","Between 1 and 2 miles",
 IF(K530="2-5 Miles","Between 2 and 5 miles",
 IF(K530="5-10 Miles","Between 5 and 10 miles",
 IF(K530="10+ Miles","Greater than 10 miles",
 "Unknown"
)))))</f>
        <v>Between 2 and 5 miles</v>
      </c>
      <c r="M530" s="7" t="s">
        <v>32</v>
      </c>
      <c r="N530" s="7">
        <v>40</v>
      </c>
      <c r="O530" s="7" t="str">
        <f>IF(AND(N530&gt;=25,N530&lt;=34),"Young Adults",
 IF(AND(N530&gt;=35,N530&lt;=44),"Early Middle Age",
 IF(AND(N530&gt;=45,N530&lt;=54),"Middle Age",
 IF(AND(N530&gt;=55,N530&lt;=64),"Pre-Retirement",
 IF(AND(N530&gt;=65,N530&lt;=74),"Young Seniors",
 IF(AND(N530&gt;=75,N530&lt;=89),"Senior Citizens","Invalid Age")
)))))</f>
        <v>Early Middle Age</v>
      </c>
      <c r="P530" s="7" t="s">
        <v>15</v>
      </c>
    </row>
    <row r="531" spans="1:16" x14ac:dyDescent="0.3">
      <c r="A531" s="4">
        <v>18580</v>
      </c>
      <c r="B531" s="4" t="s">
        <v>37</v>
      </c>
      <c r="C531" s="4" t="s">
        <v>39</v>
      </c>
      <c r="D531" s="5">
        <v>60000</v>
      </c>
      <c r="E531" s="5" t="str">
        <f t="shared" si="8"/>
        <v>Lower-Middle Income</v>
      </c>
      <c r="F531" s="4">
        <v>2</v>
      </c>
      <c r="G531" s="4" t="s">
        <v>31</v>
      </c>
      <c r="H531" s="4" t="s">
        <v>21</v>
      </c>
      <c r="I531" s="4" t="s">
        <v>15</v>
      </c>
      <c r="J531" s="4">
        <v>0</v>
      </c>
      <c r="K531" s="4" t="s">
        <v>22</v>
      </c>
      <c r="L531" s="6" t="str">
        <f>IF(K531="0-1 Miles","Less than a mile",
 IF(K531="1-2 Miles","Between 1 and 2 miles",
 IF(K531="2-5 Miles","Between 2 and 5 miles",
 IF(K531="5-10 Miles","Between 5 and 10 miles",
 IF(K531="10+ Miles","Greater than 10 miles",
 "Unknown"
)))))</f>
        <v>Between 2 and 5 miles</v>
      </c>
      <c r="M531" s="4" t="s">
        <v>32</v>
      </c>
      <c r="N531" s="4">
        <v>40</v>
      </c>
      <c r="O531" s="4" t="str">
        <f>IF(AND(N531&gt;=25,N531&lt;=34),"Young Adults",
 IF(AND(N531&gt;=35,N531&lt;=44),"Early Middle Age",
 IF(AND(N531&gt;=45,N531&lt;=54),"Middle Age",
 IF(AND(N531&gt;=55,N531&lt;=64),"Pre-Retirement",
 IF(AND(N531&gt;=65,N531&lt;=74),"Young Seniors",
 IF(AND(N531&gt;=75,N531&lt;=89),"Senior Citizens","Invalid Age")
)))))</f>
        <v>Early Middle Age</v>
      </c>
      <c r="P531" s="4" t="s">
        <v>15</v>
      </c>
    </row>
    <row r="532" spans="1:16" x14ac:dyDescent="0.3">
      <c r="A532" s="7">
        <v>18577</v>
      </c>
      <c r="B532" s="7" t="s">
        <v>37</v>
      </c>
      <c r="C532" s="7" t="s">
        <v>39</v>
      </c>
      <c r="D532" s="8">
        <v>60000</v>
      </c>
      <c r="E532" s="8" t="str">
        <f t="shared" si="8"/>
        <v>Lower-Middle Income</v>
      </c>
      <c r="F532" s="7">
        <v>0</v>
      </c>
      <c r="G532" s="7" t="s">
        <v>31</v>
      </c>
      <c r="H532" s="7" t="s">
        <v>21</v>
      </c>
      <c r="I532" s="7" t="s">
        <v>15</v>
      </c>
      <c r="J532" s="7">
        <v>0</v>
      </c>
      <c r="K532" s="7" t="s">
        <v>16</v>
      </c>
      <c r="L532" s="9" t="str">
        <f>IF(K532="0-1 Miles","Less than a mile",
 IF(K532="1-2 Miles","Between 1 and 2 miles",
 IF(K532="2-5 Miles","Between 2 and 5 miles",
 IF(K532="5-10 Miles","Between 5 and 10 miles",
 IF(K532="10+ Miles","Greater than 10 miles",
 "Unknown"
)))))</f>
        <v>Less than a mile</v>
      </c>
      <c r="M532" s="7" t="s">
        <v>32</v>
      </c>
      <c r="N532" s="7">
        <v>40</v>
      </c>
      <c r="O532" s="7" t="str">
        <f>IF(AND(N532&gt;=25,N532&lt;=34),"Young Adults",
 IF(AND(N532&gt;=35,N532&lt;=44),"Early Middle Age",
 IF(AND(N532&gt;=45,N532&lt;=54),"Middle Age",
 IF(AND(N532&gt;=55,N532&lt;=64),"Pre-Retirement",
 IF(AND(N532&gt;=65,N532&lt;=74),"Young Seniors",
 IF(AND(N532&gt;=75,N532&lt;=89),"Senior Citizens","Invalid Age")
)))))</f>
        <v>Early Middle Age</v>
      </c>
      <c r="P532" s="7" t="s">
        <v>18</v>
      </c>
    </row>
    <row r="533" spans="1:16" x14ac:dyDescent="0.3">
      <c r="A533" s="7">
        <v>14592</v>
      </c>
      <c r="B533" s="7" t="s">
        <v>37</v>
      </c>
      <c r="C533" s="7" t="s">
        <v>39</v>
      </c>
      <c r="D533" s="8">
        <v>60000</v>
      </c>
      <c r="E533" s="8" t="str">
        <f t="shared" si="8"/>
        <v>Lower-Middle Income</v>
      </c>
      <c r="F533" s="7">
        <v>0</v>
      </c>
      <c r="G533" s="7" t="s">
        <v>31</v>
      </c>
      <c r="H533" s="7" t="s">
        <v>21</v>
      </c>
      <c r="I533" s="7" t="s">
        <v>15</v>
      </c>
      <c r="J533" s="7">
        <v>0</v>
      </c>
      <c r="K533" s="7" t="s">
        <v>16</v>
      </c>
      <c r="L533" s="9" t="str">
        <f>IF(K533="0-1 Miles","Less than a mile",
 IF(K533="1-2 Miles","Between 1 and 2 miles",
 IF(K533="2-5 Miles","Between 2 and 5 miles",
 IF(K533="5-10 Miles","Between 5 and 10 miles",
 IF(K533="10+ Miles","Greater than 10 miles",
 "Unknown"
)))))</f>
        <v>Less than a mile</v>
      </c>
      <c r="M533" s="7" t="s">
        <v>32</v>
      </c>
      <c r="N533" s="7">
        <v>40</v>
      </c>
      <c r="O533" s="7" t="str">
        <f>IF(AND(N533&gt;=25,N533&lt;=34),"Young Adults",
 IF(AND(N533&gt;=35,N533&lt;=44),"Early Middle Age",
 IF(AND(N533&gt;=45,N533&lt;=54),"Middle Age",
 IF(AND(N533&gt;=55,N533&lt;=64),"Pre-Retirement",
 IF(AND(N533&gt;=65,N533&lt;=74),"Young Seniors",
 IF(AND(N533&gt;=75,N533&lt;=89),"Senior Citizens","Invalid Age")
)))))</f>
        <v>Early Middle Age</v>
      </c>
      <c r="P533" s="7" t="s">
        <v>18</v>
      </c>
    </row>
    <row r="534" spans="1:16" x14ac:dyDescent="0.3">
      <c r="A534" s="7">
        <v>12922</v>
      </c>
      <c r="B534" s="7" t="s">
        <v>38</v>
      </c>
      <c r="C534" s="7" t="s">
        <v>39</v>
      </c>
      <c r="D534" s="8">
        <v>60000</v>
      </c>
      <c r="E534" s="8" t="str">
        <f t="shared" si="8"/>
        <v>Lower-Middle Income</v>
      </c>
      <c r="F534" s="7">
        <v>3</v>
      </c>
      <c r="G534" s="7" t="s">
        <v>13</v>
      </c>
      <c r="H534" s="7" t="s">
        <v>14</v>
      </c>
      <c r="I534" s="7" t="s">
        <v>15</v>
      </c>
      <c r="J534" s="7">
        <v>0</v>
      </c>
      <c r="K534" s="7" t="s">
        <v>22</v>
      </c>
      <c r="L534" s="9" t="str">
        <f>IF(K534="0-1 Miles","Less than a mile",
 IF(K534="1-2 Miles","Between 1 and 2 miles",
 IF(K534="2-5 Miles","Between 2 and 5 miles",
 IF(K534="5-10 Miles","Between 5 and 10 miles",
 IF(K534="10+ Miles","Greater than 10 miles",
 "Unknown"
)))))</f>
        <v>Between 2 and 5 miles</v>
      </c>
      <c r="M534" s="7" t="s">
        <v>32</v>
      </c>
      <c r="N534" s="7">
        <v>40</v>
      </c>
      <c r="O534" s="7" t="str">
        <f>IF(AND(N534&gt;=25,N534&lt;=34),"Young Adults",
 IF(AND(N534&gt;=35,N534&lt;=44),"Early Middle Age",
 IF(AND(N534&gt;=45,N534&lt;=54),"Middle Age",
 IF(AND(N534&gt;=55,N534&lt;=64),"Pre-Retirement",
 IF(AND(N534&gt;=65,N534&lt;=74),"Young Seniors",
 IF(AND(N534&gt;=75,N534&lt;=89),"Senior Citizens","Invalid Age")
)))))</f>
        <v>Early Middle Age</v>
      </c>
      <c r="P534" s="7" t="s">
        <v>15</v>
      </c>
    </row>
    <row r="535" spans="1:16" x14ac:dyDescent="0.3">
      <c r="A535" s="7">
        <v>21693</v>
      </c>
      <c r="B535" s="7" t="s">
        <v>38</v>
      </c>
      <c r="C535" s="7" t="s">
        <v>39</v>
      </c>
      <c r="D535" s="8">
        <v>60000</v>
      </c>
      <c r="E535" s="8" t="str">
        <f t="shared" si="8"/>
        <v>Lower-Middle Income</v>
      </c>
      <c r="F535" s="7">
        <v>0</v>
      </c>
      <c r="G535" s="7" t="s">
        <v>31</v>
      </c>
      <c r="H535" s="7" t="s">
        <v>14</v>
      </c>
      <c r="I535" s="7" t="s">
        <v>18</v>
      </c>
      <c r="J535" s="7">
        <v>0</v>
      </c>
      <c r="K535" s="7" t="s">
        <v>16</v>
      </c>
      <c r="L535" s="9" t="str">
        <f>IF(K535="0-1 Miles","Less than a mile",
 IF(K535="1-2 Miles","Between 1 and 2 miles",
 IF(K535="2-5 Miles","Between 2 and 5 miles",
 IF(K535="5-10 Miles","Between 5 and 10 miles",
 IF(K535="10+ Miles","Greater than 10 miles",
 "Unknown"
)))))</f>
        <v>Less than a mile</v>
      </c>
      <c r="M535" s="7" t="s">
        <v>32</v>
      </c>
      <c r="N535" s="7">
        <v>40</v>
      </c>
      <c r="O535" s="7" t="str">
        <f>IF(AND(N535&gt;=25,N535&lt;=34),"Young Adults",
 IF(AND(N535&gt;=35,N535&lt;=44),"Early Middle Age",
 IF(AND(N535&gt;=45,N535&lt;=54),"Middle Age",
 IF(AND(N535&gt;=55,N535&lt;=64),"Pre-Retirement",
 IF(AND(N535&gt;=65,N535&lt;=74),"Young Seniors",
 IF(AND(N535&gt;=75,N535&lt;=89),"Senior Citizens","Invalid Age")
)))))</f>
        <v>Early Middle Age</v>
      </c>
      <c r="P535" s="7" t="s">
        <v>18</v>
      </c>
    </row>
    <row r="536" spans="1:16" x14ac:dyDescent="0.3">
      <c r="A536" s="7">
        <v>16185</v>
      </c>
      <c r="B536" s="7" t="s">
        <v>38</v>
      </c>
      <c r="C536" s="7" t="s">
        <v>36</v>
      </c>
      <c r="D536" s="8">
        <v>60000</v>
      </c>
      <c r="E536" s="8" t="str">
        <f t="shared" si="8"/>
        <v>Lower-Middle Income</v>
      </c>
      <c r="F536" s="7">
        <v>4</v>
      </c>
      <c r="G536" s="7" t="s">
        <v>13</v>
      </c>
      <c r="H536" s="7" t="s">
        <v>21</v>
      </c>
      <c r="I536" s="7" t="s">
        <v>15</v>
      </c>
      <c r="J536" s="7">
        <v>3</v>
      </c>
      <c r="K536" s="7" t="s">
        <v>30</v>
      </c>
      <c r="L536" s="9" t="str">
        <f>IF(K536="0-1 Miles","Less than a mile",
 IF(K536="1-2 Miles","Between 1 and 2 miles",
 IF(K536="2-5 Miles","Between 2 and 5 miles",
 IF(K536="5-10 Miles","Between 5 and 10 miles",
 IF(K536="10+ Miles","Greater than 10 miles",
 "Unknown"
)))))</f>
        <v>Greater than 10 miles</v>
      </c>
      <c r="M536" s="7" t="s">
        <v>24</v>
      </c>
      <c r="N536" s="7">
        <v>41</v>
      </c>
      <c r="O536" s="7" t="str">
        <f>IF(AND(N536&gt;=25,N536&lt;=34),"Young Adults",
 IF(AND(N536&gt;=35,N536&lt;=44),"Early Middle Age",
 IF(AND(N536&gt;=45,N536&lt;=54),"Middle Age",
 IF(AND(N536&gt;=55,N536&lt;=64),"Pre-Retirement",
 IF(AND(N536&gt;=65,N536&lt;=74),"Young Seniors",
 IF(AND(N536&gt;=75,N536&lt;=89),"Senior Citizens","Invalid Age")
)))))</f>
        <v>Early Middle Age</v>
      </c>
      <c r="P536" s="7" t="s">
        <v>18</v>
      </c>
    </row>
    <row r="537" spans="1:16" x14ac:dyDescent="0.3">
      <c r="A537" s="7">
        <v>23368</v>
      </c>
      <c r="B537" s="7" t="s">
        <v>37</v>
      </c>
      <c r="C537" s="7" t="s">
        <v>39</v>
      </c>
      <c r="D537" s="8">
        <v>60000</v>
      </c>
      <c r="E537" s="8" t="str">
        <f t="shared" si="8"/>
        <v>Lower-Middle Income</v>
      </c>
      <c r="F537" s="7">
        <v>5</v>
      </c>
      <c r="G537" s="7" t="s">
        <v>13</v>
      </c>
      <c r="H537" s="7" t="s">
        <v>14</v>
      </c>
      <c r="I537" s="7" t="s">
        <v>15</v>
      </c>
      <c r="J537" s="7">
        <v>3</v>
      </c>
      <c r="K537" s="7" t="s">
        <v>30</v>
      </c>
      <c r="L537" s="9" t="str">
        <f>IF(K537="0-1 Miles","Less than a mile",
 IF(K537="1-2 Miles","Between 1 and 2 miles",
 IF(K537="2-5 Miles","Between 2 and 5 miles",
 IF(K537="5-10 Miles","Between 5 and 10 miles",
 IF(K537="10+ Miles","Greater than 10 miles",
 "Unknown"
)))))</f>
        <v>Greater than 10 miles</v>
      </c>
      <c r="M537" s="7" t="s">
        <v>32</v>
      </c>
      <c r="N537" s="7">
        <v>41</v>
      </c>
      <c r="O537" s="7" t="str">
        <f>IF(AND(N537&gt;=25,N537&lt;=34),"Young Adults",
 IF(AND(N537&gt;=35,N537&lt;=44),"Early Middle Age",
 IF(AND(N537&gt;=45,N537&lt;=54),"Middle Age",
 IF(AND(N537&gt;=55,N537&lt;=64),"Pre-Retirement",
 IF(AND(N537&gt;=65,N537&lt;=74),"Young Seniors",
 IF(AND(N537&gt;=75,N537&lt;=89),"Senior Citizens","Invalid Age")
)))))</f>
        <v>Early Middle Age</v>
      </c>
      <c r="P537" s="7" t="s">
        <v>18</v>
      </c>
    </row>
    <row r="538" spans="1:16" x14ac:dyDescent="0.3">
      <c r="A538" s="7">
        <v>25970</v>
      </c>
      <c r="B538" s="7" t="s">
        <v>38</v>
      </c>
      <c r="C538" s="7" t="s">
        <v>39</v>
      </c>
      <c r="D538" s="8">
        <v>60000</v>
      </c>
      <c r="E538" s="8" t="str">
        <f t="shared" si="8"/>
        <v>Lower-Middle Income</v>
      </c>
      <c r="F538" s="7">
        <v>4</v>
      </c>
      <c r="G538" s="7" t="s">
        <v>13</v>
      </c>
      <c r="H538" s="7" t="s">
        <v>14</v>
      </c>
      <c r="I538" s="7" t="s">
        <v>18</v>
      </c>
      <c r="J538" s="7">
        <v>2</v>
      </c>
      <c r="K538" s="7" t="s">
        <v>16</v>
      </c>
      <c r="L538" s="9" t="str">
        <f>IF(K538="0-1 Miles","Less than a mile",
 IF(K538="1-2 Miles","Between 1 and 2 miles",
 IF(K538="2-5 Miles","Between 2 and 5 miles",
 IF(K538="5-10 Miles","Between 5 and 10 miles",
 IF(K538="10+ Miles","Greater than 10 miles",
 "Unknown"
)))))</f>
        <v>Less than a mile</v>
      </c>
      <c r="M538" s="7" t="s">
        <v>32</v>
      </c>
      <c r="N538" s="7">
        <v>41</v>
      </c>
      <c r="O538" s="7" t="str">
        <f>IF(AND(N538&gt;=25,N538&lt;=34),"Young Adults",
 IF(AND(N538&gt;=35,N538&lt;=44),"Early Middle Age",
 IF(AND(N538&gt;=45,N538&lt;=54),"Middle Age",
 IF(AND(N538&gt;=55,N538&lt;=64),"Pre-Retirement",
 IF(AND(N538&gt;=65,N538&lt;=74),"Young Seniors",
 IF(AND(N538&gt;=75,N538&lt;=89),"Senior Citizens","Invalid Age")
)))))</f>
        <v>Early Middle Age</v>
      </c>
      <c r="P538" s="7" t="s">
        <v>15</v>
      </c>
    </row>
    <row r="539" spans="1:16" x14ac:dyDescent="0.3">
      <c r="A539" s="4">
        <v>24324</v>
      </c>
      <c r="B539" s="4" t="s">
        <v>38</v>
      </c>
      <c r="C539" s="4" t="s">
        <v>39</v>
      </c>
      <c r="D539" s="5">
        <v>60000</v>
      </c>
      <c r="E539" s="5" t="str">
        <f t="shared" si="8"/>
        <v>Lower-Middle Income</v>
      </c>
      <c r="F539" s="4">
        <v>4</v>
      </c>
      <c r="G539" s="4" t="s">
        <v>13</v>
      </c>
      <c r="H539" s="4" t="s">
        <v>14</v>
      </c>
      <c r="I539" s="4" t="s">
        <v>15</v>
      </c>
      <c r="J539" s="4">
        <v>2</v>
      </c>
      <c r="K539" s="4" t="s">
        <v>22</v>
      </c>
      <c r="L539" s="6" t="str">
        <f>IF(K539="0-1 Miles","Less than a mile",
 IF(K539="1-2 Miles","Between 1 and 2 miles",
 IF(K539="2-5 Miles","Between 2 and 5 miles",
 IF(K539="5-10 Miles","Between 5 and 10 miles",
 IF(K539="10+ Miles","Greater than 10 miles",
 "Unknown"
)))))</f>
        <v>Between 2 and 5 miles</v>
      </c>
      <c r="M539" s="4" t="s">
        <v>32</v>
      </c>
      <c r="N539" s="4">
        <v>41</v>
      </c>
      <c r="O539" s="4" t="str">
        <f>IF(AND(N539&gt;=25,N539&lt;=34),"Young Adults",
 IF(AND(N539&gt;=35,N539&lt;=44),"Early Middle Age",
 IF(AND(N539&gt;=45,N539&lt;=54),"Middle Age",
 IF(AND(N539&gt;=55,N539&lt;=64),"Pre-Retirement",
 IF(AND(N539&gt;=65,N539&lt;=74),"Young Seniors",
 IF(AND(N539&gt;=75,N539&lt;=89),"Senior Citizens","Invalid Age")
)))))</f>
        <v>Early Middle Age</v>
      </c>
      <c r="P539" s="4" t="s">
        <v>15</v>
      </c>
    </row>
    <row r="540" spans="1:16" x14ac:dyDescent="0.3">
      <c r="A540" s="4">
        <v>29133</v>
      </c>
      <c r="B540" s="4" t="s">
        <v>38</v>
      </c>
      <c r="C540" s="4" t="s">
        <v>39</v>
      </c>
      <c r="D540" s="5">
        <v>60000</v>
      </c>
      <c r="E540" s="5" t="str">
        <f t="shared" si="8"/>
        <v>Lower-Middle Income</v>
      </c>
      <c r="F540" s="4">
        <v>4</v>
      </c>
      <c r="G540" s="4" t="s">
        <v>13</v>
      </c>
      <c r="H540" s="4" t="s">
        <v>14</v>
      </c>
      <c r="I540" s="4" t="s">
        <v>18</v>
      </c>
      <c r="J540" s="4">
        <v>2</v>
      </c>
      <c r="K540" s="4" t="s">
        <v>16</v>
      </c>
      <c r="L540" s="6" t="str">
        <f>IF(K540="0-1 Miles","Less than a mile",
 IF(K540="1-2 Miles","Between 1 and 2 miles",
 IF(K540="2-5 Miles","Between 2 and 5 miles",
 IF(K540="5-10 Miles","Between 5 and 10 miles",
 IF(K540="10+ Miles","Greater than 10 miles",
 "Unknown"
)))))</f>
        <v>Less than a mile</v>
      </c>
      <c r="M540" s="4" t="s">
        <v>32</v>
      </c>
      <c r="N540" s="4">
        <v>42</v>
      </c>
      <c r="O540" s="4" t="str">
        <f>IF(AND(N540&gt;=25,N540&lt;=34),"Young Adults",
 IF(AND(N540&gt;=35,N540&lt;=44),"Early Middle Age",
 IF(AND(N540&gt;=45,N540&lt;=54),"Middle Age",
 IF(AND(N540&gt;=55,N540&lt;=64),"Pre-Retirement",
 IF(AND(N540&gt;=65,N540&lt;=74),"Young Seniors",
 IF(AND(N540&gt;=75,N540&lt;=89),"Senior Citizens","Invalid Age")
)))))</f>
        <v>Early Middle Age</v>
      </c>
      <c r="P540" s="4" t="s">
        <v>18</v>
      </c>
    </row>
    <row r="541" spans="1:16" x14ac:dyDescent="0.3">
      <c r="A541" s="7">
        <v>20698</v>
      </c>
      <c r="B541" s="7" t="s">
        <v>37</v>
      </c>
      <c r="C541" s="7" t="s">
        <v>36</v>
      </c>
      <c r="D541" s="8">
        <v>60000</v>
      </c>
      <c r="E541" s="8" t="str">
        <f t="shared" si="8"/>
        <v>Lower-Middle Income</v>
      </c>
      <c r="F541" s="7">
        <v>4</v>
      </c>
      <c r="G541" s="7" t="s">
        <v>13</v>
      </c>
      <c r="H541" s="7" t="s">
        <v>14</v>
      </c>
      <c r="I541" s="7" t="s">
        <v>15</v>
      </c>
      <c r="J541" s="7">
        <v>3</v>
      </c>
      <c r="K541" s="7" t="s">
        <v>23</v>
      </c>
      <c r="L541" s="9" t="str">
        <f>IF(K541="0-1 Miles","Less than a mile",
 IF(K541="1-2 Miles","Between 1 and 2 miles",
 IF(K541="2-5 Miles","Between 2 and 5 miles",
 IF(K541="5-10 Miles","Between 5 and 10 miles",
 IF(K541="10+ Miles","Greater than 10 miles",
 "Unknown"
)))))</f>
        <v>Between 5 and 10 miles</v>
      </c>
      <c r="M541" s="7" t="s">
        <v>32</v>
      </c>
      <c r="N541" s="7">
        <v>42</v>
      </c>
      <c r="O541" s="7" t="str">
        <f>IF(AND(N541&gt;=25,N541&lt;=34),"Young Adults",
 IF(AND(N541&gt;=35,N541&lt;=44),"Early Middle Age",
 IF(AND(N541&gt;=45,N541&lt;=54),"Middle Age",
 IF(AND(N541&gt;=55,N541&lt;=64),"Pre-Retirement",
 IF(AND(N541&gt;=65,N541&lt;=74),"Young Seniors",
 IF(AND(N541&gt;=75,N541&lt;=89),"Senior Citizens","Invalid Age")
)))))</f>
        <v>Early Middle Age</v>
      </c>
      <c r="P541" s="7" t="s">
        <v>18</v>
      </c>
    </row>
    <row r="542" spans="1:16" x14ac:dyDescent="0.3">
      <c r="A542" s="4">
        <v>17012</v>
      </c>
      <c r="B542" s="4" t="s">
        <v>37</v>
      </c>
      <c r="C542" s="4" t="s">
        <v>39</v>
      </c>
      <c r="D542" s="5">
        <v>60000</v>
      </c>
      <c r="E542" s="5" t="str">
        <f t="shared" si="8"/>
        <v>Lower-Middle Income</v>
      </c>
      <c r="F542" s="4">
        <v>3</v>
      </c>
      <c r="G542" s="4" t="s">
        <v>31</v>
      </c>
      <c r="H542" s="4" t="s">
        <v>21</v>
      </c>
      <c r="I542" s="4" t="s">
        <v>15</v>
      </c>
      <c r="J542" s="4">
        <v>0</v>
      </c>
      <c r="K542" s="4" t="s">
        <v>22</v>
      </c>
      <c r="L542" s="6" t="str">
        <f>IF(K542="0-1 Miles","Less than a mile",
 IF(K542="1-2 Miles","Between 1 and 2 miles",
 IF(K542="2-5 Miles","Between 2 and 5 miles",
 IF(K542="5-10 Miles","Between 5 and 10 miles",
 IF(K542="10+ Miles","Greater than 10 miles",
 "Unknown"
)))))</f>
        <v>Between 2 and 5 miles</v>
      </c>
      <c r="M542" s="4" t="s">
        <v>32</v>
      </c>
      <c r="N542" s="4">
        <v>42</v>
      </c>
      <c r="O542" s="4" t="str">
        <f>IF(AND(N542&gt;=25,N542&lt;=34),"Young Adults",
 IF(AND(N542&gt;=35,N542&lt;=44),"Early Middle Age",
 IF(AND(N542&gt;=45,N542&lt;=54),"Middle Age",
 IF(AND(N542&gt;=55,N542&lt;=64),"Pre-Retirement",
 IF(AND(N542&gt;=65,N542&lt;=74),"Young Seniors",
 IF(AND(N542&gt;=75,N542&lt;=89),"Senior Citizens","Invalid Age")
)))))</f>
        <v>Early Middle Age</v>
      </c>
      <c r="P542" s="4" t="s">
        <v>15</v>
      </c>
    </row>
    <row r="543" spans="1:16" x14ac:dyDescent="0.3">
      <c r="A543" s="7">
        <v>26597</v>
      </c>
      <c r="B543" s="7" t="s">
        <v>38</v>
      </c>
      <c r="C543" s="7" t="s">
        <v>39</v>
      </c>
      <c r="D543" s="8">
        <v>60000</v>
      </c>
      <c r="E543" s="8" t="str">
        <f t="shared" si="8"/>
        <v>Lower-Middle Income</v>
      </c>
      <c r="F543" s="7">
        <v>4</v>
      </c>
      <c r="G543" s="7" t="s">
        <v>13</v>
      </c>
      <c r="H543" s="7" t="s">
        <v>14</v>
      </c>
      <c r="I543" s="7" t="s">
        <v>18</v>
      </c>
      <c r="J543" s="7">
        <v>2</v>
      </c>
      <c r="K543" s="7" t="s">
        <v>16</v>
      </c>
      <c r="L543" s="9" t="str">
        <f>IF(K543="0-1 Miles","Less than a mile",
 IF(K543="1-2 Miles","Between 1 and 2 miles",
 IF(K543="2-5 Miles","Between 2 and 5 miles",
 IF(K543="5-10 Miles","Between 5 and 10 miles",
 IF(K543="10+ Miles","Greater than 10 miles",
 "Unknown"
)))))</f>
        <v>Less than a mile</v>
      </c>
      <c r="M543" s="7" t="s">
        <v>32</v>
      </c>
      <c r="N543" s="7">
        <v>42</v>
      </c>
      <c r="O543" s="7" t="str">
        <f>IF(AND(N543&gt;=25,N543&lt;=34),"Young Adults",
 IF(AND(N543&gt;=35,N543&lt;=44),"Early Middle Age",
 IF(AND(N543&gt;=45,N543&lt;=54),"Middle Age",
 IF(AND(N543&gt;=55,N543&lt;=64),"Pre-Retirement",
 IF(AND(N543&gt;=65,N543&lt;=74),"Young Seniors",
 IF(AND(N543&gt;=75,N543&lt;=89),"Senior Citizens","Invalid Age")
)))))</f>
        <v>Early Middle Age</v>
      </c>
      <c r="P543" s="7" t="s">
        <v>18</v>
      </c>
    </row>
    <row r="544" spans="1:16" x14ac:dyDescent="0.3">
      <c r="A544" s="4">
        <v>18607</v>
      </c>
      <c r="B544" s="4" t="s">
        <v>38</v>
      </c>
      <c r="C544" s="4" t="s">
        <v>39</v>
      </c>
      <c r="D544" s="5">
        <v>60000</v>
      </c>
      <c r="E544" s="5" t="str">
        <f t="shared" si="8"/>
        <v>Lower-Middle Income</v>
      </c>
      <c r="F544" s="4">
        <v>4</v>
      </c>
      <c r="G544" s="4" t="s">
        <v>13</v>
      </c>
      <c r="H544" s="4" t="s">
        <v>14</v>
      </c>
      <c r="I544" s="4" t="s">
        <v>15</v>
      </c>
      <c r="J544" s="4">
        <v>2</v>
      </c>
      <c r="K544" s="4" t="s">
        <v>22</v>
      </c>
      <c r="L544" s="6" t="str">
        <f>IF(K544="0-1 Miles","Less than a mile",
 IF(K544="1-2 Miles","Between 1 and 2 miles",
 IF(K544="2-5 Miles","Between 2 and 5 miles",
 IF(K544="5-10 Miles","Between 5 and 10 miles",
 IF(K544="10+ Miles","Greater than 10 miles",
 "Unknown"
)))))</f>
        <v>Between 2 and 5 miles</v>
      </c>
      <c r="M544" s="4" t="s">
        <v>32</v>
      </c>
      <c r="N544" s="4">
        <v>42</v>
      </c>
      <c r="O544" s="4" t="str">
        <f>IF(AND(N544&gt;=25,N544&lt;=34),"Young Adults",
 IF(AND(N544&gt;=35,N544&lt;=44),"Early Middle Age",
 IF(AND(N544&gt;=45,N544&lt;=54),"Middle Age",
 IF(AND(N544&gt;=55,N544&lt;=64),"Pre-Retirement",
 IF(AND(N544&gt;=65,N544&lt;=74),"Young Seniors",
 IF(AND(N544&gt;=75,N544&lt;=89),"Senior Citizens","Invalid Age")
)))))</f>
        <v>Early Middle Age</v>
      </c>
      <c r="P544" s="4" t="s">
        <v>15</v>
      </c>
    </row>
    <row r="545" spans="1:16" x14ac:dyDescent="0.3">
      <c r="A545" s="7">
        <v>24322</v>
      </c>
      <c r="B545" s="7" t="s">
        <v>37</v>
      </c>
      <c r="C545" s="7" t="s">
        <v>39</v>
      </c>
      <c r="D545" s="8">
        <v>60000</v>
      </c>
      <c r="E545" s="8" t="str">
        <f t="shared" si="8"/>
        <v>Lower-Middle Income</v>
      </c>
      <c r="F545" s="7">
        <v>4</v>
      </c>
      <c r="G545" s="7" t="s">
        <v>13</v>
      </c>
      <c r="H545" s="7" t="s">
        <v>14</v>
      </c>
      <c r="I545" s="7" t="s">
        <v>18</v>
      </c>
      <c r="J545" s="7">
        <v>2</v>
      </c>
      <c r="K545" s="7" t="s">
        <v>16</v>
      </c>
      <c r="L545" s="9" t="str">
        <f>IF(K545="0-1 Miles","Less than a mile",
 IF(K545="1-2 Miles","Between 1 and 2 miles",
 IF(K545="2-5 Miles","Between 2 and 5 miles",
 IF(K545="5-10 Miles","Between 5 and 10 miles",
 IF(K545="10+ Miles","Greater than 10 miles",
 "Unknown"
)))))</f>
        <v>Less than a mile</v>
      </c>
      <c r="M545" s="7" t="s">
        <v>32</v>
      </c>
      <c r="N545" s="7">
        <v>42</v>
      </c>
      <c r="O545" s="7" t="str">
        <f>IF(AND(N545&gt;=25,N545&lt;=34),"Young Adults",
 IF(AND(N545&gt;=35,N545&lt;=44),"Early Middle Age",
 IF(AND(N545&gt;=45,N545&lt;=54),"Middle Age",
 IF(AND(N545&gt;=55,N545&lt;=64),"Pre-Retirement",
 IF(AND(N545&gt;=65,N545&lt;=74),"Young Seniors",
 IF(AND(N545&gt;=75,N545&lt;=89),"Senior Citizens","Invalid Age")
)))))</f>
        <v>Early Middle Age</v>
      </c>
      <c r="P545" s="7" t="s">
        <v>18</v>
      </c>
    </row>
    <row r="546" spans="1:16" x14ac:dyDescent="0.3">
      <c r="A546" s="7">
        <v>29134</v>
      </c>
      <c r="B546" s="7" t="s">
        <v>37</v>
      </c>
      <c r="C546" s="7" t="s">
        <v>36</v>
      </c>
      <c r="D546" s="8">
        <v>60000</v>
      </c>
      <c r="E546" s="8" t="str">
        <f t="shared" si="8"/>
        <v>Lower-Middle Income</v>
      </c>
      <c r="F546" s="7">
        <v>4</v>
      </c>
      <c r="G546" s="7" t="s">
        <v>13</v>
      </c>
      <c r="H546" s="7" t="s">
        <v>14</v>
      </c>
      <c r="I546" s="7" t="s">
        <v>18</v>
      </c>
      <c r="J546" s="7">
        <v>3</v>
      </c>
      <c r="K546" s="7" t="s">
        <v>30</v>
      </c>
      <c r="L546" s="9" t="str">
        <f>IF(K546="0-1 Miles","Less than a mile",
 IF(K546="1-2 Miles","Between 1 and 2 miles",
 IF(K546="2-5 Miles","Between 2 and 5 miles",
 IF(K546="5-10 Miles","Between 5 and 10 miles",
 IF(K546="10+ Miles","Greater than 10 miles",
 "Unknown"
)))))</f>
        <v>Greater than 10 miles</v>
      </c>
      <c r="M546" s="7" t="s">
        <v>32</v>
      </c>
      <c r="N546" s="7">
        <v>42</v>
      </c>
      <c r="O546" s="7" t="str">
        <f>IF(AND(N546&gt;=25,N546&lt;=34),"Young Adults",
 IF(AND(N546&gt;=35,N546&lt;=44),"Early Middle Age",
 IF(AND(N546&gt;=45,N546&lt;=54),"Middle Age",
 IF(AND(N546&gt;=55,N546&lt;=64),"Pre-Retirement",
 IF(AND(N546&gt;=65,N546&lt;=74),"Young Seniors",
 IF(AND(N546&gt;=75,N546&lt;=89),"Senior Citizens","Invalid Age")
)))))</f>
        <v>Early Middle Age</v>
      </c>
      <c r="P546" s="7" t="s">
        <v>18</v>
      </c>
    </row>
    <row r="547" spans="1:16" x14ac:dyDescent="0.3">
      <c r="A547" s="7">
        <v>20236</v>
      </c>
      <c r="B547" s="7" t="s">
        <v>38</v>
      </c>
      <c r="C547" s="7" t="s">
        <v>36</v>
      </c>
      <c r="D547" s="8">
        <v>60000</v>
      </c>
      <c r="E547" s="8" t="str">
        <f t="shared" si="8"/>
        <v>Lower-Middle Income</v>
      </c>
      <c r="F547" s="7">
        <v>3</v>
      </c>
      <c r="G547" s="7" t="s">
        <v>13</v>
      </c>
      <c r="H547" s="7" t="s">
        <v>21</v>
      </c>
      <c r="I547" s="7" t="s">
        <v>18</v>
      </c>
      <c r="J547" s="7">
        <v>2</v>
      </c>
      <c r="K547" s="7" t="s">
        <v>16</v>
      </c>
      <c r="L547" s="9" t="str">
        <f>IF(K547="0-1 Miles","Less than a mile",
 IF(K547="1-2 Miles","Between 1 and 2 miles",
 IF(K547="2-5 Miles","Between 2 and 5 miles",
 IF(K547="5-10 Miles","Between 5 and 10 miles",
 IF(K547="10+ Miles","Greater than 10 miles",
 "Unknown"
)))))</f>
        <v>Less than a mile</v>
      </c>
      <c r="M547" s="7" t="s">
        <v>24</v>
      </c>
      <c r="N547" s="7">
        <v>43</v>
      </c>
      <c r="O547" s="7" t="str">
        <f>IF(AND(N547&gt;=25,N547&lt;=34),"Young Adults",
 IF(AND(N547&gt;=35,N547&lt;=44),"Early Middle Age",
 IF(AND(N547&gt;=45,N547&lt;=54),"Middle Age",
 IF(AND(N547&gt;=55,N547&lt;=64),"Pre-Retirement",
 IF(AND(N547&gt;=65,N547&lt;=74),"Young Seniors",
 IF(AND(N547&gt;=75,N547&lt;=89),"Senior Citizens","Invalid Age")
)))))</f>
        <v>Early Middle Age</v>
      </c>
      <c r="P547" s="7" t="s">
        <v>15</v>
      </c>
    </row>
    <row r="548" spans="1:16" x14ac:dyDescent="0.3">
      <c r="A548" s="4">
        <v>26154</v>
      </c>
      <c r="B548" s="4" t="s">
        <v>37</v>
      </c>
      <c r="C548" s="4" t="s">
        <v>36</v>
      </c>
      <c r="D548" s="5">
        <v>60000</v>
      </c>
      <c r="E548" s="5" t="str">
        <f t="shared" si="8"/>
        <v>Lower-Middle Income</v>
      </c>
      <c r="F548" s="4">
        <v>1</v>
      </c>
      <c r="G548" s="4" t="s">
        <v>19</v>
      </c>
      <c r="H548" s="4" t="s">
        <v>14</v>
      </c>
      <c r="I548" s="4" t="s">
        <v>15</v>
      </c>
      <c r="J548" s="4">
        <v>1</v>
      </c>
      <c r="K548" s="4" t="s">
        <v>23</v>
      </c>
      <c r="L548" s="6" t="str">
        <f>IF(K548="0-1 Miles","Less than a mile",
 IF(K548="1-2 Miles","Between 1 and 2 miles",
 IF(K548="2-5 Miles","Between 2 and 5 miles",
 IF(K548="5-10 Miles","Between 5 and 10 miles",
 IF(K548="10+ Miles","Greater than 10 miles",
 "Unknown"
)))))</f>
        <v>Between 5 and 10 miles</v>
      </c>
      <c r="M548" s="4" t="s">
        <v>24</v>
      </c>
      <c r="N548" s="4">
        <v>43</v>
      </c>
      <c r="O548" s="4" t="str">
        <f>IF(AND(N548&gt;=25,N548&lt;=34),"Young Adults",
 IF(AND(N548&gt;=35,N548&lt;=44),"Early Middle Age",
 IF(AND(N548&gt;=45,N548&lt;=54),"Middle Age",
 IF(AND(N548&gt;=55,N548&lt;=64),"Pre-Retirement",
 IF(AND(N548&gt;=65,N548&lt;=74),"Young Seniors",
 IF(AND(N548&gt;=75,N548&lt;=89),"Senior Citizens","Invalid Age")
)))))</f>
        <v>Early Middle Age</v>
      </c>
      <c r="P548" s="4" t="s">
        <v>15</v>
      </c>
    </row>
    <row r="549" spans="1:16" x14ac:dyDescent="0.3">
      <c r="A549" s="7">
        <v>27696</v>
      </c>
      <c r="B549" s="7" t="s">
        <v>37</v>
      </c>
      <c r="C549" s="7" t="s">
        <v>36</v>
      </c>
      <c r="D549" s="8">
        <v>60000</v>
      </c>
      <c r="E549" s="8" t="str">
        <f t="shared" si="8"/>
        <v>Lower-Middle Income</v>
      </c>
      <c r="F549" s="7">
        <v>1</v>
      </c>
      <c r="G549" s="7" t="s">
        <v>13</v>
      </c>
      <c r="H549" s="7" t="s">
        <v>21</v>
      </c>
      <c r="I549" s="7" t="s">
        <v>15</v>
      </c>
      <c r="J549" s="7">
        <v>1</v>
      </c>
      <c r="K549" s="7" t="s">
        <v>23</v>
      </c>
      <c r="L549" s="9" t="str">
        <f>IF(K549="0-1 Miles","Less than a mile",
 IF(K549="1-2 Miles","Between 1 and 2 miles",
 IF(K549="2-5 Miles","Between 2 and 5 miles",
 IF(K549="5-10 Miles","Between 5 and 10 miles",
 IF(K549="10+ Miles","Greater than 10 miles",
 "Unknown"
)))))</f>
        <v>Between 5 and 10 miles</v>
      </c>
      <c r="M549" s="7" t="s">
        <v>24</v>
      </c>
      <c r="N549" s="7">
        <v>43</v>
      </c>
      <c r="O549" s="7" t="str">
        <f>IF(AND(N549&gt;=25,N549&lt;=34),"Young Adults",
 IF(AND(N549&gt;=35,N549&lt;=44),"Early Middle Age",
 IF(AND(N549&gt;=45,N549&lt;=54),"Middle Age",
 IF(AND(N549&gt;=55,N549&lt;=64),"Pre-Retirement",
 IF(AND(N549&gt;=65,N549&lt;=74),"Young Seniors",
 IF(AND(N549&gt;=75,N549&lt;=89),"Senior Citizens","Invalid Age")
)))))</f>
        <v>Early Middle Age</v>
      </c>
      <c r="P549" s="7" t="s">
        <v>15</v>
      </c>
    </row>
    <row r="550" spans="1:16" x14ac:dyDescent="0.3">
      <c r="A550" s="4">
        <v>18267</v>
      </c>
      <c r="B550" s="4" t="s">
        <v>37</v>
      </c>
      <c r="C550" s="4" t="s">
        <v>36</v>
      </c>
      <c r="D550" s="5">
        <v>60000</v>
      </c>
      <c r="E550" s="5" t="str">
        <f t="shared" si="8"/>
        <v>Lower-Middle Income</v>
      </c>
      <c r="F550" s="4">
        <v>3</v>
      </c>
      <c r="G550" s="4" t="s">
        <v>13</v>
      </c>
      <c r="H550" s="4" t="s">
        <v>21</v>
      </c>
      <c r="I550" s="4" t="s">
        <v>15</v>
      </c>
      <c r="J550" s="4">
        <v>2</v>
      </c>
      <c r="K550" s="4" t="s">
        <v>23</v>
      </c>
      <c r="L550" s="6" t="str">
        <f>IF(K550="0-1 Miles","Less than a mile",
 IF(K550="1-2 Miles","Between 1 and 2 miles",
 IF(K550="2-5 Miles","Between 2 and 5 miles",
 IF(K550="5-10 Miles","Between 5 and 10 miles",
 IF(K550="10+ Miles","Greater than 10 miles",
 "Unknown"
)))))</f>
        <v>Between 5 and 10 miles</v>
      </c>
      <c r="M550" s="4" t="s">
        <v>24</v>
      </c>
      <c r="N550" s="4">
        <v>43</v>
      </c>
      <c r="O550" s="4" t="str">
        <f>IF(AND(N550&gt;=25,N550&lt;=34),"Young Adults",
 IF(AND(N550&gt;=35,N550&lt;=44),"Early Middle Age",
 IF(AND(N550&gt;=45,N550&lt;=54),"Middle Age",
 IF(AND(N550&gt;=55,N550&lt;=64),"Pre-Retirement",
 IF(AND(N550&gt;=65,N550&lt;=74),"Young Seniors",
 IF(AND(N550&gt;=75,N550&lt;=89),"Senior Citizens","Invalid Age")
)))))</f>
        <v>Early Middle Age</v>
      </c>
      <c r="P550" s="4" t="s">
        <v>18</v>
      </c>
    </row>
    <row r="551" spans="1:16" x14ac:dyDescent="0.3">
      <c r="A551" s="4">
        <v>15529</v>
      </c>
      <c r="B551" s="4" t="s">
        <v>37</v>
      </c>
      <c r="C551" s="4" t="s">
        <v>36</v>
      </c>
      <c r="D551" s="5">
        <v>60000</v>
      </c>
      <c r="E551" s="5" t="str">
        <f t="shared" si="8"/>
        <v>Lower-Middle Income</v>
      </c>
      <c r="F551" s="4">
        <v>4</v>
      </c>
      <c r="G551" s="4" t="s">
        <v>13</v>
      </c>
      <c r="H551" s="4" t="s">
        <v>21</v>
      </c>
      <c r="I551" s="4" t="s">
        <v>15</v>
      </c>
      <c r="J551" s="4">
        <v>2</v>
      </c>
      <c r="K551" s="4" t="s">
        <v>22</v>
      </c>
      <c r="L551" s="6" t="str">
        <f>IF(K551="0-1 Miles","Less than a mile",
 IF(K551="1-2 Miles","Between 1 and 2 miles",
 IF(K551="2-5 Miles","Between 2 and 5 miles",
 IF(K551="5-10 Miles","Between 5 and 10 miles",
 IF(K551="10+ Miles","Greater than 10 miles",
 "Unknown"
)))))</f>
        <v>Between 2 and 5 miles</v>
      </c>
      <c r="M551" s="4" t="s">
        <v>32</v>
      </c>
      <c r="N551" s="4">
        <v>43</v>
      </c>
      <c r="O551" s="4" t="str">
        <f>IF(AND(N551&gt;=25,N551&lt;=34),"Young Adults",
 IF(AND(N551&gt;=35,N551&lt;=44),"Early Middle Age",
 IF(AND(N551&gt;=45,N551&lt;=54),"Middle Age",
 IF(AND(N551&gt;=55,N551&lt;=64),"Pre-Retirement",
 IF(AND(N551&gt;=65,N551&lt;=74),"Young Seniors",
 IF(AND(N551&gt;=75,N551&lt;=89),"Senior Citizens","Invalid Age")
)))))</f>
        <v>Early Middle Age</v>
      </c>
      <c r="P551" s="4" t="s">
        <v>15</v>
      </c>
    </row>
    <row r="552" spans="1:16" x14ac:dyDescent="0.3">
      <c r="A552" s="7">
        <v>23217</v>
      </c>
      <c r="B552" s="7" t="s">
        <v>38</v>
      </c>
      <c r="C552" s="7" t="s">
        <v>39</v>
      </c>
      <c r="D552" s="8">
        <v>60000</v>
      </c>
      <c r="E552" s="8" t="str">
        <f t="shared" si="8"/>
        <v>Lower-Middle Income</v>
      </c>
      <c r="F552" s="7">
        <v>3</v>
      </c>
      <c r="G552" s="7" t="s">
        <v>31</v>
      </c>
      <c r="H552" s="7" t="s">
        <v>21</v>
      </c>
      <c r="I552" s="7" t="s">
        <v>15</v>
      </c>
      <c r="J552" s="7">
        <v>0</v>
      </c>
      <c r="K552" s="7" t="s">
        <v>22</v>
      </c>
      <c r="L552" s="9" t="str">
        <f>IF(K552="0-1 Miles","Less than a mile",
 IF(K552="1-2 Miles","Between 1 and 2 miles",
 IF(K552="2-5 Miles","Between 2 and 5 miles",
 IF(K552="5-10 Miles","Between 5 and 10 miles",
 IF(K552="10+ Miles","Greater than 10 miles",
 "Unknown"
)))))</f>
        <v>Between 2 and 5 miles</v>
      </c>
      <c r="M552" s="7" t="s">
        <v>32</v>
      </c>
      <c r="N552" s="7">
        <v>43</v>
      </c>
      <c r="O552" s="7" t="str">
        <f>IF(AND(N552&gt;=25,N552&lt;=34),"Young Adults",
 IF(AND(N552&gt;=35,N552&lt;=44),"Early Middle Age",
 IF(AND(N552&gt;=45,N552&lt;=54),"Middle Age",
 IF(AND(N552&gt;=55,N552&lt;=64),"Pre-Retirement",
 IF(AND(N552&gt;=65,N552&lt;=74),"Young Seniors",
 IF(AND(N552&gt;=75,N552&lt;=89),"Senior Citizens","Invalid Age")
)))))</f>
        <v>Early Middle Age</v>
      </c>
      <c r="P552" s="7" t="s">
        <v>15</v>
      </c>
    </row>
    <row r="553" spans="1:16" x14ac:dyDescent="0.3">
      <c r="A553" s="4">
        <v>15532</v>
      </c>
      <c r="B553" s="4" t="s">
        <v>38</v>
      </c>
      <c r="C553" s="4" t="s">
        <v>36</v>
      </c>
      <c r="D553" s="5">
        <v>60000</v>
      </c>
      <c r="E553" s="5" t="str">
        <f t="shared" si="8"/>
        <v>Lower-Middle Income</v>
      </c>
      <c r="F553" s="4">
        <v>4</v>
      </c>
      <c r="G553" s="4" t="s">
        <v>13</v>
      </c>
      <c r="H553" s="4" t="s">
        <v>21</v>
      </c>
      <c r="I553" s="4" t="s">
        <v>15</v>
      </c>
      <c r="J553" s="4">
        <v>2</v>
      </c>
      <c r="K553" s="4" t="s">
        <v>22</v>
      </c>
      <c r="L553" s="6" t="str">
        <f>IF(K553="0-1 Miles","Less than a mile",
 IF(K553="1-2 Miles","Between 1 and 2 miles",
 IF(K553="2-5 Miles","Between 2 and 5 miles",
 IF(K553="5-10 Miles","Between 5 and 10 miles",
 IF(K553="10+ Miles","Greater than 10 miles",
 "Unknown"
)))))</f>
        <v>Between 2 and 5 miles</v>
      </c>
      <c r="M553" s="4" t="s">
        <v>32</v>
      </c>
      <c r="N553" s="4">
        <v>43</v>
      </c>
      <c r="O553" s="4" t="str">
        <f>IF(AND(N553&gt;=25,N553&lt;=34),"Young Adults",
 IF(AND(N553&gt;=35,N553&lt;=44),"Early Middle Age",
 IF(AND(N553&gt;=45,N553&lt;=54),"Middle Age",
 IF(AND(N553&gt;=55,N553&lt;=64),"Pre-Retirement",
 IF(AND(N553&gt;=65,N553&lt;=74),"Young Seniors",
 IF(AND(N553&gt;=75,N553&lt;=89),"Senior Citizens","Invalid Age")
)))))</f>
        <v>Early Middle Age</v>
      </c>
      <c r="P553" s="4" t="s">
        <v>15</v>
      </c>
    </row>
    <row r="554" spans="1:16" x14ac:dyDescent="0.3">
      <c r="A554" s="7">
        <v>21660</v>
      </c>
      <c r="B554" s="7" t="s">
        <v>37</v>
      </c>
      <c r="C554" s="7" t="s">
        <v>39</v>
      </c>
      <c r="D554" s="8">
        <v>60000</v>
      </c>
      <c r="E554" s="8" t="str">
        <f t="shared" si="8"/>
        <v>Lower-Middle Income</v>
      </c>
      <c r="F554" s="7">
        <v>3</v>
      </c>
      <c r="G554" s="7" t="s">
        <v>31</v>
      </c>
      <c r="H554" s="7" t="s">
        <v>21</v>
      </c>
      <c r="I554" s="7" t="s">
        <v>15</v>
      </c>
      <c r="J554" s="7">
        <v>0</v>
      </c>
      <c r="K554" s="7" t="s">
        <v>22</v>
      </c>
      <c r="L554" s="9" t="str">
        <f>IF(K554="0-1 Miles","Less than a mile",
 IF(K554="1-2 Miles","Between 1 and 2 miles",
 IF(K554="2-5 Miles","Between 2 and 5 miles",
 IF(K554="5-10 Miles","Between 5 and 10 miles",
 IF(K554="10+ Miles","Greater than 10 miles",
 "Unknown"
)))))</f>
        <v>Between 2 and 5 miles</v>
      </c>
      <c r="M554" s="7" t="s">
        <v>32</v>
      </c>
      <c r="N554" s="7">
        <v>43</v>
      </c>
      <c r="O554" s="7" t="str">
        <f>IF(AND(N554&gt;=25,N554&lt;=34),"Young Adults",
 IF(AND(N554&gt;=35,N554&lt;=44),"Early Middle Age",
 IF(AND(N554&gt;=45,N554&lt;=54),"Middle Age",
 IF(AND(N554&gt;=55,N554&lt;=64),"Pre-Retirement",
 IF(AND(N554&gt;=65,N554&lt;=74),"Young Seniors",
 IF(AND(N554&gt;=75,N554&lt;=89),"Senior Citizens","Invalid Age")
)))))</f>
        <v>Early Middle Age</v>
      </c>
      <c r="P554" s="7" t="s">
        <v>15</v>
      </c>
    </row>
    <row r="555" spans="1:16" x14ac:dyDescent="0.3">
      <c r="A555" s="4">
        <v>21980</v>
      </c>
      <c r="B555" s="4" t="s">
        <v>38</v>
      </c>
      <c r="C555" s="4" t="s">
        <v>39</v>
      </c>
      <c r="D555" s="5">
        <v>60000</v>
      </c>
      <c r="E555" s="5" t="str">
        <f t="shared" si="8"/>
        <v>Lower-Middle Income</v>
      </c>
      <c r="F555" s="4">
        <v>1</v>
      </c>
      <c r="G555" s="4" t="s">
        <v>13</v>
      </c>
      <c r="H555" s="4" t="s">
        <v>21</v>
      </c>
      <c r="I555" s="4" t="s">
        <v>15</v>
      </c>
      <c r="J555" s="4">
        <v>1</v>
      </c>
      <c r="K555" s="4" t="s">
        <v>23</v>
      </c>
      <c r="L555" s="6" t="str">
        <f>IF(K555="0-1 Miles","Less than a mile",
 IF(K555="1-2 Miles","Between 1 and 2 miles",
 IF(K555="2-5 Miles","Between 2 and 5 miles",
 IF(K555="5-10 Miles","Between 5 and 10 miles",
 IF(K555="10+ Miles","Greater than 10 miles",
 "Unknown"
)))))</f>
        <v>Between 5 and 10 miles</v>
      </c>
      <c r="M555" s="4" t="s">
        <v>24</v>
      </c>
      <c r="N555" s="4">
        <v>44</v>
      </c>
      <c r="O555" s="4" t="str">
        <f>IF(AND(N555&gt;=25,N555&lt;=34),"Young Adults",
 IF(AND(N555&gt;=35,N555&lt;=44),"Early Middle Age",
 IF(AND(N555&gt;=45,N555&lt;=54),"Middle Age",
 IF(AND(N555&gt;=55,N555&lt;=64),"Pre-Retirement",
 IF(AND(N555&gt;=65,N555&lt;=74),"Young Seniors",
 IF(AND(N555&gt;=75,N555&lt;=89),"Senior Citizens","Invalid Age")
)))))</f>
        <v>Early Middle Age</v>
      </c>
      <c r="P555" s="4" t="s">
        <v>15</v>
      </c>
    </row>
    <row r="556" spans="1:16" x14ac:dyDescent="0.3">
      <c r="A556" s="4">
        <v>29143</v>
      </c>
      <c r="B556" s="4" t="s">
        <v>38</v>
      </c>
      <c r="C556" s="4" t="s">
        <v>39</v>
      </c>
      <c r="D556" s="5">
        <v>60000</v>
      </c>
      <c r="E556" s="5" t="str">
        <f t="shared" si="8"/>
        <v>Lower-Middle Income</v>
      </c>
      <c r="F556" s="4">
        <v>1</v>
      </c>
      <c r="G556" s="4" t="s">
        <v>13</v>
      </c>
      <c r="H556" s="4" t="s">
        <v>21</v>
      </c>
      <c r="I556" s="4" t="s">
        <v>18</v>
      </c>
      <c r="J556" s="4">
        <v>1</v>
      </c>
      <c r="K556" s="4" t="s">
        <v>16</v>
      </c>
      <c r="L556" s="6" t="str">
        <f>IF(K556="0-1 Miles","Less than a mile",
 IF(K556="1-2 Miles","Between 1 and 2 miles",
 IF(K556="2-5 Miles","Between 2 and 5 miles",
 IF(K556="5-10 Miles","Between 5 and 10 miles",
 IF(K556="10+ Miles","Greater than 10 miles",
 "Unknown"
)))))</f>
        <v>Less than a mile</v>
      </c>
      <c r="M556" s="4" t="s">
        <v>32</v>
      </c>
      <c r="N556" s="4">
        <v>44</v>
      </c>
      <c r="O556" s="4" t="str">
        <f>IF(AND(N556&gt;=25,N556&lt;=34),"Young Adults",
 IF(AND(N556&gt;=35,N556&lt;=44),"Early Middle Age",
 IF(AND(N556&gt;=45,N556&lt;=54),"Middle Age",
 IF(AND(N556&gt;=55,N556&lt;=64),"Pre-Retirement",
 IF(AND(N556&gt;=65,N556&lt;=74),"Young Seniors",
 IF(AND(N556&gt;=75,N556&lt;=89),"Senior Citizens","Invalid Age")
)))))</f>
        <v>Early Middle Age</v>
      </c>
      <c r="P556" s="4" t="s">
        <v>15</v>
      </c>
    </row>
    <row r="557" spans="1:16" x14ac:dyDescent="0.3">
      <c r="A557" s="7">
        <v>14633</v>
      </c>
      <c r="B557" s="7" t="s">
        <v>37</v>
      </c>
      <c r="C557" s="7" t="s">
        <v>36</v>
      </c>
      <c r="D557" s="8">
        <v>60000</v>
      </c>
      <c r="E557" s="8" t="str">
        <f t="shared" si="8"/>
        <v>Lower-Middle Income</v>
      </c>
      <c r="F557" s="7">
        <v>1</v>
      </c>
      <c r="G557" s="7" t="s">
        <v>19</v>
      </c>
      <c r="H557" s="7" t="s">
        <v>14</v>
      </c>
      <c r="I557" s="7" t="s">
        <v>15</v>
      </c>
      <c r="J557" s="7">
        <v>1</v>
      </c>
      <c r="K557" s="7" t="s">
        <v>22</v>
      </c>
      <c r="L557" s="9" t="str">
        <f>IF(K557="0-1 Miles","Less than a mile",
 IF(K557="1-2 Miles","Between 1 and 2 miles",
 IF(K557="2-5 Miles","Between 2 and 5 miles",
 IF(K557="5-10 Miles","Between 5 and 10 miles",
 IF(K557="10+ Miles","Greater than 10 miles",
 "Unknown"
)))))</f>
        <v>Between 2 and 5 miles</v>
      </c>
      <c r="M557" s="7" t="s">
        <v>32</v>
      </c>
      <c r="N557" s="7">
        <v>44</v>
      </c>
      <c r="O557" s="7" t="str">
        <f>IF(AND(N557&gt;=25,N557&lt;=34),"Young Adults",
 IF(AND(N557&gt;=35,N557&lt;=44),"Early Middle Age",
 IF(AND(N557&gt;=45,N557&lt;=54),"Middle Age",
 IF(AND(N557&gt;=55,N557&lt;=64),"Pre-Retirement",
 IF(AND(N557&gt;=65,N557&lt;=74),"Young Seniors",
 IF(AND(N557&gt;=75,N557&lt;=89),"Senior Citizens","Invalid Age")
)))))</f>
        <v>Early Middle Age</v>
      </c>
      <c r="P557" s="7" t="s">
        <v>18</v>
      </c>
    </row>
    <row r="558" spans="1:16" x14ac:dyDescent="0.3">
      <c r="A558" s="7">
        <v>23542</v>
      </c>
      <c r="B558" s="7" t="s">
        <v>38</v>
      </c>
      <c r="C558" s="7" t="s">
        <v>36</v>
      </c>
      <c r="D558" s="8">
        <v>60000</v>
      </c>
      <c r="E558" s="8" t="str">
        <f t="shared" si="8"/>
        <v>Lower-Middle Income</v>
      </c>
      <c r="F558" s="7">
        <v>1</v>
      </c>
      <c r="G558" s="7" t="s">
        <v>19</v>
      </c>
      <c r="H558" s="7" t="s">
        <v>14</v>
      </c>
      <c r="I558" s="7" t="s">
        <v>18</v>
      </c>
      <c r="J558" s="7">
        <v>1</v>
      </c>
      <c r="K558" s="7" t="s">
        <v>16</v>
      </c>
      <c r="L558" s="9" t="str">
        <f>IF(K558="0-1 Miles","Less than a mile",
 IF(K558="1-2 Miles","Between 1 and 2 miles",
 IF(K558="2-5 Miles","Between 2 and 5 miles",
 IF(K558="5-10 Miles","Between 5 and 10 miles",
 IF(K558="10+ Miles","Greater than 10 miles",
 "Unknown"
)))))</f>
        <v>Less than a mile</v>
      </c>
      <c r="M558" s="7" t="s">
        <v>24</v>
      </c>
      <c r="N558" s="7">
        <v>45</v>
      </c>
      <c r="O558" s="7" t="str">
        <f>IF(AND(N558&gt;=25,N558&lt;=34),"Young Adults",
 IF(AND(N558&gt;=35,N558&lt;=44),"Early Middle Age",
 IF(AND(N558&gt;=45,N558&lt;=54),"Middle Age",
 IF(AND(N558&gt;=55,N558&lt;=64),"Pre-Retirement",
 IF(AND(N558&gt;=65,N558&lt;=74),"Young Seniors",
 IF(AND(N558&gt;=75,N558&lt;=89),"Senior Citizens","Invalid Age")
)))))</f>
        <v>Middle Age</v>
      </c>
      <c r="P558" s="7" t="s">
        <v>15</v>
      </c>
    </row>
    <row r="559" spans="1:16" x14ac:dyDescent="0.3">
      <c r="A559" s="4">
        <v>26139</v>
      </c>
      <c r="B559" s="4" t="s">
        <v>38</v>
      </c>
      <c r="C559" s="4" t="s">
        <v>36</v>
      </c>
      <c r="D559" s="5">
        <v>60000</v>
      </c>
      <c r="E559" s="5" t="str">
        <f t="shared" si="8"/>
        <v>Lower-Middle Income</v>
      </c>
      <c r="F559" s="4">
        <v>1</v>
      </c>
      <c r="G559" s="4" t="s">
        <v>19</v>
      </c>
      <c r="H559" s="4" t="s">
        <v>14</v>
      </c>
      <c r="I559" s="4" t="s">
        <v>15</v>
      </c>
      <c r="J559" s="4">
        <v>1</v>
      </c>
      <c r="K559" s="4" t="s">
        <v>23</v>
      </c>
      <c r="L559" s="6" t="str">
        <f>IF(K559="0-1 Miles","Less than a mile",
 IF(K559="1-2 Miles","Between 1 and 2 miles",
 IF(K559="2-5 Miles","Between 2 and 5 miles",
 IF(K559="5-10 Miles","Between 5 and 10 miles",
 IF(K559="10+ Miles","Greater than 10 miles",
 "Unknown"
)))))</f>
        <v>Between 5 and 10 miles</v>
      </c>
      <c r="M559" s="4" t="s">
        <v>24</v>
      </c>
      <c r="N559" s="4">
        <v>45</v>
      </c>
      <c r="O559" s="4" t="str">
        <f>IF(AND(N559&gt;=25,N559&lt;=34),"Young Adults",
 IF(AND(N559&gt;=35,N559&lt;=44),"Early Middle Age",
 IF(AND(N559&gt;=45,N559&lt;=54),"Middle Age",
 IF(AND(N559&gt;=55,N559&lt;=64),"Pre-Retirement",
 IF(AND(N559&gt;=65,N559&lt;=74),"Young Seniors",
 IF(AND(N559&gt;=75,N559&lt;=89),"Senior Citizens","Invalid Age")
)))))</f>
        <v>Middle Age</v>
      </c>
      <c r="P559" s="4" t="s">
        <v>18</v>
      </c>
    </row>
    <row r="560" spans="1:16" x14ac:dyDescent="0.3">
      <c r="A560" s="4">
        <v>14312</v>
      </c>
      <c r="B560" s="4" t="s">
        <v>37</v>
      </c>
      <c r="C560" s="4" t="s">
        <v>39</v>
      </c>
      <c r="D560" s="5">
        <v>60000</v>
      </c>
      <c r="E560" s="5" t="str">
        <f t="shared" si="8"/>
        <v>Lower-Middle Income</v>
      </c>
      <c r="F560" s="4">
        <v>1</v>
      </c>
      <c r="G560" s="4" t="s">
        <v>19</v>
      </c>
      <c r="H560" s="4" t="s">
        <v>14</v>
      </c>
      <c r="I560" s="4" t="s">
        <v>15</v>
      </c>
      <c r="J560" s="4">
        <v>1</v>
      </c>
      <c r="K560" s="4" t="s">
        <v>23</v>
      </c>
      <c r="L560" s="6" t="str">
        <f>IF(K560="0-1 Miles","Less than a mile",
 IF(K560="1-2 Miles","Between 1 and 2 miles",
 IF(K560="2-5 Miles","Between 2 and 5 miles",
 IF(K560="5-10 Miles","Between 5 and 10 miles",
 IF(K560="10+ Miles","Greater than 10 miles",
 "Unknown"
)))))</f>
        <v>Between 5 and 10 miles</v>
      </c>
      <c r="M560" s="4" t="s">
        <v>24</v>
      </c>
      <c r="N560" s="4">
        <v>45</v>
      </c>
      <c r="O560" s="4" t="str">
        <f>IF(AND(N560&gt;=25,N560&lt;=34),"Young Adults",
 IF(AND(N560&gt;=35,N560&lt;=44),"Early Middle Age",
 IF(AND(N560&gt;=45,N560&lt;=54),"Middle Age",
 IF(AND(N560&gt;=55,N560&lt;=64),"Pre-Retirement",
 IF(AND(N560&gt;=65,N560&lt;=74),"Young Seniors",
 IF(AND(N560&gt;=75,N560&lt;=89),"Senior Citizens","Invalid Age")
)))))</f>
        <v>Middle Age</v>
      </c>
      <c r="P560" s="4" t="s">
        <v>18</v>
      </c>
    </row>
    <row r="561" spans="1:16" x14ac:dyDescent="0.3">
      <c r="A561" s="4">
        <v>22936</v>
      </c>
      <c r="B561" s="4" t="s">
        <v>38</v>
      </c>
      <c r="C561" s="4" t="s">
        <v>39</v>
      </c>
      <c r="D561" s="5">
        <v>60000</v>
      </c>
      <c r="E561" s="5" t="str">
        <f t="shared" si="8"/>
        <v>Lower-Middle Income</v>
      </c>
      <c r="F561" s="4">
        <v>1</v>
      </c>
      <c r="G561" s="4" t="s">
        <v>19</v>
      </c>
      <c r="H561" s="4" t="s">
        <v>14</v>
      </c>
      <c r="I561" s="4" t="s">
        <v>18</v>
      </c>
      <c r="J561" s="4">
        <v>1</v>
      </c>
      <c r="K561" s="4" t="s">
        <v>16</v>
      </c>
      <c r="L561" s="6" t="str">
        <f>IF(K561="0-1 Miles","Less than a mile",
 IF(K561="1-2 Miles","Between 1 and 2 miles",
 IF(K561="2-5 Miles","Between 2 and 5 miles",
 IF(K561="5-10 Miles","Between 5 and 10 miles",
 IF(K561="10+ Miles","Greater than 10 miles",
 "Unknown"
)))))</f>
        <v>Less than a mile</v>
      </c>
      <c r="M561" s="4" t="s">
        <v>24</v>
      </c>
      <c r="N561" s="4">
        <v>45</v>
      </c>
      <c r="O561" s="4" t="str">
        <f>IF(AND(N561&gt;=25,N561&lt;=34),"Young Adults",
 IF(AND(N561&gt;=35,N561&lt;=44),"Early Middle Age",
 IF(AND(N561&gt;=45,N561&lt;=54),"Middle Age",
 IF(AND(N561&gt;=55,N561&lt;=64),"Pre-Retirement",
 IF(AND(N561&gt;=65,N561&lt;=74),"Young Seniors",
 IF(AND(N561&gt;=75,N561&lt;=89),"Senior Citizens","Invalid Age")
)))))</f>
        <v>Middle Age</v>
      </c>
      <c r="P561" s="4" t="s">
        <v>15</v>
      </c>
    </row>
    <row r="562" spans="1:16" x14ac:dyDescent="0.3">
      <c r="A562" s="7">
        <v>17310</v>
      </c>
      <c r="B562" s="7" t="s">
        <v>37</v>
      </c>
      <c r="C562" s="7" t="s">
        <v>36</v>
      </c>
      <c r="D562" s="8">
        <v>60000</v>
      </c>
      <c r="E562" s="8" t="str">
        <f t="shared" si="8"/>
        <v>Lower-Middle Income</v>
      </c>
      <c r="F562" s="7">
        <v>1</v>
      </c>
      <c r="G562" s="7" t="s">
        <v>19</v>
      </c>
      <c r="H562" s="7" t="s">
        <v>14</v>
      </c>
      <c r="I562" s="7" t="s">
        <v>15</v>
      </c>
      <c r="J562" s="7">
        <v>1</v>
      </c>
      <c r="K562" s="7" t="s">
        <v>16</v>
      </c>
      <c r="L562" s="9" t="str">
        <f>IF(K562="0-1 Miles","Less than a mile",
 IF(K562="1-2 Miles","Between 1 and 2 miles",
 IF(K562="2-5 Miles","Between 2 and 5 miles",
 IF(K562="5-10 Miles","Between 5 and 10 miles",
 IF(K562="10+ Miles","Greater than 10 miles",
 "Unknown"
)))))</f>
        <v>Less than a mile</v>
      </c>
      <c r="M562" s="7" t="s">
        <v>24</v>
      </c>
      <c r="N562" s="7">
        <v>45</v>
      </c>
      <c r="O562" s="7" t="str">
        <f>IF(AND(N562&gt;=25,N562&lt;=34),"Young Adults",
 IF(AND(N562&gt;=35,N562&lt;=44),"Early Middle Age",
 IF(AND(N562&gt;=45,N562&lt;=54),"Middle Age",
 IF(AND(N562&gt;=55,N562&lt;=64),"Pre-Retirement",
 IF(AND(N562&gt;=65,N562&lt;=74),"Young Seniors",
 IF(AND(N562&gt;=75,N562&lt;=89),"Senior Citizens","Invalid Age")
)))))</f>
        <v>Middle Age</v>
      </c>
      <c r="P562" s="7" t="s">
        <v>15</v>
      </c>
    </row>
    <row r="563" spans="1:16" x14ac:dyDescent="0.3">
      <c r="A563" s="7">
        <v>18052</v>
      </c>
      <c r="B563" s="7" t="s">
        <v>37</v>
      </c>
      <c r="C563" s="7" t="s">
        <v>39</v>
      </c>
      <c r="D563" s="8">
        <v>60000</v>
      </c>
      <c r="E563" s="8" t="str">
        <f t="shared" si="8"/>
        <v>Lower-Middle Income</v>
      </c>
      <c r="F563" s="7">
        <v>1</v>
      </c>
      <c r="G563" s="7" t="s">
        <v>19</v>
      </c>
      <c r="H563" s="7" t="s">
        <v>14</v>
      </c>
      <c r="I563" s="7" t="s">
        <v>15</v>
      </c>
      <c r="J563" s="7">
        <v>1</v>
      </c>
      <c r="K563" s="7" t="s">
        <v>16</v>
      </c>
      <c r="L563" s="9" t="str">
        <f>IF(K563="0-1 Miles","Less than a mile",
 IF(K563="1-2 Miles","Between 1 and 2 miles",
 IF(K563="2-5 Miles","Between 2 and 5 miles",
 IF(K563="5-10 Miles","Between 5 and 10 miles",
 IF(K563="10+ Miles","Greater than 10 miles",
 "Unknown"
)))))</f>
        <v>Less than a mile</v>
      </c>
      <c r="M563" s="7" t="s">
        <v>32</v>
      </c>
      <c r="N563" s="7">
        <v>45</v>
      </c>
      <c r="O563" s="7" t="str">
        <f>IF(AND(N563&gt;=25,N563&lt;=34),"Young Adults",
 IF(AND(N563&gt;=35,N563&lt;=44),"Early Middle Age",
 IF(AND(N563&gt;=45,N563&lt;=54),"Middle Age",
 IF(AND(N563&gt;=55,N563&lt;=64),"Pre-Retirement",
 IF(AND(N563&gt;=65,N563&lt;=74),"Young Seniors",
 IF(AND(N563&gt;=75,N563&lt;=89),"Senior Citizens","Invalid Age")
)))))</f>
        <v>Middle Age</v>
      </c>
      <c r="P563" s="7" t="s">
        <v>15</v>
      </c>
    </row>
    <row r="564" spans="1:16" x14ac:dyDescent="0.3">
      <c r="A564" s="7">
        <v>15555</v>
      </c>
      <c r="B564" s="7" t="s">
        <v>37</v>
      </c>
      <c r="C564" s="7" t="s">
        <v>39</v>
      </c>
      <c r="D564" s="8">
        <v>60000</v>
      </c>
      <c r="E564" s="8" t="str">
        <f t="shared" si="8"/>
        <v>Lower-Middle Income</v>
      </c>
      <c r="F564" s="7">
        <v>1</v>
      </c>
      <c r="G564" s="7" t="s">
        <v>19</v>
      </c>
      <c r="H564" s="7" t="s">
        <v>14</v>
      </c>
      <c r="I564" s="7" t="s">
        <v>15</v>
      </c>
      <c r="J564" s="7">
        <v>1</v>
      </c>
      <c r="K564" s="7" t="s">
        <v>22</v>
      </c>
      <c r="L564" s="9" t="str">
        <f>IF(K564="0-1 Miles","Less than a mile",
 IF(K564="1-2 Miles","Between 1 and 2 miles",
 IF(K564="2-5 Miles","Between 2 and 5 miles",
 IF(K564="5-10 Miles","Between 5 and 10 miles",
 IF(K564="10+ Miles","Greater than 10 miles",
 "Unknown"
)))))</f>
        <v>Between 2 and 5 miles</v>
      </c>
      <c r="M564" s="7" t="s">
        <v>32</v>
      </c>
      <c r="N564" s="7">
        <v>45</v>
      </c>
      <c r="O564" s="7" t="str">
        <f>IF(AND(N564&gt;=25,N564&lt;=34),"Young Adults",
 IF(AND(N564&gt;=35,N564&lt;=44),"Early Middle Age",
 IF(AND(N564&gt;=45,N564&lt;=54),"Middle Age",
 IF(AND(N564&gt;=55,N564&lt;=64),"Pre-Retirement",
 IF(AND(N564&gt;=65,N564&lt;=74),"Young Seniors",
 IF(AND(N564&gt;=75,N564&lt;=89),"Senior Citizens","Invalid Age")
)))))</f>
        <v>Middle Age</v>
      </c>
      <c r="P564" s="7" t="s">
        <v>15</v>
      </c>
    </row>
    <row r="565" spans="1:16" x14ac:dyDescent="0.3">
      <c r="A565" s="7">
        <v>18050</v>
      </c>
      <c r="B565" s="7" t="s">
        <v>37</v>
      </c>
      <c r="C565" s="7" t="s">
        <v>39</v>
      </c>
      <c r="D565" s="8">
        <v>60000</v>
      </c>
      <c r="E565" s="8" t="str">
        <f t="shared" si="8"/>
        <v>Lower-Middle Income</v>
      </c>
      <c r="F565" s="7">
        <v>1</v>
      </c>
      <c r="G565" s="7" t="s">
        <v>19</v>
      </c>
      <c r="H565" s="7" t="s">
        <v>14</v>
      </c>
      <c r="I565" s="7" t="s">
        <v>15</v>
      </c>
      <c r="J565" s="7">
        <v>1</v>
      </c>
      <c r="K565" s="7" t="s">
        <v>16</v>
      </c>
      <c r="L565" s="9" t="str">
        <f>IF(K565="0-1 Miles","Less than a mile",
 IF(K565="1-2 Miles","Between 1 and 2 miles",
 IF(K565="2-5 Miles","Between 2 and 5 miles",
 IF(K565="5-10 Miles","Between 5 and 10 miles",
 IF(K565="10+ Miles","Greater than 10 miles",
 "Unknown"
)))))</f>
        <v>Less than a mile</v>
      </c>
      <c r="M565" s="7" t="s">
        <v>32</v>
      </c>
      <c r="N565" s="7">
        <v>45</v>
      </c>
      <c r="O565" s="7" t="str">
        <f>IF(AND(N565&gt;=25,N565&lt;=34),"Young Adults",
 IF(AND(N565&gt;=35,N565&lt;=44),"Early Middle Age",
 IF(AND(N565&gt;=45,N565&lt;=54),"Middle Age",
 IF(AND(N565&gt;=55,N565&lt;=64),"Pre-Retirement",
 IF(AND(N565&gt;=65,N565&lt;=74),"Young Seniors",
 IF(AND(N565&gt;=75,N565&lt;=89),"Senior Citizens","Invalid Age")
)))))</f>
        <v>Middle Age</v>
      </c>
      <c r="P565" s="7" t="s">
        <v>15</v>
      </c>
    </row>
    <row r="566" spans="1:16" x14ac:dyDescent="0.3">
      <c r="A566" s="7">
        <v>20196</v>
      </c>
      <c r="B566" s="7" t="s">
        <v>37</v>
      </c>
      <c r="C566" s="7" t="s">
        <v>36</v>
      </c>
      <c r="D566" s="8">
        <v>60000</v>
      </c>
      <c r="E566" s="8" t="str">
        <f t="shared" si="8"/>
        <v>Lower-Middle Income</v>
      </c>
      <c r="F566" s="7">
        <v>1</v>
      </c>
      <c r="G566" s="7" t="s">
        <v>19</v>
      </c>
      <c r="H566" s="7" t="s">
        <v>14</v>
      </c>
      <c r="I566" s="7" t="s">
        <v>15</v>
      </c>
      <c r="J566" s="7">
        <v>1</v>
      </c>
      <c r="K566" s="7" t="s">
        <v>22</v>
      </c>
      <c r="L566" s="9" t="str">
        <f>IF(K566="0-1 Miles","Less than a mile",
 IF(K566="1-2 Miles","Between 1 and 2 miles",
 IF(K566="2-5 Miles","Between 2 and 5 miles",
 IF(K566="5-10 Miles","Between 5 and 10 miles",
 IF(K566="10+ Miles","Greater than 10 miles",
 "Unknown"
)))))</f>
        <v>Between 2 and 5 miles</v>
      </c>
      <c r="M566" s="7" t="s">
        <v>32</v>
      </c>
      <c r="N566" s="7">
        <v>45</v>
      </c>
      <c r="O566" s="7" t="str">
        <f>IF(AND(N566&gt;=25,N566&lt;=34),"Young Adults",
 IF(AND(N566&gt;=35,N566&lt;=44),"Early Middle Age",
 IF(AND(N566&gt;=45,N566&lt;=54),"Middle Age",
 IF(AND(N566&gt;=55,N566&lt;=64),"Pre-Retirement",
 IF(AND(N566&gt;=65,N566&lt;=74),"Young Seniors",
 IF(AND(N566&gt;=75,N566&lt;=89),"Senior Citizens","Invalid Age")
)))))</f>
        <v>Middle Age</v>
      </c>
      <c r="P566" s="7" t="s">
        <v>15</v>
      </c>
    </row>
    <row r="567" spans="1:16" x14ac:dyDescent="0.3">
      <c r="A567" s="4">
        <v>24466</v>
      </c>
      <c r="B567" s="4" t="s">
        <v>37</v>
      </c>
      <c r="C567" s="4" t="s">
        <v>39</v>
      </c>
      <c r="D567" s="5">
        <v>60000</v>
      </c>
      <c r="E567" s="5" t="str">
        <f t="shared" si="8"/>
        <v>Lower-Middle Income</v>
      </c>
      <c r="F567" s="4">
        <v>1</v>
      </c>
      <c r="G567" s="4" t="s">
        <v>19</v>
      </c>
      <c r="H567" s="4" t="s">
        <v>14</v>
      </c>
      <c r="I567" s="4" t="s">
        <v>15</v>
      </c>
      <c r="J567" s="4">
        <v>1</v>
      </c>
      <c r="K567" s="4" t="s">
        <v>23</v>
      </c>
      <c r="L567" s="6" t="str">
        <f>IF(K567="0-1 Miles","Less than a mile",
 IF(K567="1-2 Miles","Between 1 and 2 miles",
 IF(K567="2-5 Miles","Between 2 and 5 miles",
 IF(K567="5-10 Miles","Between 5 and 10 miles",
 IF(K567="10+ Miles","Greater than 10 miles",
 "Unknown"
)))))</f>
        <v>Between 5 and 10 miles</v>
      </c>
      <c r="M567" s="4" t="s">
        <v>24</v>
      </c>
      <c r="N567" s="4">
        <v>46</v>
      </c>
      <c r="O567" s="4" t="str">
        <f>IF(AND(N567&gt;=25,N567&lt;=34),"Young Adults",
 IF(AND(N567&gt;=35,N567&lt;=44),"Early Middle Age",
 IF(AND(N567&gt;=45,N567&lt;=54),"Middle Age",
 IF(AND(N567&gt;=55,N567&lt;=64),"Pre-Retirement",
 IF(AND(N567&gt;=65,N567&lt;=74),"Young Seniors",
 IF(AND(N567&gt;=75,N567&lt;=89),"Senior Citizens","Invalid Age")
)))))</f>
        <v>Middle Age</v>
      </c>
      <c r="P567" s="4" t="s">
        <v>15</v>
      </c>
    </row>
    <row r="568" spans="1:16" x14ac:dyDescent="0.3">
      <c r="A568" s="4">
        <v>29298</v>
      </c>
      <c r="B568" s="4" t="s">
        <v>38</v>
      </c>
      <c r="C568" s="4" t="s">
        <v>39</v>
      </c>
      <c r="D568" s="5">
        <v>60000</v>
      </c>
      <c r="E568" s="5" t="str">
        <f t="shared" si="8"/>
        <v>Lower-Middle Income</v>
      </c>
      <c r="F568" s="4">
        <v>1</v>
      </c>
      <c r="G568" s="4" t="s">
        <v>19</v>
      </c>
      <c r="H568" s="4" t="s">
        <v>14</v>
      </c>
      <c r="I568" s="4" t="s">
        <v>15</v>
      </c>
      <c r="J568" s="4">
        <v>1</v>
      </c>
      <c r="K568" s="4" t="s">
        <v>23</v>
      </c>
      <c r="L568" s="6" t="str">
        <f>IF(K568="0-1 Miles","Less than a mile",
 IF(K568="1-2 Miles","Between 1 and 2 miles",
 IF(K568="2-5 Miles","Between 2 and 5 miles",
 IF(K568="5-10 Miles","Between 5 and 10 miles",
 IF(K568="10+ Miles","Greater than 10 miles",
 "Unknown"
)))))</f>
        <v>Between 5 and 10 miles</v>
      </c>
      <c r="M568" s="4" t="s">
        <v>24</v>
      </c>
      <c r="N568" s="4">
        <v>46</v>
      </c>
      <c r="O568" s="4" t="str">
        <f>IF(AND(N568&gt;=25,N568&lt;=34),"Young Adults",
 IF(AND(N568&gt;=35,N568&lt;=44),"Early Middle Age",
 IF(AND(N568&gt;=45,N568&lt;=54),"Middle Age",
 IF(AND(N568&gt;=55,N568&lt;=64),"Pre-Retirement",
 IF(AND(N568&gt;=65,N568&lt;=74),"Young Seniors",
 IF(AND(N568&gt;=75,N568&lt;=89),"Senior Citizens","Invalid Age")
)))))</f>
        <v>Middle Age</v>
      </c>
      <c r="P568" s="4" t="s">
        <v>15</v>
      </c>
    </row>
    <row r="569" spans="1:16" x14ac:dyDescent="0.3">
      <c r="A569" s="7">
        <v>28319</v>
      </c>
      <c r="B569" s="7" t="s">
        <v>38</v>
      </c>
      <c r="C569" s="7" t="s">
        <v>39</v>
      </c>
      <c r="D569" s="8">
        <v>60000</v>
      </c>
      <c r="E569" s="8" t="str">
        <f t="shared" si="8"/>
        <v>Lower-Middle Income</v>
      </c>
      <c r="F569" s="7">
        <v>1</v>
      </c>
      <c r="G569" s="7" t="s">
        <v>19</v>
      </c>
      <c r="H569" s="7" t="s">
        <v>14</v>
      </c>
      <c r="I569" s="7" t="s">
        <v>18</v>
      </c>
      <c r="J569" s="7">
        <v>1</v>
      </c>
      <c r="K569" s="7" t="s">
        <v>16</v>
      </c>
      <c r="L569" s="9" t="str">
        <f>IF(K569="0-1 Miles","Less than a mile",
 IF(K569="1-2 Miles","Between 1 and 2 miles",
 IF(K569="2-5 Miles","Between 2 and 5 miles",
 IF(K569="5-10 Miles","Between 5 and 10 miles",
 IF(K569="10+ Miles","Greater than 10 miles",
 "Unknown"
)))))</f>
        <v>Less than a mile</v>
      </c>
      <c r="M569" s="7" t="s">
        <v>24</v>
      </c>
      <c r="N569" s="7">
        <v>46</v>
      </c>
      <c r="O569" s="7" t="str">
        <f>IF(AND(N569&gt;=25,N569&lt;=34),"Young Adults",
 IF(AND(N569&gt;=35,N569&lt;=44),"Early Middle Age",
 IF(AND(N569&gt;=45,N569&lt;=54),"Middle Age",
 IF(AND(N569&gt;=55,N569&lt;=64),"Pre-Retirement",
 IF(AND(N569&gt;=65,N569&lt;=74),"Young Seniors",
 IF(AND(N569&gt;=75,N569&lt;=89),"Senior Citizens","Invalid Age")
)))))</f>
        <v>Middle Age</v>
      </c>
      <c r="P569" s="7" t="s">
        <v>15</v>
      </c>
    </row>
    <row r="570" spans="1:16" x14ac:dyDescent="0.3">
      <c r="A570" s="7">
        <v>21207</v>
      </c>
      <c r="B570" s="7" t="s">
        <v>37</v>
      </c>
      <c r="C570" s="7" t="s">
        <v>36</v>
      </c>
      <c r="D570" s="8">
        <v>60000</v>
      </c>
      <c r="E570" s="8" t="str">
        <f t="shared" si="8"/>
        <v>Lower-Middle Income</v>
      </c>
      <c r="F570" s="7">
        <v>1</v>
      </c>
      <c r="G570" s="7" t="s">
        <v>19</v>
      </c>
      <c r="H570" s="7" t="s">
        <v>14</v>
      </c>
      <c r="I570" s="7" t="s">
        <v>15</v>
      </c>
      <c r="J570" s="7">
        <v>1</v>
      </c>
      <c r="K570" s="7" t="s">
        <v>23</v>
      </c>
      <c r="L570" s="9" t="str">
        <f>IF(K570="0-1 Miles","Less than a mile",
 IF(K570="1-2 Miles","Between 1 and 2 miles",
 IF(K570="2-5 Miles","Between 2 and 5 miles",
 IF(K570="5-10 Miles","Between 5 and 10 miles",
 IF(K570="10+ Miles","Greater than 10 miles",
 "Unknown"
)))))</f>
        <v>Between 5 and 10 miles</v>
      </c>
      <c r="M570" s="7" t="s">
        <v>24</v>
      </c>
      <c r="N570" s="7">
        <v>46</v>
      </c>
      <c r="O570" s="7" t="str">
        <f>IF(AND(N570&gt;=25,N570&lt;=34),"Young Adults",
 IF(AND(N570&gt;=35,N570&lt;=44),"Early Middle Age",
 IF(AND(N570&gt;=45,N570&lt;=54),"Middle Age",
 IF(AND(N570&gt;=55,N570&lt;=64),"Pre-Retirement",
 IF(AND(N570&gt;=65,N570&lt;=74),"Young Seniors",
 IF(AND(N570&gt;=75,N570&lt;=89),"Senior Citizens","Invalid Age")
)))))</f>
        <v>Middle Age</v>
      </c>
      <c r="P570" s="7" t="s">
        <v>18</v>
      </c>
    </row>
    <row r="571" spans="1:16" x14ac:dyDescent="0.3">
      <c r="A571" s="7">
        <v>11738</v>
      </c>
      <c r="B571" s="7" t="s">
        <v>37</v>
      </c>
      <c r="C571" s="7" t="s">
        <v>36</v>
      </c>
      <c r="D571" s="8">
        <v>60000</v>
      </c>
      <c r="E571" s="8" t="str">
        <f t="shared" si="8"/>
        <v>Lower-Middle Income</v>
      </c>
      <c r="F571" s="7">
        <v>4</v>
      </c>
      <c r="G571" s="7" t="s">
        <v>13</v>
      </c>
      <c r="H571" s="7" t="s">
        <v>21</v>
      </c>
      <c r="I571" s="7" t="s">
        <v>15</v>
      </c>
      <c r="J571" s="7">
        <v>0</v>
      </c>
      <c r="K571" s="7" t="s">
        <v>22</v>
      </c>
      <c r="L571" s="9" t="str">
        <f>IF(K571="0-1 Miles","Less than a mile",
 IF(K571="1-2 Miles","Between 1 and 2 miles",
 IF(K571="2-5 Miles","Between 2 and 5 miles",
 IF(K571="5-10 Miles","Between 5 and 10 miles",
 IF(K571="10+ Miles","Greater than 10 miles",
 "Unknown"
)))))</f>
        <v>Between 2 and 5 miles</v>
      </c>
      <c r="M571" s="7" t="s">
        <v>32</v>
      </c>
      <c r="N571" s="7">
        <v>46</v>
      </c>
      <c r="O571" s="7" t="str">
        <f>IF(AND(N571&gt;=25,N571&lt;=34),"Young Adults",
 IF(AND(N571&gt;=35,N571&lt;=44),"Early Middle Age",
 IF(AND(N571&gt;=45,N571&lt;=54),"Middle Age",
 IF(AND(N571&gt;=55,N571&lt;=64),"Pre-Retirement",
 IF(AND(N571&gt;=65,N571&lt;=74),"Young Seniors",
 IF(AND(N571&gt;=75,N571&lt;=89),"Senior Citizens","Invalid Age")
)))))</f>
        <v>Middle Age</v>
      </c>
      <c r="P571" s="7" t="s">
        <v>18</v>
      </c>
    </row>
    <row r="572" spans="1:16" x14ac:dyDescent="0.3">
      <c r="A572" s="7">
        <v>17864</v>
      </c>
      <c r="B572" s="7" t="s">
        <v>37</v>
      </c>
      <c r="C572" s="7" t="s">
        <v>39</v>
      </c>
      <c r="D572" s="8">
        <v>60000</v>
      </c>
      <c r="E572" s="8" t="str">
        <f t="shared" si="8"/>
        <v>Lower-Middle Income</v>
      </c>
      <c r="F572" s="7">
        <v>1</v>
      </c>
      <c r="G572" s="7" t="s">
        <v>19</v>
      </c>
      <c r="H572" s="7" t="s">
        <v>14</v>
      </c>
      <c r="I572" s="7" t="s">
        <v>15</v>
      </c>
      <c r="J572" s="7">
        <v>1</v>
      </c>
      <c r="K572" s="7" t="s">
        <v>22</v>
      </c>
      <c r="L572" s="9" t="str">
        <f>IF(K572="0-1 Miles","Less than a mile",
 IF(K572="1-2 Miles","Between 1 and 2 miles",
 IF(K572="2-5 Miles","Between 2 and 5 miles",
 IF(K572="5-10 Miles","Between 5 and 10 miles",
 IF(K572="10+ Miles","Greater than 10 miles",
 "Unknown"
)))))</f>
        <v>Between 2 and 5 miles</v>
      </c>
      <c r="M572" s="7" t="s">
        <v>32</v>
      </c>
      <c r="N572" s="7">
        <v>46</v>
      </c>
      <c r="O572" s="7" t="str">
        <f>IF(AND(N572&gt;=25,N572&lt;=34),"Young Adults",
 IF(AND(N572&gt;=35,N572&lt;=44),"Early Middle Age",
 IF(AND(N572&gt;=45,N572&lt;=54),"Middle Age",
 IF(AND(N572&gt;=55,N572&lt;=64),"Pre-Retirement",
 IF(AND(N572&gt;=65,N572&lt;=74),"Young Seniors",
 IF(AND(N572&gt;=75,N572&lt;=89),"Senior Citizens","Invalid Age")
)))))</f>
        <v>Middle Age</v>
      </c>
      <c r="P572" s="7" t="s">
        <v>15</v>
      </c>
    </row>
    <row r="573" spans="1:16" x14ac:dyDescent="0.3">
      <c r="A573" s="4">
        <v>13942</v>
      </c>
      <c r="B573" s="4" t="s">
        <v>37</v>
      </c>
      <c r="C573" s="4" t="s">
        <v>36</v>
      </c>
      <c r="D573" s="5">
        <v>60000</v>
      </c>
      <c r="E573" s="5" t="str">
        <f t="shared" si="8"/>
        <v>Lower-Middle Income</v>
      </c>
      <c r="F573" s="4">
        <v>1</v>
      </c>
      <c r="G573" s="4" t="s">
        <v>19</v>
      </c>
      <c r="H573" s="4" t="s">
        <v>14</v>
      </c>
      <c r="I573" s="4" t="s">
        <v>15</v>
      </c>
      <c r="J573" s="4">
        <v>1</v>
      </c>
      <c r="K573" s="4" t="s">
        <v>16</v>
      </c>
      <c r="L573" s="6" t="str">
        <f>IF(K573="0-1 Miles","Less than a mile",
 IF(K573="1-2 Miles","Between 1 and 2 miles",
 IF(K573="2-5 Miles","Between 2 and 5 miles",
 IF(K573="5-10 Miles","Between 5 and 10 miles",
 IF(K573="10+ Miles","Greater than 10 miles",
 "Unknown"
)))))</f>
        <v>Less than a mile</v>
      </c>
      <c r="M573" s="4" t="s">
        <v>32</v>
      </c>
      <c r="N573" s="4">
        <v>46</v>
      </c>
      <c r="O573" s="4" t="str">
        <f>IF(AND(N573&gt;=25,N573&lt;=34),"Young Adults",
 IF(AND(N573&gt;=35,N573&lt;=44),"Early Middle Age",
 IF(AND(N573&gt;=45,N573&lt;=54),"Middle Age",
 IF(AND(N573&gt;=55,N573&lt;=64),"Pre-Retirement",
 IF(AND(N573&gt;=65,N573&lt;=74),"Young Seniors",
 IF(AND(N573&gt;=75,N573&lt;=89),"Senior Citizens","Invalid Age")
)))))</f>
        <v>Middle Age</v>
      </c>
      <c r="P573" s="4" t="s">
        <v>18</v>
      </c>
    </row>
    <row r="574" spans="1:16" x14ac:dyDescent="0.3">
      <c r="A574" s="4">
        <v>15559</v>
      </c>
      <c r="B574" s="4" t="s">
        <v>37</v>
      </c>
      <c r="C574" s="4" t="s">
        <v>36</v>
      </c>
      <c r="D574" s="5">
        <v>60000</v>
      </c>
      <c r="E574" s="5" t="str">
        <f t="shared" si="8"/>
        <v>Lower-Middle Income</v>
      </c>
      <c r="F574" s="4">
        <v>5</v>
      </c>
      <c r="G574" s="4" t="s">
        <v>13</v>
      </c>
      <c r="H574" s="4" t="s">
        <v>21</v>
      </c>
      <c r="I574" s="4" t="s">
        <v>15</v>
      </c>
      <c r="J574" s="4">
        <v>1</v>
      </c>
      <c r="K574" s="4" t="s">
        <v>22</v>
      </c>
      <c r="L574" s="6" t="str">
        <f>IF(K574="0-1 Miles","Less than a mile",
 IF(K574="1-2 Miles","Between 1 and 2 miles",
 IF(K574="2-5 Miles","Between 2 and 5 miles",
 IF(K574="5-10 Miles","Between 5 and 10 miles",
 IF(K574="10+ Miles","Greater than 10 miles",
 "Unknown"
)))))</f>
        <v>Between 2 and 5 miles</v>
      </c>
      <c r="M574" s="4" t="s">
        <v>32</v>
      </c>
      <c r="N574" s="4">
        <v>47</v>
      </c>
      <c r="O574" s="4" t="str">
        <f>IF(AND(N574&gt;=25,N574&lt;=34),"Young Adults",
 IF(AND(N574&gt;=35,N574&lt;=44),"Early Middle Age",
 IF(AND(N574&gt;=45,N574&lt;=54),"Middle Age",
 IF(AND(N574&gt;=55,N574&lt;=64),"Pre-Retirement",
 IF(AND(N574&gt;=65,N574&lt;=74),"Young Seniors",
 IF(AND(N574&gt;=75,N574&lt;=89),"Senior Citizens","Invalid Age")
)))))</f>
        <v>Middle Age</v>
      </c>
      <c r="P574" s="4" t="s">
        <v>18</v>
      </c>
    </row>
    <row r="575" spans="1:16" x14ac:dyDescent="0.3">
      <c r="A575" s="4">
        <v>17269</v>
      </c>
      <c r="B575" s="4" t="s">
        <v>38</v>
      </c>
      <c r="C575" s="4" t="s">
        <v>36</v>
      </c>
      <c r="D575" s="5">
        <v>60000</v>
      </c>
      <c r="E575" s="5" t="str">
        <f t="shared" si="8"/>
        <v>Lower-Middle Income</v>
      </c>
      <c r="F575" s="4">
        <v>3</v>
      </c>
      <c r="G575" s="4" t="s">
        <v>13</v>
      </c>
      <c r="H575" s="4" t="s">
        <v>21</v>
      </c>
      <c r="I575" s="4" t="s">
        <v>18</v>
      </c>
      <c r="J575" s="4">
        <v>0</v>
      </c>
      <c r="K575" s="4" t="s">
        <v>16</v>
      </c>
      <c r="L575" s="6" t="str">
        <f>IF(K575="0-1 Miles","Less than a mile",
 IF(K575="1-2 Miles","Between 1 and 2 miles",
 IF(K575="2-5 Miles","Between 2 and 5 miles",
 IF(K575="5-10 Miles","Between 5 and 10 miles",
 IF(K575="10+ Miles","Greater than 10 miles",
 "Unknown"
)))))</f>
        <v>Less than a mile</v>
      </c>
      <c r="M575" s="4" t="s">
        <v>32</v>
      </c>
      <c r="N575" s="4">
        <v>47</v>
      </c>
      <c r="O575" s="4" t="str">
        <f>IF(AND(N575&gt;=25,N575&lt;=34),"Young Adults",
 IF(AND(N575&gt;=35,N575&lt;=44),"Early Middle Age",
 IF(AND(N575&gt;=45,N575&lt;=54),"Middle Age",
 IF(AND(N575&gt;=55,N575&lt;=64),"Pre-Retirement",
 IF(AND(N575&gt;=65,N575&lt;=74),"Young Seniors",
 IF(AND(N575&gt;=75,N575&lt;=89),"Senior Citizens","Invalid Age")
)))))</f>
        <v>Middle Age</v>
      </c>
      <c r="P575" s="4" t="s">
        <v>15</v>
      </c>
    </row>
    <row r="576" spans="1:16" x14ac:dyDescent="0.3">
      <c r="A576" s="7">
        <v>19413</v>
      </c>
      <c r="B576" s="7" t="s">
        <v>38</v>
      </c>
      <c r="C576" s="7" t="s">
        <v>36</v>
      </c>
      <c r="D576" s="8">
        <v>60000</v>
      </c>
      <c r="E576" s="8" t="str">
        <f t="shared" si="8"/>
        <v>Lower-Middle Income</v>
      </c>
      <c r="F576" s="7">
        <v>3</v>
      </c>
      <c r="G576" s="7" t="s">
        <v>13</v>
      </c>
      <c r="H576" s="7" t="s">
        <v>21</v>
      </c>
      <c r="I576" s="7" t="s">
        <v>18</v>
      </c>
      <c r="J576" s="7">
        <v>1</v>
      </c>
      <c r="K576" s="7" t="s">
        <v>16</v>
      </c>
      <c r="L576" s="9" t="str">
        <f>IF(K576="0-1 Miles","Less than a mile",
 IF(K576="1-2 Miles","Between 1 and 2 miles",
 IF(K576="2-5 Miles","Between 2 and 5 miles",
 IF(K576="5-10 Miles","Between 5 and 10 miles",
 IF(K576="10+ Miles","Greater than 10 miles",
 "Unknown"
)))))</f>
        <v>Less than a mile</v>
      </c>
      <c r="M576" s="7" t="s">
        <v>32</v>
      </c>
      <c r="N576" s="7">
        <v>47</v>
      </c>
      <c r="O576" s="7" t="str">
        <f>IF(AND(N576&gt;=25,N576&lt;=34),"Young Adults",
 IF(AND(N576&gt;=35,N576&lt;=44),"Early Middle Age",
 IF(AND(N576&gt;=45,N576&lt;=54),"Middle Age",
 IF(AND(N576&gt;=55,N576&lt;=64),"Pre-Retirement",
 IF(AND(N576&gt;=65,N576&lt;=74),"Young Seniors",
 IF(AND(N576&gt;=75,N576&lt;=89),"Senior Citizens","Invalid Age")
)))))</f>
        <v>Middle Age</v>
      </c>
      <c r="P576" s="7" t="s">
        <v>15</v>
      </c>
    </row>
    <row r="577" spans="1:16" x14ac:dyDescent="0.3">
      <c r="A577" s="7">
        <v>11538</v>
      </c>
      <c r="B577" s="7" t="s">
        <v>38</v>
      </c>
      <c r="C577" s="7" t="s">
        <v>39</v>
      </c>
      <c r="D577" s="8">
        <v>60000</v>
      </c>
      <c r="E577" s="8" t="str">
        <f t="shared" si="8"/>
        <v>Lower-Middle Income</v>
      </c>
      <c r="F577" s="7">
        <v>4</v>
      </c>
      <c r="G577" s="7" t="s">
        <v>31</v>
      </c>
      <c r="H577" s="7" t="s">
        <v>14</v>
      </c>
      <c r="I577" s="7" t="s">
        <v>18</v>
      </c>
      <c r="J577" s="7">
        <v>0</v>
      </c>
      <c r="K577" s="7" t="s">
        <v>16</v>
      </c>
      <c r="L577" s="9" t="str">
        <f>IF(K577="0-1 Miles","Less than a mile",
 IF(K577="1-2 Miles","Between 1 and 2 miles",
 IF(K577="2-5 Miles","Between 2 and 5 miles",
 IF(K577="5-10 Miles","Between 5 and 10 miles",
 IF(K577="10+ Miles","Greater than 10 miles",
 "Unknown"
)))))</f>
        <v>Less than a mile</v>
      </c>
      <c r="M577" s="7" t="s">
        <v>32</v>
      </c>
      <c r="N577" s="7">
        <v>47</v>
      </c>
      <c r="O577" s="7" t="str">
        <f>IF(AND(N577&gt;=25,N577&lt;=34),"Young Adults",
 IF(AND(N577&gt;=35,N577&lt;=44),"Early Middle Age",
 IF(AND(N577&gt;=45,N577&lt;=54),"Middle Age",
 IF(AND(N577&gt;=55,N577&lt;=64),"Pre-Retirement",
 IF(AND(N577&gt;=65,N577&lt;=74),"Young Seniors",
 IF(AND(N577&gt;=75,N577&lt;=89),"Senior Citizens","Invalid Age")
)))))</f>
        <v>Middle Age</v>
      </c>
      <c r="P577" s="7" t="s">
        <v>15</v>
      </c>
    </row>
    <row r="578" spans="1:16" x14ac:dyDescent="0.3">
      <c r="A578" s="7">
        <v>25101</v>
      </c>
      <c r="B578" s="7" t="s">
        <v>37</v>
      </c>
      <c r="C578" s="7" t="s">
        <v>36</v>
      </c>
      <c r="D578" s="8">
        <v>60000</v>
      </c>
      <c r="E578" s="8" t="str">
        <f t="shared" ref="E578:E641" si="9">IF(D578&lt;=40000,"Low Income",IF(D578&lt;=70000,"Lower-Middle Income",IF(D578&lt;=100000,"Middle Income",IF(D578&lt;=130000,"Upper-Middle Income","High Income"))))</f>
        <v>Lower-Middle Income</v>
      </c>
      <c r="F578" s="7">
        <v>5</v>
      </c>
      <c r="G578" s="7" t="s">
        <v>13</v>
      </c>
      <c r="H578" s="7" t="s">
        <v>21</v>
      </c>
      <c r="I578" s="7" t="s">
        <v>15</v>
      </c>
      <c r="J578" s="7">
        <v>1</v>
      </c>
      <c r="K578" s="7" t="s">
        <v>22</v>
      </c>
      <c r="L578" s="9" t="str">
        <f>IF(K578="0-1 Miles","Less than a mile",
 IF(K578="1-2 Miles","Between 1 and 2 miles",
 IF(K578="2-5 Miles","Between 2 and 5 miles",
 IF(K578="5-10 Miles","Between 5 and 10 miles",
 IF(K578="10+ Miles","Greater than 10 miles",
 "Unknown"
)))))</f>
        <v>Between 2 and 5 miles</v>
      </c>
      <c r="M578" s="7" t="s">
        <v>32</v>
      </c>
      <c r="N578" s="7">
        <v>47</v>
      </c>
      <c r="O578" s="7" t="str">
        <f>IF(AND(N578&gt;=25,N578&lt;=34),"Young Adults",
 IF(AND(N578&gt;=35,N578&lt;=44),"Early Middle Age",
 IF(AND(N578&gt;=45,N578&lt;=54),"Middle Age",
 IF(AND(N578&gt;=55,N578&lt;=64),"Pre-Retirement",
 IF(AND(N578&gt;=65,N578&lt;=74),"Young Seniors",
 IF(AND(N578&gt;=75,N578&lt;=89),"Senior Citizens","Invalid Age")
)))))</f>
        <v>Middle Age</v>
      </c>
      <c r="P578" s="7" t="s">
        <v>18</v>
      </c>
    </row>
    <row r="579" spans="1:16" x14ac:dyDescent="0.3">
      <c r="A579" s="4">
        <v>16247</v>
      </c>
      <c r="B579" s="4" t="s">
        <v>38</v>
      </c>
      <c r="C579" s="4" t="s">
        <v>39</v>
      </c>
      <c r="D579" s="5">
        <v>60000</v>
      </c>
      <c r="E579" s="5" t="str">
        <f t="shared" si="9"/>
        <v>Lower-Middle Income</v>
      </c>
      <c r="F579" s="4">
        <v>4</v>
      </c>
      <c r="G579" s="4" t="s">
        <v>31</v>
      </c>
      <c r="H579" s="4" t="s">
        <v>14</v>
      </c>
      <c r="I579" s="4" t="s">
        <v>18</v>
      </c>
      <c r="J579" s="4">
        <v>0</v>
      </c>
      <c r="K579" s="4" t="s">
        <v>26</v>
      </c>
      <c r="L579" s="6" t="str">
        <f>IF(K579="0-1 Miles","Less than a mile",
 IF(K579="1-2 Miles","Between 1 and 2 miles",
 IF(K579="2-5 Miles","Between 2 and 5 miles",
 IF(K579="5-10 Miles","Between 5 and 10 miles",
 IF(K579="10+ Miles","Greater than 10 miles",
 "Unknown"
)))))</f>
        <v>Between 1 and 2 miles</v>
      </c>
      <c r="M579" s="4" t="s">
        <v>32</v>
      </c>
      <c r="N579" s="4">
        <v>47</v>
      </c>
      <c r="O579" s="4" t="str">
        <f>IF(AND(N579&gt;=25,N579&lt;=34),"Young Adults",
 IF(AND(N579&gt;=35,N579&lt;=44),"Early Middle Age",
 IF(AND(N579&gt;=45,N579&lt;=54),"Middle Age",
 IF(AND(N579&gt;=55,N579&lt;=64),"Pre-Retirement",
 IF(AND(N579&gt;=65,N579&lt;=74),"Young Seniors",
 IF(AND(N579&gt;=75,N579&lt;=89),"Senior Citizens","Invalid Age")
)))))</f>
        <v>Middle Age</v>
      </c>
      <c r="P579" s="4" t="s">
        <v>18</v>
      </c>
    </row>
    <row r="580" spans="1:16" x14ac:dyDescent="0.3">
      <c r="A580" s="7">
        <v>13760</v>
      </c>
      <c r="B580" s="7" t="s">
        <v>37</v>
      </c>
      <c r="C580" s="7" t="s">
        <v>36</v>
      </c>
      <c r="D580" s="8">
        <v>60000</v>
      </c>
      <c r="E580" s="8" t="str">
        <f t="shared" si="9"/>
        <v>Lower-Middle Income</v>
      </c>
      <c r="F580" s="7">
        <v>4</v>
      </c>
      <c r="G580" s="7" t="s">
        <v>31</v>
      </c>
      <c r="H580" s="7" t="s">
        <v>14</v>
      </c>
      <c r="I580" s="7" t="s">
        <v>18</v>
      </c>
      <c r="J580" s="7">
        <v>0</v>
      </c>
      <c r="K580" s="7" t="s">
        <v>16</v>
      </c>
      <c r="L580" s="9" t="str">
        <f>IF(K580="0-1 Miles","Less than a mile",
 IF(K580="1-2 Miles","Between 1 and 2 miles",
 IF(K580="2-5 Miles","Between 2 and 5 miles",
 IF(K580="5-10 Miles","Between 5 and 10 miles",
 IF(K580="10+ Miles","Greater than 10 miles",
 "Unknown"
)))))</f>
        <v>Less than a mile</v>
      </c>
      <c r="M580" s="7" t="s">
        <v>32</v>
      </c>
      <c r="N580" s="7">
        <v>47</v>
      </c>
      <c r="O580" s="7" t="str">
        <f>IF(AND(N580&gt;=25,N580&lt;=34),"Young Adults",
 IF(AND(N580&gt;=35,N580&lt;=44),"Early Middle Age",
 IF(AND(N580&gt;=45,N580&lt;=54),"Middle Age",
 IF(AND(N580&gt;=55,N580&lt;=64),"Pre-Retirement",
 IF(AND(N580&gt;=65,N580&lt;=74),"Young Seniors",
 IF(AND(N580&gt;=75,N580&lt;=89),"Senior Citizens","Invalid Age")
)))))</f>
        <v>Middle Age</v>
      </c>
      <c r="P580" s="7" t="s">
        <v>18</v>
      </c>
    </row>
    <row r="581" spans="1:16" x14ac:dyDescent="0.3">
      <c r="A581" s="4">
        <v>12452</v>
      </c>
      <c r="B581" s="4" t="s">
        <v>37</v>
      </c>
      <c r="C581" s="4" t="s">
        <v>36</v>
      </c>
      <c r="D581" s="5">
        <v>60000</v>
      </c>
      <c r="E581" s="5" t="str">
        <f t="shared" si="9"/>
        <v>Lower-Middle Income</v>
      </c>
      <c r="F581" s="4">
        <v>4</v>
      </c>
      <c r="G581" s="4" t="s">
        <v>31</v>
      </c>
      <c r="H581" s="4" t="s">
        <v>14</v>
      </c>
      <c r="I581" s="4" t="s">
        <v>15</v>
      </c>
      <c r="J581" s="4">
        <v>0</v>
      </c>
      <c r="K581" s="4" t="s">
        <v>26</v>
      </c>
      <c r="L581" s="6" t="str">
        <f>IF(K581="0-1 Miles","Less than a mile",
 IF(K581="1-2 Miles","Between 1 and 2 miles",
 IF(K581="2-5 Miles","Between 2 and 5 miles",
 IF(K581="5-10 Miles","Between 5 and 10 miles",
 IF(K581="10+ Miles","Greater than 10 miles",
 "Unknown"
)))))</f>
        <v>Between 1 and 2 miles</v>
      </c>
      <c r="M581" s="4" t="s">
        <v>32</v>
      </c>
      <c r="N581" s="4">
        <v>47</v>
      </c>
      <c r="O581" s="4" t="str">
        <f>IF(AND(N581&gt;=25,N581&lt;=34),"Young Adults",
 IF(AND(N581&gt;=35,N581&lt;=44),"Early Middle Age",
 IF(AND(N581&gt;=45,N581&lt;=54),"Middle Age",
 IF(AND(N581&gt;=55,N581&lt;=64),"Pre-Retirement",
 IF(AND(N581&gt;=65,N581&lt;=74),"Young Seniors",
 IF(AND(N581&gt;=75,N581&lt;=89),"Senior Citizens","Invalid Age")
)))))</f>
        <v>Middle Age</v>
      </c>
      <c r="P581" s="4" t="s">
        <v>15</v>
      </c>
    </row>
    <row r="582" spans="1:16" x14ac:dyDescent="0.3">
      <c r="A582" s="7">
        <v>11540</v>
      </c>
      <c r="B582" s="7" t="s">
        <v>38</v>
      </c>
      <c r="C582" s="7" t="s">
        <v>36</v>
      </c>
      <c r="D582" s="8">
        <v>60000</v>
      </c>
      <c r="E582" s="8" t="str">
        <f t="shared" si="9"/>
        <v>Lower-Middle Income</v>
      </c>
      <c r="F582" s="7">
        <v>4</v>
      </c>
      <c r="G582" s="7" t="s">
        <v>31</v>
      </c>
      <c r="H582" s="7" t="s">
        <v>14</v>
      </c>
      <c r="I582" s="7" t="s">
        <v>15</v>
      </c>
      <c r="J582" s="7">
        <v>0</v>
      </c>
      <c r="K582" s="7" t="s">
        <v>26</v>
      </c>
      <c r="L582" s="9" t="str">
        <f>IF(K582="0-1 Miles","Less than a mile",
 IF(K582="1-2 Miles","Between 1 and 2 miles",
 IF(K582="2-5 Miles","Between 2 and 5 miles",
 IF(K582="5-10 Miles","Between 5 and 10 miles",
 IF(K582="10+ Miles","Greater than 10 miles",
 "Unknown"
)))))</f>
        <v>Between 1 and 2 miles</v>
      </c>
      <c r="M582" s="7" t="s">
        <v>32</v>
      </c>
      <c r="N582" s="7">
        <v>47</v>
      </c>
      <c r="O582" s="7" t="str">
        <f>IF(AND(N582&gt;=25,N582&lt;=34),"Young Adults",
 IF(AND(N582&gt;=35,N582&lt;=44),"Early Middle Age",
 IF(AND(N582&gt;=45,N582&lt;=54),"Middle Age",
 IF(AND(N582&gt;=55,N582&lt;=64),"Pre-Retirement",
 IF(AND(N582&gt;=65,N582&lt;=74),"Young Seniors",
 IF(AND(N582&gt;=75,N582&lt;=89),"Senior Citizens","Invalid Age")
)))))</f>
        <v>Middle Age</v>
      </c>
      <c r="P582" s="7" t="s">
        <v>15</v>
      </c>
    </row>
    <row r="583" spans="1:16" x14ac:dyDescent="0.3">
      <c r="A583" s="4">
        <v>11745</v>
      </c>
      <c r="B583" s="4" t="s">
        <v>37</v>
      </c>
      <c r="C583" s="4" t="s">
        <v>39</v>
      </c>
      <c r="D583" s="5">
        <v>60000</v>
      </c>
      <c r="E583" s="5" t="str">
        <f t="shared" si="9"/>
        <v>Lower-Middle Income</v>
      </c>
      <c r="F583" s="4">
        <v>1</v>
      </c>
      <c r="G583" s="4" t="s">
        <v>13</v>
      </c>
      <c r="H583" s="4" t="s">
        <v>21</v>
      </c>
      <c r="I583" s="4" t="s">
        <v>15</v>
      </c>
      <c r="J583" s="4">
        <v>1</v>
      </c>
      <c r="K583" s="4" t="s">
        <v>16</v>
      </c>
      <c r="L583" s="6" t="str">
        <f>IF(K583="0-1 Miles","Less than a mile",
 IF(K583="1-2 Miles","Between 1 and 2 miles",
 IF(K583="2-5 Miles","Between 2 and 5 miles",
 IF(K583="5-10 Miles","Between 5 and 10 miles",
 IF(K583="10+ Miles","Greater than 10 miles",
 "Unknown"
)))))</f>
        <v>Less than a mile</v>
      </c>
      <c r="M583" s="4" t="s">
        <v>32</v>
      </c>
      <c r="N583" s="4">
        <v>47</v>
      </c>
      <c r="O583" s="4" t="str">
        <f>IF(AND(N583&gt;=25,N583&lt;=34),"Young Adults",
 IF(AND(N583&gt;=35,N583&lt;=44),"Early Middle Age",
 IF(AND(N583&gt;=45,N583&lt;=54),"Middle Age",
 IF(AND(N583&gt;=55,N583&lt;=64),"Pre-Retirement",
 IF(AND(N583&gt;=65,N583&lt;=74),"Young Seniors",
 IF(AND(N583&gt;=75,N583&lt;=89),"Senior Citizens","Invalid Age")
)))))</f>
        <v>Middle Age</v>
      </c>
      <c r="P583" s="4" t="s">
        <v>15</v>
      </c>
    </row>
    <row r="584" spans="1:16" x14ac:dyDescent="0.3">
      <c r="A584" s="4">
        <v>11734</v>
      </c>
      <c r="B584" s="4" t="s">
        <v>37</v>
      </c>
      <c r="C584" s="4" t="s">
        <v>36</v>
      </c>
      <c r="D584" s="5">
        <v>60000</v>
      </c>
      <c r="E584" s="5" t="str">
        <f t="shared" si="9"/>
        <v>Lower-Middle Income</v>
      </c>
      <c r="F584" s="4">
        <v>1</v>
      </c>
      <c r="G584" s="4" t="s">
        <v>19</v>
      </c>
      <c r="H584" s="4" t="s">
        <v>14</v>
      </c>
      <c r="I584" s="4" t="s">
        <v>18</v>
      </c>
      <c r="J584" s="4">
        <v>1</v>
      </c>
      <c r="K584" s="4" t="s">
        <v>16</v>
      </c>
      <c r="L584" s="6" t="str">
        <f>IF(K584="0-1 Miles","Less than a mile",
 IF(K584="1-2 Miles","Between 1 and 2 miles",
 IF(K584="2-5 Miles","Between 2 and 5 miles",
 IF(K584="5-10 Miles","Between 5 and 10 miles",
 IF(K584="10+ Miles","Greater than 10 miles",
 "Unknown"
)))))</f>
        <v>Less than a mile</v>
      </c>
      <c r="M584" s="4" t="s">
        <v>32</v>
      </c>
      <c r="N584" s="4">
        <v>47</v>
      </c>
      <c r="O584" s="4" t="str">
        <f>IF(AND(N584&gt;=25,N584&lt;=34),"Young Adults",
 IF(AND(N584&gt;=35,N584&lt;=44),"Early Middle Age",
 IF(AND(N584&gt;=45,N584&lt;=54),"Middle Age",
 IF(AND(N584&gt;=55,N584&lt;=64),"Pre-Retirement",
 IF(AND(N584&gt;=65,N584&lt;=74),"Young Seniors",
 IF(AND(N584&gt;=75,N584&lt;=89),"Senior Citizens","Invalid Age")
)))))</f>
        <v>Middle Age</v>
      </c>
      <c r="P584" s="4" t="s">
        <v>18</v>
      </c>
    </row>
    <row r="585" spans="1:16" x14ac:dyDescent="0.3">
      <c r="A585" s="4">
        <v>11886</v>
      </c>
      <c r="B585" s="4" t="s">
        <v>37</v>
      </c>
      <c r="C585" s="4" t="s">
        <v>39</v>
      </c>
      <c r="D585" s="5">
        <v>60000</v>
      </c>
      <c r="E585" s="5" t="str">
        <f t="shared" si="9"/>
        <v>Lower-Middle Income</v>
      </c>
      <c r="F585" s="4">
        <v>3</v>
      </c>
      <c r="G585" s="4" t="s">
        <v>13</v>
      </c>
      <c r="H585" s="4" t="s">
        <v>21</v>
      </c>
      <c r="I585" s="4" t="s">
        <v>15</v>
      </c>
      <c r="J585" s="4">
        <v>1</v>
      </c>
      <c r="K585" s="4" t="s">
        <v>16</v>
      </c>
      <c r="L585" s="6" t="str">
        <f>IF(K585="0-1 Miles","Less than a mile",
 IF(K585="1-2 Miles","Between 1 and 2 miles",
 IF(K585="2-5 Miles","Between 2 and 5 miles",
 IF(K585="5-10 Miles","Between 5 and 10 miles",
 IF(K585="10+ Miles","Greater than 10 miles",
 "Unknown"
)))))</f>
        <v>Less than a mile</v>
      </c>
      <c r="M585" s="4" t="s">
        <v>32</v>
      </c>
      <c r="N585" s="4">
        <v>48</v>
      </c>
      <c r="O585" s="4" t="str">
        <f>IF(AND(N585&gt;=25,N585&lt;=34),"Young Adults",
 IF(AND(N585&gt;=35,N585&lt;=44),"Early Middle Age",
 IF(AND(N585&gt;=45,N585&lt;=54),"Middle Age",
 IF(AND(N585&gt;=55,N585&lt;=64),"Pre-Retirement",
 IF(AND(N585&gt;=65,N585&lt;=74),"Young Seniors",
 IF(AND(N585&gt;=75,N585&lt;=89),"Senior Citizens","Invalid Age")
)))))</f>
        <v>Middle Age</v>
      </c>
      <c r="P585" s="4" t="s">
        <v>15</v>
      </c>
    </row>
    <row r="586" spans="1:16" x14ac:dyDescent="0.3">
      <c r="A586" s="4">
        <v>22221</v>
      </c>
      <c r="B586" s="4" t="s">
        <v>37</v>
      </c>
      <c r="C586" s="4" t="s">
        <v>36</v>
      </c>
      <c r="D586" s="5">
        <v>60000</v>
      </c>
      <c r="E586" s="5" t="str">
        <f t="shared" si="9"/>
        <v>Lower-Middle Income</v>
      </c>
      <c r="F586" s="4">
        <v>2</v>
      </c>
      <c r="G586" s="4" t="s">
        <v>27</v>
      </c>
      <c r="H586" s="4" t="s">
        <v>21</v>
      </c>
      <c r="I586" s="4" t="s">
        <v>18</v>
      </c>
      <c r="J586" s="4">
        <v>2</v>
      </c>
      <c r="K586" s="4" t="s">
        <v>26</v>
      </c>
      <c r="L586" s="6" t="str">
        <f>IF(K586="0-1 Miles","Less than a mile",
 IF(K586="1-2 Miles","Between 1 and 2 miles",
 IF(K586="2-5 Miles","Between 2 and 5 miles",
 IF(K586="5-10 Miles","Between 5 and 10 miles",
 IF(K586="10+ Miles","Greater than 10 miles",
 "Unknown"
)))))</f>
        <v>Between 1 and 2 miles</v>
      </c>
      <c r="M586" s="4" t="s">
        <v>32</v>
      </c>
      <c r="N586" s="4">
        <v>48</v>
      </c>
      <c r="O586" s="4" t="str">
        <f>IF(AND(N586&gt;=25,N586&lt;=34),"Young Adults",
 IF(AND(N586&gt;=35,N586&lt;=44),"Early Middle Age",
 IF(AND(N586&gt;=45,N586&lt;=54),"Middle Age",
 IF(AND(N586&gt;=55,N586&lt;=64),"Pre-Retirement",
 IF(AND(N586&gt;=65,N586&lt;=74),"Young Seniors",
 IF(AND(N586&gt;=75,N586&lt;=89),"Senior Citizens","Invalid Age")
)))))</f>
        <v>Middle Age</v>
      </c>
      <c r="P586" s="4" t="s">
        <v>15</v>
      </c>
    </row>
    <row r="587" spans="1:16" x14ac:dyDescent="0.3">
      <c r="A587" s="7">
        <v>16151</v>
      </c>
      <c r="B587" s="7" t="s">
        <v>37</v>
      </c>
      <c r="C587" s="7" t="s">
        <v>39</v>
      </c>
      <c r="D587" s="8">
        <v>60000</v>
      </c>
      <c r="E587" s="8" t="str">
        <f t="shared" si="9"/>
        <v>Lower-Middle Income</v>
      </c>
      <c r="F587" s="7">
        <v>1</v>
      </c>
      <c r="G587" s="7" t="s">
        <v>13</v>
      </c>
      <c r="H587" s="7" t="s">
        <v>21</v>
      </c>
      <c r="I587" s="7" t="s">
        <v>15</v>
      </c>
      <c r="J587" s="7">
        <v>1</v>
      </c>
      <c r="K587" s="7" t="s">
        <v>22</v>
      </c>
      <c r="L587" s="9" t="str">
        <f>IF(K587="0-1 Miles","Less than a mile",
 IF(K587="1-2 Miles","Between 1 and 2 miles",
 IF(K587="2-5 Miles","Between 2 and 5 miles",
 IF(K587="5-10 Miles","Between 5 and 10 miles",
 IF(K587="10+ Miles","Greater than 10 miles",
 "Unknown"
)))))</f>
        <v>Between 2 and 5 miles</v>
      </c>
      <c r="M587" s="7" t="s">
        <v>32</v>
      </c>
      <c r="N587" s="7">
        <v>48</v>
      </c>
      <c r="O587" s="7" t="str">
        <f>IF(AND(N587&gt;=25,N587&lt;=34),"Young Adults",
 IF(AND(N587&gt;=35,N587&lt;=44),"Early Middle Age",
 IF(AND(N587&gt;=45,N587&lt;=54),"Middle Age",
 IF(AND(N587&gt;=55,N587&lt;=64),"Pre-Retirement",
 IF(AND(N587&gt;=65,N587&lt;=74),"Young Seniors",
 IF(AND(N587&gt;=75,N587&lt;=89),"Senior Citizens","Invalid Age")
)))))</f>
        <v>Middle Age</v>
      </c>
      <c r="P587" s="7" t="s">
        <v>15</v>
      </c>
    </row>
    <row r="588" spans="1:16" x14ac:dyDescent="0.3">
      <c r="A588" s="4">
        <v>23449</v>
      </c>
      <c r="B588" s="4" t="s">
        <v>37</v>
      </c>
      <c r="C588" s="4" t="s">
        <v>36</v>
      </c>
      <c r="D588" s="5">
        <v>60000</v>
      </c>
      <c r="E588" s="5" t="str">
        <f t="shared" si="9"/>
        <v>Lower-Middle Income</v>
      </c>
      <c r="F588" s="4">
        <v>2</v>
      </c>
      <c r="G588" s="4" t="s">
        <v>27</v>
      </c>
      <c r="H588" s="4" t="s">
        <v>21</v>
      </c>
      <c r="I588" s="4" t="s">
        <v>15</v>
      </c>
      <c r="J588" s="4">
        <v>2</v>
      </c>
      <c r="K588" s="4" t="s">
        <v>23</v>
      </c>
      <c r="L588" s="6" t="str">
        <f>IF(K588="0-1 Miles","Less than a mile",
 IF(K588="1-2 Miles","Between 1 and 2 miles",
 IF(K588="2-5 Miles","Between 2 and 5 miles",
 IF(K588="5-10 Miles","Between 5 and 10 miles",
 IF(K588="10+ Miles","Greater than 10 miles",
 "Unknown"
)))))</f>
        <v>Between 5 and 10 miles</v>
      </c>
      <c r="M588" s="4" t="s">
        <v>32</v>
      </c>
      <c r="N588" s="4">
        <v>48</v>
      </c>
      <c r="O588" s="4" t="str">
        <f>IF(AND(N588&gt;=25,N588&lt;=34),"Young Adults",
 IF(AND(N588&gt;=35,N588&lt;=44),"Early Middle Age",
 IF(AND(N588&gt;=45,N588&lt;=54),"Middle Age",
 IF(AND(N588&gt;=55,N588&lt;=64),"Pre-Retirement",
 IF(AND(N588&gt;=65,N588&lt;=74),"Young Seniors",
 IF(AND(N588&gt;=75,N588&lt;=89),"Senior Citizens","Invalid Age")
)))))</f>
        <v>Middle Age</v>
      </c>
      <c r="P588" s="4" t="s">
        <v>18</v>
      </c>
    </row>
    <row r="589" spans="1:16" x14ac:dyDescent="0.3">
      <c r="A589" s="7">
        <v>14662</v>
      </c>
      <c r="B589" s="7" t="s">
        <v>37</v>
      </c>
      <c r="C589" s="7" t="s">
        <v>36</v>
      </c>
      <c r="D589" s="8">
        <v>60000</v>
      </c>
      <c r="E589" s="8" t="str">
        <f t="shared" si="9"/>
        <v>Lower-Middle Income</v>
      </c>
      <c r="F589" s="7">
        <v>1</v>
      </c>
      <c r="G589" s="7" t="s">
        <v>13</v>
      </c>
      <c r="H589" s="7" t="s">
        <v>21</v>
      </c>
      <c r="I589" s="7" t="s">
        <v>15</v>
      </c>
      <c r="J589" s="7">
        <v>1</v>
      </c>
      <c r="K589" s="7" t="s">
        <v>16</v>
      </c>
      <c r="L589" s="9" t="str">
        <f>IF(K589="0-1 Miles","Less than a mile",
 IF(K589="1-2 Miles","Between 1 and 2 miles",
 IF(K589="2-5 Miles","Between 2 and 5 miles",
 IF(K589="5-10 Miles","Between 5 and 10 miles",
 IF(K589="10+ Miles","Greater than 10 miles",
 "Unknown"
)))))</f>
        <v>Less than a mile</v>
      </c>
      <c r="M589" s="7" t="s">
        <v>32</v>
      </c>
      <c r="N589" s="7">
        <v>48</v>
      </c>
      <c r="O589" s="7" t="str">
        <f>IF(AND(N589&gt;=25,N589&lt;=34),"Young Adults",
 IF(AND(N589&gt;=35,N589&lt;=44),"Early Middle Age",
 IF(AND(N589&gt;=45,N589&lt;=54),"Middle Age",
 IF(AND(N589&gt;=55,N589&lt;=64),"Pre-Retirement",
 IF(AND(N589&gt;=65,N589&lt;=74),"Young Seniors",
 IF(AND(N589&gt;=75,N589&lt;=89),"Senior Citizens","Invalid Age")
)))))</f>
        <v>Middle Age</v>
      </c>
      <c r="P589" s="7" t="s">
        <v>15</v>
      </c>
    </row>
    <row r="590" spans="1:16" x14ac:dyDescent="0.3">
      <c r="A590" s="4">
        <v>25148</v>
      </c>
      <c r="B590" s="4" t="s">
        <v>37</v>
      </c>
      <c r="C590" s="4" t="s">
        <v>36</v>
      </c>
      <c r="D590" s="5">
        <v>60000</v>
      </c>
      <c r="E590" s="5" t="str">
        <f t="shared" si="9"/>
        <v>Lower-Middle Income</v>
      </c>
      <c r="F590" s="4">
        <v>2</v>
      </c>
      <c r="G590" s="4" t="s">
        <v>27</v>
      </c>
      <c r="H590" s="4" t="s">
        <v>21</v>
      </c>
      <c r="I590" s="4" t="s">
        <v>18</v>
      </c>
      <c r="J590" s="4">
        <v>2</v>
      </c>
      <c r="K590" s="4" t="s">
        <v>26</v>
      </c>
      <c r="L590" s="6" t="str">
        <f>IF(K590="0-1 Miles","Less than a mile",
 IF(K590="1-2 Miles","Between 1 and 2 miles",
 IF(K590="2-5 Miles","Between 2 and 5 miles",
 IF(K590="5-10 Miles","Between 5 and 10 miles",
 IF(K590="10+ Miles","Greater than 10 miles",
 "Unknown"
)))))</f>
        <v>Between 1 and 2 miles</v>
      </c>
      <c r="M590" s="4" t="s">
        <v>32</v>
      </c>
      <c r="N590" s="4">
        <v>48</v>
      </c>
      <c r="O590" s="4" t="str">
        <f>IF(AND(N590&gt;=25,N590&lt;=34),"Young Adults",
 IF(AND(N590&gt;=35,N590&lt;=44),"Early Middle Age",
 IF(AND(N590&gt;=45,N590&lt;=54),"Middle Age",
 IF(AND(N590&gt;=55,N590&lt;=64),"Pre-Retirement",
 IF(AND(N590&gt;=65,N590&lt;=74),"Young Seniors",
 IF(AND(N590&gt;=75,N590&lt;=89),"Senior Citizens","Invalid Age")
)))))</f>
        <v>Middle Age</v>
      </c>
      <c r="P590" s="4" t="s">
        <v>15</v>
      </c>
    </row>
    <row r="591" spans="1:16" x14ac:dyDescent="0.3">
      <c r="A591" s="7">
        <v>22219</v>
      </c>
      <c r="B591" s="7" t="s">
        <v>37</v>
      </c>
      <c r="C591" s="7" t="s">
        <v>39</v>
      </c>
      <c r="D591" s="8">
        <v>60000</v>
      </c>
      <c r="E591" s="8" t="str">
        <f t="shared" si="9"/>
        <v>Lower-Middle Income</v>
      </c>
      <c r="F591" s="7">
        <v>2</v>
      </c>
      <c r="G591" s="7" t="s">
        <v>27</v>
      </c>
      <c r="H591" s="7" t="s">
        <v>21</v>
      </c>
      <c r="I591" s="7" t="s">
        <v>15</v>
      </c>
      <c r="J591" s="7">
        <v>2</v>
      </c>
      <c r="K591" s="7" t="s">
        <v>23</v>
      </c>
      <c r="L591" s="9" t="str">
        <f>IF(K591="0-1 Miles","Less than a mile",
 IF(K591="1-2 Miles","Between 1 and 2 miles",
 IF(K591="2-5 Miles","Between 2 and 5 miles",
 IF(K591="5-10 Miles","Between 5 and 10 miles",
 IF(K591="10+ Miles","Greater than 10 miles",
 "Unknown"
)))))</f>
        <v>Between 5 and 10 miles</v>
      </c>
      <c r="M591" s="7" t="s">
        <v>32</v>
      </c>
      <c r="N591" s="7">
        <v>49</v>
      </c>
      <c r="O591" s="7" t="str">
        <f>IF(AND(N591&gt;=25,N591&lt;=34),"Young Adults",
 IF(AND(N591&gt;=35,N591&lt;=44),"Early Middle Age",
 IF(AND(N591&gt;=45,N591&lt;=54),"Middle Age",
 IF(AND(N591&gt;=55,N591&lt;=64),"Pre-Retirement",
 IF(AND(N591&gt;=65,N591&lt;=74),"Young Seniors",
 IF(AND(N591&gt;=75,N591&lt;=89),"Senior Citizens","Invalid Age")
)))))</f>
        <v>Middle Age</v>
      </c>
      <c r="P591" s="7" t="s">
        <v>18</v>
      </c>
    </row>
    <row r="592" spans="1:16" x14ac:dyDescent="0.3">
      <c r="A592" s="7">
        <v>22220</v>
      </c>
      <c r="B592" s="7" t="s">
        <v>37</v>
      </c>
      <c r="C592" s="7" t="s">
        <v>36</v>
      </c>
      <c r="D592" s="8">
        <v>60000</v>
      </c>
      <c r="E592" s="8" t="str">
        <f t="shared" si="9"/>
        <v>Lower-Middle Income</v>
      </c>
      <c r="F592" s="7">
        <v>2</v>
      </c>
      <c r="G592" s="7" t="s">
        <v>27</v>
      </c>
      <c r="H592" s="7" t="s">
        <v>21</v>
      </c>
      <c r="I592" s="7" t="s">
        <v>18</v>
      </c>
      <c r="J592" s="7">
        <v>2</v>
      </c>
      <c r="K592" s="7" t="s">
        <v>26</v>
      </c>
      <c r="L592" s="9" t="str">
        <f>IF(K592="0-1 Miles","Less than a mile",
 IF(K592="1-2 Miles","Between 1 and 2 miles",
 IF(K592="2-5 Miles","Between 2 and 5 miles",
 IF(K592="5-10 Miles","Between 5 and 10 miles",
 IF(K592="10+ Miles","Greater than 10 miles",
 "Unknown"
)))))</f>
        <v>Between 1 and 2 miles</v>
      </c>
      <c r="M592" s="7" t="s">
        <v>32</v>
      </c>
      <c r="N592" s="7">
        <v>49</v>
      </c>
      <c r="O592" s="7" t="str">
        <f>IF(AND(N592&gt;=25,N592&lt;=34),"Young Adults",
 IF(AND(N592&gt;=35,N592&lt;=44),"Early Middle Age",
 IF(AND(N592&gt;=45,N592&lt;=54),"Middle Age",
 IF(AND(N592&gt;=55,N592&lt;=64),"Pre-Retirement",
 IF(AND(N592&gt;=65,N592&lt;=74),"Young Seniors",
 IF(AND(N592&gt;=75,N592&lt;=89),"Senior Citizens","Invalid Age")
)))))</f>
        <v>Middle Age</v>
      </c>
      <c r="P592" s="7" t="s">
        <v>15</v>
      </c>
    </row>
    <row r="593" spans="1:16" x14ac:dyDescent="0.3">
      <c r="A593" s="7">
        <v>17531</v>
      </c>
      <c r="B593" s="7" t="s">
        <v>37</v>
      </c>
      <c r="C593" s="7" t="s">
        <v>36</v>
      </c>
      <c r="D593" s="8">
        <v>60000</v>
      </c>
      <c r="E593" s="8" t="str">
        <f t="shared" si="9"/>
        <v>Lower-Middle Income</v>
      </c>
      <c r="F593" s="7">
        <v>2</v>
      </c>
      <c r="G593" s="7" t="s">
        <v>27</v>
      </c>
      <c r="H593" s="7" t="s">
        <v>21</v>
      </c>
      <c r="I593" s="7" t="s">
        <v>18</v>
      </c>
      <c r="J593" s="7">
        <v>2</v>
      </c>
      <c r="K593" s="7" t="s">
        <v>23</v>
      </c>
      <c r="L593" s="9" t="str">
        <f>IF(K593="0-1 Miles","Less than a mile",
 IF(K593="1-2 Miles","Between 1 and 2 miles",
 IF(K593="2-5 Miles","Between 2 and 5 miles",
 IF(K593="5-10 Miles","Between 5 and 10 miles",
 IF(K593="10+ Miles","Greater than 10 miles",
 "Unknown"
)))))</f>
        <v>Between 5 and 10 miles</v>
      </c>
      <c r="M593" s="7" t="s">
        <v>32</v>
      </c>
      <c r="N593" s="7">
        <v>50</v>
      </c>
      <c r="O593" s="7" t="str">
        <f>IF(AND(N593&gt;=25,N593&lt;=34),"Young Adults",
 IF(AND(N593&gt;=35,N593&lt;=44),"Early Middle Age",
 IF(AND(N593&gt;=45,N593&lt;=54),"Middle Age",
 IF(AND(N593&gt;=55,N593&lt;=64),"Pre-Retirement",
 IF(AND(N593&gt;=65,N593&lt;=74),"Young Seniors",
 IF(AND(N593&gt;=75,N593&lt;=89),"Senior Citizens","Invalid Age")
)))))</f>
        <v>Middle Age</v>
      </c>
      <c r="P593" s="7" t="s">
        <v>18</v>
      </c>
    </row>
    <row r="594" spans="1:16" x14ac:dyDescent="0.3">
      <c r="A594" s="4">
        <v>22227</v>
      </c>
      <c r="B594" s="4" t="s">
        <v>37</v>
      </c>
      <c r="C594" s="4" t="s">
        <v>39</v>
      </c>
      <c r="D594" s="5">
        <v>60000</v>
      </c>
      <c r="E594" s="5" t="str">
        <f t="shared" si="9"/>
        <v>Lower-Middle Income</v>
      </c>
      <c r="F594" s="4">
        <v>2</v>
      </c>
      <c r="G594" s="4" t="s">
        <v>27</v>
      </c>
      <c r="H594" s="4" t="s">
        <v>21</v>
      </c>
      <c r="I594" s="4" t="s">
        <v>15</v>
      </c>
      <c r="J594" s="4">
        <v>2</v>
      </c>
      <c r="K594" s="4" t="s">
        <v>23</v>
      </c>
      <c r="L594" s="6" t="str">
        <f>IF(K594="0-1 Miles","Less than a mile",
 IF(K594="1-2 Miles","Between 1 and 2 miles",
 IF(K594="2-5 Miles","Between 2 and 5 miles",
 IF(K594="5-10 Miles","Between 5 and 10 miles",
 IF(K594="10+ Miles","Greater than 10 miles",
 "Unknown"
)))))</f>
        <v>Between 5 and 10 miles</v>
      </c>
      <c r="M594" s="4" t="s">
        <v>32</v>
      </c>
      <c r="N594" s="4">
        <v>50</v>
      </c>
      <c r="O594" s="4" t="str">
        <f>IF(AND(N594&gt;=25,N594&lt;=34),"Young Adults",
 IF(AND(N594&gt;=35,N594&lt;=44),"Early Middle Age",
 IF(AND(N594&gt;=45,N594&lt;=54),"Middle Age",
 IF(AND(N594&gt;=55,N594&lt;=64),"Pre-Retirement",
 IF(AND(N594&gt;=65,N594&lt;=74),"Young Seniors",
 IF(AND(N594&gt;=75,N594&lt;=89),"Senior Citizens","Invalid Age")
)))))</f>
        <v>Middle Age</v>
      </c>
      <c r="P594" s="4" t="s">
        <v>18</v>
      </c>
    </row>
    <row r="595" spans="1:16" x14ac:dyDescent="0.3">
      <c r="A595" s="4">
        <v>23459</v>
      </c>
      <c r="B595" s="4" t="s">
        <v>37</v>
      </c>
      <c r="C595" s="4" t="s">
        <v>36</v>
      </c>
      <c r="D595" s="5">
        <v>60000</v>
      </c>
      <c r="E595" s="5" t="str">
        <f t="shared" si="9"/>
        <v>Lower-Middle Income</v>
      </c>
      <c r="F595" s="4">
        <v>2</v>
      </c>
      <c r="G595" s="4" t="s">
        <v>27</v>
      </c>
      <c r="H595" s="4" t="s">
        <v>21</v>
      </c>
      <c r="I595" s="4" t="s">
        <v>15</v>
      </c>
      <c r="J595" s="4">
        <v>2</v>
      </c>
      <c r="K595" s="4" t="s">
        <v>23</v>
      </c>
      <c r="L595" s="6" t="str">
        <f>IF(K595="0-1 Miles","Less than a mile",
 IF(K595="1-2 Miles","Between 1 and 2 miles",
 IF(K595="2-5 Miles","Between 2 and 5 miles",
 IF(K595="5-10 Miles","Between 5 and 10 miles",
 IF(K595="10+ Miles","Greater than 10 miles",
 "Unknown"
)))))</f>
        <v>Between 5 and 10 miles</v>
      </c>
      <c r="M595" s="4" t="s">
        <v>32</v>
      </c>
      <c r="N595" s="4">
        <v>50</v>
      </c>
      <c r="O595" s="4" t="str">
        <f>IF(AND(N595&gt;=25,N595&lt;=34),"Young Adults",
 IF(AND(N595&gt;=35,N595&lt;=44),"Early Middle Age",
 IF(AND(N595&gt;=45,N595&lt;=54),"Middle Age",
 IF(AND(N595&gt;=55,N595&lt;=64),"Pre-Retirement",
 IF(AND(N595&gt;=65,N595&lt;=74),"Young Seniors",
 IF(AND(N595&gt;=75,N595&lt;=89),"Senior Citizens","Invalid Age")
)))))</f>
        <v>Middle Age</v>
      </c>
      <c r="P595" s="4" t="s">
        <v>18</v>
      </c>
    </row>
    <row r="596" spans="1:16" x14ac:dyDescent="0.3">
      <c r="A596" s="7">
        <v>17436</v>
      </c>
      <c r="B596" s="7" t="s">
        <v>37</v>
      </c>
      <c r="C596" s="7" t="s">
        <v>36</v>
      </c>
      <c r="D596" s="8">
        <v>60000</v>
      </c>
      <c r="E596" s="8" t="str">
        <f t="shared" si="9"/>
        <v>Lower-Middle Income</v>
      </c>
      <c r="F596" s="7">
        <v>2</v>
      </c>
      <c r="G596" s="7" t="s">
        <v>27</v>
      </c>
      <c r="H596" s="7" t="s">
        <v>21</v>
      </c>
      <c r="I596" s="7" t="s">
        <v>18</v>
      </c>
      <c r="J596" s="7">
        <v>2</v>
      </c>
      <c r="K596" s="7" t="s">
        <v>26</v>
      </c>
      <c r="L596" s="9" t="str">
        <f>IF(K596="0-1 Miles","Less than a mile",
 IF(K596="1-2 Miles","Between 1 and 2 miles",
 IF(K596="2-5 Miles","Between 2 and 5 miles",
 IF(K596="5-10 Miles","Between 5 and 10 miles",
 IF(K596="10+ Miles","Greater than 10 miles",
 "Unknown"
)))))</f>
        <v>Between 1 and 2 miles</v>
      </c>
      <c r="M596" s="7" t="s">
        <v>32</v>
      </c>
      <c r="N596" s="7">
        <v>51</v>
      </c>
      <c r="O596" s="7" t="str">
        <f>IF(AND(N596&gt;=25,N596&lt;=34),"Young Adults",
 IF(AND(N596&gt;=35,N596&lt;=44),"Early Middle Age",
 IF(AND(N596&gt;=45,N596&lt;=54),"Middle Age",
 IF(AND(N596&gt;=55,N596&lt;=64),"Pre-Retirement",
 IF(AND(N596&gt;=65,N596&lt;=74),"Young Seniors",
 IF(AND(N596&gt;=75,N596&lt;=89),"Senior Citizens","Invalid Age")
)))))</f>
        <v>Middle Age</v>
      </c>
      <c r="P596" s="7" t="s">
        <v>18</v>
      </c>
    </row>
    <row r="597" spans="1:16" x14ac:dyDescent="0.3">
      <c r="A597" s="4">
        <v>21306</v>
      </c>
      <c r="B597" s="4" t="s">
        <v>38</v>
      </c>
      <c r="C597" s="4" t="s">
        <v>36</v>
      </c>
      <c r="D597" s="5">
        <v>60000</v>
      </c>
      <c r="E597" s="5" t="str">
        <f t="shared" si="9"/>
        <v>Lower-Middle Income</v>
      </c>
      <c r="F597" s="4">
        <v>2</v>
      </c>
      <c r="G597" s="4" t="s">
        <v>27</v>
      </c>
      <c r="H597" s="4" t="s">
        <v>21</v>
      </c>
      <c r="I597" s="4" t="s">
        <v>15</v>
      </c>
      <c r="J597" s="4">
        <v>2</v>
      </c>
      <c r="K597" s="4" t="s">
        <v>23</v>
      </c>
      <c r="L597" s="6" t="str">
        <f>IF(K597="0-1 Miles","Less than a mile",
 IF(K597="1-2 Miles","Between 1 and 2 miles",
 IF(K597="2-5 Miles","Between 2 and 5 miles",
 IF(K597="5-10 Miles","Between 5 and 10 miles",
 IF(K597="10+ Miles","Greater than 10 miles",
 "Unknown"
)))))</f>
        <v>Between 5 and 10 miles</v>
      </c>
      <c r="M597" s="4" t="s">
        <v>32</v>
      </c>
      <c r="N597" s="4">
        <v>51</v>
      </c>
      <c r="O597" s="4" t="str">
        <f>IF(AND(N597&gt;=25,N597&lt;=34),"Young Adults",
 IF(AND(N597&gt;=35,N597&lt;=44),"Early Middle Age",
 IF(AND(N597&gt;=45,N597&lt;=54),"Middle Age",
 IF(AND(N597&gt;=55,N597&lt;=64),"Pre-Retirement",
 IF(AND(N597&gt;=65,N597&lt;=74),"Young Seniors",
 IF(AND(N597&gt;=75,N597&lt;=89),"Senior Citizens","Invalid Age")
)))))</f>
        <v>Middle Age</v>
      </c>
      <c r="P597" s="4" t="s">
        <v>18</v>
      </c>
    </row>
    <row r="598" spans="1:16" x14ac:dyDescent="0.3">
      <c r="A598" s="7">
        <v>18411</v>
      </c>
      <c r="B598" s="7" t="s">
        <v>37</v>
      </c>
      <c r="C598" s="7" t="s">
        <v>36</v>
      </c>
      <c r="D598" s="8">
        <v>60000</v>
      </c>
      <c r="E598" s="8" t="str">
        <f t="shared" si="9"/>
        <v>Lower-Middle Income</v>
      </c>
      <c r="F598" s="7">
        <v>2</v>
      </c>
      <c r="G598" s="7" t="s">
        <v>27</v>
      </c>
      <c r="H598" s="7" t="s">
        <v>21</v>
      </c>
      <c r="I598" s="7" t="s">
        <v>18</v>
      </c>
      <c r="J598" s="7">
        <v>2</v>
      </c>
      <c r="K598" s="7" t="s">
        <v>23</v>
      </c>
      <c r="L598" s="9" t="str">
        <f>IF(K598="0-1 Miles","Less than a mile",
 IF(K598="1-2 Miles","Between 1 and 2 miles",
 IF(K598="2-5 Miles","Between 2 and 5 miles",
 IF(K598="5-10 Miles","Between 5 and 10 miles",
 IF(K598="10+ Miles","Greater than 10 miles",
 "Unknown"
)))))</f>
        <v>Between 5 and 10 miles</v>
      </c>
      <c r="M598" s="7" t="s">
        <v>32</v>
      </c>
      <c r="N598" s="7">
        <v>51</v>
      </c>
      <c r="O598" s="7" t="str">
        <f>IF(AND(N598&gt;=25,N598&lt;=34),"Young Adults",
 IF(AND(N598&gt;=35,N598&lt;=44),"Early Middle Age",
 IF(AND(N598&gt;=45,N598&lt;=54),"Middle Age",
 IF(AND(N598&gt;=55,N598&lt;=64),"Pre-Retirement",
 IF(AND(N598&gt;=65,N598&lt;=74),"Young Seniors",
 IF(AND(N598&gt;=75,N598&lt;=89),"Senior Citizens","Invalid Age")
)))))</f>
        <v>Middle Age</v>
      </c>
      <c r="P598" s="7" t="s">
        <v>18</v>
      </c>
    </row>
    <row r="599" spans="1:16" x14ac:dyDescent="0.3">
      <c r="A599" s="7">
        <v>12192</v>
      </c>
      <c r="B599" s="7" t="s">
        <v>38</v>
      </c>
      <c r="C599" s="7" t="s">
        <v>39</v>
      </c>
      <c r="D599" s="8">
        <v>60000</v>
      </c>
      <c r="E599" s="8" t="str">
        <f t="shared" si="9"/>
        <v>Lower-Middle Income</v>
      </c>
      <c r="F599" s="7">
        <v>2</v>
      </c>
      <c r="G599" s="7" t="s">
        <v>29</v>
      </c>
      <c r="H599" s="7" t="s">
        <v>14</v>
      </c>
      <c r="I599" s="7" t="s">
        <v>18</v>
      </c>
      <c r="J599" s="7">
        <v>2</v>
      </c>
      <c r="K599" s="7" t="s">
        <v>26</v>
      </c>
      <c r="L599" s="9" t="str">
        <f>IF(K599="0-1 Miles","Less than a mile",
 IF(K599="1-2 Miles","Between 1 and 2 miles",
 IF(K599="2-5 Miles","Between 2 and 5 miles",
 IF(K599="5-10 Miles","Between 5 and 10 miles",
 IF(K599="10+ Miles","Greater than 10 miles",
 "Unknown"
)))))</f>
        <v>Between 1 and 2 miles</v>
      </c>
      <c r="M599" s="7" t="s">
        <v>32</v>
      </c>
      <c r="N599" s="7">
        <v>51</v>
      </c>
      <c r="O599" s="7" t="str">
        <f>IF(AND(N599&gt;=25,N599&lt;=34),"Young Adults",
 IF(AND(N599&gt;=35,N599&lt;=44),"Early Middle Age",
 IF(AND(N599&gt;=45,N599&lt;=54),"Middle Age",
 IF(AND(N599&gt;=55,N599&lt;=64),"Pre-Retirement",
 IF(AND(N599&gt;=65,N599&lt;=74),"Young Seniors",
 IF(AND(N599&gt;=75,N599&lt;=89),"Senior Citizens","Invalid Age")
)))))</f>
        <v>Middle Age</v>
      </c>
      <c r="P599" s="7" t="s">
        <v>18</v>
      </c>
    </row>
    <row r="600" spans="1:16" x14ac:dyDescent="0.3">
      <c r="A600" s="7">
        <v>18858</v>
      </c>
      <c r="B600" s="7" t="s">
        <v>38</v>
      </c>
      <c r="C600" s="7" t="s">
        <v>36</v>
      </c>
      <c r="D600" s="8">
        <v>60000</v>
      </c>
      <c r="E600" s="8" t="str">
        <f t="shared" si="9"/>
        <v>Lower-Middle Income</v>
      </c>
      <c r="F600" s="7">
        <v>2</v>
      </c>
      <c r="G600" s="7" t="s">
        <v>29</v>
      </c>
      <c r="H600" s="7" t="s">
        <v>14</v>
      </c>
      <c r="I600" s="7" t="s">
        <v>15</v>
      </c>
      <c r="J600" s="7">
        <v>2</v>
      </c>
      <c r="K600" s="7" t="s">
        <v>23</v>
      </c>
      <c r="L600" s="9" t="str">
        <f>IF(K600="0-1 Miles","Less than a mile",
 IF(K600="1-2 Miles","Between 1 and 2 miles",
 IF(K600="2-5 Miles","Between 2 and 5 miles",
 IF(K600="5-10 Miles","Between 5 and 10 miles",
 IF(K600="10+ Miles","Greater than 10 miles",
 "Unknown"
)))))</f>
        <v>Between 5 and 10 miles</v>
      </c>
      <c r="M600" s="7" t="s">
        <v>32</v>
      </c>
      <c r="N600" s="7">
        <v>52</v>
      </c>
      <c r="O600" s="7" t="str">
        <f>IF(AND(N600&gt;=25,N600&lt;=34),"Young Adults",
 IF(AND(N600&gt;=35,N600&lt;=44),"Early Middle Age",
 IF(AND(N600&gt;=45,N600&lt;=54),"Middle Age",
 IF(AND(N600&gt;=55,N600&lt;=64),"Pre-Retirement",
 IF(AND(N600&gt;=65,N600&lt;=74),"Young Seniors",
 IF(AND(N600&gt;=75,N600&lt;=89),"Senior Citizens","Invalid Age")
)))))</f>
        <v>Middle Age</v>
      </c>
      <c r="P600" s="7" t="s">
        <v>15</v>
      </c>
    </row>
    <row r="601" spans="1:16" x14ac:dyDescent="0.3">
      <c r="A601" s="7">
        <v>16890</v>
      </c>
      <c r="B601" s="7" t="s">
        <v>37</v>
      </c>
      <c r="C601" s="7" t="s">
        <v>36</v>
      </c>
      <c r="D601" s="8">
        <v>60000</v>
      </c>
      <c r="E601" s="8" t="str">
        <f t="shared" si="9"/>
        <v>Lower-Middle Income</v>
      </c>
      <c r="F601" s="7">
        <v>3</v>
      </c>
      <c r="G601" s="7" t="s">
        <v>29</v>
      </c>
      <c r="H601" s="7" t="s">
        <v>14</v>
      </c>
      <c r="I601" s="7" t="s">
        <v>15</v>
      </c>
      <c r="J601" s="7">
        <v>2</v>
      </c>
      <c r="K601" s="7" t="s">
        <v>23</v>
      </c>
      <c r="L601" s="9" t="str">
        <f>IF(K601="0-1 Miles","Less than a mile",
 IF(K601="1-2 Miles","Between 1 and 2 miles",
 IF(K601="2-5 Miles","Between 2 and 5 miles",
 IF(K601="5-10 Miles","Between 5 and 10 miles",
 IF(K601="10+ Miles","Greater than 10 miles",
 "Unknown"
)))))</f>
        <v>Between 5 and 10 miles</v>
      </c>
      <c r="M601" s="7" t="s">
        <v>32</v>
      </c>
      <c r="N601" s="7">
        <v>52</v>
      </c>
      <c r="O601" s="7" t="str">
        <f>IF(AND(N601&gt;=25,N601&lt;=34),"Young Adults",
 IF(AND(N601&gt;=35,N601&lt;=44),"Early Middle Age",
 IF(AND(N601&gt;=45,N601&lt;=54),"Middle Age",
 IF(AND(N601&gt;=55,N601&lt;=64),"Pre-Retirement",
 IF(AND(N601&gt;=65,N601&lt;=74),"Young Seniors",
 IF(AND(N601&gt;=75,N601&lt;=89),"Senior Citizens","Invalid Age")
)))))</f>
        <v>Middle Age</v>
      </c>
      <c r="P601" s="7" t="s">
        <v>15</v>
      </c>
    </row>
    <row r="602" spans="1:16" x14ac:dyDescent="0.3">
      <c r="A602" s="4">
        <v>27673</v>
      </c>
      <c r="B602" s="4" t="s">
        <v>38</v>
      </c>
      <c r="C602" s="4" t="s">
        <v>39</v>
      </c>
      <c r="D602" s="5">
        <v>60000</v>
      </c>
      <c r="E602" s="5" t="str">
        <f t="shared" si="9"/>
        <v>Lower-Middle Income</v>
      </c>
      <c r="F602" s="4">
        <v>3</v>
      </c>
      <c r="G602" s="4" t="s">
        <v>31</v>
      </c>
      <c r="H602" s="4" t="s">
        <v>28</v>
      </c>
      <c r="I602" s="4" t="s">
        <v>15</v>
      </c>
      <c r="J602" s="4">
        <v>2</v>
      </c>
      <c r="K602" s="4" t="s">
        <v>23</v>
      </c>
      <c r="L602" s="6" t="str">
        <f>IF(K602="0-1 Miles","Less than a mile",
 IF(K602="1-2 Miles","Between 1 and 2 miles",
 IF(K602="2-5 Miles","Between 2 and 5 miles",
 IF(K602="5-10 Miles","Between 5 and 10 miles",
 IF(K602="10+ Miles","Greater than 10 miles",
 "Unknown"
)))))</f>
        <v>Between 5 and 10 miles</v>
      </c>
      <c r="M602" s="4" t="s">
        <v>32</v>
      </c>
      <c r="N602" s="4">
        <v>53</v>
      </c>
      <c r="O602" s="4" t="str">
        <f>IF(AND(N602&gt;=25,N602&lt;=34),"Young Adults",
 IF(AND(N602&gt;=35,N602&lt;=44),"Early Middle Age",
 IF(AND(N602&gt;=45,N602&lt;=54),"Middle Age",
 IF(AND(N602&gt;=55,N602&lt;=64),"Pre-Retirement",
 IF(AND(N602&gt;=65,N602&lt;=74),"Young Seniors",
 IF(AND(N602&gt;=75,N602&lt;=89),"Senior Citizens","Invalid Age")
)))))</f>
        <v>Middle Age</v>
      </c>
      <c r="P602" s="4" t="s">
        <v>15</v>
      </c>
    </row>
    <row r="603" spans="1:16" x14ac:dyDescent="0.3">
      <c r="A603" s="7">
        <v>27441</v>
      </c>
      <c r="B603" s="7" t="s">
        <v>37</v>
      </c>
      <c r="C603" s="7" t="s">
        <v>36</v>
      </c>
      <c r="D603" s="8">
        <v>60000</v>
      </c>
      <c r="E603" s="8" t="str">
        <f t="shared" si="9"/>
        <v>Lower-Middle Income</v>
      </c>
      <c r="F603" s="7">
        <v>3</v>
      </c>
      <c r="G603" s="7" t="s">
        <v>27</v>
      </c>
      <c r="H603" s="7" t="s">
        <v>21</v>
      </c>
      <c r="I603" s="7" t="s">
        <v>18</v>
      </c>
      <c r="J603" s="7">
        <v>2</v>
      </c>
      <c r="K603" s="7" t="s">
        <v>22</v>
      </c>
      <c r="L603" s="9" t="str">
        <f>IF(K603="0-1 Miles","Less than a mile",
 IF(K603="1-2 Miles","Between 1 and 2 miles",
 IF(K603="2-5 Miles","Between 2 and 5 miles",
 IF(K603="5-10 Miles","Between 5 and 10 miles",
 IF(K603="10+ Miles","Greater than 10 miles",
 "Unknown"
)))))</f>
        <v>Between 2 and 5 miles</v>
      </c>
      <c r="M603" s="7" t="s">
        <v>32</v>
      </c>
      <c r="N603" s="7">
        <v>53</v>
      </c>
      <c r="O603" s="7" t="str">
        <f>IF(AND(N603&gt;=25,N603&lt;=34),"Young Adults",
 IF(AND(N603&gt;=35,N603&lt;=44),"Early Middle Age",
 IF(AND(N603&gt;=45,N603&lt;=54),"Middle Age",
 IF(AND(N603&gt;=55,N603&lt;=64),"Pre-Retirement",
 IF(AND(N603&gt;=65,N603&lt;=74),"Young Seniors",
 IF(AND(N603&gt;=75,N603&lt;=89),"Senior Citizens","Invalid Age")
)))))</f>
        <v>Middle Age</v>
      </c>
      <c r="P603" s="7" t="s">
        <v>18</v>
      </c>
    </row>
    <row r="604" spans="1:16" x14ac:dyDescent="0.3">
      <c r="A604" s="4">
        <v>12121</v>
      </c>
      <c r="B604" s="4" t="s">
        <v>38</v>
      </c>
      <c r="C604" s="4" t="s">
        <v>36</v>
      </c>
      <c r="D604" s="5">
        <v>60000</v>
      </c>
      <c r="E604" s="5" t="str">
        <f t="shared" si="9"/>
        <v>Lower-Middle Income</v>
      </c>
      <c r="F604" s="4">
        <v>3</v>
      </c>
      <c r="G604" s="4" t="s">
        <v>27</v>
      </c>
      <c r="H604" s="4" t="s">
        <v>21</v>
      </c>
      <c r="I604" s="4" t="s">
        <v>15</v>
      </c>
      <c r="J604" s="4">
        <v>2</v>
      </c>
      <c r="K604" s="4" t="s">
        <v>30</v>
      </c>
      <c r="L604" s="6" t="str">
        <f>IF(K604="0-1 Miles","Less than a mile",
 IF(K604="1-2 Miles","Between 1 and 2 miles",
 IF(K604="2-5 Miles","Between 2 and 5 miles",
 IF(K604="5-10 Miles","Between 5 and 10 miles",
 IF(K604="10+ Miles","Greater than 10 miles",
 "Unknown"
)))))</f>
        <v>Greater than 10 miles</v>
      </c>
      <c r="M604" s="4" t="s">
        <v>32</v>
      </c>
      <c r="N604" s="4">
        <v>53</v>
      </c>
      <c r="O604" s="4" t="str">
        <f>IF(AND(N604&gt;=25,N604&lt;=34),"Young Adults",
 IF(AND(N604&gt;=35,N604&lt;=44),"Early Middle Age",
 IF(AND(N604&gt;=45,N604&lt;=54),"Middle Age",
 IF(AND(N604&gt;=55,N604&lt;=64),"Pre-Retirement",
 IF(AND(N604&gt;=65,N604&lt;=74),"Young Seniors",
 IF(AND(N604&gt;=75,N604&lt;=89),"Senior Citizens","Invalid Age")
)))))</f>
        <v>Middle Age</v>
      </c>
      <c r="P604" s="4" t="s">
        <v>15</v>
      </c>
    </row>
    <row r="605" spans="1:16" x14ac:dyDescent="0.3">
      <c r="A605" s="4">
        <v>14417</v>
      </c>
      <c r="B605" s="4" t="s">
        <v>38</v>
      </c>
      <c r="C605" s="4" t="s">
        <v>36</v>
      </c>
      <c r="D605" s="5">
        <v>60000</v>
      </c>
      <c r="E605" s="5" t="str">
        <f t="shared" si="9"/>
        <v>Lower-Middle Income</v>
      </c>
      <c r="F605" s="4">
        <v>3</v>
      </c>
      <c r="G605" s="4" t="s">
        <v>27</v>
      </c>
      <c r="H605" s="4" t="s">
        <v>21</v>
      </c>
      <c r="I605" s="4" t="s">
        <v>15</v>
      </c>
      <c r="J605" s="4">
        <v>2</v>
      </c>
      <c r="K605" s="4" t="s">
        <v>30</v>
      </c>
      <c r="L605" s="6" t="str">
        <f>IF(K605="0-1 Miles","Less than a mile",
 IF(K605="1-2 Miles","Between 1 and 2 miles",
 IF(K605="2-5 Miles","Between 2 and 5 miles",
 IF(K605="5-10 Miles","Between 5 and 10 miles",
 IF(K605="10+ Miles","Greater than 10 miles",
 "Unknown"
)))))</f>
        <v>Greater than 10 miles</v>
      </c>
      <c r="M605" s="4" t="s">
        <v>32</v>
      </c>
      <c r="N605" s="4">
        <v>54</v>
      </c>
      <c r="O605" s="4" t="str">
        <f>IF(AND(N605&gt;=25,N605&lt;=34),"Young Adults",
 IF(AND(N605&gt;=35,N605&lt;=44),"Early Middle Age",
 IF(AND(N605&gt;=45,N605&lt;=54),"Middle Age",
 IF(AND(N605&gt;=55,N605&lt;=64),"Pre-Retirement",
 IF(AND(N605&gt;=65,N605&lt;=74),"Young Seniors",
 IF(AND(N605&gt;=75,N605&lt;=89),"Senior Citizens","Invalid Age")
)))))</f>
        <v>Middle Age</v>
      </c>
      <c r="P605" s="4" t="s">
        <v>15</v>
      </c>
    </row>
    <row r="606" spans="1:16" x14ac:dyDescent="0.3">
      <c r="A606" s="4">
        <v>23731</v>
      </c>
      <c r="B606" s="4" t="s">
        <v>37</v>
      </c>
      <c r="C606" s="4" t="s">
        <v>36</v>
      </c>
      <c r="D606" s="5">
        <v>60000</v>
      </c>
      <c r="E606" s="5" t="str">
        <f t="shared" si="9"/>
        <v>Lower-Middle Income</v>
      </c>
      <c r="F606" s="10">
        <v>2</v>
      </c>
      <c r="G606" s="4" t="s">
        <v>27</v>
      </c>
      <c r="H606" s="4" t="s">
        <v>21</v>
      </c>
      <c r="I606" s="4" t="s">
        <v>15</v>
      </c>
      <c r="J606" s="4">
        <v>2</v>
      </c>
      <c r="K606" s="4" t="s">
        <v>22</v>
      </c>
      <c r="L606" s="6" t="str">
        <f>IF(K606="0-1 Miles","Less than a mile",
 IF(K606="1-2 Miles","Between 1 and 2 miles",
 IF(K606="2-5 Miles","Between 2 and 5 miles",
 IF(K606="5-10 Miles","Between 5 and 10 miles",
 IF(K606="10+ Miles","Greater than 10 miles",
 "Unknown"
)))))</f>
        <v>Between 2 and 5 miles</v>
      </c>
      <c r="M606" s="4" t="s">
        <v>32</v>
      </c>
      <c r="N606" s="4">
        <v>54</v>
      </c>
      <c r="O606" s="4" t="str">
        <f>IF(AND(N606&gt;=25,N606&lt;=34),"Young Adults",
 IF(AND(N606&gt;=35,N606&lt;=44),"Early Middle Age",
 IF(AND(N606&gt;=45,N606&lt;=54),"Middle Age",
 IF(AND(N606&gt;=55,N606&lt;=64),"Pre-Retirement",
 IF(AND(N606&gt;=65,N606&lt;=74),"Young Seniors",
 IF(AND(N606&gt;=75,N606&lt;=89),"Senior Citizens","Invalid Age")
)))))</f>
        <v>Middle Age</v>
      </c>
      <c r="P606" s="4" t="s">
        <v>15</v>
      </c>
    </row>
    <row r="607" spans="1:16" x14ac:dyDescent="0.3">
      <c r="A607" s="4">
        <v>19884</v>
      </c>
      <c r="B607" s="4" t="s">
        <v>37</v>
      </c>
      <c r="C607" s="4" t="s">
        <v>36</v>
      </c>
      <c r="D607" s="5">
        <v>60000</v>
      </c>
      <c r="E607" s="5" t="str">
        <f t="shared" si="9"/>
        <v>Lower-Middle Income</v>
      </c>
      <c r="F607" s="4">
        <v>2</v>
      </c>
      <c r="G607" s="4" t="s">
        <v>27</v>
      </c>
      <c r="H607" s="4" t="s">
        <v>21</v>
      </c>
      <c r="I607" s="4" t="s">
        <v>15</v>
      </c>
      <c r="J607" s="4">
        <v>2</v>
      </c>
      <c r="K607" s="4" t="s">
        <v>22</v>
      </c>
      <c r="L607" s="6" t="str">
        <f>IF(K607="0-1 Miles","Less than a mile",
 IF(K607="1-2 Miles","Between 1 and 2 miles",
 IF(K607="2-5 Miles","Between 2 and 5 miles",
 IF(K607="5-10 Miles","Between 5 and 10 miles",
 IF(K607="10+ Miles","Greater than 10 miles",
 "Unknown"
)))))</f>
        <v>Between 2 and 5 miles</v>
      </c>
      <c r="M607" s="4" t="s">
        <v>32</v>
      </c>
      <c r="N607" s="4">
        <v>55</v>
      </c>
      <c r="O607" s="4" t="str">
        <f>IF(AND(N607&gt;=25,N607&lt;=34),"Young Adults",
 IF(AND(N607&gt;=35,N607&lt;=44),"Early Middle Age",
 IF(AND(N607&gt;=45,N607&lt;=54),"Middle Age",
 IF(AND(N607&gt;=55,N607&lt;=64),"Pre-Retirement",
 IF(AND(N607&gt;=65,N607&lt;=74),"Young Seniors",
 IF(AND(N607&gt;=75,N607&lt;=89),"Senior Citizens","Invalid Age")
)))))</f>
        <v>Pre-Retirement</v>
      </c>
      <c r="P607" s="4" t="s">
        <v>15</v>
      </c>
    </row>
    <row r="608" spans="1:16" x14ac:dyDescent="0.3">
      <c r="A608" s="7">
        <v>11225</v>
      </c>
      <c r="B608" s="7" t="s">
        <v>37</v>
      </c>
      <c r="C608" s="7" t="s">
        <v>39</v>
      </c>
      <c r="D608" s="8">
        <v>60000</v>
      </c>
      <c r="E608" s="8" t="str">
        <f t="shared" si="9"/>
        <v>Lower-Middle Income</v>
      </c>
      <c r="F608" s="7">
        <v>2</v>
      </c>
      <c r="G608" s="7" t="s">
        <v>19</v>
      </c>
      <c r="H608" s="7" t="s">
        <v>21</v>
      </c>
      <c r="I608" s="7" t="s">
        <v>15</v>
      </c>
      <c r="J608" s="7">
        <v>1</v>
      </c>
      <c r="K608" s="7" t="s">
        <v>30</v>
      </c>
      <c r="L608" s="9" t="str">
        <f>IF(K608="0-1 Miles","Less than a mile",
 IF(K608="1-2 Miles","Between 1 and 2 miles",
 IF(K608="2-5 Miles","Between 2 and 5 miles",
 IF(K608="5-10 Miles","Between 5 and 10 miles",
 IF(K608="10+ Miles","Greater than 10 miles",
 "Unknown"
)))))</f>
        <v>Greater than 10 miles</v>
      </c>
      <c r="M608" s="7" t="s">
        <v>32</v>
      </c>
      <c r="N608" s="7">
        <v>55</v>
      </c>
      <c r="O608" s="7" t="str">
        <f>IF(AND(N608&gt;=25,N608&lt;=34),"Young Adults",
 IF(AND(N608&gt;=35,N608&lt;=44),"Early Middle Age",
 IF(AND(N608&gt;=45,N608&lt;=54),"Middle Age",
 IF(AND(N608&gt;=55,N608&lt;=64),"Pre-Retirement",
 IF(AND(N608&gt;=65,N608&lt;=74),"Young Seniors",
 IF(AND(N608&gt;=75,N608&lt;=89),"Senior Citizens","Invalid Age")
)))))</f>
        <v>Pre-Retirement</v>
      </c>
      <c r="P608" s="7" t="s">
        <v>18</v>
      </c>
    </row>
    <row r="609" spans="1:16" x14ac:dyDescent="0.3">
      <c r="A609" s="4">
        <v>17699</v>
      </c>
      <c r="B609" s="4" t="s">
        <v>37</v>
      </c>
      <c r="C609" s="4" t="s">
        <v>36</v>
      </c>
      <c r="D609" s="5">
        <v>60000</v>
      </c>
      <c r="E609" s="5" t="str">
        <f t="shared" si="9"/>
        <v>Lower-Middle Income</v>
      </c>
      <c r="F609" s="4">
        <v>1</v>
      </c>
      <c r="G609" s="4" t="s">
        <v>31</v>
      </c>
      <c r="H609" s="4" t="s">
        <v>14</v>
      </c>
      <c r="I609" s="4" t="s">
        <v>18</v>
      </c>
      <c r="J609" s="4">
        <v>0</v>
      </c>
      <c r="K609" s="4" t="s">
        <v>16</v>
      </c>
      <c r="L609" s="6" t="str">
        <f>IF(K609="0-1 Miles","Less than a mile",
 IF(K609="1-2 Miles","Between 1 and 2 miles",
 IF(K609="2-5 Miles","Between 2 and 5 miles",
 IF(K609="5-10 Miles","Between 5 and 10 miles",
 IF(K609="10+ Miles","Greater than 10 miles",
 "Unknown"
)))))</f>
        <v>Less than a mile</v>
      </c>
      <c r="M609" s="4" t="s">
        <v>32</v>
      </c>
      <c r="N609" s="4">
        <v>55</v>
      </c>
      <c r="O609" s="4" t="str">
        <f>IF(AND(N609&gt;=25,N609&lt;=34),"Young Adults",
 IF(AND(N609&gt;=35,N609&lt;=44),"Early Middle Age",
 IF(AND(N609&gt;=45,N609&lt;=54),"Middle Age",
 IF(AND(N609&gt;=55,N609&lt;=64),"Pre-Retirement",
 IF(AND(N609&gt;=65,N609&lt;=74),"Young Seniors",
 IF(AND(N609&gt;=75,N609&lt;=89),"Senior Citizens","Invalid Age")
)))))</f>
        <v>Pre-Retirement</v>
      </c>
      <c r="P609" s="4" t="s">
        <v>18</v>
      </c>
    </row>
    <row r="610" spans="1:16" x14ac:dyDescent="0.3">
      <c r="A610" s="7">
        <v>18105</v>
      </c>
      <c r="B610" s="7" t="s">
        <v>37</v>
      </c>
      <c r="C610" s="7" t="s">
        <v>39</v>
      </c>
      <c r="D610" s="8">
        <v>60000</v>
      </c>
      <c r="E610" s="8" t="str">
        <f t="shared" si="9"/>
        <v>Lower-Middle Income</v>
      </c>
      <c r="F610" s="7">
        <v>2</v>
      </c>
      <c r="G610" s="7" t="s">
        <v>19</v>
      </c>
      <c r="H610" s="7" t="s">
        <v>21</v>
      </c>
      <c r="I610" s="7" t="s">
        <v>15</v>
      </c>
      <c r="J610" s="7">
        <v>1</v>
      </c>
      <c r="K610" s="7" t="s">
        <v>30</v>
      </c>
      <c r="L610" s="9" t="str">
        <f>IF(K610="0-1 Miles","Less than a mile",
 IF(K610="1-2 Miles","Between 1 and 2 miles",
 IF(K610="2-5 Miles","Between 2 and 5 miles",
 IF(K610="5-10 Miles","Between 5 and 10 miles",
 IF(K610="10+ Miles","Greater than 10 miles",
 "Unknown"
)))))</f>
        <v>Greater than 10 miles</v>
      </c>
      <c r="M610" s="7" t="s">
        <v>32</v>
      </c>
      <c r="N610" s="7">
        <v>55</v>
      </c>
      <c r="O610" s="7" t="str">
        <f>IF(AND(N610&gt;=25,N610&lt;=34),"Young Adults",
 IF(AND(N610&gt;=35,N610&lt;=44),"Early Middle Age",
 IF(AND(N610&gt;=45,N610&lt;=54),"Middle Age",
 IF(AND(N610&gt;=55,N610&lt;=64),"Pre-Retirement",
 IF(AND(N610&gt;=65,N610&lt;=74),"Young Seniors",
 IF(AND(N610&gt;=75,N610&lt;=89),"Senior Citizens","Invalid Age")
)))))</f>
        <v>Pre-Retirement</v>
      </c>
      <c r="P610" s="7" t="s">
        <v>18</v>
      </c>
    </row>
    <row r="611" spans="1:16" x14ac:dyDescent="0.3">
      <c r="A611" s="4">
        <v>28052</v>
      </c>
      <c r="B611" s="4" t="s">
        <v>37</v>
      </c>
      <c r="C611" s="4" t="s">
        <v>36</v>
      </c>
      <c r="D611" s="5">
        <v>60000</v>
      </c>
      <c r="E611" s="5" t="str">
        <f t="shared" si="9"/>
        <v>Lower-Middle Income</v>
      </c>
      <c r="F611" s="4">
        <v>2</v>
      </c>
      <c r="G611" s="4" t="s">
        <v>27</v>
      </c>
      <c r="H611" s="4" t="s">
        <v>21</v>
      </c>
      <c r="I611" s="4" t="s">
        <v>15</v>
      </c>
      <c r="J611" s="4">
        <v>2</v>
      </c>
      <c r="K611" s="4" t="s">
        <v>30</v>
      </c>
      <c r="L611" s="6" t="str">
        <f>IF(K611="0-1 Miles","Less than a mile",
 IF(K611="1-2 Miles","Between 1 and 2 miles",
 IF(K611="2-5 Miles","Between 2 and 5 miles",
 IF(K611="5-10 Miles","Between 5 and 10 miles",
 IF(K611="10+ Miles","Greater than 10 miles",
 "Unknown"
)))))</f>
        <v>Greater than 10 miles</v>
      </c>
      <c r="M611" s="4" t="s">
        <v>32</v>
      </c>
      <c r="N611" s="4">
        <v>55</v>
      </c>
      <c r="O611" s="4" t="str">
        <f>IF(AND(N611&gt;=25,N611&lt;=34),"Young Adults",
 IF(AND(N611&gt;=35,N611&lt;=44),"Early Middle Age",
 IF(AND(N611&gt;=45,N611&lt;=54),"Middle Age",
 IF(AND(N611&gt;=55,N611&lt;=64),"Pre-Retirement",
 IF(AND(N611&gt;=65,N611&lt;=74),"Young Seniors",
 IF(AND(N611&gt;=75,N611&lt;=89),"Senior Citizens","Invalid Age")
)))))</f>
        <v>Pre-Retirement</v>
      </c>
      <c r="P611" s="4" t="s">
        <v>18</v>
      </c>
    </row>
    <row r="612" spans="1:16" x14ac:dyDescent="0.3">
      <c r="A612" s="7">
        <v>11219</v>
      </c>
      <c r="B612" s="7" t="s">
        <v>37</v>
      </c>
      <c r="C612" s="7" t="s">
        <v>36</v>
      </c>
      <c r="D612" s="8">
        <v>60000</v>
      </c>
      <c r="E612" s="8" t="str">
        <f t="shared" si="9"/>
        <v>Lower-Middle Income</v>
      </c>
      <c r="F612" s="7">
        <v>2</v>
      </c>
      <c r="G612" s="7" t="s">
        <v>27</v>
      </c>
      <c r="H612" s="7" t="s">
        <v>21</v>
      </c>
      <c r="I612" s="7" t="s">
        <v>15</v>
      </c>
      <c r="J612" s="7">
        <v>2</v>
      </c>
      <c r="K612" s="7" t="s">
        <v>30</v>
      </c>
      <c r="L612" s="9" t="str">
        <f>IF(K612="0-1 Miles","Less than a mile",
 IF(K612="1-2 Miles","Between 1 and 2 miles",
 IF(K612="2-5 Miles","Between 2 and 5 miles",
 IF(K612="5-10 Miles","Between 5 and 10 miles",
 IF(K612="10+ Miles","Greater than 10 miles",
 "Unknown"
)))))</f>
        <v>Greater than 10 miles</v>
      </c>
      <c r="M612" s="7" t="s">
        <v>32</v>
      </c>
      <c r="N612" s="7">
        <v>55</v>
      </c>
      <c r="O612" s="7" t="str">
        <f>IF(AND(N612&gt;=25,N612&lt;=34),"Young Adults",
 IF(AND(N612&gt;=35,N612&lt;=44),"Early Middle Age",
 IF(AND(N612&gt;=45,N612&lt;=54),"Middle Age",
 IF(AND(N612&gt;=55,N612&lt;=64),"Pre-Retirement",
 IF(AND(N612&gt;=65,N612&lt;=74),"Young Seniors",
 IF(AND(N612&gt;=75,N612&lt;=89),"Senior Citizens","Invalid Age")
)))))</f>
        <v>Pre-Retirement</v>
      </c>
      <c r="P612" s="7" t="s">
        <v>18</v>
      </c>
    </row>
    <row r="613" spans="1:16" x14ac:dyDescent="0.3">
      <c r="A613" s="4">
        <v>16813</v>
      </c>
      <c r="B613" s="4" t="s">
        <v>37</v>
      </c>
      <c r="C613" s="4" t="s">
        <v>36</v>
      </c>
      <c r="D613" s="5">
        <v>60000</v>
      </c>
      <c r="E613" s="5" t="str">
        <f t="shared" si="9"/>
        <v>Lower-Middle Income</v>
      </c>
      <c r="F613" s="4">
        <v>2</v>
      </c>
      <c r="G613" s="4" t="s">
        <v>19</v>
      </c>
      <c r="H613" s="4" t="s">
        <v>21</v>
      </c>
      <c r="I613" s="4" t="s">
        <v>15</v>
      </c>
      <c r="J613" s="4">
        <v>2</v>
      </c>
      <c r="K613" s="4" t="s">
        <v>30</v>
      </c>
      <c r="L613" s="6" t="str">
        <f>IF(K613="0-1 Miles","Less than a mile",
 IF(K613="1-2 Miles","Between 1 and 2 miles",
 IF(K613="2-5 Miles","Between 2 and 5 miles",
 IF(K613="5-10 Miles","Between 5 and 10 miles",
 IF(K613="10+ Miles","Greater than 10 miles",
 "Unknown"
)))))</f>
        <v>Greater than 10 miles</v>
      </c>
      <c r="M613" s="4" t="s">
        <v>32</v>
      </c>
      <c r="N613" s="4">
        <v>55</v>
      </c>
      <c r="O613" s="4" t="str">
        <f>IF(AND(N613&gt;=25,N613&lt;=34),"Young Adults",
 IF(AND(N613&gt;=35,N613&lt;=44),"Early Middle Age",
 IF(AND(N613&gt;=45,N613&lt;=54),"Middle Age",
 IF(AND(N613&gt;=55,N613&lt;=64),"Pre-Retirement",
 IF(AND(N613&gt;=65,N613&lt;=74),"Young Seniors",
 IF(AND(N613&gt;=75,N613&lt;=89),"Senior Citizens","Invalid Age")
)))))</f>
        <v>Pre-Retirement</v>
      </c>
      <c r="P613" s="4" t="s">
        <v>18</v>
      </c>
    </row>
    <row r="614" spans="1:16" x14ac:dyDescent="0.3">
      <c r="A614" s="7">
        <v>24981</v>
      </c>
      <c r="B614" s="7" t="s">
        <v>37</v>
      </c>
      <c r="C614" s="7" t="s">
        <v>36</v>
      </c>
      <c r="D614" s="8">
        <v>60000</v>
      </c>
      <c r="E614" s="8" t="str">
        <f t="shared" si="9"/>
        <v>Lower-Middle Income</v>
      </c>
      <c r="F614" s="7">
        <v>2</v>
      </c>
      <c r="G614" s="7" t="s">
        <v>19</v>
      </c>
      <c r="H614" s="7" t="s">
        <v>21</v>
      </c>
      <c r="I614" s="7" t="s">
        <v>15</v>
      </c>
      <c r="J614" s="7">
        <v>2</v>
      </c>
      <c r="K614" s="7" t="s">
        <v>30</v>
      </c>
      <c r="L614" s="9" t="str">
        <f>IF(K614="0-1 Miles","Less than a mile",
 IF(K614="1-2 Miles","Between 1 and 2 miles",
 IF(K614="2-5 Miles","Between 2 and 5 miles",
 IF(K614="5-10 Miles","Between 5 and 10 miles",
 IF(K614="10+ Miles","Greater than 10 miles",
 "Unknown"
)))))</f>
        <v>Greater than 10 miles</v>
      </c>
      <c r="M614" s="7" t="s">
        <v>32</v>
      </c>
      <c r="N614" s="7">
        <v>56</v>
      </c>
      <c r="O614" s="7" t="str">
        <f>IF(AND(N614&gt;=25,N614&lt;=34),"Young Adults",
 IF(AND(N614&gt;=35,N614&lt;=44),"Early Middle Age",
 IF(AND(N614&gt;=45,N614&lt;=54),"Middle Age",
 IF(AND(N614&gt;=55,N614&lt;=64),"Pre-Retirement",
 IF(AND(N614&gt;=65,N614&lt;=74),"Young Seniors",
 IF(AND(N614&gt;=75,N614&lt;=89),"Senior Citizens","Invalid Age")
)))))</f>
        <v>Pre-Retirement</v>
      </c>
      <c r="P614" s="7" t="s">
        <v>18</v>
      </c>
    </row>
    <row r="615" spans="1:16" x14ac:dyDescent="0.3">
      <c r="A615" s="4">
        <v>13388</v>
      </c>
      <c r="B615" s="4" t="s">
        <v>38</v>
      </c>
      <c r="C615" s="4" t="s">
        <v>36</v>
      </c>
      <c r="D615" s="5">
        <v>60000</v>
      </c>
      <c r="E615" s="5" t="str">
        <f t="shared" si="9"/>
        <v>Lower-Middle Income</v>
      </c>
      <c r="F615" s="4">
        <v>2</v>
      </c>
      <c r="G615" s="4" t="s">
        <v>19</v>
      </c>
      <c r="H615" s="4" t="s">
        <v>21</v>
      </c>
      <c r="I615" s="4" t="s">
        <v>15</v>
      </c>
      <c r="J615" s="4">
        <v>1</v>
      </c>
      <c r="K615" s="4" t="s">
        <v>30</v>
      </c>
      <c r="L615" s="6" t="str">
        <f>IF(K615="0-1 Miles","Less than a mile",
 IF(K615="1-2 Miles","Between 1 and 2 miles",
 IF(K615="2-5 Miles","Between 2 and 5 miles",
 IF(K615="5-10 Miles","Between 5 and 10 miles",
 IF(K615="10+ Miles","Greater than 10 miles",
 "Unknown"
)))))</f>
        <v>Greater than 10 miles</v>
      </c>
      <c r="M615" s="4" t="s">
        <v>32</v>
      </c>
      <c r="N615" s="4">
        <v>56</v>
      </c>
      <c r="O615" s="4" t="str">
        <f>IF(AND(N615&gt;=25,N615&lt;=34),"Young Adults",
 IF(AND(N615&gt;=35,N615&lt;=44),"Early Middle Age",
 IF(AND(N615&gt;=45,N615&lt;=54),"Middle Age",
 IF(AND(N615&gt;=55,N615&lt;=64),"Pre-Retirement",
 IF(AND(N615&gt;=65,N615&lt;=74),"Young Seniors",
 IF(AND(N615&gt;=75,N615&lt;=89),"Senior Citizens","Invalid Age")
)))))</f>
        <v>Pre-Retirement</v>
      </c>
      <c r="P615" s="4" t="s">
        <v>18</v>
      </c>
    </row>
    <row r="616" spans="1:16" x14ac:dyDescent="0.3">
      <c r="A616" s="7">
        <v>25886</v>
      </c>
      <c r="B616" s="7" t="s">
        <v>37</v>
      </c>
      <c r="C616" s="7" t="s">
        <v>39</v>
      </c>
      <c r="D616" s="8">
        <v>60000</v>
      </c>
      <c r="E616" s="8" t="str">
        <f t="shared" si="9"/>
        <v>Lower-Middle Income</v>
      </c>
      <c r="F616" s="7">
        <v>2</v>
      </c>
      <c r="G616" s="7" t="s">
        <v>19</v>
      </c>
      <c r="H616" s="7" t="s">
        <v>21</v>
      </c>
      <c r="I616" s="7" t="s">
        <v>15</v>
      </c>
      <c r="J616" s="7">
        <v>2</v>
      </c>
      <c r="K616" s="7" t="s">
        <v>22</v>
      </c>
      <c r="L616" s="9" t="str">
        <f>IF(K616="0-1 Miles","Less than a mile",
 IF(K616="1-2 Miles","Between 1 and 2 miles",
 IF(K616="2-5 Miles","Between 2 and 5 miles",
 IF(K616="5-10 Miles","Between 5 and 10 miles",
 IF(K616="10+ Miles","Greater than 10 miles",
 "Unknown"
)))))</f>
        <v>Between 2 and 5 miles</v>
      </c>
      <c r="M616" s="7" t="s">
        <v>32</v>
      </c>
      <c r="N616" s="7">
        <v>56</v>
      </c>
      <c r="O616" s="7" t="str">
        <f>IF(AND(N616&gt;=25,N616&lt;=34),"Young Adults",
 IF(AND(N616&gt;=35,N616&lt;=44),"Early Middle Age",
 IF(AND(N616&gt;=45,N616&lt;=54),"Middle Age",
 IF(AND(N616&gt;=55,N616&lt;=64),"Pre-Retirement",
 IF(AND(N616&gt;=65,N616&lt;=74),"Young Seniors",
 IF(AND(N616&gt;=75,N616&lt;=89),"Senior Citizens","Invalid Age")
)))))</f>
        <v>Pre-Retirement</v>
      </c>
      <c r="P616" s="7" t="s">
        <v>15</v>
      </c>
    </row>
    <row r="617" spans="1:16" x14ac:dyDescent="0.3">
      <c r="A617" s="7">
        <v>28043</v>
      </c>
      <c r="B617" s="7" t="s">
        <v>37</v>
      </c>
      <c r="C617" s="7" t="s">
        <v>39</v>
      </c>
      <c r="D617" s="8">
        <v>60000</v>
      </c>
      <c r="E617" s="8" t="str">
        <f t="shared" si="9"/>
        <v>Lower-Middle Income</v>
      </c>
      <c r="F617" s="7">
        <v>2</v>
      </c>
      <c r="G617" s="7" t="s">
        <v>13</v>
      </c>
      <c r="H617" s="7" t="s">
        <v>28</v>
      </c>
      <c r="I617" s="7" t="s">
        <v>15</v>
      </c>
      <c r="J617" s="7">
        <v>0</v>
      </c>
      <c r="K617" s="7" t="s">
        <v>30</v>
      </c>
      <c r="L617" s="9" t="str">
        <f>IF(K617="0-1 Miles","Less than a mile",
 IF(K617="1-2 Miles","Between 1 and 2 miles",
 IF(K617="2-5 Miles","Between 2 and 5 miles",
 IF(K617="5-10 Miles","Between 5 and 10 miles",
 IF(K617="10+ Miles","Greater than 10 miles",
 "Unknown"
)))))</f>
        <v>Greater than 10 miles</v>
      </c>
      <c r="M617" s="7" t="s">
        <v>32</v>
      </c>
      <c r="N617" s="7">
        <v>56</v>
      </c>
      <c r="O617" s="7" t="str">
        <f>IF(AND(N617&gt;=25,N617&lt;=34),"Young Adults",
 IF(AND(N617&gt;=35,N617&lt;=44),"Early Middle Age",
 IF(AND(N617&gt;=45,N617&lt;=54),"Middle Age",
 IF(AND(N617&gt;=55,N617&lt;=64),"Pre-Retirement",
 IF(AND(N617&gt;=65,N617&lt;=74),"Young Seniors",
 IF(AND(N617&gt;=75,N617&lt;=89),"Senior Citizens","Invalid Age")
)))))</f>
        <v>Pre-Retirement</v>
      </c>
      <c r="P617" s="7" t="s">
        <v>18</v>
      </c>
    </row>
    <row r="618" spans="1:16" x14ac:dyDescent="0.3">
      <c r="A618" s="7">
        <v>13233</v>
      </c>
      <c r="B618" s="7" t="s">
        <v>37</v>
      </c>
      <c r="C618" s="7" t="s">
        <v>36</v>
      </c>
      <c r="D618" s="8">
        <v>60000</v>
      </c>
      <c r="E618" s="8" t="str">
        <f t="shared" si="9"/>
        <v>Lower-Middle Income</v>
      </c>
      <c r="F618" s="7">
        <v>2</v>
      </c>
      <c r="G618" s="7" t="s">
        <v>19</v>
      </c>
      <c r="H618" s="7" t="s">
        <v>21</v>
      </c>
      <c r="I618" s="7" t="s">
        <v>15</v>
      </c>
      <c r="J618" s="7">
        <v>1</v>
      </c>
      <c r="K618" s="7" t="s">
        <v>30</v>
      </c>
      <c r="L618" s="9" t="str">
        <f>IF(K618="0-1 Miles","Less than a mile",
 IF(K618="1-2 Miles","Between 1 and 2 miles",
 IF(K618="2-5 Miles","Between 2 and 5 miles",
 IF(K618="5-10 Miles","Between 5 and 10 miles",
 IF(K618="10+ Miles","Greater than 10 miles",
 "Unknown"
)))))</f>
        <v>Greater than 10 miles</v>
      </c>
      <c r="M618" s="7" t="s">
        <v>32</v>
      </c>
      <c r="N618" s="7">
        <v>57</v>
      </c>
      <c r="O618" s="7" t="str">
        <f>IF(AND(N618&gt;=25,N618&lt;=34),"Young Adults",
 IF(AND(N618&gt;=35,N618&lt;=44),"Early Middle Age",
 IF(AND(N618&gt;=45,N618&lt;=54),"Middle Age",
 IF(AND(N618&gt;=55,N618&lt;=64),"Pre-Retirement",
 IF(AND(N618&gt;=65,N618&lt;=74),"Young Seniors",
 IF(AND(N618&gt;=75,N618&lt;=89),"Senior Citizens","Invalid Age")
)))))</f>
        <v>Pre-Retirement</v>
      </c>
      <c r="P618" s="7" t="s">
        <v>15</v>
      </c>
    </row>
    <row r="619" spans="1:16" x14ac:dyDescent="0.3">
      <c r="A619" s="4">
        <v>12100</v>
      </c>
      <c r="B619" s="4" t="s">
        <v>38</v>
      </c>
      <c r="C619" s="4" t="s">
        <v>36</v>
      </c>
      <c r="D619" s="5">
        <v>60000</v>
      </c>
      <c r="E619" s="5" t="str">
        <f t="shared" si="9"/>
        <v>Lower-Middle Income</v>
      </c>
      <c r="F619" s="4">
        <v>2</v>
      </c>
      <c r="G619" s="4" t="s">
        <v>13</v>
      </c>
      <c r="H619" s="4" t="s">
        <v>28</v>
      </c>
      <c r="I619" s="4" t="s">
        <v>15</v>
      </c>
      <c r="J619" s="4">
        <v>0</v>
      </c>
      <c r="K619" s="4" t="s">
        <v>30</v>
      </c>
      <c r="L619" s="6" t="str">
        <f>IF(K619="0-1 Miles","Less than a mile",
 IF(K619="1-2 Miles","Between 1 and 2 miles",
 IF(K619="2-5 Miles","Between 2 and 5 miles",
 IF(K619="5-10 Miles","Between 5 and 10 miles",
 IF(K619="10+ Miles","Greater than 10 miles",
 "Unknown"
)))))</f>
        <v>Greater than 10 miles</v>
      </c>
      <c r="M619" s="4" t="s">
        <v>32</v>
      </c>
      <c r="N619" s="4">
        <v>57</v>
      </c>
      <c r="O619" s="4" t="str">
        <f>IF(AND(N619&gt;=25,N619&lt;=34),"Young Adults",
 IF(AND(N619&gt;=35,N619&lt;=44),"Early Middle Age",
 IF(AND(N619&gt;=45,N619&lt;=54),"Middle Age",
 IF(AND(N619&gt;=55,N619&lt;=64),"Pre-Retirement",
 IF(AND(N619&gt;=65,N619&lt;=74),"Young Seniors",
 IF(AND(N619&gt;=75,N619&lt;=89),"Senior Citizens","Invalid Age")
)))))</f>
        <v>Pre-Retirement</v>
      </c>
      <c r="P619" s="4" t="s">
        <v>18</v>
      </c>
    </row>
    <row r="620" spans="1:16" x14ac:dyDescent="0.3">
      <c r="A620" s="7">
        <v>19002</v>
      </c>
      <c r="B620" s="7" t="s">
        <v>37</v>
      </c>
      <c r="C620" s="7" t="s">
        <v>39</v>
      </c>
      <c r="D620" s="8">
        <v>60000</v>
      </c>
      <c r="E620" s="8" t="str">
        <f t="shared" si="9"/>
        <v>Lower-Middle Income</v>
      </c>
      <c r="F620" s="7">
        <v>2</v>
      </c>
      <c r="G620" s="7" t="s">
        <v>19</v>
      </c>
      <c r="H620" s="7" t="s">
        <v>21</v>
      </c>
      <c r="I620" s="7" t="s">
        <v>15</v>
      </c>
      <c r="J620" s="7">
        <v>1</v>
      </c>
      <c r="K620" s="7" t="s">
        <v>22</v>
      </c>
      <c r="L620" s="9" t="str">
        <f>IF(K620="0-1 Miles","Less than a mile",
 IF(K620="1-2 Miles","Between 1 and 2 miles",
 IF(K620="2-5 Miles","Between 2 and 5 miles",
 IF(K620="5-10 Miles","Between 5 and 10 miles",
 IF(K620="10+ Miles","Greater than 10 miles",
 "Unknown"
)))))</f>
        <v>Between 2 and 5 miles</v>
      </c>
      <c r="M620" s="7" t="s">
        <v>32</v>
      </c>
      <c r="N620" s="7">
        <v>57</v>
      </c>
      <c r="O620" s="7" t="str">
        <f>IF(AND(N620&gt;=25,N620&lt;=34),"Young Adults",
 IF(AND(N620&gt;=35,N620&lt;=44),"Early Middle Age",
 IF(AND(N620&gt;=45,N620&lt;=54),"Middle Age",
 IF(AND(N620&gt;=55,N620&lt;=64),"Pre-Retirement",
 IF(AND(N620&gt;=65,N620&lt;=74),"Young Seniors",
 IF(AND(N620&gt;=75,N620&lt;=89),"Senior Citizens","Invalid Age")
)))))</f>
        <v>Pre-Retirement</v>
      </c>
      <c r="P620" s="7" t="s">
        <v>15</v>
      </c>
    </row>
    <row r="621" spans="1:16" x14ac:dyDescent="0.3">
      <c r="A621" s="4">
        <v>24979</v>
      </c>
      <c r="B621" s="4" t="s">
        <v>37</v>
      </c>
      <c r="C621" s="4" t="s">
        <v>39</v>
      </c>
      <c r="D621" s="5">
        <v>60000</v>
      </c>
      <c r="E621" s="5" t="str">
        <f t="shared" si="9"/>
        <v>Lower-Middle Income</v>
      </c>
      <c r="F621" s="4">
        <v>2</v>
      </c>
      <c r="G621" s="4" t="s">
        <v>19</v>
      </c>
      <c r="H621" s="4" t="s">
        <v>21</v>
      </c>
      <c r="I621" s="4" t="s">
        <v>15</v>
      </c>
      <c r="J621" s="4">
        <v>2</v>
      </c>
      <c r="K621" s="4" t="s">
        <v>22</v>
      </c>
      <c r="L621" s="6" t="str">
        <f>IF(K621="0-1 Miles","Less than a mile",
 IF(K621="1-2 Miles","Between 1 and 2 miles",
 IF(K621="2-5 Miles","Between 2 and 5 miles",
 IF(K621="5-10 Miles","Between 5 and 10 miles",
 IF(K621="10+ Miles","Greater than 10 miles",
 "Unknown"
)))))</f>
        <v>Between 2 and 5 miles</v>
      </c>
      <c r="M621" s="4" t="s">
        <v>32</v>
      </c>
      <c r="N621" s="4">
        <v>57</v>
      </c>
      <c r="O621" s="4" t="str">
        <f>IF(AND(N621&gt;=25,N621&lt;=34),"Young Adults",
 IF(AND(N621&gt;=35,N621&lt;=44),"Early Middle Age",
 IF(AND(N621&gt;=45,N621&lt;=54),"Middle Age",
 IF(AND(N621&gt;=55,N621&lt;=64),"Pre-Retirement",
 IF(AND(N621&gt;=65,N621&lt;=74),"Young Seniors",
 IF(AND(N621&gt;=75,N621&lt;=89),"Senior Citizens","Invalid Age")
)))))</f>
        <v>Pre-Retirement</v>
      </c>
      <c r="P621" s="4" t="s">
        <v>15</v>
      </c>
    </row>
    <row r="622" spans="1:16" x14ac:dyDescent="0.3">
      <c r="A622" s="4">
        <v>15895</v>
      </c>
      <c r="B622" s="4" t="s">
        <v>38</v>
      </c>
      <c r="C622" s="4" t="s">
        <v>39</v>
      </c>
      <c r="D622" s="5">
        <v>60000</v>
      </c>
      <c r="E622" s="5" t="str">
        <f t="shared" si="9"/>
        <v>Lower-Middle Income</v>
      </c>
      <c r="F622" s="4">
        <v>2</v>
      </c>
      <c r="G622" s="4" t="s">
        <v>13</v>
      </c>
      <c r="H622" s="4" t="s">
        <v>28</v>
      </c>
      <c r="I622" s="4" t="s">
        <v>15</v>
      </c>
      <c r="J622" s="4">
        <v>0</v>
      </c>
      <c r="K622" s="4" t="s">
        <v>30</v>
      </c>
      <c r="L622" s="6" t="str">
        <f>IF(K622="0-1 Miles","Less than a mile",
 IF(K622="1-2 Miles","Between 1 and 2 miles",
 IF(K622="2-5 Miles","Between 2 and 5 miles",
 IF(K622="5-10 Miles","Between 5 and 10 miles",
 IF(K622="10+ Miles","Greater than 10 miles",
 "Unknown"
)))))</f>
        <v>Greater than 10 miles</v>
      </c>
      <c r="M622" s="4" t="s">
        <v>32</v>
      </c>
      <c r="N622" s="4">
        <v>58</v>
      </c>
      <c r="O622" s="4" t="str">
        <f>IF(AND(N622&gt;=25,N622&lt;=34),"Young Adults",
 IF(AND(N622&gt;=35,N622&lt;=44),"Early Middle Age",
 IF(AND(N622&gt;=45,N622&lt;=54),"Middle Age",
 IF(AND(N622&gt;=55,N622&lt;=64),"Pre-Retirement",
 IF(AND(N622&gt;=65,N622&lt;=74),"Young Seniors",
 IF(AND(N622&gt;=75,N622&lt;=89),"Senior Citizens","Invalid Age")
)))))</f>
        <v>Pre-Retirement</v>
      </c>
      <c r="P622" s="4" t="s">
        <v>18</v>
      </c>
    </row>
    <row r="623" spans="1:16" x14ac:dyDescent="0.3">
      <c r="A623" s="7">
        <v>16791</v>
      </c>
      <c r="B623" s="7" t="s">
        <v>38</v>
      </c>
      <c r="C623" s="7" t="s">
        <v>36</v>
      </c>
      <c r="D623" s="8">
        <v>60000</v>
      </c>
      <c r="E623" s="8" t="str">
        <f t="shared" si="9"/>
        <v>Lower-Middle Income</v>
      </c>
      <c r="F623" s="7">
        <v>5</v>
      </c>
      <c r="G623" s="7" t="s">
        <v>13</v>
      </c>
      <c r="H623" s="7" t="s">
        <v>28</v>
      </c>
      <c r="I623" s="7" t="s">
        <v>15</v>
      </c>
      <c r="J623" s="7">
        <v>3</v>
      </c>
      <c r="K623" s="7" t="s">
        <v>30</v>
      </c>
      <c r="L623" s="9" t="str">
        <f>IF(K623="0-1 Miles","Less than a mile",
 IF(K623="1-2 Miles","Between 1 and 2 miles",
 IF(K623="2-5 Miles","Between 2 and 5 miles",
 IF(K623="5-10 Miles","Between 5 and 10 miles",
 IF(K623="10+ Miles","Greater than 10 miles",
 "Unknown"
)))))</f>
        <v>Greater than 10 miles</v>
      </c>
      <c r="M623" s="7" t="s">
        <v>32</v>
      </c>
      <c r="N623" s="7">
        <v>59</v>
      </c>
      <c r="O623" s="7" t="str">
        <f>IF(AND(N623&gt;=25,N623&lt;=34),"Young Adults",
 IF(AND(N623&gt;=35,N623&lt;=44),"Early Middle Age",
 IF(AND(N623&gt;=45,N623&lt;=54),"Middle Age",
 IF(AND(N623&gt;=55,N623&lt;=64),"Pre-Retirement",
 IF(AND(N623&gt;=65,N623&lt;=74),"Young Seniors",
 IF(AND(N623&gt;=75,N623&lt;=89),"Senior Citizens","Invalid Age")
)))))</f>
        <v>Pre-Retirement</v>
      </c>
      <c r="P623" s="7" t="s">
        <v>15</v>
      </c>
    </row>
    <row r="624" spans="1:16" x14ac:dyDescent="0.3">
      <c r="A624" s="4">
        <v>15313</v>
      </c>
      <c r="B624" s="4" t="s">
        <v>37</v>
      </c>
      <c r="C624" s="4" t="s">
        <v>36</v>
      </c>
      <c r="D624" s="5">
        <v>60000</v>
      </c>
      <c r="E624" s="5" t="str">
        <f t="shared" si="9"/>
        <v>Lower-Middle Income</v>
      </c>
      <c r="F624" s="4">
        <v>4</v>
      </c>
      <c r="G624" s="4" t="s">
        <v>13</v>
      </c>
      <c r="H624" s="4" t="s">
        <v>28</v>
      </c>
      <c r="I624" s="4" t="s">
        <v>15</v>
      </c>
      <c r="J624" s="4">
        <v>2</v>
      </c>
      <c r="K624" s="4" t="s">
        <v>22</v>
      </c>
      <c r="L624" s="6" t="str">
        <f>IF(K624="0-1 Miles","Less than a mile",
 IF(K624="1-2 Miles","Between 1 and 2 miles",
 IF(K624="2-5 Miles","Between 2 and 5 miles",
 IF(K624="5-10 Miles","Between 5 and 10 miles",
 IF(K624="10+ Miles","Greater than 10 miles",
 "Unknown"
)))))</f>
        <v>Between 2 and 5 miles</v>
      </c>
      <c r="M624" s="4" t="s">
        <v>32</v>
      </c>
      <c r="N624" s="4">
        <v>59</v>
      </c>
      <c r="O624" s="4" t="str">
        <f>IF(AND(N624&gt;=25,N624&lt;=34),"Young Adults",
 IF(AND(N624&gt;=35,N624&lt;=44),"Early Middle Age",
 IF(AND(N624&gt;=45,N624&lt;=54),"Middle Age",
 IF(AND(N624&gt;=55,N624&lt;=64),"Pre-Retirement",
 IF(AND(N624&gt;=65,N624&lt;=74),"Young Seniors",
 IF(AND(N624&gt;=75,N624&lt;=89),"Senior Citizens","Invalid Age")
)))))</f>
        <v>Pre-Retirement</v>
      </c>
      <c r="P624" s="4" t="s">
        <v>18</v>
      </c>
    </row>
    <row r="625" spans="1:16" x14ac:dyDescent="0.3">
      <c r="A625" s="4">
        <v>13216</v>
      </c>
      <c r="B625" s="4" t="s">
        <v>37</v>
      </c>
      <c r="C625" s="4" t="s">
        <v>39</v>
      </c>
      <c r="D625" s="5">
        <v>60000</v>
      </c>
      <c r="E625" s="5" t="str">
        <f t="shared" si="9"/>
        <v>Lower-Middle Income</v>
      </c>
      <c r="F625" s="4">
        <v>5</v>
      </c>
      <c r="G625" s="4" t="s">
        <v>13</v>
      </c>
      <c r="H625" s="4" t="s">
        <v>28</v>
      </c>
      <c r="I625" s="4" t="s">
        <v>15</v>
      </c>
      <c r="J625" s="4">
        <v>3</v>
      </c>
      <c r="K625" s="4" t="s">
        <v>30</v>
      </c>
      <c r="L625" s="6" t="str">
        <f>IF(K625="0-1 Miles","Less than a mile",
 IF(K625="1-2 Miles","Between 1 and 2 miles",
 IF(K625="2-5 Miles","Between 2 and 5 miles",
 IF(K625="5-10 Miles","Between 5 and 10 miles",
 IF(K625="10+ Miles","Greater than 10 miles",
 "Unknown"
)))))</f>
        <v>Greater than 10 miles</v>
      </c>
      <c r="M625" s="4" t="s">
        <v>32</v>
      </c>
      <c r="N625" s="4">
        <v>59</v>
      </c>
      <c r="O625" s="4" t="str">
        <f>IF(AND(N625&gt;=25,N625&lt;=34),"Young Adults",
 IF(AND(N625&gt;=35,N625&lt;=44),"Early Middle Age",
 IF(AND(N625&gt;=45,N625&lt;=54),"Middle Age",
 IF(AND(N625&gt;=55,N625&lt;=64),"Pre-Retirement",
 IF(AND(N625&gt;=65,N625&lt;=74),"Young Seniors",
 IF(AND(N625&gt;=75,N625&lt;=89),"Senior Citizens","Invalid Age")
)))))</f>
        <v>Pre-Retirement</v>
      </c>
      <c r="P625" s="4" t="s">
        <v>18</v>
      </c>
    </row>
    <row r="626" spans="1:16" x14ac:dyDescent="0.3">
      <c r="A626" s="7">
        <v>14389</v>
      </c>
      <c r="B626" s="7" t="s">
        <v>37</v>
      </c>
      <c r="C626" s="7" t="s">
        <v>36</v>
      </c>
      <c r="D626" s="8">
        <v>60000</v>
      </c>
      <c r="E626" s="8" t="str">
        <f t="shared" si="9"/>
        <v>Lower-Middle Income</v>
      </c>
      <c r="F626" s="7">
        <v>2</v>
      </c>
      <c r="G626" s="7" t="s">
        <v>13</v>
      </c>
      <c r="H626" s="7" t="s">
        <v>28</v>
      </c>
      <c r="I626" s="7" t="s">
        <v>15</v>
      </c>
      <c r="J626" s="7">
        <v>0</v>
      </c>
      <c r="K626" s="7" t="s">
        <v>22</v>
      </c>
      <c r="L626" s="9" t="str">
        <f>IF(K626="0-1 Miles","Less than a mile",
 IF(K626="1-2 Miles","Between 1 and 2 miles",
 IF(K626="2-5 Miles","Between 2 and 5 miles",
 IF(K626="5-10 Miles","Between 5 and 10 miles",
 IF(K626="10+ Miles","Greater than 10 miles",
 "Unknown"
)))))</f>
        <v>Between 2 and 5 miles</v>
      </c>
      <c r="M626" s="7" t="s">
        <v>32</v>
      </c>
      <c r="N626" s="7">
        <v>59</v>
      </c>
      <c r="O626" s="7" t="str">
        <f>IF(AND(N626&gt;=25,N626&lt;=34),"Young Adults",
 IF(AND(N626&gt;=35,N626&lt;=44),"Early Middle Age",
 IF(AND(N626&gt;=45,N626&lt;=54),"Middle Age",
 IF(AND(N626&gt;=55,N626&lt;=64),"Pre-Retirement",
 IF(AND(N626&gt;=65,N626&lt;=74),"Young Seniors",
 IF(AND(N626&gt;=75,N626&lt;=89),"Senior Citizens","Invalid Age")
)))))</f>
        <v>Pre-Retirement</v>
      </c>
      <c r="P626" s="7" t="s">
        <v>18</v>
      </c>
    </row>
    <row r="627" spans="1:16" x14ac:dyDescent="0.3">
      <c r="A627" s="7">
        <v>21770</v>
      </c>
      <c r="B627" s="7" t="s">
        <v>37</v>
      </c>
      <c r="C627" s="7" t="s">
        <v>36</v>
      </c>
      <c r="D627" s="8">
        <v>60000</v>
      </c>
      <c r="E627" s="8" t="str">
        <f t="shared" si="9"/>
        <v>Lower-Middle Income</v>
      </c>
      <c r="F627" s="7">
        <v>4</v>
      </c>
      <c r="G627" s="7" t="s">
        <v>13</v>
      </c>
      <c r="H627" s="7" t="s">
        <v>28</v>
      </c>
      <c r="I627" s="7" t="s">
        <v>15</v>
      </c>
      <c r="J627" s="7">
        <v>2</v>
      </c>
      <c r="K627" s="7" t="s">
        <v>30</v>
      </c>
      <c r="L627" s="9" t="str">
        <f>IF(K627="0-1 Miles","Less than a mile",
 IF(K627="1-2 Miles","Between 1 and 2 miles",
 IF(K627="2-5 Miles","Between 2 and 5 miles",
 IF(K627="5-10 Miles","Between 5 and 10 miles",
 IF(K627="10+ Miles","Greater than 10 miles",
 "Unknown"
)))))</f>
        <v>Greater than 10 miles</v>
      </c>
      <c r="M627" s="7" t="s">
        <v>32</v>
      </c>
      <c r="N627" s="7">
        <v>60</v>
      </c>
      <c r="O627" s="7" t="str">
        <f>IF(AND(N627&gt;=25,N627&lt;=34),"Young Adults",
 IF(AND(N627&gt;=35,N627&lt;=44),"Early Middle Age",
 IF(AND(N627&gt;=45,N627&lt;=54),"Middle Age",
 IF(AND(N627&gt;=55,N627&lt;=64),"Pre-Retirement",
 IF(AND(N627&gt;=65,N627&lt;=74),"Young Seniors",
 IF(AND(N627&gt;=75,N627&lt;=89),"Senior Citizens","Invalid Age")
)))))</f>
        <v>Pre-Retirement</v>
      </c>
      <c r="P627" s="7" t="s">
        <v>18</v>
      </c>
    </row>
    <row r="628" spans="1:16" x14ac:dyDescent="0.3">
      <c r="A628" s="4">
        <v>19856</v>
      </c>
      <c r="B628" s="4" t="s">
        <v>37</v>
      </c>
      <c r="C628" s="4" t="s">
        <v>39</v>
      </c>
      <c r="D628" s="5">
        <v>60000</v>
      </c>
      <c r="E628" s="5" t="str">
        <f t="shared" si="9"/>
        <v>Lower-Middle Income</v>
      </c>
      <c r="F628" s="4">
        <v>4</v>
      </c>
      <c r="G628" s="4" t="s">
        <v>13</v>
      </c>
      <c r="H628" s="4" t="s">
        <v>28</v>
      </c>
      <c r="I628" s="4" t="s">
        <v>15</v>
      </c>
      <c r="J628" s="4">
        <v>2</v>
      </c>
      <c r="K628" s="4" t="s">
        <v>22</v>
      </c>
      <c r="L628" s="6" t="str">
        <f>IF(K628="0-1 Miles","Less than a mile",
 IF(K628="1-2 Miles","Between 1 and 2 miles",
 IF(K628="2-5 Miles","Between 2 and 5 miles",
 IF(K628="5-10 Miles","Between 5 and 10 miles",
 IF(K628="10+ Miles","Greater than 10 miles",
 "Unknown"
)))))</f>
        <v>Between 2 and 5 miles</v>
      </c>
      <c r="M628" s="4" t="s">
        <v>32</v>
      </c>
      <c r="N628" s="4">
        <v>60</v>
      </c>
      <c r="O628" s="4" t="str">
        <f>IF(AND(N628&gt;=25,N628&lt;=34),"Young Adults",
 IF(AND(N628&gt;=35,N628&lt;=44),"Early Middle Age",
 IF(AND(N628&gt;=45,N628&lt;=54),"Middle Age",
 IF(AND(N628&gt;=55,N628&lt;=64),"Pre-Retirement",
 IF(AND(N628&gt;=65,N628&lt;=74),"Young Seniors",
 IF(AND(N628&gt;=75,N628&lt;=89),"Senior Citizens","Invalid Age")
)))))</f>
        <v>Pre-Retirement</v>
      </c>
      <c r="P628" s="4" t="s">
        <v>18</v>
      </c>
    </row>
    <row r="629" spans="1:16" x14ac:dyDescent="0.3">
      <c r="A629" s="7">
        <v>13353</v>
      </c>
      <c r="B629" s="7" t="s">
        <v>38</v>
      </c>
      <c r="C629" s="7" t="s">
        <v>39</v>
      </c>
      <c r="D629" s="8">
        <v>60000</v>
      </c>
      <c r="E629" s="8" t="str">
        <f t="shared" si="9"/>
        <v>Lower-Middle Income</v>
      </c>
      <c r="F629" s="7">
        <v>4</v>
      </c>
      <c r="G629" s="7" t="s">
        <v>31</v>
      </c>
      <c r="H629" s="7" t="s">
        <v>28</v>
      </c>
      <c r="I629" s="7" t="s">
        <v>15</v>
      </c>
      <c r="J629" s="7">
        <v>2</v>
      </c>
      <c r="K629" s="7" t="s">
        <v>30</v>
      </c>
      <c r="L629" s="9" t="str">
        <f>IF(K629="0-1 Miles","Less than a mile",
 IF(K629="1-2 Miles","Between 1 and 2 miles",
 IF(K629="2-5 Miles","Between 2 and 5 miles",
 IF(K629="5-10 Miles","Between 5 and 10 miles",
 IF(K629="10+ Miles","Greater than 10 miles",
 "Unknown"
)))))</f>
        <v>Greater than 10 miles</v>
      </c>
      <c r="M629" s="7" t="s">
        <v>32</v>
      </c>
      <c r="N629" s="7">
        <v>61</v>
      </c>
      <c r="O629" s="7" t="str">
        <f>IF(AND(N629&gt;=25,N629&lt;=34),"Young Adults",
 IF(AND(N629&gt;=35,N629&lt;=44),"Early Middle Age",
 IF(AND(N629&gt;=45,N629&lt;=54),"Middle Age",
 IF(AND(N629&gt;=55,N629&lt;=64),"Pre-Retirement",
 IF(AND(N629&gt;=65,N629&lt;=74),"Young Seniors",
 IF(AND(N629&gt;=75,N629&lt;=89),"Senior Citizens","Invalid Age")
)))))</f>
        <v>Pre-Retirement</v>
      </c>
      <c r="P629" s="7" t="s">
        <v>15</v>
      </c>
    </row>
    <row r="630" spans="1:16" x14ac:dyDescent="0.3">
      <c r="A630" s="4">
        <v>21751</v>
      </c>
      <c r="B630" s="4" t="s">
        <v>37</v>
      </c>
      <c r="C630" s="4" t="s">
        <v>36</v>
      </c>
      <c r="D630" s="5">
        <v>60000</v>
      </c>
      <c r="E630" s="5" t="str">
        <f t="shared" si="9"/>
        <v>Lower-Middle Income</v>
      </c>
      <c r="F630" s="4">
        <v>3</v>
      </c>
      <c r="G630" s="4" t="s">
        <v>31</v>
      </c>
      <c r="H630" s="4" t="s">
        <v>28</v>
      </c>
      <c r="I630" s="4" t="s">
        <v>15</v>
      </c>
      <c r="J630" s="4">
        <v>2</v>
      </c>
      <c r="K630" s="4" t="s">
        <v>26</v>
      </c>
      <c r="L630" s="6" t="str">
        <f>IF(K630="0-1 Miles","Less than a mile",
 IF(K630="1-2 Miles","Between 1 and 2 miles",
 IF(K630="2-5 Miles","Between 2 and 5 miles",
 IF(K630="5-10 Miles","Between 5 and 10 miles",
 IF(K630="10+ Miles","Greater than 10 miles",
 "Unknown"
)))))</f>
        <v>Between 1 and 2 miles</v>
      </c>
      <c r="M630" s="4" t="s">
        <v>32</v>
      </c>
      <c r="N630" s="4">
        <v>63</v>
      </c>
      <c r="O630" s="4" t="str">
        <f>IF(AND(N630&gt;=25,N630&lt;=34),"Young Adults",
 IF(AND(N630&gt;=35,N630&lt;=44),"Early Middle Age",
 IF(AND(N630&gt;=45,N630&lt;=54),"Middle Age",
 IF(AND(N630&gt;=55,N630&lt;=64),"Pre-Retirement",
 IF(AND(N630&gt;=65,N630&lt;=74),"Young Seniors",
 IF(AND(N630&gt;=75,N630&lt;=89),"Senior Citizens","Invalid Age")
)))))</f>
        <v>Pre-Retirement</v>
      </c>
      <c r="P630" s="4" t="s">
        <v>18</v>
      </c>
    </row>
    <row r="631" spans="1:16" x14ac:dyDescent="0.3">
      <c r="A631" s="7">
        <v>24643</v>
      </c>
      <c r="B631" s="7" t="s">
        <v>38</v>
      </c>
      <c r="C631" s="7" t="s">
        <v>39</v>
      </c>
      <c r="D631" s="8">
        <v>60000</v>
      </c>
      <c r="E631" s="8" t="str">
        <f t="shared" si="9"/>
        <v>Lower-Middle Income</v>
      </c>
      <c r="F631" s="7">
        <v>4</v>
      </c>
      <c r="G631" s="7" t="s">
        <v>13</v>
      </c>
      <c r="H631" s="7" t="s">
        <v>28</v>
      </c>
      <c r="I631" s="7" t="s">
        <v>15</v>
      </c>
      <c r="J631" s="7">
        <v>2</v>
      </c>
      <c r="K631" s="7" t="s">
        <v>30</v>
      </c>
      <c r="L631" s="9" t="str">
        <f>IF(K631="0-1 Miles","Less than a mile",
 IF(K631="1-2 Miles","Between 1 and 2 miles",
 IF(K631="2-5 Miles","Between 2 and 5 miles",
 IF(K631="5-10 Miles","Between 5 and 10 miles",
 IF(K631="10+ Miles","Greater than 10 miles",
 "Unknown"
)))))</f>
        <v>Greater than 10 miles</v>
      </c>
      <c r="M631" s="7" t="s">
        <v>32</v>
      </c>
      <c r="N631" s="7">
        <v>63</v>
      </c>
      <c r="O631" s="7" t="str">
        <f>IF(AND(N631&gt;=25,N631&lt;=34),"Young Adults",
 IF(AND(N631&gt;=35,N631&lt;=44),"Early Middle Age",
 IF(AND(N631&gt;=45,N631&lt;=54),"Middle Age",
 IF(AND(N631&gt;=55,N631&lt;=64),"Pre-Retirement",
 IF(AND(N631&gt;=65,N631&lt;=74),"Young Seniors",
 IF(AND(N631&gt;=75,N631&lt;=89),"Senior Citizens","Invalid Age")
)))))</f>
        <v>Pre-Retirement</v>
      </c>
      <c r="P631" s="7" t="s">
        <v>18</v>
      </c>
    </row>
    <row r="632" spans="1:16" x14ac:dyDescent="0.3">
      <c r="A632" s="4">
        <v>21752</v>
      </c>
      <c r="B632" s="4" t="s">
        <v>37</v>
      </c>
      <c r="C632" s="4" t="s">
        <v>36</v>
      </c>
      <c r="D632" s="5">
        <v>60000</v>
      </c>
      <c r="E632" s="5" t="str">
        <f t="shared" si="9"/>
        <v>Lower-Middle Income</v>
      </c>
      <c r="F632" s="4">
        <v>3</v>
      </c>
      <c r="G632" s="4" t="s">
        <v>31</v>
      </c>
      <c r="H632" s="4" t="s">
        <v>28</v>
      </c>
      <c r="I632" s="4" t="s">
        <v>15</v>
      </c>
      <c r="J632" s="4">
        <v>2</v>
      </c>
      <c r="K632" s="4" t="s">
        <v>30</v>
      </c>
      <c r="L632" s="6" t="str">
        <f>IF(K632="0-1 Miles","Less than a mile",
 IF(K632="1-2 Miles","Between 1 and 2 miles",
 IF(K632="2-5 Miles","Between 2 and 5 miles",
 IF(K632="5-10 Miles","Between 5 and 10 miles",
 IF(K632="10+ Miles","Greater than 10 miles",
 "Unknown"
)))))</f>
        <v>Greater than 10 miles</v>
      </c>
      <c r="M632" s="4" t="s">
        <v>32</v>
      </c>
      <c r="N632" s="4">
        <v>64</v>
      </c>
      <c r="O632" s="4" t="str">
        <f>IF(AND(N632&gt;=25,N632&lt;=34),"Young Adults",
 IF(AND(N632&gt;=35,N632&lt;=44),"Early Middle Age",
 IF(AND(N632&gt;=45,N632&lt;=54),"Middle Age",
 IF(AND(N632&gt;=55,N632&lt;=64),"Pre-Retirement",
 IF(AND(N632&gt;=65,N632&lt;=74),"Young Seniors",
 IF(AND(N632&gt;=75,N632&lt;=89),"Senior Citizens","Invalid Age")
)))))</f>
        <v>Pre-Retirement</v>
      </c>
      <c r="P632" s="4" t="s">
        <v>18</v>
      </c>
    </row>
    <row r="633" spans="1:16" x14ac:dyDescent="0.3">
      <c r="A633" s="7">
        <v>24941</v>
      </c>
      <c r="B633" s="7" t="s">
        <v>37</v>
      </c>
      <c r="C633" s="7" t="s">
        <v>36</v>
      </c>
      <c r="D633" s="8">
        <v>60000</v>
      </c>
      <c r="E633" s="8" t="str">
        <f t="shared" si="9"/>
        <v>Lower-Middle Income</v>
      </c>
      <c r="F633" s="7">
        <v>3</v>
      </c>
      <c r="G633" s="7" t="s">
        <v>13</v>
      </c>
      <c r="H633" s="7" t="s">
        <v>28</v>
      </c>
      <c r="I633" s="7" t="s">
        <v>15</v>
      </c>
      <c r="J633" s="7">
        <v>2</v>
      </c>
      <c r="K633" s="7" t="s">
        <v>30</v>
      </c>
      <c r="L633" s="9" t="str">
        <f>IF(K633="0-1 Miles","Less than a mile",
 IF(K633="1-2 Miles","Between 1 and 2 miles",
 IF(K633="2-5 Miles","Between 2 and 5 miles",
 IF(K633="5-10 Miles","Between 5 and 10 miles",
 IF(K633="10+ Miles","Greater than 10 miles",
 "Unknown"
)))))</f>
        <v>Greater than 10 miles</v>
      </c>
      <c r="M633" s="7" t="s">
        <v>32</v>
      </c>
      <c r="N633" s="7">
        <v>66</v>
      </c>
      <c r="O633" s="7" t="str">
        <f>IF(AND(N633&gt;=25,N633&lt;=34),"Young Adults",
 IF(AND(N633&gt;=35,N633&lt;=44),"Early Middle Age",
 IF(AND(N633&gt;=45,N633&lt;=54),"Middle Age",
 IF(AND(N633&gt;=55,N633&lt;=64),"Pre-Retirement",
 IF(AND(N633&gt;=65,N633&lt;=74),"Young Seniors",
 IF(AND(N633&gt;=75,N633&lt;=89),"Senior Citizens","Invalid Age")
)))))</f>
        <v>Young Seniors</v>
      </c>
      <c r="P633" s="7" t="s">
        <v>18</v>
      </c>
    </row>
    <row r="634" spans="1:16" x14ac:dyDescent="0.3">
      <c r="A634" s="4">
        <v>24943</v>
      </c>
      <c r="B634" s="4" t="s">
        <v>37</v>
      </c>
      <c r="C634" s="4" t="s">
        <v>36</v>
      </c>
      <c r="D634" s="5">
        <v>60000</v>
      </c>
      <c r="E634" s="5" t="str">
        <f t="shared" si="9"/>
        <v>Lower-Middle Income</v>
      </c>
      <c r="F634" s="4">
        <v>3</v>
      </c>
      <c r="G634" s="4" t="s">
        <v>13</v>
      </c>
      <c r="H634" s="4" t="s">
        <v>28</v>
      </c>
      <c r="I634" s="4" t="s">
        <v>15</v>
      </c>
      <c r="J634" s="4">
        <v>2</v>
      </c>
      <c r="K634" s="4" t="s">
        <v>30</v>
      </c>
      <c r="L634" s="6" t="str">
        <f>IF(K634="0-1 Miles","Less than a mile",
 IF(K634="1-2 Miles","Between 1 and 2 miles",
 IF(K634="2-5 Miles","Between 2 and 5 miles",
 IF(K634="5-10 Miles","Between 5 and 10 miles",
 IF(K634="10+ Miles","Greater than 10 miles",
 "Unknown"
)))))</f>
        <v>Greater than 10 miles</v>
      </c>
      <c r="M634" s="4" t="s">
        <v>32</v>
      </c>
      <c r="N634" s="4">
        <v>66</v>
      </c>
      <c r="O634" s="4" t="str">
        <f>IF(AND(N634&gt;=25,N634&lt;=34),"Young Adults",
 IF(AND(N634&gt;=35,N634&lt;=44),"Early Middle Age",
 IF(AND(N634&gt;=45,N634&lt;=54),"Middle Age",
 IF(AND(N634&gt;=55,N634&lt;=64),"Pre-Retirement",
 IF(AND(N634&gt;=65,N634&lt;=74),"Young Seniors",
 IF(AND(N634&gt;=75,N634&lt;=89),"Senior Citizens","Invalid Age")
)))))</f>
        <v>Young Seniors</v>
      </c>
      <c r="P634" s="4" t="s">
        <v>18</v>
      </c>
    </row>
    <row r="635" spans="1:16" x14ac:dyDescent="0.3">
      <c r="A635" s="7">
        <v>27388</v>
      </c>
      <c r="B635" s="7" t="s">
        <v>37</v>
      </c>
      <c r="C635" s="7" t="s">
        <v>36</v>
      </c>
      <c r="D635" s="8">
        <v>60000</v>
      </c>
      <c r="E635" s="8" t="str">
        <f t="shared" si="9"/>
        <v>Lower-Middle Income</v>
      </c>
      <c r="F635" s="7">
        <v>3</v>
      </c>
      <c r="G635" s="7" t="s">
        <v>13</v>
      </c>
      <c r="H635" s="7" t="s">
        <v>28</v>
      </c>
      <c r="I635" s="7" t="s">
        <v>18</v>
      </c>
      <c r="J635" s="7">
        <v>2</v>
      </c>
      <c r="K635" s="7" t="s">
        <v>26</v>
      </c>
      <c r="L635" s="9" t="str">
        <f>IF(K635="0-1 Miles","Less than a mile",
 IF(K635="1-2 Miles","Between 1 and 2 miles",
 IF(K635="2-5 Miles","Between 2 and 5 miles",
 IF(K635="5-10 Miles","Between 5 and 10 miles",
 IF(K635="10+ Miles","Greater than 10 miles",
 "Unknown"
)))))</f>
        <v>Between 1 and 2 miles</v>
      </c>
      <c r="M635" s="7" t="s">
        <v>32</v>
      </c>
      <c r="N635" s="7">
        <v>66</v>
      </c>
      <c r="O635" s="7" t="str">
        <f>IF(AND(N635&gt;=25,N635&lt;=34),"Young Adults",
 IF(AND(N635&gt;=35,N635&lt;=44),"Early Middle Age",
 IF(AND(N635&gt;=45,N635&lt;=54),"Middle Age",
 IF(AND(N635&gt;=55,N635&lt;=64),"Pre-Retirement",
 IF(AND(N635&gt;=65,N635&lt;=74),"Young Seniors",
 IF(AND(N635&gt;=75,N635&lt;=89),"Senior Citizens","Invalid Age")
)))))</f>
        <v>Young Seniors</v>
      </c>
      <c r="P635" s="7" t="s">
        <v>18</v>
      </c>
    </row>
    <row r="636" spans="1:16" x14ac:dyDescent="0.3">
      <c r="A636" s="4">
        <v>28004</v>
      </c>
      <c r="B636" s="4" t="s">
        <v>37</v>
      </c>
      <c r="C636" s="4" t="s">
        <v>39</v>
      </c>
      <c r="D636" s="5">
        <v>60000</v>
      </c>
      <c r="E636" s="5" t="str">
        <f t="shared" si="9"/>
        <v>Lower-Middle Income</v>
      </c>
      <c r="F636" s="4">
        <v>3</v>
      </c>
      <c r="G636" s="4" t="s">
        <v>13</v>
      </c>
      <c r="H636" s="4" t="s">
        <v>28</v>
      </c>
      <c r="I636" s="4" t="s">
        <v>15</v>
      </c>
      <c r="J636" s="4">
        <v>2</v>
      </c>
      <c r="K636" s="4" t="s">
        <v>30</v>
      </c>
      <c r="L636" s="6" t="str">
        <f>IF(K636="0-1 Miles","Less than a mile",
 IF(K636="1-2 Miles","Between 1 and 2 miles",
 IF(K636="2-5 Miles","Between 2 and 5 miles",
 IF(K636="5-10 Miles","Between 5 and 10 miles",
 IF(K636="10+ Miles","Greater than 10 miles",
 "Unknown"
)))))</f>
        <v>Greater than 10 miles</v>
      </c>
      <c r="M636" s="4" t="s">
        <v>32</v>
      </c>
      <c r="N636" s="4">
        <v>66</v>
      </c>
      <c r="O636" s="4" t="str">
        <f>IF(AND(N636&gt;=25,N636&lt;=34),"Young Adults",
 IF(AND(N636&gt;=35,N636&lt;=44),"Early Middle Age",
 IF(AND(N636&gt;=45,N636&lt;=54),"Middle Age",
 IF(AND(N636&gt;=55,N636&lt;=64),"Pre-Retirement",
 IF(AND(N636&gt;=65,N636&lt;=74),"Young Seniors",
 IF(AND(N636&gt;=75,N636&lt;=89),"Senior Citizens","Invalid Age")
)))))</f>
        <v>Young Seniors</v>
      </c>
      <c r="P636" s="4" t="s">
        <v>18</v>
      </c>
    </row>
    <row r="637" spans="1:16" x14ac:dyDescent="0.3">
      <c r="A637" s="7">
        <v>28972</v>
      </c>
      <c r="B637" s="7" t="s">
        <v>38</v>
      </c>
      <c r="C637" s="7" t="s">
        <v>39</v>
      </c>
      <c r="D637" s="8">
        <v>60000</v>
      </c>
      <c r="E637" s="8" t="str">
        <f t="shared" si="9"/>
        <v>Lower-Middle Income</v>
      </c>
      <c r="F637" s="7">
        <v>3</v>
      </c>
      <c r="G637" s="7" t="s">
        <v>31</v>
      </c>
      <c r="H637" s="7" t="s">
        <v>28</v>
      </c>
      <c r="I637" s="7" t="s">
        <v>15</v>
      </c>
      <c r="J637" s="7">
        <v>2</v>
      </c>
      <c r="K637" s="7" t="s">
        <v>30</v>
      </c>
      <c r="L637" s="9" t="str">
        <f>IF(K637="0-1 Miles","Less than a mile",
 IF(K637="1-2 Miles","Between 1 and 2 miles",
 IF(K637="2-5 Miles","Between 2 and 5 miles",
 IF(K637="5-10 Miles","Between 5 and 10 miles",
 IF(K637="10+ Miles","Greater than 10 miles",
 "Unknown"
)))))</f>
        <v>Greater than 10 miles</v>
      </c>
      <c r="M637" s="7" t="s">
        <v>32</v>
      </c>
      <c r="N637" s="7">
        <v>66</v>
      </c>
      <c r="O637" s="7" t="str">
        <f>IF(AND(N637&gt;=25,N637&lt;=34),"Young Adults",
 IF(AND(N637&gt;=35,N637&lt;=44),"Early Middle Age",
 IF(AND(N637&gt;=45,N637&lt;=54),"Middle Age",
 IF(AND(N637&gt;=55,N637&lt;=64),"Pre-Retirement",
 IF(AND(N637&gt;=65,N637&lt;=74),"Young Seniors",
 IF(AND(N637&gt;=75,N637&lt;=89),"Senior Citizens","Invalid Age")
)))))</f>
        <v>Young Seniors</v>
      </c>
      <c r="P637" s="7" t="s">
        <v>18</v>
      </c>
    </row>
    <row r="638" spans="1:16" x14ac:dyDescent="0.3">
      <c r="A638" s="4">
        <v>11147</v>
      </c>
      <c r="B638" s="4" t="s">
        <v>37</v>
      </c>
      <c r="C638" s="4" t="s">
        <v>36</v>
      </c>
      <c r="D638" s="5">
        <v>60000</v>
      </c>
      <c r="E638" s="5" t="str">
        <f t="shared" si="9"/>
        <v>Lower-Middle Income</v>
      </c>
      <c r="F638" s="4">
        <v>2</v>
      </c>
      <c r="G638" s="4" t="s">
        <v>31</v>
      </c>
      <c r="H638" s="4" t="s">
        <v>28</v>
      </c>
      <c r="I638" s="4" t="s">
        <v>15</v>
      </c>
      <c r="J638" s="4">
        <v>1</v>
      </c>
      <c r="K638" s="4" t="s">
        <v>16</v>
      </c>
      <c r="L638" s="6" t="str">
        <f>IF(K638="0-1 Miles","Less than a mile",
 IF(K638="1-2 Miles","Between 1 and 2 miles",
 IF(K638="2-5 Miles","Between 2 and 5 miles",
 IF(K638="5-10 Miles","Between 5 and 10 miles",
 IF(K638="10+ Miles","Greater than 10 miles",
 "Unknown"
)))))</f>
        <v>Less than a mile</v>
      </c>
      <c r="M638" s="4" t="s">
        <v>24</v>
      </c>
      <c r="N638" s="4">
        <v>67</v>
      </c>
      <c r="O638" s="4" t="str">
        <f>IF(AND(N638&gt;=25,N638&lt;=34),"Young Adults",
 IF(AND(N638&gt;=35,N638&lt;=44),"Early Middle Age",
 IF(AND(N638&gt;=45,N638&lt;=54),"Middle Age",
 IF(AND(N638&gt;=55,N638&lt;=64),"Pre-Retirement",
 IF(AND(N638&gt;=65,N638&lt;=74),"Young Seniors",
 IF(AND(N638&gt;=75,N638&lt;=89),"Senior Citizens","Invalid Age")
)))))</f>
        <v>Young Seniors</v>
      </c>
      <c r="P638" s="4" t="s">
        <v>15</v>
      </c>
    </row>
    <row r="639" spans="1:16" x14ac:dyDescent="0.3">
      <c r="A639" s="4">
        <v>22127</v>
      </c>
      <c r="B639" s="4" t="s">
        <v>37</v>
      </c>
      <c r="C639" s="4" t="s">
        <v>36</v>
      </c>
      <c r="D639" s="5">
        <v>60000</v>
      </c>
      <c r="E639" s="5" t="str">
        <f t="shared" si="9"/>
        <v>Lower-Middle Income</v>
      </c>
      <c r="F639" s="4">
        <v>3</v>
      </c>
      <c r="G639" s="4" t="s">
        <v>31</v>
      </c>
      <c r="H639" s="4" t="s">
        <v>28</v>
      </c>
      <c r="I639" s="4" t="s">
        <v>15</v>
      </c>
      <c r="J639" s="4">
        <v>2</v>
      </c>
      <c r="K639" s="4" t="s">
        <v>26</v>
      </c>
      <c r="L639" s="6" t="str">
        <f>IF(K639="0-1 Miles","Less than a mile",
 IF(K639="1-2 Miles","Between 1 and 2 miles",
 IF(K639="2-5 Miles","Between 2 and 5 miles",
 IF(K639="5-10 Miles","Between 5 and 10 miles",
 IF(K639="10+ Miles","Greater than 10 miles",
 "Unknown"
)))))</f>
        <v>Between 1 and 2 miles</v>
      </c>
      <c r="M639" s="4" t="s">
        <v>32</v>
      </c>
      <c r="N639" s="4">
        <v>67</v>
      </c>
      <c r="O639" s="4" t="str">
        <f>IF(AND(N639&gt;=25,N639&lt;=34),"Young Adults",
 IF(AND(N639&gt;=35,N639&lt;=44),"Early Middle Age",
 IF(AND(N639&gt;=45,N639&lt;=54),"Middle Age",
 IF(AND(N639&gt;=55,N639&lt;=64),"Pre-Retirement",
 IF(AND(N639&gt;=65,N639&lt;=74),"Young Seniors",
 IF(AND(N639&gt;=75,N639&lt;=89),"Senior Citizens","Invalid Age")
)))))</f>
        <v>Young Seniors</v>
      </c>
      <c r="P639" s="4" t="s">
        <v>18</v>
      </c>
    </row>
    <row r="640" spans="1:16" x14ac:dyDescent="0.3">
      <c r="A640" s="7">
        <v>23672</v>
      </c>
      <c r="B640" s="7" t="s">
        <v>37</v>
      </c>
      <c r="C640" s="7" t="s">
        <v>39</v>
      </c>
      <c r="D640" s="8">
        <v>60000</v>
      </c>
      <c r="E640" s="8" t="str">
        <f t="shared" si="9"/>
        <v>Lower-Middle Income</v>
      </c>
      <c r="F640" s="7">
        <v>3</v>
      </c>
      <c r="G640" s="7" t="s">
        <v>31</v>
      </c>
      <c r="H640" s="7" t="s">
        <v>28</v>
      </c>
      <c r="I640" s="7" t="s">
        <v>15</v>
      </c>
      <c r="J640" s="7">
        <v>2</v>
      </c>
      <c r="K640" s="7" t="s">
        <v>26</v>
      </c>
      <c r="L640" s="9" t="str">
        <f>IF(K640="0-1 Miles","Less than a mile",
 IF(K640="1-2 Miles","Between 1 and 2 miles",
 IF(K640="2-5 Miles","Between 2 and 5 miles",
 IF(K640="5-10 Miles","Between 5 and 10 miles",
 IF(K640="10+ Miles","Greater than 10 miles",
 "Unknown"
)))))</f>
        <v>Between 1 and 2 miles</v>
      </c>
      <c r="M640" s="7" t="s">
        <v>32</v>
      </c>
      <c r="N640" s="7">
        <v>67</v>
      </c>
      <c r="O640" s="7" t="str">
        <f>IF(AND(N640&gt;=25,N640&lt;=34),"Young Adults",
 IF(AND(N640&gt;=35,N640&lt;=44),"Early Middle Age",
 IF(AND(N640&gt;=45,N640&lt;=54),"Middle Age",
 IF(AND(N640&gt;=55,N640&lt;=64),"Pre-Retirement",
 IF(AND(N640&gt;=65,N640&lt;=74),"Young Seniors",
 IF(AND(N640&gt;=75,N640&lt;=89),"Senior Citizens","Invalid Age")
)))))</f>
        <v>Young Seniors</v>
      </c>
      <c r="P640" s="7" t="s">
        <v>18</v>
      </c>
    </row>
    <row r="641" spans="1:16" x14ac:dyDescent="0.3">
      <c r="A641" s="7">
        <v>20380</v>
      </c>
      <c r="B641" s="7" t="s">
        <v>37</v>
      </c>
      <c r="C641" s="7" t="s">
        <v>39</v>
      </c>
      <c r="D641" s="8">
        <v>60000</v>
      </c>
      <c r="E641" s="8" t="str">
        <f t="shared" si="9"/>
        <v>Lower-Middle Income</v>
      </c>
      <c r="F641" s="7">
        <v>3</v>
      </c>
      <c r="G641" s="7" t="s">
        <v>31</v>
      </c>
      <c r="H641" s="7" t="s">
        <v>28</v>
      </c>
      <c r="I641" s="7" t="s">
        <v>15</v>
      </c>
      <c r="J641" s="7">
        <v>2</v>
      </c>
      <c r="K641" s="7" t="s">
        <v>30</v>
      </c>
      <c r="L641" s="9" t="str">
        <f>IF(K641="0-1 Miles","Less than a mile",
 IF(K641="1-2 Miles","Between 1 and 2 miles",
 IF(K641="2-5 Miles","Between 2 and 5 miles",
 IF(K641="5-10 Miles","Between 5 and 10 miles",
 IF(K641="10+ Miles","Greater than 10 miles",
 "Unknown"
)))))</f>
        <v>Greater than 10 miles</v>
      </c>
      <c r="M641" s="7" t="s">
        <v>32</v>
      </c>
      <c r="N641" s="7">
        <v>69</v>
      </c>
      <c r="O641" s="7" t="str">
        <f>IF(AND(N641&gt;=25,N641&lt;=34),"Young Adults",
 IF(AND(N641&gt;=35,N641&lt;=44),"Early Middle Age",
 IF(AND(N641&gt;=45,N641&lt;=54),"Middle Age",
 IF(AND(N641&gt;=55,N641&lt;=64),"Pre-Retirement",
 IF(AND(N641&gt;=65,N641&lt;=74),"Young Seniors",
 IF(AND(N641&gt;=75,N641&lt;=89),"Senior Citizens","Invalid Age")
)))))</f>
        <v>Young Seniors</v>
      </c>
      <c r="P641" s="7" t="s">
        <v>18</v>
      </c>
    </row>
    <row r="642" spans="1:16" x14ac:dyDescent="0.3">
      <c r="A642" s="7">
        <v>18847</v>
      </c>
      <c r="B642" s="7" t="s">
        <v>37</v>
      </c>
      <c r="C642" s="7" t="s">
        <v>39</v>
      </c>
      <c r="D642" s="8">
        <v>60000</v>
      </c>
      <c r="E642" s="8" t="str">
        <f t="shared" ref="E642:E705" si="10">IF(D642&lt;=40000,"Low Income",IF(D642&lt;=70000,"Lower-Middle Income",IF(D642&lt;=100000,"Middle Income",IF(D642&lt;=130000,"Upper-Middle Income","High Income"))))</f>
        <v>Lower-Middle Income</v>
      </c>
      <c r="F642" s="7">
        <v>2</v>
      </c>
      <c r="G642" s="7" t="s">
        <v>31</v>
      </c>
      <c r="H642" s="7" t="s">
        <v>28</v>
      </c>
      <c r="I642" s="7" t="s">
        <v>15</v>
      </c>
      <c r="J642" s="7">
        <v>2</v>
      </c>
      <c r="K642" s="7" t="s">
        <v>23</v>
      </c>
      <c r="L642" s="9" t="str">
        <f>IF(K642="0-1 Miles","Less than a mile",
 IF(K642="1-2 Miles","Between 1 and 2 miles",
 IF(K642="2-5 Miles","Between 2 and 5 miles",
 IF(K642="5-10 Miles","Between 5 and 10 miles",
 IF(K642="10+ Miles","Greater than 10 miles",
 "Unknown"
)))))</f>
        <v>Between 5 and 10 miles</v>
      </c>
      <c r="M642" s="7" t="s">
        <v>32</v>
      </c>
      <c r="N642" s="7">
        <v>70</v>
      </c>
      <c r="O642" s="7" t="str">
        <f>IF(AND(N642&gt;=25,N642&lt;=34),"Young Adults",
 IF(AND(N642&gt;=35,N642&lt;=44),"Early Middle Age",
 IF(AND(N642&gt;=45,N642&lt;=54),"Middle Age",
 IF(AND(N642&gt;=55,N642&lt;=64),"Pre-Retirement",
 IF(AND(N642&gt;=65,N642&lt;=74),"Young Seniors",
 IF(AND(N642&gt;=75,N642&lt;=89),"Senior Citizens","Invalid Age")
)))))</f>
        <v>Young Seniors</v>
      </c>
      <c r="P642" s="7" t="s">
        <v>18</v>
      </c>
    </row>
    <row r="643" spans="1:16" x14ac:dyDescent="0.3">
      <c r="A643" s="7">
        <v>25943</v>
      </c>
      <c r="B643" s="7" t="s">
        <v>38</v>
      </c>
      <c r="C643" s="7" t="s">
        <v>39</v>
      </c>
      <c r="D643" s="8">
        <v>70000</v>
      </c>
      <c r="E643" s="8" t="str">
        <f t="shared" si="10"/>
        <v>Lower-Middle Income</v>
      </c>
      <c r="F643" s="7">
        <v>0</v>
      </c>
      <c r="G643" s="7" t="s">
        <v>19</v>
      </c>
      <c r="H643" s="7" t="s">
        <v>14</v>
      </c>
      <c r="I643" s="7" t="s">
        <v>18</v>
      </c>
      <c r="J643" s="7">
        <v>2</v>
      </c>
      <c r="K643" s="7" t="s">
        <v>16</v>
      </c>
      <c r="L643" s="9" t="str">
        <f>IF(K643="0-1 Miles","Less than a mile",
 IF(K643="1-2 Miles","Between 1 and 2 miles",
 IF(K643="2-5 Miles","Between 2 and 5 miles",
 IF(K643="5-10 Miles","Between 5 and 10 miles",
 IF(K643="10+ Miles","Greater than 10 miles",
 "Unknown"
)))))</f>
        <v>Less than a mile</v>
      </c>
      <c r="M643" s="7" t="s">
        <v>32</v>
      </c>
      <c r="N643" s="7">
        <v>27</v>
      </c>
      <c r="O643" s="7" t="str">
        <f>IF(AND(N643&gt;=25,N643&lt;=34),"Young Adults",
 IF(AND(N643&gt;=35,N643&lt;=44),"Early Middle Age",
 IF(AND(N643&gt;=45,N643&lt;=54),"Middle Age",
 IF(AND(N643&gt;=55,N643&lt;=64),"Pre-Retirement",
 IF(AND(N643&gt;=65,N643&lt;=74),"Young Seniors",
 IF(AND(N643&gt;=75,N643&lt;=89),"Senior Citizens","Invalid Age")
)))))</f>
        <v>Young Adults</v>
      </c>
      <c r="P643" s="7" t="s">
        <v>15</v>
      </c>
    </row>
    <row r="644" spans="1:16" x14ac:dyDescent="0.3">
      <c r="A644" s="4">
        <v>13620</v>
      </c>
      <c r="B644" s="4" t="s">
        <v>38</v>
      </c>
      <c r="C644" s="4" t="s">
        <v>36</v>
      </c>
      <c r="D644" s="5">
        <v>70000</v>
      </c>
      <c r="E644" s="5" t="str">
        <f t="shared" si="10"/>
        <v>Lower-Middle Income</v>
      </c>
      <c r="F644" s="4">
        <v>0</v>
      </c>
      <c r="G644" s="4" t="s">
        <v>13</v>
      </c>
      <c r="H644" s="4" t="s">
        <v>21</v>
      </c>
      <c r="I644" s="4" t="s">
        <v>18</v>
      </c>
      <c r="J644" s="4">
        <v>3</v>
      </c>
      <c r="K644" s="4" t="s">
        <v>30</v>
      </c>
      <c r="L644" s="6" t="str">
        <f>IF(K644="0-1 Miles","Less than a mile",
 IF(K644="1-2 Miles","Between 1 and 2 miles",
 IF(K644="2-5 Miles","Between 2 and 5 miles",
 IF(K644="5-10 Miles","Between 5 and 10 miles",
 IF(K644="10+ Miles","Greater than 10 miles",
 "Unknown"
)))))</f>
        <v>Greater than 10 miles</v>
      </c>
      <c r="M644" s="4" t="s">
        <v>24</v>
      </c>
      <c r="N644" s="4">
        <v>30</v>
      </c>
      <c r="O644" s="4" t="str">
        <f>IF(AND(N644&gt;=25,N644&lt;=34),"Young Adults",
 IF(AND(N644&gt;=35,N644&lt;=44),"Early Middle Age",
 IF(AND(N644&gt;=45,N644&lt;=54),"Middle Age",
 IF(AND(N644&gt;=55,N644&lt;=64),"Pre-Retirement",
 IF(AND(N644&gt;=65,N644&lt;=74),"Young Seniors",
 IF(AND(N644&gt;=75,N644&lt;=89),"Senior Citizens","Invalid Age")
)))))</f>
        <v>Young Adults</v>
      </c>
      <c r="P644" s="4" t="s">
        <v>15</v>
      </c>
    </row>
    <row r="645" spans="1:16" x14ac:dyDescent="0.3">
      <c r="A645" s="4">
        <v>11451</v>
      </c>
      <c r="B645" s="4" t="s">
        <v>38</v>
      </c>
      <c r="C645" s="4" t="s">
        <v>36</v>
      </c>
      <c r="D645" s="5">
        <v>70000</v>
      </c>
      <c r="E645" s="5" t="str">
        <f t="shared" si="10"/>
        <v>Lower-Middle Income</v>
      </c>
      <c r="F645" s="4">
        <v>0</v>
      </c>
      <c r="G645" s="4" t="s">
        <v>13</v>
      </c>
      <c r="H645" s="4" t="s">
        <v>21</v>
      </c>
      <c r="I645" s="4" t="s">
        <v>18</v>
      </c>
      <c r="J645" s="4">
        <v>4</v>
      </c>
      <c r="K645" s="4" t="s">
        <v>30</v>
      </c>
      <c r="L645" s="6" t="str">
        <f>IF(K645="0-1 Miles","Less than a mile",
 IF(K645="1-2 Miles","Between 1 and 2 miles",
 IF(K645="2-5 Miles","Between 2 and 5 miles",
 IF(K645="5-10 Miles","Between 5 and 10 miles",
 IF(K645="10+ Miles","Greater than 10 miles",
 "Unknown"
)))))</f>
        <v>Greater than 10 miles</v>
      </c>
      <c r="M645" s="4" t="s">
        <v>24</v>
      </c>
      <c r="N645" s="4">
        <v>31</v>
      </c>
      <c r="O645" s="4" t="str">
        <f>IF(AND(N645&gt;=25,N645&lt;=34),"Young Adults",
 IF(AND(N645&gt;=35,N645&lt;=44),"Early Middle Age",
 IF(AND(N645&gt;=45,N645&lt;=54),"Middle Age",
 IF(AND(N645&gt;=55,N645&lt;=64),"Pre-Retirement",
 IF(AND(N645&gt;=65,N645&lt;=74),"Young Seniors",
 IF(AND(N645&gt;=75,N645&lt;=89),"Senior Citizens","Invalid Age")
)))))</f>
        <v>Young Adults</v>
      </c>
      <c r="P645" s="4" t="s">
        <v>15</v>
      </c>
    </row>
    <row r="646" spans="1:16" x14ac:dyDescent="0.3">
      <c r="A646" s="7">
        <v>20606</v>
      </c>
      <c r="B646" s="7" t="s">
        <v>37</v>
      </c>
      <c r="C646" s="7" t="s">
        <v>39</v>
      </c>
      <c r="D646" s="8">
        <v>70000</v>
      </c>
      <c r="E646" s="8" t="str">
        <f t="shared" si="10"/>
        <v>Lower-Middle Income</v>
      </c>
      <c r="F646" s="7">
        <v>0</v>
      </c>
      <c r="G646" s="7" t="s">
        <v>13</v>
      </c>
      <c r="H646" s="7" t="s">
        <v>21</v>
      </c>
      <c r="I646" s="7" t="s">
        <v>15</v>
      </c>
      <c r="J646" s="7">
        <v>4</v>
      </c>
      <c r="K646" s="7" t="s">
        <v>30</v>
      </c>
      <c r="L646" s="9" t="str">
        <f>IF(K646="0-1 Miles","Less than a mile",
 IF(K646="1-2 Miles","Between 1 and 2 miles",
 IF(K646="2-5 Miles","Between 2 and 5 miles",
 IF(K646="5-10 Miles","Between 5 and 10 miles",
 IF(K646="10+ Miles","Greater than 10 miles",
 "Unknown"
)))))</f>
        <v>Greater than 10 miles</v>
      </c>
      <c r="M646" s="7" t="s">
        <v>24</v>
      </c>
      <c r="N646" s="7">
        <v>32</v>
      </c>
      <c r="O646" s="7" t="str">
        <f>IF(AND(N646&gt;=25,N646&lt;=34),"Young Adults",
 IF(AND(N646&gt;=35,N646&lt;=44),"Early Middle Age",
 IF(AND(N646&gt;=45,N646&lt;=54),"Middle Age",
 IF(AND(N646&gt;=55,N646&lt;=64),"Pre-Retirement",
 IF(AND(N646&gt;=65,N646&lt;=74),"Young Seniors",
 IF(AND(N646&gt;=75,N646&lt;=89),"Senior Citizens","Invalid Age")
)))))</f>
        <v>Young Adults</v>
      </c>
      <c r="P646" s="7" t="s">
        <v>15</v>
      </c>
    </row>
    <row r="647" spans="1:16" x14ac:dyDescent="0.3">
      <c r="A647" s="7">
        <v>15302</v>
      </c>
      <c r="B647" s="7" t="s">
        <v>38</v>
      </c>
      <c r="C647" s="7" t="s">
        <v>39</v>
      </c>
      <c r="D647" s="8">
        <v>70000</v>
      </c>
      <c r="E647" s="8" t="str">
        <f t="shared" si="10"/>
        <v>Lower-Middle Income</v>
      </c>
      <c r="F647" s="7">
        <v>1</v>
      </c>
      <c r="G647" s="7" t="s">
        <v>31</v>
      </c>
      <c r="H647" s="7" t="s">
        <v>21</v>
      </c>
      <c r="I647" s="7" t="s">
        <v>15</v>
      </c>
      <c r="J647" s="7">
        <v>0</v>
      </c>
      <c r="K647" s="7" t="s">
        <v>22</v>
      </c>
      <c r="L647" s="9" t="str">
        <f>IF(K647="0-1 Miles","Less than a mile",
 IF(K647="1-2 Miles","Between 1 and 2 miles",
 IF(K647="2-5 Miles","Between 2 and 5 miles",
 IF(K647="5-10 Miles","Between 5 and 10 miles",
 IF(K647="10+ Miles","Greater than 10 miles",
 "Unknown"
)))))</f>
        <v>Between 2 and 5 miles</v>
      </c>
      <c r="M647" s="7" t="s">
        <v>32</v>
      </c>
      <c r="N647" s="7">
        <v>34</v>
      </c>
      <c r="O647" s="7" t="str">
        <f>IF(AND(N647&gt;=25,N647&lt;=34),"Young Adults",
 IF(AND(N647&gt;=35,N647&lt;=44),"Early Middle Age",
 IF(AND(N647&gt;=45,N647&lt;=54),"Middle Age",
 IF(AND(N647&gt;=55,N647&lt;=64),"Pre-Retirement",
 IF(AND(N647&gt;=65,N647&lt;=74),"Young Seniors",
 IF(AND(N647&gt;=75,N647&lt;=89),"Senior Citizens","Invalid Age")
)))))</f>
        <v>Young Adults</v>
      </c>
      <c r="P647" s="7" t="s">
        <v>15</v>
      </c>
    </row>
    <row r="648" spans="1:16" x14ac:dyDescent="0.3">
      <c r="A648" s="7">
        <v>18560</v>
      </c>
      <c r="B648" s="7" t="s">
        <v>37</v>
      </c>
      <c r="C648" s="7" t="s">
        <v>39</v>
      </c>
      <c r="D648" s="8">
        <v>70000</v>
      </c>
      <c r="E648" s="8" t="str">
        <f t="shared" si="10"/>
        <v>Lower-Middle Income</v>
      </c>
      <c r="F648" s="7">
        <v>2</v>
      </c>
      <c r="G648" s="7" t="s">
        <v>31</v>
      </c>
      <c r="H648" s="7" t="s">
        <v>21</v>
      </c>
      <c r="I648" s="7" t="s">
        <v>15</v>
      </c>
      <c r="J648" s="7">
        <v>0</v>
      </c>
      <c r="K648" s="7" t="s">
        <v>22</v>
      </c>
      <c r="L648" s="9" t="str">
        <f>IF(K648="0-1 Miles","Less than a mile",
 IF(K648="1-2 Miles","Between 1 and 2 miles",
 IF(K648="2-5 Miles","Between 2 and 5 miles",
 IF(K648="5-10 Miles","Between 5 and 10 miles",
 IF(K648="10+ Miles","Greater than 10 miles",
 "Unknown"
)))))</f>
        <v>Between 2 and 5 miles</v>
      </c>
      <c r="M648" s="7" t="s">
        <v>32</v>
      </c>
      <c r="N648" s="7">
        <v>34</v>
      </c>
      <c r="O648" s="7" t="str">
        <f>IF(AND(N648&gt;=25,N648&lt;=34),"Young Adults",
 IF(AND(N648&gt;=35,N648&lt;=44),"Early Middle Age",
 IF(AND(N648&gt;=45,N648&lt;=54),"Middle Age",
 IF(AND(N648&gt;=55,N648&lt;=64),"Pre-Retirement",
 IF(AND(N648&gt;=65,N648&lt;=74),"Young Seniors",
 IF(AND(N648&gt;=75,N648&lt;=89),"Senior Citizens","Invalid Age")
)))))</f>
        <v>Young Adults</v>
      </c>
      <c r="P648" s="7" t="s">
        <v>15</v>
      </c>
    </row>
    <row r="649" spans="1:16" x14ac:dyDescent="0.3">
      <c r="A649" s="7">
        <v>16753</v>
      </c>
      <c r="B649" s="7" t="s">
        <v>38</v>
      </c>
      <c r="C649" s="7" t="s">
        <v>39</v>
      </c>
      <c r="D649" s="8">
        <v>70000</v>
      </c>
      <c r="E649" s="8" t="str">
        <f t="shared" si="10"/>
        <v>Lower-Middle Income</v>
      </c>
      <c r="F649" s="7">
        <v>0</v>
      </c>
      <c r="G649" s="7" t="s">
        <v>19</v>
      </c>
      <c r="H649" s="7" t="s">
        <v>14</v>
      </c>
      <c r="I649" s="7" t="s">
        <v>15</v>
      </c>
      <c r="J649" s="7">
        <v>2</v>
      </c>
      <c r="K649" s="7" t="s">
        <v>23</v>
      </c>
      <c r="L649" s="9" t="str">
        <f>IF(K649="0-1 Miles","Less than a mile",
 IF(K649="1-2 Miles","Between 1 and 2 miles",
 IF(K649="2-5 Miles","Between 2 and 5 miles",
 IF(K649="5-10 Miles","Between 5 and 10 miles",
 IF(K649="10+ Miles","Greater than 10 miles",
 "Unknown"
)))))</f>
        <v>Between 5 and 10 miles</v>
      </c>
      <c r="M649" s="7" t="s">
        <v>32</v>
      </c>
      <c r="N649" s="7">
        <v>34</v>
      </c>
      <c r="O649" s="7" t="str">
        <f>IF(AND(N649&gt;=25,N649&lt;=34),"Young Adults",
 IF(AND(N649&gt;=35,N649&lt;=44),"Early Middle Age",
 IF(AND(N649&gt;=45,N649&lt;=54),"Middle Age",
 IF(AND(N649&gt;=55,N649&lt;=64),"Pre-Retirement",
 IF(AND(N649&gt;=65,N649&lt;=74),"Young Seniors",
 IF(AND(N649&gt;=75,N649&lt;=89),"Senior Citizens","Invalid Age")
)))))</f>
        <v>Young Adults</v>
      </c>
      <c r="P649" s="7" t="s">
        <v>15</v>
      </c>
    </row>
    <row r="650" spans="1:16" x14ac:dyDescent="0.3">
      <c r="A650" s="7">
        <v>11807</v>
      </c>
      <c r="B650" s="7" t="s">
        <v>37</v>
      </c>
      <c r="C650" s="7" t="s">
        <v>36</v>
      </c>
      <c r="D650" s="8">
        <v>70000</v>
      </c>
      <c r="E650" s="8" t="str">
        <f t="shared" si="10"/>
        <v>Lower-Middle Income</v>
      </c>
      <c r="F650" s="7">
        <v>3</v>
      </c>
      <c r="G650" s="7" t="s">
        <v>31</v>
      </c>
      <c r="H650" s="7" t="s">
        <v>21</v>
      </c>
      <c r="I650" s="7" t="s">
        <v>15</v>
      </c>
      <c r="J650" s="7">
        <v>0</v>
      </c>
      <c r="K650" s="7" t="s">
        <v>22</v>
      </c>
      <c r="L650" s="9" t="str">
        <f>IF(K650="0-1 Miles","Less than a mile",
 IF(K650="1-2 Miles","Between 1 and 2 miles",
 IF(K650="2-5 Miles","Between 2 and 5 miles",
 IF(K650="5-10 Miles","Between 5 and 10 miles",
 IF(K650="10+ Miles","Greater than 10 miles",
 "Unknown"
)))))</f>
        <v>Between 2 and 5 miles</v>
      </c>
      <c r="M650" s="7" t="s">
        <v>32</v>
      </c>
      <c r="N650" s="7">
        <v>34</v>
      </c>
      <c r="O650" s="7" t="str">
        <f>IF(AND(N650&gt;=25,N650&lt;=34),"Young Adults",
 IF(AND(N650&gt;=35,N650&lt;=44),"Early Middle Age",
 IF(AND(N650&gt;=45,N650&lt;=54),"Middle Age",
 IF(AND(N650&gt;=55,N650&lt;=64),"Pre-Retirement",
 IF(AND(N650&gt;=65,N650&lt;=74),"Young Seniors",
 IF(AND(N650&gt;=75,N650&lt;=89),"Senior Citizens","Invalid Age")
)))))</f>
        <v>Young Adults</v>
      </c>
      <c r="P650" s="7" t="s">
        <v>18</v>
      </c>
    </row>
    <row r="651" spans="1:16" x14ac:dyDescent="0.3">
      <c r="A651" s="4">
        <v>22042</v>
      </c>
      <c r="B651" s="4" t="s">
        <v>37</v>
      </c>
      <c r="C651" s="4" t="s">
        <v>39</v>
      </c>
      <c r="D651" s="5">
        <v>70000</v>
      </c>
      <c r="E651" s="5" t="str">
        <f t="shared" si="10"/>
        <v>Lower-Middle Income</v>
      </c>
      <c r="F651" s="4">
        <v>0</v>
      </c>
      <c r="G651" s="4" t="s">
        <v>19</v>
      </c>
      <c r="H651" s="4" t="s">
        <v>14</v>
      </c>
      <c r="I651" s="4" t="s">
        <v>15</v>
      </c>
      <c r="J651" s="4">
        <v>2</v>
      </c>
      <c r="K651" s="4" t="s">
        <v>23</v>
      </c>
      <c r="L651" s="6" t="str">
        <f>IF(K651="0-1 Miles","Less than a mile",
 IF(K651="1-2 Miles","Between 1 and 2 miles",
 IF(K651="2-5 Miles","Between 2 and 5 miles",
 IF(K651="5-10 Miles","Between 5 and 10 miles",
 IF(K651="10+ Miles","Greater than 10 miles",
 "Unknown"
)))))</f>
        <v>Between 5 and 10 miles</v>
      </c>
      <c r="M651" s="4" t="s">
        <v>32</v>
      </c>
      <c r="N651" s="4">
        <v>34</v>
      </c>
      <c r="O651" s="4" t="str">
        <f>IF(AND(N651&gt;=25,N651&lt;=34),"Young Adults",
 IF(AND(N651&gt;=35,N651&lt;=44),"Early Middle Age",
 IF(AND(N651&gt;=45,N651&lt;=54),"Middle Age",
 IF(AND(N651&gt;=55,N651&lt;=64),"Pre-Retirement",
 IF(AND(N651&gt;=65,N651&lt;=74),"Young Seniors",
 IF(AND(N651&gt;=75,N651&lt;=89),"Senior Citizens","Invalid Age")
)))))</f>
        <v>Young Adults</v>
      </c>
      <c r="P651" s="4" t="s">
        <v>15</v>
      </c>
    </row>
    <row r="652" spans="1:16" x14ac:dyDescent="0.3">
      <c r="A652" s="7">
        <v>11788</v>
      </c>
      <c r="B652" s="7" t="s">
        <v>38</v>
      </c>
      <c r="C652" s="7" t="s">
        <v>39</v>
      </c>
      <c r="D652" s="8">
        <v>70000</v>
      </c>
      <c r="E652" s="8" t="str">
        <f t="shared" si="10"/>
        <v>Lower-Middle Income</v>
      </c>
      <c r="F652" s="7">
        <v>1</v>
      </c>
      <c r="G652" s="7" t="s">
        <v>31</v>
      </c>
      <c r="H652" s="7" t="s">
        <v>21</v>
      </c>
      <c r="I652" s="7" t="s">
        <v>15</v>
      </c>
      <c r="J652" s="7">
        <v>0</v>
      </c>
      <c r="K652" s="7" t="s">
        <v>22</v>
      </c>
      <c r="L652" s="9" t="str">
        <f>IF(K652="0-1 Miles","Less than a mile",
 IF(K652="1-2 Miles","Between 1 and 2 miles",
 IF(K652="2-5 Miles","Between 2 and 5 miles",
 IF(K652="5-10 Miles","Between 5 and 10 miles",
 IF(K652="10+ Miles","Greater than 10 miles",
 "Unknown"
)))))</f>
        <v>Between 2 and 5 miles</v>
      </c>
      <c r="M652" s="7" t="s">
        <v>32</v>
      </c>
      <c r="N652" s="7">
        <v>34</v>
      </c>
      <c r="O652" s="7" t="str">
        <f>IF(AND(N652&gt;=25,N652&lt;=34),"Young Adults",
 IF(AND(N652&gt;=35,N652&lt;=44),"Early Middle Age",
 IF(AND(N652&gt;=45,N652&lt;=54),"Middle Age",
 IF(AND(N652&gt;=55,N652&lt;=64),"Pre-Retirement",
 IF(AND(N652&gt;=65,N652&lt;=74),"Young Seniors",
 IF(AND(N652&gt;=75,N652&lt;=89),"Senior Citizens","Invalid Age")
)))))</f>
        <v>Young Adults</v>
      </c>
      <c r="P652" s="7" t="s">
        <v>18</v>
      </c>
    </row>
    <row r="653" spans="1:16" x14ac:dyDescent="0.3">
      <c r="A653" s="4">
        <v>14572</v>
      </c>
      <c r="B653" s="4" t="s">
        <v>37</v>
      </c>
      <c r="C653" s="4" t="s">
        <v>39</v>
      </c>
      <c r="D653" s="5">
        <v>70000</v>
      </c>
      <c r="E653" s="5" t="str">
        <f t="shared" si="10"/>
        <v>Lower-Middle Income</v>
      </c>
      <c r="F653" s="4">
        <v>3</v>
      </c>
      <c r="G653" s="4" t="s">
        <v>31</v>
      </c>
      <c r="H653" s="4" t="s">
        <v>21</v>
      </c>
      <c r="I653" s="4" t="s">
        <v>15</v>
      </c>
      <c r="J653" s="4">
        <v>0</v>
      </c>
      <c r="K653" s="4" t="s">
        <v>22</v>
      </c>
      <c r="L653" s="6" t="str">
        <f>IF(K653="0-1 Miles","Less than a mile",
 IF(K653="1-2 Miles","Between 1 and 2 miles",
 IF(K653="2-5 Miles","Between 2 and 5 miles",
 IF(K653="5-10 Miles","Between 5 and 10 miles",
 IF(K653="10+ Miles","Greater than 10 miles",
 "Unknown"
)))))</f>
        <v>Between 2 and 5 miles</v>
      </c>
      <c r="M653" s="4" t="s">
        <v>32</v>
      </c>
      <c r="N653" s="4">
        <v>35</v>
      </c>
      <c r="O653" s="4" t="str">
        <f>IF(AND(N653&gt;=25,N653&lt;=34),"Young Adults",
 IF(AND(N653&gt;=35,N653&lt;=44),"Early Middle Age",
 IF(AND(N653&gt;=45,N653&lt;=54),"Middle Age",
 IF(AND(N653&gt;=55,N653&lt;=64),"Pre-Retirement",
 IF(AND(N653&gt;=65,N653&lt;=74),"Young Seniors",
 IF(AND(N653&gt;=75,N653&lt;=89),"Senior Citizens","Invalid Age")
)))))</f>
        <v>Early Middle Age</v>
      </c>
      <c r="P653" s="4" t="s">
        <v>15</v>
      </c>
    </row>
    <row r="654" spans="1:16" x14ac:dyDescent="0.3">
      <c r="A654" s="7">
        <v>11817</v>
      </c>
      <c r="B654" s="7" t="s">
        <v>38</v>
      </c>
      <c r="C654" s="7" t="s">
        <v>39</v>
      </c>
      <c r="D654" s="8">
        <v>70000</v>
      </c>
      <c r="E654" s="8" t="str">
        <f t="shared" si="10"/>
        <v>Lower-Middle Income</v>
      </c>
      <c r="F654" s="7">
        <v>4</v>
      </c>
      <c r="G654" s="7" t="s">
        <v>31</v>
      </c>
      <c r="H654" s="7" t="s">
        <v>21</v>
      </c>
      <c r="I654" s="7" t="s">
        <v>15</v>
      </c>
      <c r="J654" s="7">
        <v>0</v>
      </c>
      <c r="K654" s="7" t="s">
        <v>22</v>
      </c>
      <c r="L654" s="9" t="str">
        <f>IF(K654="0-1 Miles","Less than a mile",
 IF(K654="1-2 Miles","Between 1 and 2 miles",
 IF(K654="2-5 Miles","Between 2 and 5 miles",
 IF(K654="5-10 Miles","Between 5 and 10 miles",
 IF(K654="10+ Miles","Greater than 10 miles",
 "Unknown"
)))))</f>
        <v>Between 2 and 5 miles</v>
      </c>
      <c r="M654" s="7" t="s">
        <v>32</v>
      </c>
      <c r="N654" s="7">
        <v>35</v>
      </c>
      <c r="O654" s="7" t="str">
        <f>IF(AND(N654&gt;=25,N654&lt;=34),"Young Adults",
 IF(AND(N654&gt;=35,N654&lt;=44),"Early Middle Age",
 IF(AND(N654&gt;=45,N654&lt;=54),"Middle Age",
 IF(AND(N654&gt;=55,N654&lt;=64),"Pre-Retirement",
 IF(AND(N654&gt;=65,N654&lt;=74),"Young Seniors",
 IF(AND(N654&gt;=75,N654&lt;=89),"Senior Citizens","Invalid Age")
)))))</f>
        <v>Early Middle Age</v>
      </c>
      <c r="P654" s="7" t="s">
        <v>15</v>
      </c>
    </row>
    <row r="655" spans="1:16" x14ac:dyDescent="0.3">
      <c r="A655" s="4">
        <v>27074</v>
      </c>
      <c r="B655" s="4" t="s">
        <v>37</v>
      </c>
      <c r="C655" s="4" t="s">
        <v>39</v>
      </c>
      <c r="D655" s="5">
        <v>70000</v>
      </c>
      <c r="E655" s="5" t="str">
        <f t="shared" si="10"/>
        <v>Lower-Middle Income</v>
      </c>
      <c r="F655" s="4">
        <v>1</v>
      </c>
      <c r="G655" s="4" t="s">
        <v>31</v>
      </c>
      <c r="H655" s="4" t="s">
        <v>14</v>
      </c>
      <c r="I655" s="4" t="s">
        <v>15</v>
      </c>
      <c r="J655" s="4">
        <v>0</v>
      </c>
      <c r="K655" s="4" t="s">
        <v>16</v>
      </c>
      <c r="L655" s="6" t="str">
        <f>IF(K655="0-1 Miles","Less than a mile",
 IF(K655="1-2 Miles","Between 1 and 2 miles",
 IF(K655="2-5 Miles","Between 2 and 5 miles",
 IF(K655="5-10 Miles","Between 5 and 10 miles",
 IF(K655="10+ Miles","Greater than 10 miles",
 "Unknown"
)))))</f>
        <v>Less than a mile</v>
      </c>
      <c r="M655" s="4" t="s">
        <v>32</v>
      </c>
      <c r="N655" s="4">
        <v>35</v>
      </c>
      <c r="O655" s="4" t="str">
        <f>IF(AND(N655&gt;=25,N655&lt;=34),"Young Adults",
 IF(AND(N655&gt;=35,N655&lt;=44),"Early Middle Age",
 IF(AND(N655&gt;=45,N655&lt;=54),"Middle Age",
 IF(AND(N655&gt;=55,N655&lt;=64),"Pre-Retirement",
 IF(AND(N655&gt;=65,N655&lt;=74),"Young Seniors",
 IF(AND(N655&gt;=75,N655&lt;=89),"Senior Citizens","Invalid Age")
)))))</f>
        <v>Early Middle Age</v>
      </c>
      <c r="P655" s="4" t="s">
        <v>15</v>
      </c>
    </row>
    <row r="656" spans="1:16" x14ac:dyDescent="0.3">
      <c r="A656" s="4">
        <v>13873</v>
      </c>
      <c r="B656" s="4" t="s">
        <v>37</v>
      </c>
      <c r="C656" s="4" t="s">
        <v>36</v>
      </c>
      <c r="D656" s="5">
        <v>70000</v>
      </c>
      <c r="E656" s="5" t="str">
        <f t="shared" si="10"/>
        <v>Lower-Middle Income</v>
      </c>
      <c r="F656" s="4">
        <v>3</v>
      </c>
      <c r="G656" s="4" t="s">
        <v>31</v>
      </c>
      <c r="H656" s="4" t="s">
        <v>21</v>
      </c>
      <c r="I656" s="4" t="s">
        <v>15</v>
      </c>
      <c r="J656" s="4">
        <v>0</v>
      </c>
      <c r="K656" s="4" t="s">
        <v>16</v>
      </c>
      <c r="L656" s="6" t="str">
        <f>IF(K656="0-1 Miles","Less than a mile",
 IF(K656="1-2 Miles","Between 1 and 2 miles",
 IF(K656="2-5 Miles","Between 2 and 5 miles",
 IF(K656="5-10 Miles","Between 5 and 10 miles",
 IF(K656="10+ Miles","Greater than 10 miles",
 "Unknown"
)))))</f>
        <v>Less than a mile</v>
      </c>
      <c r="M656" s="4" t="s">
        <v>32</v>
      </c>
      <c r="N656" s="4">
        <v>35</v>
      </c>
      <c r="O656" s="4" t="str">
        <f>IF(AND(N656&gt;=25,N656&lt;=34),"Young Adults",
 IF(AND(N656&gt;=35,N656&lt;=44),"Early Middle Age",
 IF(AND(N656&gt;=45,N656&lt;=54),"Middle Age",
 IF(AND(N656&gt;=55,N656&lt;=64),"Pre-Retirement",
 IF(AND(N656&gt;=65,N656&lt;=74),"Young Seniors",
 IF(AND(N656&gt;=75,N656&lt;=89),"Senior Citizens","Invalid Age")
)))))</f>
        <v>Early Middle Age</v>
      </c>
      <c r="P656" s="4" t="s">
        <v>15</v>
      </c>
    </row>
    <row r="657" spans="1:16" x14ac:dyDescent="0.3">
      <c r="A657" s="7">
        <v>27273</v>
      </c>
      <c r="B657" s="7" t="s">
        <v>38</v>
      </c>
      <c r="C657" s="7" t="s">
        <v>36</v>
      </c>
      <c r="D657" s="8">
        <v>70000</v>
      </c>
      <c r="E657" s="8" t="str">
        <f t="shared" si="10"/>
        <v>Lower-Middle Income</v>
      </c>
      <c r="F657" s="7">
        <v>3</v>
      </c>
      <c r="G657" s="7" t="s">
        <v>31</v>
      </c>
      <c r="H657" s="7" t="s">
        <v>21</v>
      </c>
      <c r="I657" s="7" t="s">
        <v>18</v>
      </c>
      <c r="J657" s="7">
        <v>0</v>
      </c>
      <c r="K657" s="7" t="s">
        <v>16</v>
      </c>
      <c r="L657" s="9" t="str">
        <f>IF(K657="0-1 Miles","Less than a mile",
 IF(K657="1-2 Miles","Between 1 and 2 miles",
 IF(K657="2-5 Miles","Between 2 and 5 miles",
 IF(K657="5-10 Miles","Between 5 and 10 miles",
 IF(K657="10+ Miles","Greater than 10 miles",
 "Unknown"
)))))</f>
        <v>Less than a mile</v>
      </c>
      <c r="M657" s="7" t="s">
        <v>32</v>
      </c>
      <c r="N657" s="7">
        <v>35</v>
      </c>
      <c r="O657" s="7" t="str">
        <f>IF(AND(N657&gt;=25,N657&lt;=34),"Young Adults",
 IF(AND(N657&gt;=35,N657&lt;=44),"Early Middle Age",
 IF(AND(N657&gt;=45,N657&lt;=54),"Middle Age",
 IF(AND(N657&gt;=55,N657&lt;=64),"Pre-Retirement",
 IF(AND(N657&gt;=65,N657&lt;=74),"Young Seniors",
 IF(AND(N657&gt;=75,N657&lt;=89),"Senior Citizens","Invalid Age")
)))))</f>
        <v>Early Middle Age</v>
      </c>
      <c r="P657" s="7" t="s">
        <v>15</v>
      </c>
    </row>
    <row r="658" spans="1:16" x14ac:dyDescent="0.3">
      <c r="A658" s="7">
        <v>13886</v>
      </c>
      <c r="B658" s="7" t="s">
        <v>37</v>
      </c>
      <c r="C658" s="7" t="s">
        <v>39</v>
      </c>
      <c r="D658" s="8">
        <v>70000</v>
      </c>
      <c r="E658" s="8" t="str">
        <f t="shared" si="10"/>
        <v>Lower-Middle Income</v>
      </c>
      <c r="F658" s="7">
        <v>4</v>
      </c>
      <c r="G658" s="7" t="s">
        <v>31</v>
      </c>
      <c r="H658" s="7" t="s">
        <v>21</v>
      </c>
      <c r="I658" s="7" t="s">
        <v>15</v>
      </c>
      <c r="J658" s="7">
        <v>0</v>
      </c>
      <c r="K658" s="7" t="s">
        <v>22</v>
      </c>
      <c r="L658" s="9" t="str">
        <f>IF(K658="0-1 Miles","Less than a mile",
 IF(K658="1-2 Miles","Between 1 and 2 miles",
 IF(K658="2-5 Miles","Between 2 and 5 miles",
 IF(K658="5-10 Miles","Between 5 and 10 miles",
 IF(K658="10+ Miles","Greater than 10 miles",
 "Unknown"
)))))</f>
        <v>Between 2 and 5 miles</v>
      </c>
      <c r="M658" s="7" t="s">
        <v>32</v>
      </c>
      <c r="N658" s="7">
        <v>35</v>
      </c>
      <c r="O658" s="7" t="str">
        <f>IF(AND(N658&gt;=25,N658&lt;=34),"Young Adults",
 IF(AND(N658&gt;=35,N658&lt;=44),"Early Middle Age",
 IF(AND(N658&gt;=45,N658&lt;=54),"Middle Age",
 IF(AND(N658&gt;=55,N658&lt;=64),"Pre-Retirement",
 IF(AND(N658&gt;=65,N658&lt;=74),"Young Seniors",
 IF(AND(N658&gt;=75,N658&lt;=89),"Senior Citizens","Invalid Age")
)))))</f>
        <v>Early Middle Age</v>
      </c>
      <c r="P658" s="7" t="s">
        <v>15</v>
      </c>
    </row>
    <row r="659" spans="1:16" x14ac:dyDescent="0.3">
      <c r="A659" s="4">
        <v>20659</v>
      </c>
      <c r="B659" s="4" t="s">
        <v>37</v>
      </c>
      <c r="C659" s="4" t="s">
        <v>36</v>
      </c>
      <c r="D659" s="5">
        <v>70000</v>
      </c>
      <c r="E659" s="5" t="str">
        <f t="shared" si="10"/>
        <v>Lower-Middle Income</v>
      </c>
      <c r="F659" s="4">
        <v>3</v>
      </c>
      <c r="G659" s="4" t="s">
        <v>31</v>
      </c>
      <c r="H659" s="4" t="s">
        <v>21</v>
      </c>
      <c r="I659" s="4" t="s">
        <v>15</v>
      </c>
      <c r="J659" s="4">
        <v>0</v>
      </c>
      <c r="K659" s="4" t="s">
        <v>16</v>
      </c>
      <c r="L659" s="6" t="str">
        <f>IF(K659="0-1 Miles","Less than a mile",
 IF(K659="1-2 Miles","Between 1 and 2 miles",
 IF(K659="2-5 Miles","Between 2 and 5 miles",
 IF(K659="5-10 Miles","Between 5 and 10 miles",
 IF(K659="10+ Miles","Greater than 10 miles",
 "Unknown"
)))))</f>
        <v>Less than a mile</v>
      </c>
      <c r="M659" s="4" t="s">
        <v>32</v>
      </c>
      <c r="N659" s="4">
        <v>35</v>
      </c>
      <c r="O659" s="4" t="str">
        <f>IF(AND(N659&gt;=25,N659&lt;=34),"Young Adults",
 IF(AND(N659&gt;=35,N659&lt;=44),"Early Middle Age",
 IF(AND(N659&gt;=45,N659&lt;=54),"Middle Age",
 IF(AND(N659&gt;=55,N659&lt;=64),"Pre-Retirement",
 IF(AND(N659&gt;=65,N659&lt;=74),"Young Seniors",
 IF(AND(N659&gt;=75,N659&lt;=89),"Senior Citizens","Invalid Age")
)))))</f>
        <v>Early Middle Age</v>
      </c>
      <c r="P659" s="4" t="s">
        <v>15</v>
      </c>
    </row>
    <row r="660" spans="1:16" x14ac:dyDescent="0.3">
      <c r="A660" s="7">
        <v>28672</v>
      </c>
      <c r="B660" s="7" t="s">
        <v>38</v>
      </c>
      <c r="C660" s="7" t="s">
        <v>36</v>
      </c>
      <c r="D660" s="8">
        <v>70000</v>
      </c>
      <c r="E660" s="8" t="str">
        <f t="shared" si="10"/>
        <v>Lower-Middle Income</v>
      </c>
      <c r="F660" s="7">
        <v>4</v>
      </c>
      <c r="G660" s="7" t="s">
        <v>31</v>
      </c>
      <c r="H660" s="7" t="s">
        <v>21</v>
      </c>
      <c r="I660" s="7" t="s">
        <v>15</v>
      </c>
      <c r="J660" s="7">
        <v>0</v>
      </c>
      <c r="K660" s="7" t="s">
        <v>22</v>
      </c>
      <c r="L660" s="9" t="str">
        <f>IF(K660="0-1 Miles","Less than a mile",
 IF(K660="1-2 Miles","Between 1 and 2 miles",
 IF(K660="2-5 Miles","Between 2 and 5 miles",
 IF(K660="5-10 Miles","Between 5 and 10 miles",
 IF(K660="10+ Miles","Greater than 10 miles",
 "Unknown"
)))))</f>
        <v>Between 2 and 5 miles</v>
      </c>
      <c r="M660" s="7" t="s">
        <v>32</v>
      </c>
      <c r="N660" s="7">
        <v>35</v>
      </c>
      <c r="O660" s="7" t="str">
        <f>IF(AND(N660&gt;=25,N660&lt;=34),"Young Adults",
 IF(AND(N660&gt;=35,N660&lt;=44),"Early Middle Age",
 IF(AND(N660&gt;=45,N660&lt;=54),"Middle Age",
 IF(AND(N660&gt;=55,N660&lt;=64),"Pre-Retirement",
 IF(AND(N660&gt;=65,N660&lt;=74),"Young Seniors",
 IF(AND(N660&gt;=75,N660&lt;=89),"Senior Citizens","Invalid Age")
)))))</f>
        <v>Early Middle Age</v>
      </c>
      <c r="P660" s="7" t="s">
        <v>15</v>
      </c>
    </row>
    <row r="661" spans="1:16" x14ac:dyDescent="0.3">
      <c r="A661" s="4">
        <v>26327</v>
      </c>
      <c r="B661" s="4" t="s">
        <v>37</v>
      </c>
      <c r="C661" s="4" t="s">
        <v>36</v>
      </c>
      <c r="D661" s="5">
        <v>70000</v>
      </c>
      <c r="E661" s="5" t="str">
        <f t="shared" si="10"/>
        <v>Lower-Middle Income</v>
      </c>
      <c r="F661" s="4">
        <v>4</v>
      </c>
      <c r="G661" s="4" t="s">
        <v>31</v>
      </c>
      <c r="H661" s="4" t="s">
        <v>21</v>
      </c>
      <c r="I661" s="4" t="s">
        <v>15</v>
      </c>
      <c r="J661" s="4">
        <v>0</v>
      </c>
      <c r="K661" s="4" t="s">
        <v>22</v>
      </c>
      <c r="L661" s="6" t="str">
        <f>IF(K661="0-1 Miles","Less than a mile",
 IF(K661="1-2 Miles","Between 1 and 2 miles",
 IF(K661="2-5 Miles","Between 2 and 5 miles",
 IF(K661="5-10 Miles","Between 5 and 10 miles",
 IF(K661="10+ Miles","Greater than 10 miles",
 "Unknown"
)))))</f>
        <v>Between 2 and 5 miles</v>
      </c>
      <c r="M661" s="4" t="s">
        <v>32</v>
      </c>
      <c r="N661" s="4">
        <v>36</v>
      </c>
      <c r="O661" s="4" t="str">
        <f>IF(AND(N661&gt;=25,N661&lt;=34),"Young Adults",
 IF(AND(N661&gt;=35,N661&lt;=44),"Early Middle Age",
 IF(AND(N661&gt;=45,N661&lt;=54),"Middle Age",
 IF(AND(N661&gt;=55,N661&lt;=64),"Pre-Retirement",
 IF(AND(N661&gt;=65,N661&lt;=74),"Young Seniors",
 IF(AND(N661&gt;=75,N661&lt;=89),"Senior Citizens","Invalid Age")
)))))</f>
        <v>Early Middle Age</v>
      </c>
      <c r="P661" s="4" t="s">
        <v>15</v>
      </c>
    </row>
    <row r="662" spans="1:16" x14ac:dyDescent="0.3">
      <c r="A662" s="4">
        <v>15501</v>
      </c>
      <c r="B662" s="4" t="s">
        <v>37</v>
      </c>
      <c r="C662" s="4" t="s">
        <v>36</v>
      </c>
      <c r="D662" s="5">
        <v>70000</v>
      </c>
      <c r="E662" s="5" t="str">
        <f t="shared" si="10"/>
        <v>Lower-Middle Income</v>
      </c>
      <c r="F662" s="4">
        <v>4</v>
      </c>
      <c r="G662" s="4" t="s">
        <v>31</v>
      </c>
      <c r="H662" s="4" t="s">
        <v>21</v>
      </c>
      <c r="I662" s="4" t="s">
        <v>15</v>
      </c>
      <c r="J662" s="4">
        <v>0</v>
      </c>
      <c r="K662" s="4" t="s">
        <v>22</v>
      </c>
      <c r="L662" s="6" t="str">
        <f>IF(K662="0-1 Miles","Less than a mile",
 IF(K662="1-2 Miles","Between 1 and 2 miles",
 IF(K662="2-5 Miles","Between 2 and 5 miles",
 IF(K662="5-10 Miles","Between 5 and 10 miles",
 IF(K662="10+ Miles","Greater than 10 miles",
 "Unknown"
)))))</f>
        <v>Between 2 and 5 miles</v>
      </c>
      <c r="M662" s="4" t="s">
        <v>32</v>
      </c>
      <c r="N662" s="4">
        <v>36</v>
      </c>
      <c r="O662" s="4" t="str">
        <f>IF(AND(N662&gt;=25,N662&lt;=34),"Young Adults",
 IF(AND(N662&gt;=35,N662&lt;=44),"Early Middle Age",
 IF(AND(N662&gt;=45,N662&lt;=54),"Middle Age",
 IF(AND(N662&gt;=55,N662&lt;=64),"Pre-Retirement",
 IF(AND(N662&gt;=65,N662&lt;=74),"Young Seniors",
 IF(AND(N662&gt;=75,N662&lt;=89),"Senior Citizens","Invalid Age")
)))))</f>
        <v>Early Middle Age</v>
      </c>
      <c r="P662" s="4" t="s">
        <v>15</v>
      </c>
    </row>
    <row r="663" spans="1:16" x14ac:dyDescent="0.3">
      <c r="A663" s="7">
        <v>11663</v>
      </c>
      <c r="B663" s="7" t="s">
        <v>37</v>
      </c>
      <c r="C663" s="7" t="s">
        <v>36</v>
      </c>
      <c r="D663" s="8">
        <v>70000</v>
      </c>
      <c r="E663" s="8" t="str">
        <f t="shared" si="10"/>
        <v>Lower-Middle Income</v>
      </c>
      <c r="F663" s="7">
        <v>4</v>
      </c>
      <c r="G663" s="7" t="s">
        <v>31</v>
      </c>
      <c r="H663" s="7" t="s">
        <v>21</v>
      </c>
      <c r="I663" s="7" t="s">
        <v>15</v>
      </c>
      <c r="J663" s="7">
        <v>0</v>
      </c>
      <c r="K663" s="7" t="s">
        <v>16</v>
      </c>
      <c r="L663" s="9" t="str">
        <f>IF(K663="0-1 Miles","Less than a mile",
 IF(K663="1-2 Miles","Between 1 and 2 miles",
 IF(K663="2-5 Miles","Between 2 and 5 miles",
 IF(K663="5-10 Miles","Between 5 and 10 miles",
 IF(K663="10+ Miles","Greater than 10 miles",
 "Unknown"
)))))</f>
        <v>Less than a mile</v>
      </c>
      <c r="M663" s="7" t="s">
        <v>32</v>
      </c>
      <c r="N663" s="7">
        <v>36</v>
      </c>
      <c r="O663" s="7" t="str">
        <f>IF(AND(N663&gt;=25,N663&lt;=34),"Young Adults",
 IF(AND(N663&gt;=35,N663&lt;=44),"Early Middle Age",
 IF(AND(N663&gt;=45,N663&lt;=54),"Middle Age",
 IF(AND(N663&gt;=55,N663&lt;=64),"Pre-Retirement",
 IF(AND(N663&gt;=65,N663&lt;=74),"Young Seniors",
 IF(AND(N663&gt;=75,N663&lt;=89),"Senior Citizens","Invalid Age")
)))))</f>
        <v>Early Middle Age</v>
      </c>
      <c r="P663" s="7" t="s">
        <v>15</v>
      </c>
    </row>
    <row r="664" spans="1:16" x14ac:dyDescent="0.3">
      <c r="A664" s="7">
        <v>23432</v>
      </c>
      <c r="B664" s="7" t="s">
        <v>38</v>
      </c>
      <c r="C664" s="7" t="s">
        <v>36</v>
      </c>
      <c r="D664" s="8">
        <v>70000</v>
      </c>
      <c r="E664" s="8" t="str">
        <f t="shared" si="10"/>
        <v>Lower-Middle Income</v>
      </c>
      <c r="F664" s="7">
        <v>0</v>
      </c>
      <c r="G664" s="7" t="s">
        <v>13</v>
      </c>
      <c r="H664" s="7" t="s">
        <v>21</v>
      </c>
      <c r="I664" s="7" t="s">
        <v>15</v>
      </c>
      <c r="J664" s="7">
        <v>1</v>
      </c>
      <c r="K664" s="7" t="s">
        <v>23</v>
      </c>
      <c r="L664" s="9" t="str">
        <f>IF(K664="0-1 Miles","Less than a mile",
 IF(K664="1-2 Miles","Between 1 and 2 miles",
 IF(K664="2-5 Miles","Between 2 and 5 miles",
 IF(K664="5-10 Miles","Between 5 and 10 miles",
 IF(K664="10+ Miles","Greater than 10 miles",
 "Unknown"
)))))</f>
        <v>Between 5 and 10 miles</v>
      </c>
      <c r="M664" s="7" t="s">
        <v>24</v>
      </c>
      <c r="N664" s="7">
        <v>37</v>
      </c>
      <c r="O664" s="7" t="str">
        <f>IF(AND(N664&gt;=25,N664&lt;=34),"Young Adults",
 IF(AND(N664&gt;=35,N664&lt;=44),"Early Middle Age",
 IF(AND(N664&gt;=45,N664&lt;=54),"Middle Age",
 IF(AND(N664&gt;=55,N664&lt;=64),"Pre-Retirement",
 IF(AND(N664&gt;=65,N664&lt;=74),"Young Seniors",
 IF(AND(N664&gt;=75,N664&lt;=89),"Senior Citizens","Invalid Age")
)))))</f>
        <v>Early Middle Age</v>
      </c>
      <c r="P664" s="7" t="s">
        <v>15</v>
      </c>
    </row>
    <row r="665" spans="1:16" x14ac:dyDescent="0.3">
      <c r="A665" s="7">
        <v>18613</v>
      </c>
      <c r="B665" s="7" t="s">
        <v>38</v>
      </c>
      <c r="C665" s="7" t="s">
        <v>36</v>
      </c>
      <c r="D665" s="8">
        <v>70000</v>
      </c>
      <c r="E665" s="8" t="str">
        <f t="shared" si="10"/>
        <v>Lower-Middle Income</v>
      </c>
      <c r="F665" s="7">
        <v>0</v>
      </c>
      <c r="G665" s="7" t="s">
        <v>13</v>
      </c>
      <c r="H665" s="7" t="s">
        <v>21</v>
      </c>
      <c r="I665" s="7" t="s">
        <v>18</v>
      </c>
      <c r="J665" s="7">
        <v>1</v>
      </c>
      <c r="K665" s="7" t="s">
        <v>22</v>
      </c>
      <c r="L665" s="9" t="str">
        <f>IF(K665="0-1 Miles","Less than a mile",
 IF(K665="1-2 Miles","Between 1 and 2 miles",
 IF(K665="2-5 Miles","Between 2 and 5 miles",
 IF(K665="5-10 Miles","Between 5 and 10 miles",
 IF(K665="10+ Miles","Greater than 10 miles",
 "Unknown"
)))))</f>
        <v>Between 2 and 5 miles</v>
      </c>
      <c r="M665" s="7" t="s">
        <v>32</v>
      </c>
      <c r="N665" s="7">
        <v>37</v>
      </c>
      <c r="O665" s="7" t="str">
        <f>IF(AND(N665&gt;=25,N665&lt;=34),"Young Adults",
 IF(AND(N665&gt;=35,N665&lt;=44),"Early Middle Age",
 IF(AND(N665&gt;=45,N665&lt;=54),"Middle Age",
 IF(AND(N665&gt;=55,N665&lt;=64),"Pre-Retirement",
 IF(AND(N665&gt;=65,N665&lt;=74),"Young Seniors",
 IF(AND(N665&gt;=75,N665&lt;=89),"Senior Citizens","Invalid Age")
)))))</f>
        <v>Early Middle Age</v>
      </c>
      <c r="P665" s="7" t="s">
        <v>15</v>
      </c>
    </row>
    <row r="666" spans="1:16" x14ac:dyDescent="0.3">
      <c r="A666" s="4">
        <v>22294</v>
      </c>
      <c r="B666" s="4" t="s">
        <v>38</v>
      </c>
      <c r="C666" s="4" t="s">
        <v>39</v>
      </c>
      <c r="D666" s="5">
        <v>70000</v>
      </c>
      <c r="E666" s="5" t="str">
        <f t="shared" si="10"/>
        <v>Lower-Middle Income</v>
      </c>
      <c r="F666" s="4">
        <v>0</v>
      </c>
      <c r="G666" s="4" t="s">
        <v>13</v>
      </c>
      <c r="H666" s="4" t="s">
        <v>21</v>
      </c>
      <c r="I666" s="4" t="s">
        <v>18</v>
      </c>
      <c r="J666" s="4">
        <v>1</v>
      </c>
      <c r="K666" s="4" t="s">
        <v>22</v>
      </c>
      <c r="L666" s="6" t="str">
        <f>IF(K666="0-1 Miles","Less than a mile",
 IF(K666="1-2 Miles","Between 1 and 2 miles",
 IF(K666="2-5 Miles","Between 2 and 5 miles",
 IF(K666="5-10 Miles","Between 5 and 10 miles",
 IF(K666="10+ Miles","Greater than 10 miles",
 "Unknown"
)))))</f>
        <v>Between 2 and 5 miles</v>
      </c>
      <c r="M666" s="4" t="s">
        <v>32</v>
      </c>
      <c r="N666" s="4">
        <v>37</v>
      </c>
      <c r="O666" s="4" t="str">
        <f>IF(AND(N666&gt;=25,N666&lt;=34),"Young Adults",
 IF(AND(N666&gt;=35,N666&lt;=44),"Early Middle Age",
 IF(AND(N666&gt;=45,N666&lt;=54),"Middle Age",
 IF(AND(N666&gt;=55,N666&lt;=64),"Pre-Retirement",
 IF(AND(N666&gt;=65,N666&lt;=74),"Young Seniors",
 IF(AND(N666&gt;=75,N666&lt;=89),"Senior Citizens","Invalid Age")
)))))</f>
        <v>Early Middle Age</v>
      </c>
      <c r="P666" s="4" t="s">
        <v>15</v>
      </c>
    </row>
    <row r="667" spans="1:16" x14ac:dyDescent="0.3">
      <c r="A667" s="7">
        <v>28667</v>
      </c>
      <c r="B667" s="7" t="s">
        <v>38</v>
      </c>
      <c r="C667" s="7" t="s">
        <v>36</v>
      </c>
      <c r="D667" s="8">
        <v>70000</v>
      </c>
      <c r="E667" s="8" t="str">
        <f t="shared" si="10"/>
        <v>Lower-Middle Income</v>
      </c>
      <c r="F667" s="7">
        <v>2</v>
      </c>
      <c r="G667" s="7" t="s">
        <v>13</v>
      </c>
      <c r="H667" s="7" t="s">
        <v>14</v>
      </c>
      <c r="I667" s="7" t="s">
        <v>18</v>
      </c>
      <c r="J667" s="7">
        <v>1</v>
      </c>
      <c r="K667" s="7" t="s">
        <v>16</v>
      </c>
      <c r="L667" s="9" t="str">
        <f>IF(K667="0-1 Miles","Less than a mile",
 IF(K667="1-2 Miles","Between 1 and 2 miles",
 IF(K667="2-5 Miles","Between 2 and 5 miles",
 IF(K667="5-10 Miles","Between 5 and 10 miles",
 IF(K667="10+ Miles","Greater than 10 miles",
 "Unknown"
)))))</f>
        <v>Less than a mile</v>
      </c>
      <c r="M667" s="7" t="s">
        <v>32</v>
      </c>
      <c r="N667" s="7">
        <v>37</v>
      </c>
      <c r="O667" s="7" t="str">
        <f>IF(AND(N667&gt;=25,N667&lt;=34),"Young Adults",
 IF(AND(N667&gt;=35,N667&lt;=44),"Early Middle Age",
 IF(AND(N667&gt;=45,N667&lt;=54),"Middle Age",
 IF(AND(N667&gt;=55,N667&lt;=64),"Pre-Retirement",
 IF(AND(N667&gt;=65,N667&lt;=74),"Young Seniors",
 IF(AND(N667&gt;=75,N667&lt;=89),"Senior Citizens","Invalid Age")
)))))</f>
        <v>Early Middle Age</v>
      </c>
      <c r="P667" s="7" t="s">
        <v>15</v>
      </c>
    </row>
    <row r="668" spans="1:16" x14ac:dyDescent="0.3">
      <c r="A668" s="7">
        <v>26341</v>
      </c>
      <c r="B668" s="7" t="s">
        <v>37</v>
      </c>
      <c r="C668" s="7" t="s">
        <v>39</v>
      </c>
      <c r="D668" s="8">
        <v>70000</v>
      </c>
      <c r="E668" s="8" t="str">
        <f t="shared" si="10"/>
        <v>Lower-Middle Income</v>
      </c>
      <c r="F668" s="7">
        <v>5</v>
      </c>
      <c r="G668" s="7" t="s">
        <v>31</v>
      </c>
      <c r="H668" s="7" t="s">
        <v>21</v>
      </c>
      <c r="I668" s="7" t="s">
        <v>15</v>
      </c>
      <c r="J668" s="7">
        <v>2</v>
      </c>
      <c r="K668" s="7" t="s">
        <v>16</v>
      </c>
      <c r="L668" s="9" t="str">
        <f>IF(K668="0-1 Miles","Less than a mile",
 IF(K668="1-2 Miles","Between 1 and 2 miles",
 IF(K668="2-5 Miles","Between 2 and 5 miles",
 IF(K668="5-10 Miles","Between 5 and 10 miles",
 IF(K668="10+ Miles","Greater than 10 miles",
 "Unknown"
)))))</f>
        <v>Less than a mile</v>
      </c>
      <c r="M668" s="7" t="s">
        <v>32</v>
      </c>
      <c r="N668" s="7">
        <v>37</v>
      </c>
      <c r="O668" s="7" t="str">
        <f>IF(AND(N668&gt;=25,N668&lt;=34),"Young Adults",
 IF(AND(N668&gt;=35,N668&lt;=44),"Early Middle Age",
 IF(AND(N668&gt;=45,N668&lt;=54),"Middle Age",
 IF(AND(N668&gt;=55,N668&lt;=64),"Pre-Retirement",
 IF(AND(N668&gt;=65,N668&lt;=74),"Young Seniors",
 IF(AND(N668&gt;=75,N668&lt;=89),"Senior Citizens","Invalid Age")
)))))</f>
        <v>Early Middle Age</v>
      </c>
      <c r="P668" s="7" t="s">
        <v>18</v>
      </c>
    </row>
    <row r="669" spans="1:16" x14ac:dyDescent="0.3">
      <c r="A669" s="4">
        <v>27540</v>
      </c>
      <c r="B669" s="4" t="s">
        <v>38</v>
      </c>
      <c r="C669" s="4" t="s">
        <v>39</v>
      </c>
      <c r="D669" s="5">
        <v>70000</v>
      </c>
      <c r="E669" s="5" t="str">
        <f t="shared" si="10"/>
        <v>Lower-Middle Income</v>
      </c>
      <c r="F669" s="4">
        <v>0</v>
      </c>
      <c r="G669" s="4" t="s">
        <v>13</v>
      </c>
      <c r="H669" s="4" t="s">
        <v>21</v>
      </c>
      <c r="I669" s="4" t="s">
        <v>18</v>
      </c>
      <c r="J669" s="4">
        <v>1</v>
      </c>
      <c r="K669" s="4" t="s">
        <v>16</v>
      </c>
      <c r="L669" s="6" t="str">
        <f>IF(K669="0-1 Miles","Less than a mile",
 IF(K669="1-2 Miles","Between 1 and 2 miles",
 IF(K669="2-5 Miles","Between 2 and 5 miles",
 IF(K669="5-10 Miles","Between 5 and 10 miles",
 IF(K669="10+ Miles","Greater than 10 miles",
 "Unknown"
)))))</f>
        <v>Less than a mile</v>
      </c>
      <c r="M669" s="4" t="s">
        <v>32</v>
      </c>
      <c r="N669" s="4">
        <v>37</v>
      </c>
      <c r="O669" s="4" t="str">
        <f>IF(AND(N669&gt;=25,N669&lt;=34),"Young Adults",
 IF(AND(N669&gt;=35,N669&lt;=44),"Early Middle Age",
 IF(AND(N669&gt;=45,N669&lt;=54),"Middle Age",
 IF(AND(N669&gt;=55,N669&lt;=64),"Pre-Retirement",
 IF(AND(N669&gt;=65,N669&lt;=74),"Young Seniors",
 IF(AND(N669&gt;=75,N669&lt;=89),"Senior Citizens","Invalid Age")
)))))</f>
        <v>Early Middle Age</v>
      </c>
      <c r="P669" s="4" t="s">
        <v>15</v>
      </c>
    </row>
    <row r="670" spans="1:16" x14ac:dyDescent="0.3">
      <c r="A670" s="7">
        <v>14682</v>
      </c>
      <c r="B670" s="7" t="s">
        <v>38</v>
      </c>
      <c r="C670" s="7" t="s">
        <v>39</v>
      </c>
      <c r="D670" s="8">
        <v>70000</v>
      </c>
      <c r="E670" s="8" t="str">
        <f t="shared" si="10"/>
        <v>Lower-Middle Income</v>
      </c>
      <c r="F670" s="7">
        <v>0</v>
      </c>
      <c r="G670" s="7" t="s">
        <v>13</v>
      </c>
      <c r="H670" s="7" t="s">
        <v>21</v>
      </c>
      <c r="I670" s="7" t="s">
        <v>18</v>
      </c>
      <c r="J670" s="7">
        <v>1</v>
      </c>
      <c r="K670" s="7" t="s">
        <v>23</v>
      </c>
      <c r="L670" s="9" t="str">
        <f>IF(K670="0-1 Miles","Less than a mile",
 IF(K670="1-2 Miles","Between 1 and 2 miles",
 IF(K670="2-5 Miles","Between 2 and 5 miles",
 IF(K670="5-10 Miles","Between 5 and 10 miles",
 IF(K670="10+ Miles","Greater than 10 miles",
 "Unknown"
)))))</f>
        <v>Between 5 and 10 miles</v>
      </c>
      <c r="M670" s="7" t="s">
        <v>24</v>
      </c>
      <c r="N670" s="7">
        <v>38</v>
      </c>
      <c r="O670" s="7" t="str">
        <f>IF(AND(N670&gt;=25,N670&lt;=34),"Young Adults",
 IF(AND(N670&gt;=35,N670&lt;=44),"Early Middle Age",
 IF(AND(N670&gt;=45,N670&lt;=54),"Middle Age",
 IF(AND(N670&gt;=55,N670&lt;=64),"Pre-Retirement",
 IF(AND(N670&gt;=65,N670&lt;=74),"Young Seniors",
 IF(AND(N670&gt;=75,N670&lt;=89),"Senior Citizens","Invalid Age")
)))))</f>
        <v>Early Middle Age</v>
      </c>
      <c r="P670" s="7" t="s">
        <v>18</v>
      </c>
    </row>
    <row r="671" spans="1:16" x14ac:dyDescent="0.3">
      <c r="A671" s="7">
        <v>21184</v>
      </c>
      <c r="B671" s="7" t="s">
        <v>38</v>
      </c>
      <c r="C671" s="7" t="s">
        <v>36</v>
      </c>
      <c r="D671" s="8">
        <v>70000</v>
      </c>
      <c r="E671" s="8" t="str">
        <f t="shared" si="10"/>
        <v>Lower-Middle Income</v>
      </c>
      <c r="F671" s="7">
        <v>0</v>
      </c>
      <c r="G671" s="7" t="s">
        <v>13</v>
      </c>
      <c r="H671" s="7" t="s">
        <v>21</v>
      </c>
      <c r="I671" s="7" t="s">
        <v>18</v>
      </c>
      <c r="J671" s="7">
        <v>1</v>
      </c>
      <c r="K671" s="7" t="s">
        <v>23</v>
      </c>
      <c r="L671" s="9" t="str">
        <f>IF(K671="0-1 Miles","Less than a mile",
 IF(K671="1-2 Miles","Between 1 and 2 miles",
 IF(K671="2-5 Miles","Between 2 and 5 miles",
 IF(K671="5-10 Miles","Between 5 and 10 miles",
 IF(K671="10+ Miles","Greater than 10 miles",
 "Unknown"
)))))</f>
        <v>Between 5 and 10 miles</v>
      </c>
      <c r="M671" s="7" t="s">
        <v>24</v>
      </c>
      <c r="N671" s="7">
        <v>38</v>
      </c>
      <c r="O671" s="7" t="str">
        <f>IF(AND(N671&gt;=25,N671&lt;=34),"Young Adults",
 IF(AND(N671&gt;=35,N671&lt;=44),"Early Middle Age",
 IF(AND(N671&gt;=45,N671&lt;=54),"Middle Age",
 IF(AND(N671&gt;=55,N671&lt;=64),"Pre-Retirement",
 IF(AND(N671&gt;=65,N671&lt;=74),"Young Seniors",
 IF(AND(N671&gt;=75,N671&lt;=89),"Senior Citizens","Invalid Age")
)))))</f>
        <v>Early Middle Age</v>
      </c>
      <c r="P671" s="7" t="s">
        <v>18</v>
      </c>
    </row>
    <row r="672" spans="1:16" x14ac:dyDescent="0.3">
      <c r="A672" s="4">
        <v>25405</v>
      </c>
      <c r="B672" s="4" t="s">
        <v>37</v>
      </c>
      <c r="C672" s="4" t="s">
        <v>36</v>
      </c>
      <c r="D672" s="5">
        <v>70000</v>
      </c>
      <c r="E672" s="5" t="str">
        <f t="shared" si="10"/>
        <v>Lower-Middle Income</v>
      </c>
      <c r="F672" s="4">
        <v>2</v>
      </c>
      <c r="G672" s="4" t="s">
        <v>13</v>
      </c>
      <c r="H672" s="4" t="s">
        <v>14</v>
      </c>
      <c r="I672" s="4" t="s">
        <v>15</v>
      </c>
      <c r="J672" s="4">
        <v>1</v>
      </c>
      <c r="K672" s="4" t="s">
        <v>22</v>
      </c>
      <c r="L672" s="6" t="str">
        <f>IF(K672="0-1 Miles","Less than a mile",
 IF(K672="1-2 Miles","Between 1 and 2 miles",
 IF(K672="2-5 Miles","Between 2 and 5 miles",
 IF(K672="5-10 Miles","Between 5 and 10 miles",
 IF(K672="10+ Miles","Greater than 10 miles",
 "Unknown"
)))))</f>
        <v>Between 2 and 5 miles</v>
      </c>
      <c r="M672" s="4" t="s">
        <v>32</v>
      </c>
      <c r="N672" s="4">
        <v>38</v>
      </c>
      <c r="O672" s="4" t="str">
        <f>IF(AND(N672&gt;=25,N672&lt;=34),"Young Adults",
 IF(AND(N672&gt;=35,N672&lt;=44),"Early Middle Age",
 IF(AND(N672&gt;=45,N672&lt;=54),"Middle Age",
 IF(AND(N672&gt;=55,N672&lt;=64),"Pre-Retirement",
 IF(AND(N672&gt;=65,N672&lt;=74),"Young Seniors",
 IF(AND(N672&gt;=75,N672&lt;=89),"Senior Citizens","Invalid Age")
)))))</f>
        <v>Early Middle Age</v>
      </c>
      <c r="P672" s="4" t="s">
        <v>15</v>
      </c>
    </row>
    <row r="673" spans="1:16" x14ac:dyDescent="0.3">
      <c r="A673" s="4">
        <v>19164</v>
      </c>
      <c r="B673" s="4" t="s">
        <v>38</v>
      </c>
      <c r="C673" s="4" t="s">
        <v>39</v>
      </c>
      <c r="D673" s="5">
        <v>70000</v>
      </c>
      <c r="E673" s="5" t="str">
        <f t="shared" si="10"/>
        <v>Lower-Middle Income</v>
      </c>
      <c r="F673" s="4">
        <v>0</v>
      </c>
      <c r="G673" s="4" t="s">
        <v>13</v>
      </c>
      <c r="H673" s="4" t="s">
        <v>21</v>
      </c>
      <c r="I673" s="4" t="s">
        <v>18</v>
      </c>
      <c r="J673" s="4">
        <v>1</v>
      </c>
      <c r="K673" s="4" t="s">
        <v>22</v>
      </c>
      <c r="L673" s="6" t="str">
        <f>IF(K673="0-1 Miles","Less than a mile",
 IF(K673="1-2 Miles","Between 1 and 2 miles",
 IF(K673="2-5 Miles","Between 2 and 5 miles",
 IF(K673="5-10 Miles","Between 5 and 10 miles",
 IF(K673="10+ Miles","Greater than 10 miles",
 "Unknown"
)))))</f>
        <v>Between 2 and 5 miles</v>
      </c>
      <c r="M673" s="4" t="s">
        <v>32</v>
      </c>
      <c r="N673" s="4">
        <v>38</v>
      </c>
      <c r="O673" s="4" t="str">
        <f>IF(AND(N673&gt;=25,N673&lt;=34),"Young Adults",
 IF(AND(N673&gt;=35,N673&lt;=44),"Early Middle Age",
 IF(AND(N673&gt;=45,N673&lt;=54),"Middle Age",
 IF(AND(N673&gt;=55,N673&lt;=64),"Pre-Retirement",
 IF(AND(N673&gt;=65,N673&lt;=74),"Young Seniors",
 IF(AND(N673&gt;=75,N673&lt;=89),"Senior Citizens","Invalid Age")
)))))</f>
        <v>Early Middle Age</v>
      </c>
      <c r="P673" s="4" t="s">
        <v>15</v>
      </c>
    </row>
    <row r="674" spans="1:16" x14ac:dyDescent="0.3">
      <c r="A674" s="4">
        <v>11669</v>
      </c>
      <c r="B674" s="4" t="s">
        <v>38</v>
      </c>
      <c r="C674" s="4" t="s">
        <v>39</v>
      </c>
      <c r="D674" s="5">
        <v>70000</v>
      </c>
      <c r="E674" s="5" t="str">
        <f t="shared" si="10"/>
        <v>Lower-Middle Income</v>
      </c>
      <c r="F674" s="4">
        <v>2</v>
      </c>
      <c r="G674" s="4" t="s">
        <v>13</v>
      </c>
      <c r="H674" s="4" t="s">
        <v>14</v>
      </c>
      <c r="I674" s="4" t="s">
        <v>15</v>
      </c>
      <c r="J674" s="4">
        <v>1</v>
      </c>
      <c r="K674" s="4" t="s">
        <v>22</v>
      </c>
      <c r="L674" s="6" t="str">
        <f>IF(K674="0-1 Miles","Less than a mile",
 IF(K674="1-2 Miles","Between 1 and 2 miles",
 IF(K674="2-5 Miles","Between 2 and 5 miles",
 IF(K674="5-10 Miles","Between 5 and 10 miles",
 IF(K674="10+ Miles","Greater than 10 miles",
 "Unknown"
)))))</f>
        <v>Between 2 and 5 miles</v>
      </c>
      <c r="M674" s="4" t="s">
        <v>32</v>
      </c>
      <c r="N674" s="4">
        <v>38</v>
      </c>
      <c r="O674" s="4" t="str">
        <f>IF(AND(N674&gt;=25,N674&lt;=34),"Young Adults",
 IF(AND(N674&gt;=35,N674&lt;=44),"Early Middle Age",
 IF(AND(N674&gt;=45,N674&lt;=54),"Middle Age",
 IF(AND(N674&gt;=55,N674&lt;=64),"Pre-Retirement",
 IF(AND(N674&gt;=65,N674&lt;=74),"Young Seniors",
 IF(AND(N674&gt;=75,N674&lt;=89),"Senior Citizens","Invalid Age")
)))))</f>
        <v>Early Middle Age</v>
      </c>
      <c r="P674" s="4" t="s">
        <v>18</v>
      </c>
    </row>
    <row r="675" spans="1:16" x14ac:dyDescent="0.3">
      <c r="A675" s="4">
        <v>27279</v>
      </c>
      <c r="B675" s="4" t="s">
        <v>38</v>
      </c>
      <c r="C675" s="4" t="s">
        <v>39</v>
      </c>
      <c r="D675" s="5">
        <v>70000</v>
      </c>
      <c r="E675" s="5" t="str">
        <f t="shared" si="10"/>
        <v>Lower-Middle Income</v>
      </c>
      <c r="F675" s="4">
        <v>2</v>
      </c>
      <c r="G675" s="4" t="s">
        <v>13</v>
      </c>
      <c r="H675" s="4" t="s">
        <v>14</v>
      </c>
      <c r="I675" s="4" t="s">
        <v>15</v>
      </c>
      <c r="J675" s="4">
        <v>0</v>
      </c>
      <c r="K675" s="4" t="s">
        <v>22</v>
      </c>
      <c r="L675" s="6" t="str">
        <f>IF(K675="0-1 Miles","Less than a mile",
 IF(K675="1-2 Miles","Between 1 and 2 miles",
 IF(K675="2-5 Miles","Between 2 and 5 miles",
 IF(K675="5-10 Miles","Between 5 and 10 miles",
 IF(K675="10+ Miles","Greater than 10 miles",
 "Unknown"
)))))</f>
        <v>Between 2 and 5 miles</v>
      </c>
      <c r="M675" s="4" t="s">
        <v>32</v>
      </c>
      <c r="N675" s="4">
        <v>38</v>
      </c>
      <c r="O675" s="4" t="str">
        <f>IF(AND(N675&gt;=25,N675&lt;=34),"Young Adults",
 IF(AND(N675&gt;=35,N675&lt;=44),"Early Middle Age",
 IF(AND(N675&gt;=45,N675&lt;=54),"Middle Age",
 IF(AND(N675&gt;=55,N675&lt;=64),"Pre-Retirement",
 IF(AND(N675&gt;=65,N675&lt;=74),"Young Seniors",
 IF(AND(N675&gt;=75,N675&lt;=89),"Senior Citizens","Invalid Age")
)))))</f>
        <v>Early Middle Age</v>
      </c>
      <c r="P675" s="4" t="s">
        <v>15</v>
      </c>
    </row>
    <row r="676" spans="1:16" x14ac:dyDescent="0.3">
      <c r="A676" s="7">
        <v>22296</v>
      </c>
      <c r="B676" s="7" t="s">
        <v>37</v>
      </c>
      <c r="C676" s="7" t="s">
        <v>36</v>
      </c>
      <c r="D676" s="8">
        <v>70000</v>
      </c>
      <c r="E676" s="8" t="str">
        <f t="shared" si="10"/>
        <v>Lower-Middle Income</v>
      </c>
      <c r="F676" s="7">
        <v>0</v>
      </c>
      <c r="G676" s="7" t="s">
        <v>13</v>
      </c>
      <c r="H676" s="7" t="s">
        <v>21</v>
      </c>
      <c r="I676" s="7" t="s">
        <v>18</v>
      </c>
      <c r="J676" s="7">
        <v>1</v>
      </c>
      <c r="K676" s="7" t="s">
        <v>16</v>
      </c>
      <c r="L676" s="9" t="str">
        <f>IF(K676="0-1 Miles","Less than a mile",
 IF(K676="1-2 Miles","Between 1 and 2 miles",
 IF(K676="2-5 Miles","Between 2 and 5 miles",
 IF(K676="5-10 Miles","Between 5 and 10 miles",
 IF(K676="10+ Miles","Greater than 10 miles",
 "Unknown"
)))))</f>
        <v>Less than a mile</v>
      </c>
      <c r="M676" s="7" t="s">
        <v>32</v>
      </c>
      <c r="N676" s="7">
        <v>38</v>
      </c>
      <c r="O676" s="7" t="str">
        <f>IF(AND(N676&gt;=25,N676&lt;=34),"Young Adults",
 IF(AND(N676&gt;=35,N676&lt;=44),"Early Middle Age",
 IF(AND(N676&gt;=45,N676&lt;=54),"Middle Age",
 IF(AND(N676&gt;=55,N676&lt;=64),"Pre-Retirement",
 IF(AND(N676&gt;=65,N676&lt;=74),"Young Seniors",
 IF(AND(N676&gt;=75,N676&lt;=89),"Senior Citizens","Invalid Age")
)))))</f>
        <v>Early Middle Age</v>
      </c>
      <c r="P676" s="7" t="s">
        <v>18</v>
      </c>
    </row>
    <row r="677" spans="1:16" x14ac:dyDescent="0.3">
      <c r="A677" s="7">
        <v>18711</v>
      </c>
      <c r="B677" s="7" t="s">
        <v>38</v>
      </c>
      <c r="C677" s="7" t="s">
        <v>39</v>
      </c>
      <c r="D677" s="8">
        <v>70000</v>
      </c>
      <c r="E677" s="8" t="str">
        <f t="shared" si="10"/>
        <v>Lower-Middle Income</v>
      </c>
      <c r="F677" s="7">
        <v>5</v>
      </c>
      <c r="G677" s="7" t="s">
        <v>13</v>
      </c>
      <c r="H677" s="7" t="s">
        <v>21</v>
      </c>
      <c r="I677" s="7" t="s">
        <v>15</v>
      </c>
      <c r="J677" s="7">
        <v>4</v>
      </c>
      <c r="K677" s="7" t="s">
        <v>30</v>
      </c>
      <c r="L677" s="9" t="str">
        <f>IF(K677="0-1 Miles","Less than a mile",
 IF(K677="1-2 Miles","Between 1 and 2 miles",
 IF(K677="2-5 Miles","Between 2 and 5 miles",
 IF(K677="5-10 Miles","Between 5 and 10 miles",
 IF(K677="10+ Miles","Greater than 10 miles",
 "Unknown"
)))))</f>
        <v>Greater than 10 miles</v>
      </c>
      <c r="M677" s="7" t="s">
        <v>24</v>
      </c>
      <c r="N677" s="7">
        <v>39</v>
      </c>
      <c r="O677" s="7" t="str">
        <f>IF(AND(N677&gt;=25,N677&lt;=34),"Young Adults",
 IF(AND(N677&gt;=35,N677&lt;=44),"Early Middle Age",
 IF(AND(N677&gt;=45,N677&lt;=54),"Middle Age",
 IF(AND(N677&gt;=55,N677&lt;=64),"Pre-Retirement",
 IF(AND(N677&gt;=65,N677&lt;=74),"Young Seniors",
 IF(AND(N677&gt;=75,N677&lt;=89),"Senior Citizens","Invalid Age")
)))))</f>
        <v>Early Middle Age</v>
      </c>
      <c r="P677" s="7" t="s">
        <v>18</v>
      </c>
    </row>
    <row r="678" spans="1:16" x14ac:dyDescent="0.3">
      <c r="A678" s="7">
        <v>23419</v>
      </c>
      <c r="B678" s="7" t="s">
        <v>38</v>
      </c>
      <c r="C678" s="7" t="s">
        <v>39</v>
      </c>
      <c r="D678" s="8">
        <v>70000</v>
      </c>
      <c r="E678" s="8" t="str">
        <f t="shared" si="10"/>
        <v>Lower-Middle Income</v>
      </c>
      <c r="F678" s="7">
        <v>5</v>
      </c>
      <c r="G678" s="7" t="s">
        <v>13</v>
      </c>
      <c r="H678" s="7" t="s">
        <v>21</v>
      </c>
      <c r="I678" s="7" t="s">
        <v>15</v>
      </c>
      <c r="J678" s="7">
        <v>3</v>
      </c>
      <c r="K678" s="7" t="s">
        <v>30</v>
      </c>
      <c r="L678" s="9" t="str">
        <f>IF(K678="0-1 Miles","Less than a mile",
 IF(K678="1-2 Miles","Between 1 and 2 miles",
 IF(K678="2-5 Miles","Between 2 and 5 miles",
 IF(K678="5-10 Miles","Between 5 and 10 miles",
 IF(K678="10+ Miles","Greater than 10 miles",
 "Unknown"
)))))</f>
        <v>Greater than 10 miles</v>
      </c>
      <c r="M678" s="7" t="s">
        <v>24</v>
      </c>
      <c r="N678" s="7">
        <v>39</v>
      </c>
      <c r="O678" s="7" t="str">
        <f>IF(AND(N678&gt;=25,N678&lt;=34),"Young Adults",
 IF(AND(N678&gt;=35,N678&lt;=44),"Early Middle Age",
 IF(AND(N678&gt;=45,N678&lt;=54),"Middle Age",
 IF(AND(N678&gt;=55,N678&lt;=64),"Pre-Retirement",
 IF(AND(N678&gt;=65,N678&lt;=74),"Young Seniors",
 IF(AND(N678&gt;=75,N678&lt;=89),"Senior Citizens","Invalid Age")
)))))</f>
        <v>Early Middle Age</v>
      </c>
      <c r="P678" s="7" t="s">
        <v>18</v>
      </c>
    </row>
    <row r="679" spans="1:16" x14ac:dyDescent="0.3">
      <c r="A679" s="4">
        <v>11823</v>
      </c>
      <c r="B679" s="4" t="s">
        <v>37</v>
      </c>
      <c r="C679" s="4" t="s">
        <v>39</v>
      </c>
      <c r="D679" s="5">
        <v>70000</v>
      </c>
      <c r="E679" s="5" t="str">
        <f t="shared" si="10"/>
        <v>Lower-Middle Income</v>
      </c>
      <c r="F679" s="4">
        <v>0</v>
      </c>
      <c r="G679" s="4" t="s">
        <v>31</v>
      </c>
      <c r="H679" s="4" t="s">
        <v>21</v>
      </c>
      <c r="I679" s="4" t="s">
        <v>15</v>
      </c>
      <c r="J679" s="4">
        <v>0</v>
      </c>
      <c r="K679" s="4" t="s">
        <v>22</v>
      </c>
      <c r="L679" s="6" t="str">
        <f>IF(K679="0-1 Miles","Less than a mile",
 IF(K679="1-2 Miles","Between 1 and 2 miles",
 IF(K679="2-5 Miles","Between 2 and 5 miles",
 IF(K679="5-10 Miles","Between 5 and 10 miles",
 IF(K679="10+ Miles","Greater than 10 miles",
 "Unknown"
)))))</f>
        <v>Between 2 and 5 miles</v>
      </c>
      <c r="M679" s="4" t="s">
        <v>32</v>
      </c>
      <c r="N679" s="4">
        <v>39</v>
      </c>
      <c r="O679" s="4" t="str">
        <f>IF(AND(N679&gt;=25,N679&lt;=34),"Young Adults",
 IF(AND(N679&gt;=35,N679&lt;=44),"Early Middle Age",
 IF(AND(N679&gt;=45,N679&lt;=54),"Middle Age",
 IF(AND(N679&gt;=55,N679&lt;=64),"Pre-Retirement",
 IF(AND(N679&gt;=65,N679&lt;=74),"Young Seniors",
 IF(AND(N679&gt;=75,N679&lt;=89),"Senior Citizens","Invalid Age")
)))))</f>
        <v>Early Middle Age</v>
      </c>
      <c r="P679" s="4" t="s">
        <v>18</v>
      </c>
    </row>
    <row r="680" spans="1:16" x14ac:dyDescent="0.3">
      <c r="A680" s="4">
        <v>24381</v>
      </c>
      <c r="B680" s="4" t="s">
        <v>38</v>
      </c>
      <c r="C680" s="4" t="s">
        <v>36</v>
      </c>
      <c r="D680" s="5">
        <v>70000</v>
      </c>
      <c r="E680" s="5" t="str">
        <f t="shared" si="10"/>
        <v>Lower-Middle Income</v>
      </c>
      <c r="F680" s="4">
        <v>0</v>
      </c>
      <c r="G680" s="4" t="s">
        <v>13</v>
      </c>
      <c r="H680" s="4" t="s">
        <v>21</v>
      </c>
      <c r="I680" s="4" t="s">
        <v>15</v>
      </c>
      <c r="J680" s="4">
        <v>1</v>
      </c>
      <c r="K680" s="4" t="s">
        <v>23</v>
      </c>
      <c r="L680" s="6" t="str">
        <f>IF(K680="0-1 Miles","Less than a mile",
 IF(K680="1-2 Miles","Between 1 and 2 miles",
 IF(K680="2-5 Miles","Between 2 and 5 miles",
 IF(K680="5-10 Miles","Between 5 and 10 miles",
 IF(K680="10+ Miles","Greater than 10 miles",
 "Unknown"
)))))</f>
        <v>Between 5 and 10 miles</v>
      </c>
      <c r="M680" s="4" t="s">
        <v>24</v>
      </c>
      <c r="N680" s="4">
        <v>41</v>
      </c>
      <c r="O680" s="4" t="str">
        <f>IF(AND(N680&gt;=25,N680&lt;=34),"Young Adults",
 IF(AND(N680&gt;=35,N680&lt;=44),"Early Middle Age",
 IF(AND(N680&gt;=45,N680&lt;=54),"Middle Age",
 IF(AND(N680&gt;=55,N680&lt;=64),"Pre-Retirement",
 IF(AND(N680&gt;=65,N680&lt;=74),"Young Seniors",
 IF(AND(N680&gt;=75,N680&lt;=89),"Senior Citizens","Invalid Age")
)))))</f>
        <v>Early Middle Age</v>
      </c>
      <c r="P680" s="4" t="s">
        <v>15</v>
      </c>
    </row>
    <row r="681" spans="1:16" x14ac:dyDescent="0.3">
      <c r="A681" s="7">
        <v>14058</v>
      </c>
      <c r="B681" s="7" t="s">
        <v>38</v>
      </c>
      <c r="C681" s="7" t="s">
        <v>36</v>
      </c>
      <c r="D681" s="8">
        <v>70000</v>
      </c>
      <c r="E681" s="8" t="str">
        <f t="shared" si="10"/>
        <v>Lower-Middle Income</v>
      </c>
      <c r="F681" s="7">
        <v>0</v>
      </c>
      <c r="G681" s="7" t="s">
        <v>13</v>
      </c>
      <c r="H681" s="7" t="s">
        <v>21</v>
      </c>
      <c r="I681" s="7" t="s">
        <v>18</v>
      </c>
      <c r="J681" s="7">
        <v>1</v>
      </c>
      <c r="K681" s="7" t="s">
        <v>23</v>
      </c>
      <c r="L681" s="9" t="str">
        <f>IF(K681="0-1 Miles","Less than a mile",
 IF(K681="1-2 Miles","Between 1 and 2 miles",
 IF(K681="2-5 Miles","Between 2 and 5 miles",
 IF(K681="5-10 Miles","Between 5 and 10 miles",
 IF(K681="10+ Miles","Greater than 10 miles",
 "Unknown"
)))))</f>
        <v>Between 5 and 10 miles</v>
      </c>
      <c r="M681" s="7" t="s">
        <v>24</v>
      </c>
      <c r="N681" s="7">
        <v>41</v>
      </c>
      <c r="O681" s="7" t="str">
        <f>IF(AND(N681&gt;=25,N681&lt;=34),"Young Adults",
 IF(AND(N681&gt;=35,N681&lt;=44),"Early Middle Age",
 IF(AND(N681&gt;=45,N681&lt;=54),"Middle Age",
 IF(AND(N681&gt;=55,N681&lt;=64),"Pre-Retirement",
 IF(AND(N681&gt;=65,N681&lt;=74),"Young Seniors",
 IF(AND(N681&gt;=75,N681&lt;=89),"Senior Citizens","Invalid Age")
)))))</f>
        <v>Early Middle Age</v>
      </c>
      <c r="P681" s="7" t="s">
        <v>15</v>
      </c>
    </row>
    <row r="682" spans="1:16" x14ac:dyDescent="0.3">
      <c r="A682" s="4">
        <v>26032</v>
      </c>
      <c r="B682" s="4" t="s">
        <v>37</v>
      </c>
      <c r="C682" s="4" t="s">
        <v>39</v>
      </c>
      <c r="D682" s="5">
        <v>70000</v>
      </c>
      <c r="E682" s="5" t="str">
        <f t="shared" si="10"/>
        <v>Lower-Middle Income</v>
      </c>
      <c r="F682" s="4">
        <v>5</v>
      </c>
      <c r="G682" s="4" t="s">
        <v>13</v>
      </c>
      <c r="H682" s="4" t="s">
        <v>21</v>
      </c>
      <c r="I682" s="4" t="s">
        <v>15</v>
      </c>
      <c r="J682" s="4">
        <v>4</v>
      </c>
      <c r="K682" s="4" t="s">
        <v>30</v>
      </c>
      <c r="L682" s="6" t="str">
        <f>IF(K682="0-1 Miles","Less than a mile",
 IF(K682="1-2 Miles","Between 1 and 2 miles",
 IF(K682="2-5 Miles","Between 2 and 5 miles",
 IF(K682="5-10 Miles","Between 5 and 10 miles",
 IF(K682="10+ Miles","Greater than 10 miles",
 "Unknown"
)))))</f>
        <v>Greater than 10 miles</v>
      </c>
      <c r="M682" s="4" t="s">
        <v>24</v>
      </c>
      <c r="N682" s="4">
        <v>41</v>
      </c>
      <c r="O682" s="4" t="str">
        <f>IF(AND(N682&gt;=25,N682&lt;=34),"Young Adults",
 IF(AND(N682&gt;=35,N682&lt;=44),"Early Middle Age",
 IF(AND(N682&gt;=45,N682&lt;=54),"Middle Age",
 IF(AND(N682&gt;=55,N682&lt;=64),"Pre-Retirement",
 IF(AND(N682&gt;=65,N682&lt;=74),"Young Seniors",
 IF(AND(N682&gt;=75,N682&lt;=89),"Senior Citizens","Invalid Age")
)))))</f>
        <v>Early Middle Age</v>
      </c>
      <c r="P682" s="4" t="s">
        <v>18</v>
      </c>
    </row>
    <row r="683" spans="1:16" x14ac:dyDescent="0.3">
      <c r="A683" s="7">
        <v>21213</v>
      </c>
      <c r="B683" s="7" t="s">
        <v>38</v>
      </c>
      <c r="C683" s="7" t="s">
        <v>36</v>
      </c>
      <c r="D683" s="8">
        <v>70000</v>
      </c>
      <c r="E683" s="8" t="str">
        <f t="shared" si="10"/>
        <v>Lower-Middle Income</v>
      </c>
      <c r="F683" s="7">
        <v>0</v>
      </c>
      <c r="G683" s="7" t="s">
        <v>13</v>
      </c>
      <c r="H683" s="7" t="s">
        <v>21</v>
      </c>
      <c r="I683" s="7" t="s">
        <v>18</v>
      </c>
      <c r="J683" s="7">
        <v>1</v>
      </c>
      <c r="K683" s="7" t="s">
        <v>23</v>
      </c>
      <c r="L683" s="9" t="str">
        <f>IF(K683="0-1 Miles","Less than a mile",
 IF(K683="1-2 Miles","Between 1 and 2 miles",
 IF(K683="2-5 Miles","Between 2 and 5 miles",
 IF(K683="5-10 Miles","Between 5 and 10 miles",
 IF(K683="10+ Miles","Greater than 10 miles",
 "Unknown"
)))))</f>
        <v>Between 5 and 10 miles</v>
      </c>
      <c r="M683" s="7" t="s">
        <v>24</v>
      </c>
      <c r="N683" s="7">
        <v>41</v>
      </c>
      <c r="O683" s="7" t="str">
        <f>IF(AND(N683&gt;=25,N683&lt;=34),"Young Adults",
 IF(AND(N683&gt;=35,N683&lt;=44),"Early Middle Age",
 IF(AND(N683&gt;=45,N683&lt;=54),"Middle Age",
 IF(AND(N683&gt;=55,N683&lt;=64),"Pre-Retirement",
 IF(AND(N683&gt;=65,N683&lt;=74),"Young Seniors",
 IF(AND(N683&gt;=75,N683&lt;=89),"Senior Citizens","Invalid Age")
)))))</f>
        <v>Early Middle Age</v>
      </c>
      <c r="P683" s="7" t="s">
        <v>18</v>
      </c>
    </row>
    <row r="684" spans="1:16" x14ac:dyDescent="0.3">
      <c r="A684" s="4">
        <v>26150</v>
      </c>
      <c r="B684" s="4" t="s">
        <v>38</v>
      </c>
      <c r="C684" s="4" t="s">
        <v>39</v>
      </c>
      <c r="D684" s="5">
        <v>70000</v>
      </c>
      <c r="E684" s="5" t="str">
        <f t="shared" si="10"/>
        <v>Lower-Middle Income</v>
      </c>
      <c r="F684" s="4">
        <v>0</v>
      </c>
      <c r="G684" s="4" t="s">
        <v>13</v>
      </c>
      <c r="H684" s="4" t="s">
        <v>21</v>
      </c>
      <c r="I684" s="4" t="s">
        <v>18</v>
      </c>
      <c r="J684" s="4">
        <v>1</v>
      </c>
      <c r="K684" s="4" t="s">
        <v>16</v>
      </c>
      <c r="L684" s="6" t="str">
        <f>IF(K684="0-1 Miles","Less than a mile",
 IF(K684="1-2 Miles","Between 1 and 2 miles",
 IF(K684="2-5 Miles","Between 2 and 5 miles",
 IF(K684="5-10 Miles","Between 5 and 10 miles",
 IF(K684="10+ Miles","Greater than 10 miles",
 "Unknown"
)))))</f>
        <v>Less than a mile</v>
      </c>
      <c r="M684" s="4" t="s">
        <v>24</v>
      </c>
      <c r="N684" s="4">
        <v>41</v>
      </c>
      <c r="O684" s="4" t="str">
        <f>IF(AND(N684&gt;=25,N684&lt;=34),"Young Adults",
 IF(AND(N684&gt;=35,N684&lt;=44),"Early Middle Age",
 IF(AND(N684&gt;=45,N684&lt;=54),"Middle Age",
 IF(AND(N684&gt;=55,N684&lt;=64),"Pre-Retirement",
 IF(AND(N684&gt;=65,N684&lt;=74),"Young Seniors",
 IF(AND(N684&gt;=75,N684&lt;=89),"Senior Citizens","Invalid Age")
)))))</f>
        <v>Early Middle Age</v>
      </c>
      <c r="P684" s="4" t="s">
        <v>15</v>
      </c>
    </row>
    <row r="685" spans="1:16" x14ac:dyDescent="0.3">
      <c r="A685" s="4">
        <v>17319</v>
      </c>
      <c r="B685" s="4" t="s">
        <v>38</v>
      </c>
      <c r="C685" s="4" t="s">
        <v>39</v>
      </c>
      <c r="D685" s="5">
        <v>70000</v>
      </c>
      <c r="E685" s="5" t="str">
        <f t="shared" si="10"/>
        <v>Lower-Middle Income</v>
      </c>
      <c r="F685" s="4">
        <v>0</v>
      </c>
      <c r="G685" s="4" t="s">
        <v>13</v>
      </c>
      <c r="H685" s="4" t="s">
        <v>21</v>
      </c>
      <c r="I685" s="4" t="s">
        <v>18</v>
      </c>
      <c r="J685" s="4">
        <v>1</v>
      </c>
      <c r="K685" s="4" t="s">
        <v>23</v>
      </c>
      <c r="L685" s="6" t="str">
        <f>IF(K685="0-1 Miles","Less than a mile",
 IF(K685="1-2 Miles","Between 1 and 2 miles",
 IF(K685="2-5 Miles","Between 2 and 5 miles",
 IF(K685="5-10 Miles","Between 5 and 10 miles",
 IF(K685="10+ Miles","Greater than 10 miles",
 "Unknown"
)))))</f>
        <v>Between 5 and 10 miles</v>
      </c>
      <c r="M685" s="4" t="s">
        <v>24</v>
      </c>
      <c r="N685" s="4">
        <v>42</v>
      </c>
      <c r="O685" s="4" t="str">
        <f>IF(AND(N685&gt;=25,N685&lt;=34),"Young Adults",
 IF(AND(N685&gt;=35,N685&lt;=44),"Early Middle Age",
 IF(AND(N685&gt;=45,N685&lt;=54),"Middle Age",
 IF(AND(N685&gt;=55,N685&lt;=64),"Pre-Retirement",
 IF(AND(N685&gt;=65,N685&lt;=74),"Young Seniors",
 IF(AND(N685&gt;=75,N685&lt;=89),"Senior Citizens","Invalid Age")
)))))</f>
        <v>Early Middle Age</v>
      </c>
      <c r="P685" s="4" t="s">
        <v>18</v>
      </c>
    </row>
    <row r="686" spans="1:16" x14ac:dyDescent="0.3">
      <c r="A686" s="4">
        <v>21974</v>
      </c>
      <c r="B686" s="4" t="s">
        <v>38</v>
      </c>
      <c r="C686" s="4" t="s">
        <v>39</v>
      </c>
      <c r="D686" s="5">
        <v>70000</v>
      </c>
      <c r="E686" s="5" t="str">
        <f t="shared" si="10"/>
        <v>Lower-Middle Income</v>
      </c>
      <c r="F686" s="4">
        <v>0</v>
      </c>
      <c r="G686" s="4" t="s">
        <v>13</v>
      </c>
      <c r="H686" s="4" t="s">
        <v>21</v>
      </c>
      <c r="I686" s="4" t="s">
        <v>15</v>
      </c>
      <c r="J686" s="4">
        <v>1</v>
      </c>
      <c r="K686" s="4" t="s">
        <v>23</v>
      </c>
      <c r="L686" s="6" t="str">
        <f>IF(K686="0-1 Miles","Less than a mile",
 IF(K686="1-2 Miles","Between 1 and 2 miles",
 IF(K686="2-5 Miles","Between 2 and 5 miles",
 IF(K686="5-10 Miles","Between 5 and 10 miles",
 IF(K686="10+ Miles","Greater than 10 miles",
 "Unknown"
)))))</f>
        <v>Between 5 and 10 miles</v>
      </c>
      <c r="M686" s="4" t="s">
        <v>24</v>
      </c>
      <c r="N686" s="4">
        <v>42</v>
      </c>
      <c r="O686" s="4" t="str">
        <f>IF(AND(N686&gt;=25,N686&lt;=34),"Young Adults",
 IF(AND(N686&gt;=35,N686&lt;=44),"Early Middle Age",
 IF(AND(N686&gt;=45,N686&lt;=54),"Middle Age",
 IF(AND(N686&gt;=55,N686&lt;=64),"Pre-Retirement",
 IF(AND(N686&gt;=65,N686&lt;=74),"Young Seniors",
 IF(AND(N686&gt;=75,N686&lt;=89),"Senior Citizens","Invalid Age")
)))))</f>
        <v>Early Middle Age</v>
      </c>
      <c r="P686" s="4" t="s">
        <v>15</v>
      </c>
    </row>
    <row r="687" spans="1:16" x14ac:dyDescent="0.3">
      <c r="A687" s="4">
        <v>25074</v>
      </c>
      <c r="B687" s="4" t="s">
        <v>37</v>
      </c>
      <c r="C687" s="4" t="s">
        <v>39</v>
      </c>
      <c r="D687" s="5">
        <v>70000</v>
      </c>
      <c r="E687" s="5" t="str">
        <f t="shared" si="10"/>
        <v>Lower-Middle Income</v>
      </c>
      <c r="F687" s="4">
        <v>4</v>
      </c>
      <c r="G687" s="4" t="s">
        <v>13</v>
      </c>
      <c r="H687" s="4" t="s">
        <v>21</v>
      </c>
      <c r="I687" s="4" t="s">
        <v>15</v>
      </c>
      <c r="J687" s="4">
        <v>2</v>
      </c>
      <c r="K687" s="4" t="s">
        <v>22</v>
      </c>
      <c r="L687" s="6" t="str">
        <f>IF(K687="0-1 Miles","Less than a mile",
 IF(K687="1-2 Miles","Between 1 and 2 miles",
 IF(K687="2-5 Miles","Between 2 and 5 miles",
 IF(K687="5-10 Miles","Between 5 and 10 miles",
 IF(K687="10+ Miles","Greater than 10 miles",
 "Unknown"
)))))</f>
        <v>Between 2 and 5 miles</v>
      </c>
      <c r="M687" s="4" t="s">
        <v>32</v>
      </c>
      <c r="N687" s="4">
        <v>42</v>
      </c>
      <c r="O687" s="4" t="str">
        <f>IF(AND(N687&gt;=25,N687&lt;=34),"Young Adults",
 IF(AND(N687&gt;=35,N687&lt;=44),"Early Middle Age",
 IF(AND(N687&gt;=45,N687&lt;=54),"Middle Age",
 IF(AND(N687&gt;=55,N687&lt;=64),"Pre-Retirement",
 IF(AND(N687&gt;=65,N687&lt;=74),"Young Seniors",
 IF(AND(N687&gt;=75,N687&lt;=89),"Senior Citizens","Invalid Age")
)))))</f>
        <v>Early Middle Age</v>
      </c>
      <c r="P687" s="4" t="s">
        <v>15</v>
      </c>
    </row>
    <row r="688" spans="1:16" x14ac:dyDescent="0.3">
      <c r="A688" s="4">
        <v>14063</v>
      </c>
      <c r="B688" s="4" t="s">
        <v>38</v>
      </c>
      <c r="C688" s="4" t="s">
        <v>39</v>
      </c>
      <c r="D688" s="5">
        <v>70000</v>
      </c>
      <c r="E688" s="5" t="str">
        <f t="shared" si="10"/>
        <v>Lower-Middle Income</v>
      </c>
      <c r="F688" s="4">
        <v>0</v>
      </c>
      <c r="G688" s="4" t="s">
        <v>13</v>
      </c>
      <c r="H688" s="4" t="s">
        <v>21</v>
      </c>
      <c r="I688" s="4" t="s">
        <v>18</v>
      </c>
      <c r="J688" s="4">
        <v>1</v>
      </c>
      <c r="K688" s="4" t="s">
        <v>16</v>
      </c>
      <c r="L688" s="6" t="str">
        <f>IF(K688="0-1 Miles","Less than a mile",
 IF(K688="1-2 Miles","Between 1 and 2 miles",
 IF(K688="2-5 Miles","Between 2 and 5 miles",
 IF(K688="5-10 Miles","Between 5 and 10 miles",
 IF(K688="10+ Miles","Greater than 10 miles",
 "Unknown"
)))))</f>
        <v>Less than a mile</v>
      </c>
      <c r="M688" s="4" t="s">
        <v>24</v>
      </c>
      <c r="N688" s="4">
        <v>42</v>
      </c>
      <c r="O688" s="4" t="str">
        <f>IF(AND(N688&gt;=25,N688&lt;=34),"Young Adults",
 IF(AND(N688&gt;=35,N688&lt;=44),"Early Middle Age",
 IF(AND(N688&gt;=45,N688&lt;=54),"Middle Age",
 IF(AND(N688&gt;=55,N688&lt;=64),"Pre-Retirement",
 IF(AND(N688&gt;=65,N688&lt;=74),"Young Seniors",
 IF(AND(N688&gt;=75,N688&lt;=89),"Senior Citizens","Invalid Age")
)))))</f>
        <v>Early Middle Age</v>
      </c>
      <c r="P688" s="4" t="s">
        <v>15</v>
      </c>
    </row>
    <row r="689" spans="1:16" x14ac:dyDescent="0.3">
      <c r="A689" s="4">
        <v>11116</v>
      </c>
      <c r="B689" s="4" t="s">
        <v>37</v>
      </c>
      <c r="C689" s="4" t="s">
        <v>36</v>
      </c>
      <c r="D689" s="5">
        <v>70000</v>
      </c>
      <c r="E689" s="5" t="str">
        <f t="shared" si="10"/>
        <v>Lower-Middle Income</v>
      </c>
      <c r="F689" s="4">
        <v>5</v>
      </c>
      <c r="G689" s="4" t="s">
        <v>19</v>
      </c>
      <c r="H689" s="4" t="s">
        <v>14</v>
      </c>
      <c r="I689" s="4" t="s">
        <v>15</v>
      </c>
      <c r="J689" s="4">
        <v>2</v>
      </c>
      <c r="K689" s="4" t="s">
        <v>23</v>
      </c>
      <c r="L689" s="6" t="str">
        <f>IF(K689="0-1 Miles","Less than a mile",
 IF(K689="1-2 Miles","Between 1 and 2 miles",
 IF(K689="2-5 Miles","Between 2 and 5 miles",
 IF(K689="5-10 Miles","Between 5 and 10 miles",
 IF(K689="10+ Miles","Greater than 10 miles",
 "Unknown"
)))))</f>
        <v>Between 5 and 10 miles</v>
      </c>
      <c r="M689" s="4" t="s">
        <v>24</v>
      </c>
      <c r="N689" s="4">
        <v>43</v>
      </c>
      <c r="O689" s="4" t="str">
        <f>IF(AND(N689&gt;=25,N689&lt;=34),"Young Adults",
 IF(AND(N689&gt;=35,N689&lt;=44),"Early Middle Age",
 IF(AND(N689&gt;=45,N689&lt;=54),"Middle Age",
 IF(AND(N689&gt;=55,N689&lt;=64),"Pre-Retirement",
 IF(AND(N689&gt;=65,N689&lt;=74),"Young Seniors",
 IF(AND(N689&gt;=75,N689&lt;=89),"Senior Citizens","Invalid Age")
)))))</f>
        <v>Early Middle Age</v>
      </c>
      <c r="P689" s="4" t="s">
        <v>18</v>
      </c>
    </row>
    <row r="690" spans="1:16" x14ac:dyDescent="0.3">
      <c r="A690" s="7">
        <v>28323</v>
      </c>
      <c r="B690" s="7" t="s">
        <v>38</v>
      </c>
      <c r="C690" s="7" t="s">
        <v>36</v>
      </c>
      <c r="D690" s="8">
        <v>70000</v>
      </c>
      <c r="E690" s="8" t="str">
        <f t="shared" si="10"/>
        <v>Lower-Middle Income</v>
      </c>
      <c r="F690" s="7">
        <v>0</v>
      </c>
      <c r="G690" s="7" t="s">
        <v>13</v>
      </c>
      <c r="H690" s="7" t="s">
        <v>21</v>
      </c>
      <c r="I690" s="7" t="s">
        <v>18</v>
      </c>
      <c r="J690" s="7">
        <v>2</v>
      </c>
      <c r="K690" s="7" t="s">
        <v>23</v>
      </c>
      <c r="L690" s="9" t="str">
        <f>IF(K690="0-1 Miles","Less than a mile",
 IF(K690="1-2 Miles","Between 1 and 2 miles",
 IF(K690="2-5 Miles","Between 2 and 5 miles",
 IF(K690="5-10 Miles","Between 5 and 10 miles",
 IF(K690="10+ Miles","Greater than 10 miles",
 "Unknown"
)))))</f>
        <v>Between 5 and 10 miles</v>
      </c>
      <c r="M690" s="7" t="s">
        <v>24</v>
      </c>
      <c r="N690" s="7">
        <v>43</v>
      </c>
      <c r="O690" s="7" t="str">
        <f>IF(AND(N690&gt;=25,N690&lt;=34),"Young Adults",
 IF(AND(N690&gt;=35,N690&lt;=44),"Early Middle Age",
 IF(AND(N690&gt;=45,N690&lt;=54),"Middle Age",
 IF(AND(N690&gt;=55,N690&lt;=64),"Pre-Retirement",
 IF(AND(N690&gt;=65,N690&lt;=74),"Young Seniors",
 IF(AND(N690&gt;=75,N690&lt;=89),"Senior Citizens","Invalid Age")
)))))</f>
        <v>Early Middle Age</v>
      </c>
      <c r="P690" s="7" t="s">
        <v>15</v>
      </c>
    </row>
    <row r="691" spans="1:16" x14ac:dyDescent="0.3">
      <c r="A691" s="4">
        <v>25983</v>
      </c>
      <c r="B691" s="4" t="s">
        <v>37</v>
      </c>
      <c r="C691" s="4" t="s">
        <v>36</v>
      </c>
      <c r="D691" s="5">
        <v>70000</v>
      </c>
      <c r="E691" s="5" t="str">
        <f t="shared" si="10"/>
        <v>Lower-Middle Income</v>
      </c>
      <c r="F691" s="4">
        <v>0</v>
      </c>
      <c r="G691" s="4" t="s">
        <v>13</v>
      </c>
      <c r="H691" s="4" t="s">
        <v>21</v>
      </c>
      <c r="I691" s="4" t="s">
        <v>18</v>
      </c>
      <c r="J691" s="4">
        <v>1</v>
      </c>
      <c r="K691" s="4" t="s">
        <v>16</v>
      </c>
      <c r="L691" s="6" t="str">
        <f>IF(K691="0-1 Miles","Less than a mile",
 IF(K691="1-2 Miles","Between 1 and 2 miles",
 IF(K691="2-5 Miles","Between 2 and 5 miles",
 IF(K691="5-10 Miles","Between 5 and 10 miles",
 IF(K691="10+ Miles","Greater than 10 miles",
 "Unknown"
)))))</f>
        <v>Less than a mile</v>
      </c>
      <c r="M691" s="4" t="s">
        <v>32</v>
      </c>
      <c r="N691" s="4">
        <v>43</v>
      </c>
      <c r="O691" s="4" t="str">
        <f>IF(AND(N691&gt;=25,N691&lt;=34),"Young Adults",
 IF(AND(N691&gt;=35,N691&lt;=44),"Early Middle Age",
 IF(AND(N691&gt;=45,N691&lt;=54),"Middle Age",
 IF(AND(N691&gt;=55,N691&lt;=64),"Pre-Retirement",
 IF(AND(N691&gt;=65,N691&lt;=74),"Young Seniors",
 IF(AND(N691&gt;=75,N691&lt;=89),"Senior Citizens","Invalid Age")
)))))</f>
        <v>Early Middle Age</v>
      </c>
      <c r="P691" s="4" t="s">
        <v>18</v>
      </c>
    </row>
    <row r="692" spans="1:16" x14ac:dyDescent="0.3">
      <c r="A692" s="7">
        <v>16112</v>
      </c>
      <c r="B692" s="7" t="s">
        <v>38</v>
      </c>
      <c r="C692" s="7" t="s">
        <v>36</v>
      </c>
      <c r="D692" s="8">
        <v>70000</v>
      </c>
      <c r="E692" s="8" t="str">
        <f t="shared" si="10"/>
        <v>Lower-Middle Income</v>
      </c>
      <c r="F692" s="7">
        <v>4</v>
      </c>
      <c r="G692" s="7" t="s">
        <v>13</v>
      </c>
      <c r="H692" s="7" t="s">
        <v>21</v>
      </c>
      <c r="I692" s="7" t="s">
        <v>15</v>
      </c>
      <c r="J692" s="7">
        <v>2</v>
      </c>
      <c r="K692" s="7" t="s">
        <v>22</v>
      </c>
      <c r="L692" s="9" t="str">
        <f>IF(K692="0-1 Miles","Less than a mile",
 IF(K692="1-2 Miles","Between 1 and 2 miles",
 IF(K692="2-5 Miles","Between 2 and 5 miles",
 IF(K692="5-10 Miles","Between 5 and 10 miles",
 IF(K692="10+ Miles","Greater than 10 miles",
 "Unknown"
)))))</f>
        <v>Between 2 and 5 miles</v>
      </c>
      <c r="M692" s="7" t="s">
        <v>32</v>
      </c>
      <c r="N692" s="7">
        <v>43</v>
      </c>
      <c r="O692" s="7" t="str">
        <f>IF(AND(N692&gt;=25,N692&lt;=34),"Young Adults",
 IF(AND(N692&gt;=35,N692&lt;=44),"Early Middle Age",
 IF(AND(N692&gt;=45,N692&lt;=54),"Middle Age",
 IF(AND(N692&gt;=55,N692&lt;=64),"Pre-Retirement",
 IF(AND(N692&gt;=65,N692&lt;=74),"Young Seniors",
 IF(AND(N692&gt;=75,N692&lt;=89),"Senior Citizens","Invalid Age")
)))))</f>
        <v>Early Middle Age</v>
      </c>
      <c r="P692" s="7" t="s">
        <v>15</v>
      </c>
    </row>
    <row r="693" spans="1:16" x14ac:dyDescent="0.3">
      <c r="A693" s="7">
        <v>19163</v>
      </c>
      <c r="B693" s="7" t="s">
        <v>37</v>
      </c>
      <c r="C693" s="7" t="s">
        <v>39</v>
      </c>
      <c r="D693" s="8">
        <v>70000</v>
      </c>
      <c r="E693" s="8" t="str">
        <f t="shared" si="10"/>
        <v>Lower-Middle Income</v>
      </c>
      <c r="F693" s="7">
        <v>4</v>
      </c>
      <c r="G693" s="7" t="s">
        <v>13</v>
      </c>
      <c r="H693" s="7" t="s">
        <v>21</v>
      </c>
      <c r="I693" s="7" t="s">
        <v>15</v>
      </c>
      <c r="J693" s="7">
        <v>2</v>
      </c>
      <c r="K693" s="7" t="s">
        <v>16</v>
      </c>
      <c r="L693" s="9" t="str">
        <f>IF(K693="0-1 Miles","Less than a mile",
 IF(K693="1-2 Miles","Between 1 and 2 miles",
 IF(K693="2-5 Miles","Between 2 and 5 miles",
 IF(K693="5-10 Miles","Between 5 and 10 miles",
 IF(K693="10+ Miles","Greater than 10 miles",
 "Unknown"
)))))</f>
        <v>Less than a mile</v>
      </c>
      <c r="M693" s="7" t="s">
        <v>32</v>
      </c>
      <c r="N693" s="7">
        <v>43</v>
      </c>
      <c r="O693" s="7" t="str">
        <f>IF(AND(N693&gt;=25,N693&lt;=34),"Young Adults",
 IF(AND(N693&gt;=35,N693&lt;=44),"Early Middle Age",
 IF(AND(N693&gt;=45,N693&lt;=54),"Middle Age",
 IF(AND(N693&gt;=55,N693&lt;=64),"Pre-Retirement",
 IF(AND(N693&gt;=65,N693&lt;=74),"Young Seniors",
 IF(AND(N693&gt;=75,N693&lt;=89),"Senior Citizens","Invalid Age")
)))))</f>
        <v>Early Middle Age</v>
      </c>
      <c r="P693" s="7" t="s">
        <v>15</v>
      </c>
    </row>
    <row r="694" spans="1:16" x14ac:dyDescent="0.3">
      <c r="A694" s="4">
        <v>17000</v>
      </c>
      <c r="B694" s="4" t="s">
        <v>38</v>
      </c>
      <c r="C694" s="4" t="s">
        <v>39</v>
      </c>
      <c r="D694" s="5">
        <v>70000</v>
      </c>
      <c r="E694" s="5" t="str">
        <f t="shared" si="10"/>
        <v>Lower-Middle Income</v>
      </c>
      <c r="F694" s="4">
        <v>4</v>
      </c>
      <c r="G694" s="4" t="s">
        <v>13</v>
      </c>
      <c r="H694" s="4" t="s">
        <v>14</v>
      </c>
      <c r="I694" s="4" t="s">
        <v>15</v>
      </c>
      <c r="J694" s="4">
        <v>2</v>
      </c>
      <c r="K694" s="4" t="s">
        <v>22</v>
      </c>
      <c r="L694" s="6" t="str">
        <f>IF(K694="0-1 Miles","Less than a mile",
 IF(K694="1-2 Miles","Between 1 and 2 miles",
 IF(K694="2-5 Miles","Between 2 and 5 miles",
 IF(K694="5-10 Miles","Between 5 and 10 miles",
 IF(K694="10+ Miles","Greater than 10 miles",
 "Unknown"
)))))</f>
        <v>Between 2 and 5 miles</v>
      </c>
      <c r="M694" s="4" t="s">
        <v>32</v>
      </c>
      <c r="N694" s="4">
        <v>43</v>
      </c>
      <c r="O694" s="4" t="str">
        <f>IF(AND(N694&gt;=25,N694&lt;=34),"Young Adults",
 IF(AND(N694&gt;=35,N694&lt;=44),"Early Middle Age",
 IF(AND(N694&gt;=45,N694&lt;=54),"Middle Age",
 IF(AND(N694&gt;=55,N694&lt;=64),"Pre-Retirement",
 IF(AND(N694&gt;=65,N694&lt;=74),"Young Seniors",
 IF(AND(N694&gt;=75,N694&lt;=89),"Senior Citizens","Invalid Age")
)))))</f>
        <v>Early Middle Age</v>
      </c>
      <c r="P694" s="4" t="s">
        <v>15</v>
      </c>
    </row>
    <row r="695" spans="1:16" x14ac:dyDescent="0.3">
      <c r="A695" s="4">
        <v>18299</v>
      </c>
      <c r="B695" s="4" t="s">
        <v>37</v>
      </c>
      <c r="C695" s="4" t="s">
        <v>36</v>
      </c>
      <c r="D695" s="5">
        <v>70000</v>
      </c>
      <c r="E695" s="5" t="str">
        <f t="shared" si="10"/>
        <v>Lower-Middle Income</v>
      </c>
      <c r="F695" s="4">
        <v>5</v>
      </c>
      <c r="G695" s="4" t="s">
        <v>19</v>
      </c>
      <c r="H695" s="4" t="s">
        <v>14</v>
      </c>
      <c r="I695" s="4" t="s">
        <v>15</v>
      </c>
      <c r="J695" s="4">
        <v>2</v>
      </c>
      <c r="K695" s="4" t="s">
        <v>23</v>
      </c>
      <c r="L695" s="6" t="str">
        <f>IF(K695="0-1 Miles","Less than a mile",
 IF(K695="1-2 Miles","Between 1 and 2 miles",
 IF(K695="2-5 Miles","Between 2 and 5 miles",
 IF(K695="5-10 Miles","Between 5 and 10 miles",
 IF(K695="10+ Miles","Greater than 10 miles",
 "Unknown"
)))))</f>
        <v>Between 5 and 10 miles</v>
      </c>
      <c r="M695" s="4" t="s">
        <v>24</v>
      </c>
      <c r="N695" s="4">
        <v>44</v>
      </c>
      <c r="O695" s="4" t="str">
        <f>IF(AND(N695&gt;=25,N695&lt;=34),"Young Adults",
 IF(AND(N695&gt;=35,N695&lt;=44),"Early Middle Age",
 IF(AND(N695&gt;=45,N695&lt;=54),"Middle Age",
 IF(AND(N695&gt;=55,N695&lt;=64),"Pre-Retirement",
 IF(AND(N695&gt;=65,N695&lt;=74),"Young Seniors",
 IF(AND(N695&gt;=75,N695&lt;=89),"Senior Citizens","Invalid Age")
)))))</f>
        <v>Early Middle Age</v>
      </c>
      <c r="P695" s="4" t="s">
        <v>18</v>
      </c>
    </row>
    <row r="696" spans="1:16" x14ac:dyDescent="0.3">
      <c r="A696" s="4">
        <v>19618</v>
      </c>
      <c r="B696" s="4" t="s">
        <v>37</v>
      </c>
      <c r="C696" s="4" t="s">
        <v>36</v>
      </c>
      <c r="D696" s="5">
        <v>70000</v>
      </c>
      <c r="E696" s="5" t="str">
        <f t="shared" si="10"/>
        <v>Lower-Middle Income</v>
      </c>
      <c r="F696" s="4">
        <v>5</v>
      </c>
      <c r="G696" s="4" t="s">
        <v>19</v>
      </c>
      <c r="H696" s="4" t="s">
        <v>14</v>
      </c>
      <c r="I696" s="4" t="s">
        <v>15</v>
      </c>
      <c r="J696" s="4">
        <v>2</v>
      </c>
      <c r="K696" s="4" t="s">
        <v>16</v>
      </c>
      <c r="L696" s="6" t="str">
        <f>IF(K696="0-1 Miles","Less than a mile",
 IF(K696="1-2 Miles","Between 1 and 2 miles",
 IF(K696="2-5 Miles","Between 2 and 5 miles",
 IF(K696="5-10 Miles","Between 5 and 10 miles",
 IF(K696="10+ Miles","Greater than 10 miles",
 "Unknown"
)))))</f>
        <v>Less than a mile</v>
      </c>
      <c r="M696" s="4" t="s">
        <v>24</v>
      </c>
      <c r="N696" s="4">
        <v>44</v>
      </c>
      <c r="O696" s="4" t="str">
        <f>IF(AND(N696&gt;=25,N696&lt;=34),"Young Adults",
 IF(AND(N696&gt;=35,N696&lt;=44),"Early Middle Age",
 IF(AND(N696&gt;=45,N696&lt;=54),"Middle Age",
 IF(AND(N696&gt;=55,N696&lt;=64),"Pre-Retirement",
 IF(AND(N696&gt;=65,N696&lt;=74),"Young Seniors",
 IF(AND(N696&gt;=75,N696&lt;=89),"Senior Citizens","Invalid Age")
)))))</f>
        <v>Early Middle Age</v>
      </c>
      <c r="P696" s="4" t="s">
        <v>18</v>
      </c>
    </row>
    <row r="697" spans="1:16" x14ac:dyDescent="0.3">
      <c r="A697" s="7">
        <v>23378</v>
      </c>
      <c r="B697" s="7" t="s">
        <v>37</v>
      </c>
      <c r="C697" s="7" t="s">
        <v>36</v>
      </c>
      <c r="D697" s="8">
        <v>70000</v>
      </c>
      <c r="E697" s="8" t="str">
        <f t="shared" si="10"/>
        <v>Lower-Middle Income</v>
      </c>
      <c r="F697" s="7">
        <v>1</v>
      </c>
      <c r="G697" s="7" t="s">
        <v>19</v>
      </c>
      <c r="H697" s="7" t="s">
        <v>14</v>
      </c>
      <c r="I697" s="7" t="s">
        <v>15</v>
      </c>
      <c r="J697" s="7">
        <v>1</v>
      </c>
      <c r="K697" s="7" t="s">
        <v>22</v>
      </c>
      <c r="L697" s="9" t="str">
        <f>IF(K697="0-1 Miles","Less than a mile",
 IF(K697="1-2 Miles","Between 1 and 2 miles",
 IF(K697="2-5 Miles","Between 2 and 5 miles",
 IF(K697="5-10 Miles","Between 5 and 10 miles",
 IF(K697="10+ Miles","Greater than 10 miles",
 "Unknown"
)))))</f>
        <v>Between 2 and 5 miles</v>
      </c>
      <c r="M697" s="7" t="s">
        <v>32</v>
      </c>
      <c r="N697" s="7">
        <v>44</v>
      </c>
      <c r="O697" s="7" t="str">
        <f>IF(AND(N697&gt;=25,N697&lt;=34),"Young Adults",
 IF(AND(N697&gt;=35,N697&lt;=44),"Early Middle Age",
 IF(AND(N697&gt;=45,N697&lt;=54),"Middle Age",
 IF(AND(N697&gt;=55,N697&lt;=64),"Pre-Retirement",
 IF(AND(N697&gt;=65,N697&lt;=74),"Young Seniors",
 IF(AND(N697&gt;=75,N697&lt;=89),"Senior Citizens","Invalid Age")
)))))</f>
        <v>Early Middle Age</v>
      </c>
      <c r="P697" s="7" t="s">
        <v>15</v>
      </c>
    </row>
    <row r="698" spans="1:16" x14ac:dyDescent="0.3">
      <c r="A698" s="7">
        <v>27643</v>
      </c>
      <c r="B698" s="7" t="s">
        <v>38</v>
      </c>
      <c r="C698" s="7" t="s">
        <v>36</v>
      </c>
      <c r="D698" s="8">
        <v>70000</v>
      </c>
      <c r="E698" s="8" t="str">
        <f t="shared" si="10"/>
        <v>Lower-Middle Income</v>
      </c>
      <c r="F698" s="7">
        <v>5</v>
      </c>
      <c r="G698" s="7" t="s">
        <v>19</v>
      </c>
      <c r="H698" s="7" t="s">
        <v>21</v>
      </c>
      <c r="I698" s="7" t="s">
        <v>15</v>
      </c>
      <c r="J698" s="7">
        <v>3</v>
      </c>
      <c r="K698" s="7" t="s">
        <v>22</v>
      </c>
      <c r="L698" s="9" t="str">
        <f>IF(K698="0-1 Miles","Less than a mile",
 IF(K698="1-2 Miles","Between 1 and 2 miles",
 IF(K698="2-5 Miles","Between 2 and 5 miles",
 IF(K698="5-10 Miles","Between 5 and 10 miles",
 IF(K698="10+ Miles","Greater than 10 miles",
 "Unknown"
)))))</f>
        <v>Between 2 and 5 miles</v>
      </c>
      <c r="M698" s="7" t="s">
        <v>32</v>
      </c>
      <c r="N698" s="7">
        <v>44</v>
      </c>
      <c r="O698" s="7" t="str">
        <f>IF(AND(N698&gt;=25,N698&lt;=34),"Young Adults",
 IF(AND(N698&gt;=35,N698&lt;=44),"Early Middle Age",
 IF(AND(N698&gt;=45,N698&lt;=54),"Middle Age",
 IF(AND(N698&gt;=55,N698&lt;=64),"Pre-Retirement",
 IF(AND(N698&gt;=65,N698&lt;=74),"Young Seniors",
 IF(AND(N698&gt;=75,N698&lt;=89),"Senior Citizens","Invalid Age")
)))))</f>
        <v>Early Middle Age</v>
      </c>
      <c r="P698" s="7" t="s">
        <v>18</v>
      </c>
    </row>
    <row r="699" spans="1:16" x14ac:dyDescent="0.3">
      <c r="A699" s="4">
        <v>12964</v>
      </c>
      <c r="B699" s="4" t="s">
        <v>37</v>
      </c>
      <c r="C699" s="4" t="s">
        <v>36</v>
      </c>
      <c r="D699" s="5">
        <v>70000</v>
      </c>
      <c r="E699" s="5" t="str">
        <f t="shared" si="10"/>
        <v>Lower-Middle Income</v>
      </c>
      <c r="F699" s="4">
        <v>1</v>
      </c>
      <c r="G699" s="4" t="s">
        <v>19</v>
      </c>
      <c r="H699" s="4" t="s">
        <v>14</v>
      </c>
      <c r="I699" s="4" t="s">
        <v>15</v>
      </c>
      <c r="J699" s="4">
        <v>1</v>
      </c>
      <c r="K699" s="4" t="s">
        <v>16</v>
      </c>
      <c r="L699" s="6" t="str">
        <f>IF(K699="0-1 Miles","Less than a mile",
 IF(K699="1-2 Miles","Between 1 and 2 miles",
 IF(K699="2-5 Miles","Between 2 and 5 miles",
 IF(K699="5-10 Miles","Between 5 and 10 miles",
 IF(K699="10+ Miles","Greater than 10 miles",
 "Unknown"
)))))</f>
        <v>Less than a mile</v>
      </c>
      <c r="M699" s="4" t="s">
        <v>32</v>
      </c>
      <c r="N699" s="4">
        <v>44</v>
      </c>
      <c r="O699" s="4" t="str">
        <f>IF(AND(N699&gt;=25,N699&lt;=34),"Young Adults",
 IF(AND(N699&gt;=35,N699&lt;=44),"Early Middle Age",
 IF(AND(N699&gt;=45,N699&lt;=54),"Middle Age",
 IF(AND(N699&gt;=55,N699&lt;=64),"Pre-Retirement",
 IF(AND(N699&gt;=65,N699&lt;=74),"Young Seniors",
 IF(AND(N699&gt;=75,N699&lt;=89),"Senior Citizens","Invalid Age")
)))))</f>
        <v>Early Middle Age</v>
      </c>
      <c r="P699" s="4" t="s">
        <v>18</v>
      </c>
    </row>
    <row r="700" spans="1:16" x14ac:dyDescent="0.3">
      <c r="A700" s="4">
        <v>23376</v>
      </c>
      <c r="B700" s="4" t="s">
        <v>37</v>
      </c>
      <c r="C700" s="4" t="s">
        <v>36</v>
      </c>
      <c r="D700" s="5">
        <v>70000</v>
      </c>
      <c r="E700" s="5" t="str">
        <f t="shared" si="10"/>
        <v>Lower-Middle Income</v>
      </c>
      <c r="F700" s="4">
        <v>1</v>
      </c>
      <c r="G700" s="4" t="s">
        <v>13</v>
      </c>
      <c r="H700" s="4" t="s">
        <v>21</v>
      </c>
      <c r="I700" s="4" t="s">
        <v>15</v>
      </c>
      <c r="J700" s="4">
        <v>1</v>
      </c>
      <c r="K700" s="4" t="s">
        <v>22</v>
      </c>
      <c r="L700" s="6" t="str">
        <f>IF(K700="0-1 Miles","Less than a mile",
 IF(K700="1-2 Miles","Between 1 and 2 miles",
 IF(K700="2-5 Miles","Between 2 and 5 miles",
 IF(K700="5-10 Miles","Between 5 and 10 miles",
 IF(K700="10+ Miles","Greater than 10 miles",
 "Unknown"
)))))</f>
        <v>Between 2 and 5 miles</v>
      </c>
      <c r="M700" s="4" t="s">
        <v>32</v>
      </c>
      <c r="N700" s="4">
        <v>44</v>
      </c>
      <c r="O700" s="4" t="str">
        <f>IF(AND(N700&gt;=25,N700&lt;=34),"Young Adults",
 IF(AND(N700&gt;=35,N700&lt;=44),"Early Middle Age",
 IF(AND(N700&gt;=45,N700&lt;=54),"Middle Age",
 IF(AND(N700&gt;=55,N700&lt;=64),"Pre-Retirement",
 IF(AND(N700&gt;=65,N700&lt;=74),"Young Seniors",
 IF(AND(N700&gt;=75,N700&lt;=89),"Senior Citizens","Invalid Age")
)))))</f>
        <v>Early Middle Age</v>
      </c>
      <c r="P700" s="4" t="s">
        <v>15</v>
      </c>
    </row>
    <row r="701" spans="1:16" x14ac:dyDescent="0.3">
      <c r="A701" s="4">
        <v>17546</v>
      </c>
      <c r="B701" s="4" t="s">
        <v>37</v>
      </c>
      <c r="C701" s="4" t="s">
        <v>39</v>
      </c>
      <c r="D701" s="5">
        <v>70000</v>
      </c>
      <c r="E701" s="5" t="str">
        <f t="shared" si="10"/>
        <v>Lower-Middle Income</v>
      </c>
      <c r="F701" s="4">
        <v>1</v>
      </c>
      <c r="G701" s="4" t="s">
        <v>19</v>
      </c>
      <c r="H701" s="4" t="s">
        <v>14</v>
      </c>
      <c r="I701" s="4" t="s">
        <v>15</v>
      </c>
      <c r="J701" s="4">
        <v>1</v>
      </c>
      <c r="K701" s="4" t="s">
        <v>16</v>
      </c>
      <c r="L701" s="6" t="str">
        <f>IF(K701="0-1 Miles","Less than a mile",
 IF(K701="1-2 Miles","Between 1 and 2 miles",
 IF(K701="2-5 Miles","Between 2 and 5 miles",
 IF(K701="5-10 Miles","Between 5 and 10 miles",
 IF(K701="10+ Miles","Greater than 10 miles",
 "Unknown"
)))))</f>
        <v>Less than a mile</v>
      </c>
      <c r="M701" s="4" t="s">
        <v>32</v>
      </c>
      <c r="N701" s="4">
        <v>44</v>
      </c>
      <c r="O701" s="4" t="str">
        <f>IF(AND(N701&gt;=25,N701&lt;=34),"Young Adults",
 IF(AND(N701&gt;=35,N701&lt;=44),"Early Middle Age",
 IF(AND(N701&gt;=45,N701&lt;=54),"Middle Age",
 IF(AND(N701&gt;=55,N701&lt;=64),"Pre-Retirement",
 IF(AND(N701&gt;=65,N701&lt;=74),"Young Seniors",
 IF(AND(N701&gt;=75,N701&lt;=89),"Senior Citizens","Invalid Age")
)))))</f>
        <v>Early Middle Age</v>
      </c>
      <c r="P701" s="4" t="s">
        <v>15</v>
      </c>
    </row>
    <row r="702" spans="1:16" x14ac:dyDescent="0.3">
      <c r="A702" s="4">
        <v>12957</v>
      </c>
      <c r="B702" s="4" t="s">
        <v>38</v>
      </c>
      <c r="C702" s="4" t="s">
        <v>39</v>
      </c>
      <c r="D702" s="5">
        <v>70000</v>
      </c>
      <c r="E702" s="5" t="str">
        <f t="shared" si="10"/>
        <v>Lower-Middle Income</v>
      </c>
      <c r="F702" s="4">
        <v>1</v>
      </c>
      <c r="G702" s="4" t="s">
        <v>13</v>
      </c>
      <c r="H702" s="4" t="s">
        <v>21</v>
      </c>
      <c r="I702" s="4" t="s">
        <v>18</v>
      </c>
      <c r="J702" s="4">
        <v>1</v>
      </c>
      <c r="K702" s="4" t="s">
        <v>16</v>
      </c>
      <c r="L702" s="6" t="str">
        <f>IF(K702="0-1 Miles","Less than a mile",
 IF(K702="1-2 Miles","Between 1 and 2 miles",
 IF(K702="2-5 Miles","Between 2 and 5 miles",
 IF(K702="5-10 Miles","Between 5 and 10 miles",
 IF(K702="10+ Miles","Greater than 10 miles",
 "Unknown"
)))))</f>
        <v>Less than a mile</v>
      </c>
      <c r="M702" s="4" t="s">
        <v>32</v>
      </c>
      <c r="N702" s="4">
        <v>44</v>
      </c>
      <c r="O702" s="4" t="str">
        <f>IF(AND(N702&gt;=25,N702&lt;=34),"Young Adults",
 IF(AND(N702&gt;=35,N702&lt;=44),"Early Middle Age",
 IF(AND(N702&gt;=45,N702&lt;=54),"Middle Age",
 IF(AND(N702&gt;=55,N702&lt;=64),"Pre-Retirement",
 IF(AND(N702&gt;=65,N702&lt;=74),"Young Seniors",
 IF(AND(N702&gt;=75,N702&lt;=89),"Senior Citizens","Invalid Age")
)))))</f>
        <v>Early Middle Age</v>
      </c>
      <c r="P702" s="4" t="s">
        <v>18</v>
      </c>
    </row>
    <row r="703" spans="1:16" x14ac:dyDescent="0.3">
      <c r="A703" s="7">
        <v>19626</v>
      </c>
      <c r="B703" s="7" t="s">
        <v>37</v>
      </c>
      <c r="C703" s="7" t="s">
        <v>36</v>
      </c>
      <c r="D703" s="8">
        <v>70000</v>
      </c>
      <c r="E703" s="8" t="str">
        <f t="shared" si="10"/>
        <v>Lower-Middle Income</v>
      </c>
      <c r="F703" s="7">
        <v>5</v>
      </c>
      <c r="G703" s="7" t="s">
        <v>19</v>
      </c>
      <c r="H703" s="7" t="s">
        <v>14</v>
      </c>
      <c r="I703" s="7" t="s">
        <v>15</v>
      </c>
      <c r="J703" s="7">
        <v>3</v>
      </c>
      <c r="K703" s="7" t="s">
        <v>23</v>
      </c>
      <c r="L703" s="9" t="str">
        <f>IF(K703="0-1 Miles","Less than a mile",
 IF(K703="1-2 Miles","Between 1 and 2 miles",
 IF(K703="2-5 Miles","Between 2 and 5 miles",
 IF(K703="5-10 Miles","Between 5 and 10 miles",
 IF(K703="10+ Miles","Greater than 10 miles",
 "Unknown"
)))))</f>
        <v>Between 5 and 10 miles</v>
      </c>
      <c r="M703" s="7" t="s">
        <v>24</v>
      </c>
      <c r="N703" s="7">
        <v>45</v>
      </c>
      <c r="O703" s="7" t="str">
        <f>IF(AND(N703&gt;=25,N703&lt;=34),"Young Adults",
 IF(AND(N703&gt;=35,N703&lt;=44),"Early Middle Age",
 IF(AND(N703&gt;=45,N703&lt;=54),"Middle Age",
 IF(AND(N703&gt;=55,N703&lt;=64),"Pre-Retirement",
 IF(AND(N703&gt;=65,N703&lt;=74),"Young Seniors",
 IF(AND(N703&gt;=75,N703&lt;=89),"Senior Citizens","Invalid Age")
)))))</f>
        <v>Middle Age</v>
      </c>
      <c r="P703" s="7" t="s">
        <v>18</v>
      </c>
    </row>
    <row r="704" spans="1:16" x14ac:dyDescent="0.3">
      <c r="A704" s="4">
        <v>26765</v>
      </c>
      <c r="B704" s="4" t="s">
        <v>38</v>
      </c>
      <c r="C704" s="4" t="s">
        <v>39</v>
      </c>
      <c r="D704" s="5">
        <v>70000</v>
      </c>
      <c r="E704" s="5" t="str">
        <f t="shared" si="10"/>
        <v>Lower-Middle Income</v>
      </c>
      <c r="F704" s="4">
        <v>5</v>
      </c>
      <c r="G704" s="4" t="s">
        <v>19</v>
      </c>
      <c r="H704" s="4" t="s">
        <v>14</v>
      </c>
      <c r="I704" s="4" t="s">
        <v>15</v>
      </c>
      <c r="J704" s="4">
        <v>2</v>
      </c>
      <c r="K704" s="4" t="s">
        <v>23</v>
      </c>
      <c r="L704" s="6" t="str">
        <f>IF(K704="0-1 Miles","Less than a mile",
 IF(K704="1-2 Miles","Between 1 and 2 miles",
 IF(K704="2-5 Miles","Between 2 and 5 miles",
 IF(K704="5-10 Miles","Between 5 and 10 miles",
 IF(K704="10+ Miles","Greater than 10 miles",
 "Unknown"
)))))</f>
        <v>Between 5 and 10 miles</v>
      </c>
      <c r="M704" s="4" t="s">
        <v>24</v>
      </c>
      <c r="N704" s="4">
        <v>45</v>
      </c>
      <c r="O704" s="4" t="str">
        <f>IF(AND(N704&gt;=25,N704&lt;=34),"Young Adults",
 IF(AND(N704&gt;=35,N704&lt;=44),"Early Middle Age",
 IF(AND(N704&gt;=45,N704&lt;=54),"Middle Age",
 IF(AND(N704&gt;=55,N704&lt;=64),"Pre-Retirement",
 IF(AND(N704&gt;=65,N704&lt;=74),"Young Seniors",
 IF(AND(N704&gt;=75,N704&lt;=89),"Senior Citizens","Invalid Age")
)))))</f>
        <v>Middle Age</v>
      </c>
      <c r="P704" s="4" t="s">
        <v>18</v>
      </c>
    </row>
    <row r="705" spans="1:16" x14ac:dyDescent="0.3">
      <c r="A705" s="4">
        <v>11287</v>
      </c>
      <c r="B705" s="4" t="s">
        <v>37</v>
      </c>
      <c r="C705" s="4" t="s">
        <v>36</v>
      </c>
      <c r="D705" s="5">
        <v>70000</v>
      </c>
      <c r="E705" s="5" t="str">
        <f t="shared" si="10"/>
        <v>Lower-Middle Income</v>
      </c>
      <c r="F705" s="4">
        <v>5</v>
      </c>
      <c r="G705" s="4" t="s">
        <v>19</v>
      </c>
      <c r="H705" s="4" t="s">
        <v>21</v>
      </c>
      <c r="I705" s="4" t="s">
        <v>18</v>
      </c>
      <c r="J705" s="4">
        <v>3</v>
      </c>
      <c r="K705" s="4" t="s">
        <v>23</v>
      </c>
      <c r="L705" s="6" t="str">
        <f>IF(K705="0-1 Miles","Less than a mile",
 IF(K705="1-2 Miles","Between 1 and 2 miles",
 IF(K705="2-5 Miles","Between 2 and 5 miles",
 IF(K705="5-10 Miles","Between 5 and 10 miles",
 IF(K705="10+ Miles","Greater than 10 miles",
 "Unknown"
)))))</f>
        <v>Between 5 and 10 miles</v>
      </c>
      <c r="M705" s="4" t="s">
        <v>32</v>
      </c>
      <c r="N705" s="4">
        <v>45</v>
      </c>
      <c r="O705" s="4" t="str">
        <f>IF(AND(N705&gt;=25,N705&lt;=34),"Young Adults",
 IF(AND(N705&gt;=35,N705&lt;=44),"Early Middle Age",
 IF(AND(N705&gt;=45,N705&lt;=54),"Middle Age",
 IF(AND(N705&gt;=55,N705&lt;=64),"Pre-Retirement",
 IF(AND(N705&gt;=65,N705&lt;=74),"Young Seniors",
 IF(AND(N705&gt;=75,N705&lt;=89),"Senior Citizens","Invalid Age")
)))))</f>
        <v>Middle Age</v>
      </c>
      <c r="P705" s="4" t="s">
        <v>18</v>
      </c>
    </row>
    <row r="706" spans="1:16" x14ac:dyDescent="0.3">
      <c r="A706" s="4">
        <v>22006</v>
      </c>
      <c r="B706" s="4" t="s">
        <v>37</v>
      </c>
      <c r="C706" s="4" t="s">
        <v>36</v>
      </c>
      <c r="D706" s="5">
        <v>70000</v>
      </c>
      <c r="E706" s="5" t="str">
        <f t="shared" ref="E706:E769" si="11">IF(D706&lt;=40000,"Low Income",IF(D706&lt;=70000,"Lower-Middle Income",IF(D706&lt;=100000,"Middle Income",IF(D706&lt;=130000,"Upper-Middle Income","High Income"))))</f>
        <v>Lower-Middle Income</v>
      </c>
      <c r="F706" s="4">
        <v>5</v>
      </c>
      <c r="G706" s="4" t="s">
        <v>19</v>
      </c>
      <c r="H706" s="4" t="s">
        <v>14</v>
      </c>
      <c r="I706" s="4" t="s">
        <v>15</v>
      </c>
      <c r="J706" s="4">
        <v>3</v>
      </c>
      <c r="K706" s="4" t="s">
        <v>23</v>
      </c>
      <c r="L706" s="6" t="str">
        <f>IF(K706="0-1 Miles","Less than a mile",
 IF(K706="1-2 Miles","Between 1 and 2 miles",
 IF(K706="2-5 Miles","Between 2 and 5 miles",
 IF(K706="5-10 Miles","Between 5 and 10 miles",
 IF(K706="10+ Miles","Greater than 10 miles",
 "Unknown"
)))))</f>
        <v>Between 5 and 10 miles</v>
      </c>
      <c r="M706" s="4" t="s">
        <v>24</v>
      </c>
      <c r="N706" s="4">
        <v>46</v>
      </c>
      <c r="O706" s="4" t="str">
        <f>IF(AND(N706&gt;=25,N706&lt;=34),"Young Adults",
 IF(AND(N706&gt;=35,N706&lt;=44),"Early Middle Age",
 IF(AND(N706&gt;=45,N706&lt;=54),"Middle Age",
 IF(AND(N706&gt;=55,N706&lt;=64),"Pre-Retirement",
 IF(AND(N706&gt;=65,N706&lt;=74),"Young Seniors",
 IF(AND(N706&gt;=75,N706&lt;=89),"Senior Citizens","Invalid Age")
)))))</f>
        <v>Middle Age</v>
      </c>
      <c r="P706" s="4" t="s">
        <v>18</v>
      </c>
    </row>
    <row r="707" spans="1:16" x14ac:dyDescent="0.3">
      <c r="A707" s="7">
        <v>22005</v>
      </c>
      <c r="B707" s="7" t="s">
        <v>37</v>
      </c>
      <c r="C707" s="7" t="s">
        <v>39</v>
      </c>
      <c r="D707" s="8">
        <v>70000</v>
      </c>
      <c r="E707" s="8" t="str">
        <f t="shared" si="11"/>
        <v>Lower-Middle Income</v>
      </c>
      <c r="F707" s="7">
        <v>5</v>
      </c>
      <c r="G707" s="7" t="s">
        <v>19</v>
      </c>
      <c r="H707" s="7" t="s">
        <v>14</v>
      </c>
      <c r="I707" s="7" t="s">
        <v>18</v>
      </c>
      <c r="J707" s="7">
        <v>3</v>
      </c>
      <c r="K707" s="7" t="s">
        <v>23</v>
      </c>
      <c r="L707" s="9" t="str">
        <f>IF(K707="0-1 Miles","Less than a mile",
 IF(K707="1-2 Miles","Between 1 and 2 miles",
 IF(K707="2-5 Miles","Between 2 and 5 miles",
 IF(K707="5-10 Miles","Between 5 and 10 miles",
 IF(K707="10+ Miles","Greater than 10 miles",
 "Unknown"
)))))</f>
        <v>Between 5 and 10 miles</v>
      </c>
      <c r="M707" s="7" t="s">
        <v>24</v>
      </c>
      <c r="N707" s="7">
        <v>46</v>
      </c>
      <c r="O707" s="7" t="str">
        <f>IF(AND(N707&gt;=25,N707&lt;=34),"Young Adults",
 IF(AND(N707&gt;=35,N707&lt;=44),"Early Middle Age",
 IF(AND(N707&gt;=45,N707&lt;=54),"Middle Age",
 IF(AND(N707&gt;=55,N707&lt;=64),"Pre-Retirement",
 IF(AND(N707&gt;=65,N707&lt;=74),"Young Seniors",
 IF(AND(N707&gt;=75,N707&lt;=89),"Senior Citizens","Invalid Age")
)))))</f>
        <v>Middle Age</v>
      </c>
      <c r="P707" s="7" t="s">
        <v>18</v>
      </c>
    </row>
    <row r="708" spans="1:16" x14ac:dyDescent="0.3">
      <c r="A708" s="4">
        <v>16145</v>
      </c>
      <c r="B708" s="4" t="s">
        <v>38</v>
      </c>
      <c r="C708" s="4" t="s">
        <v>39</v>
      </c>
      <c r="D708" s="5">
        <v>70000</v>
      </c>
      <c r="E708" s="5" t="str">
        <f t="shared" si="11"/>
        <v>Lower-Middle Income</v>
      </c>
      <c r="F708" s="4">
        <v>5</v>
      </c>
      <c r="G708" s="4" t="s">
        <v>31</v>
      </c>
      <c r="H708" s="4" t="s">
        <v>21</v>
      </c>
      <c r="I708" s="4" t="s">
        <v>15</v>
      </c>
      <c r="J708" s="4">
        <v>3</v>
      </c>
      <c r="K708" s="4" t="s">
        <v>30</v>
      </c>
      <c r="L708" s="6" t="str">
        <f>IF(K708="0-1 Miles","Less than a mile",
 IF(K708="1-2 Miles","Between 1 and 2 miles",
 IF(K708="2-5 Miles","Between 2 and 5 miles",
 IF(K708="5-10 Miles","Between 5 and 10 miles",
 IF(K708="10+ Miles","Greater than 10 miles",
 "Unknown"
)))))</f>
        <v>Greater than 10 miles</v>
      </c>
      <c r="M708" s="4" t="s">
        <v>32</v>
      </c>
      <c r="N708" s="4">
        <v>46</v>
      </c>
      <c r="O708" s="4" t="str">
        <f>IF(AND(N708&gt;=25,N708&lt;=34),"Young Adults",
 IF(AND(N708&gt;=35,N708&lt;=44),"Early Middle Age",
 IF(AND(N708&gt;=45,N708&lt;=54),"Middle Age",
 IF(AND(N708&gt;=55,N708&lt;=64),"Pre-Retirement",
 IF(AND(N708&gt;=65,N708&lt;=74),"Young Seniors",
 IF(AND(N708&gt;=75,N708&lt;=89),"Senior Citizens","Invalid Age")
)))))</f>
        <v>Middle Age</v>
      </c>
      <c r="P708" s="4" t="s">
        <v>15</v>
      </c>
    </row>
    <row r="709" spans="1:16" x14ac:dyDescent="0.3">
      <c r="A709" s="7">
        <v>16144</v>
      </c>
      <c r="B709" s="7" t="s">
        <v>37</v>
      </c>
      <c r="C709" s="7" t="s">
        <v>36</v>
      </c>
      <c r="D709" s="8">
        <v>70000</v>
      </c>
      <c r="E709" s="8" t="str">
        <f t="shared" si="11"/>
        <v>Lower-Middle Income</v>
      </c>
      <c r="F709" s="7">
        <v>1</v>
      </c>
      <c r="G709" s="7" t="s">
        <v>31</v>
      </c>
      <c r="H709" s="7" t="s">
        <v>21</v>
      </c>
      <c r="I709" s="7" t="s">
        <v>15</v>
      </c>
      <c r="J709" s="7">
        <v>1</v>
      </c>
      <c r="K709" s="7" t="s">
        <v>16</v>
      </c>
      <c r="L709" s="9" t="str">
        <f>IF(K709="0-1 Miles","Less than a mile",
 IF(K709="1-2 Miles","Between 1 and 2 miles",
 IF(K709="2-5 Miles","Between 2 and 5 miles",
 IF(K709="5-10 Miles","Between 5 and 10 miles",
 IF(K709="10+ Miles","Greater than 10 miles",
 "Unknown"
)))))</f>
        <v>Less than a mile</v>
      </c>
      <c r="M709" s="7" t="s">
        <v>32</v>
      </c>
      <c r="N709" s="7">
        <v>46</v>
      </c>
      <c r="O709" s="7" t="str">
        <f>IF(AND(N709&gt;=25,N709&lt;=34),"Young Adults",
 IF(AND(N709&gt;=35,N709&lt;=44),"Early Middle Age",
 IF(AND(N709&gt;=45,N709&lt;=54),"Middle Age",
 IF(AND(N709&gt;=55,N709&lt;=64),"Pre-Retirement",
 IF(AND(N709&gt;=65,N709&lt;=74),"Young Seniors",
 IF(AND(N709&gt;=75,N709&lt;=89),"Senior Citizens","Invalid Age")
)))))</f>
        <v>Middle Age</v>
      </c>
      <c r="P709" s="7" t="s">
        <v>15</v>
      </c>
    </row>
    <row r="710" spans="1:16" x14ac:dyDescent="0.3">
      <c r="A710" s="7">
        <v>28192</v>
      </c>
      <c r="B710" s="7" t="s">
        <v>37</v>
      </c>
      <c r="C710" s="7" t="s">
        <v>39</v>
      </c>
      <c r="D710" s="8">
        <v>70000</v>
      </c>
      <c r="E710" s="8" t="str">
        <f t="shared" si="11"/>
        <v>Lower-Middle Income</v>
      </c>
      <c r="F710" s="7">
        <v>5</v>
      </c>
      <c r="G710" s="7" t="s">
        <v>31</v>
      </c>
      <c r="H710" s="7" t="s">
        <v>21</v>
      </c>
      <c r="I710" s="7" t="s">
        <v>15</v>
      </c>
      <c r="J710" s="7">
        <v>3</v>
      </c>
      <c r="K710" s="7" t="s">
        <v>30</v>
      </c>
      <c r="L710" s="9" t="str">
        <f>IF(K710="0-1 Miles","Less than a mile",
 IF(K710="1-2 Miles","Between 1 and 2 miles",
 IF(K710="2-5 Miles","Between 2 and 5 miles",
 IF(K710="5-10 Miles","Between 5 and 10 miles",
 IF(K710="10+ Miles","Greater than 10 miles",
 "Unknown"
)))))</f>
        <v>Greater than 10 miles</v>
      </c>
      <c r="M710" s="7" t="s">
        <v>32</v>
      </c>
      <c r="N710" s="7">
        <v>46</v>
      </c>
      <c r="O710" s="7" t="str">
        <f>IF(AND(N710&gt;=25,N710&lt;=34),"Young Adults",
 IF(AND(N710&gt;=35,N710&lt;=44),"Early Middle Age",
 IF(AND(N710&gt;=45,N710&lt;=54),"Middle Age",
 IF(AND(N710&gt;=55,N710&lt;=64),"Pre-Retirement",
 IF(AND(N710&gt;=65,N710&lt;=74),"Young Seniors",
 IF(AND(N710&gt;=75,N710&lt;=89),"Senior Citizens","Invalid Age")
)))))</f>
        <v>Middle Age</v>
      </c>
      <c r="P710" s="7" t="s">
        <v>18</v>
      </c>
    </row>
    <row r="711" spans="1:16" x14ac:dyDescent="0.3">
      <c r="A711" s="7">
        <v>16154</v>
      </c>
      <c r="B711" s="7" t="s">
        <v>37</v>
      </c>
      <c r="C711" s="7" t="s">
        <v>39</v>
      </c>
      <c r="D711" s="8">
        <v>70000</v>
      </c>
      <c r="E711" s="8" t="str">
        <f t="shared" si="11"/>
        <v>Lower-Middle Income</v>
      </c>
      <c r="F711" s="7">
        <v>5</v>
      </c>
      <c r="G711" s="7" t="s">
        <v>13</v>
      </c>
      <c r="H711" s="7" t="s">
        <v>21</v>
      </c>
      <c r="I711" s="7" t="s">
        <v>15</v>
      </c>
      <c r="J711" s="7">
        <v>2</v>
      </c>
      <c r="K711" s="7" t="s">
        <v>22</v>
      </c>
      <c r="L711" s="9" t="str">
        <f>IF(K711="0-1 Miles","Less than a mile",
 IF(K711="1-2 Miles","Between 1 and 2 miles",
 IF(K711="2-5 Miles","Between 2 and 5 miles",
 IF(K711="5-10 Miles","Between 5 and 10 miles",
 IF(K711="10+ Miles","Greater than 10 miles",
 "Unknown"
)))))</f>
        <v>Between 2 and 5 miles</v>
      </c>
      <c r="M711" s="7" t="s">
        <v>32</v>
      </c>
      <c r="N711" s="7">
        <v>47</v>
      </c>
      <c r="O711" s="7" t="str">
        <f>IF(AND(N711&gt;=25,N711&lt;=34),"Young Adults",
 IF(AND(N711&gt;=35,N711&lt;=44),"Early Middle Age",
 IF(AND(N711&gt;=45,N711&lt;=54),"Middle Age",
 IF(AND(N711&gt;=55,N711&lt;=64),"Pre-Retirement",
 IF(AND(N711&gt;=65,N711&lt;=74),"Young Seniors",
 IF(AND(N711&gt;=75,N711&lt;=89),"Senior Citizens","Invalid Age")
)))))</f>
        <v>Middle Age</v>
      </c>
      <c r="P711" s="7" t="s">
        <v>18</v>
      </c>
    </row>
    <row r="712" spans="1:16" x14ac:dyDescent="0.3">
      <c r="A712" s="7">
        <v>11890</v>
      </c>
      <c r="B712" s="7" t="s">
        <v>37</v>
      </c>
      <c r="C712" s="7" t="s">
        <v>39</v>
      </c>
      <c r="D712" s="8">
        <v>70000</v>
      </c>
      <c r="E712" s="8" t="str">
        <f t="shared" si="11"/>
        <v>Lower-Middle Income</v>
      </c>
      <c r="F712" s="7">
        <v>5</v>
      </c>
      <c r="G712" s="7" t="s">
        <v>31</v>
      </c>
      <c r="H712" s="7" t="s">
        <v>21</v>
      </c>
      <c r="I712" s="7" t="s">
        <v>15</v>
      </c>
      <c r="J712" s="7">
        <v>1</v>
      </c>
      <c r="K712" s="7" t="s">
        <v>16</v>
      </c>
      <c r="L712" s="9" t="str">
        <f>IF(K712="0-1 Miles","Less than a mile",
 IF(K712="1-2 Miles","Between 1 and 2 miles",
 IF(K712="2-5 Miles","Between 2 and 5 miles",
 IF(K712="5-10 Miles","Between 5 and 10 miles",
 IF(K712="10+ Miles","Greater than 10 miles",
 "Unknown"
)))))</f>
        <v>Less than a mile</v>
      </c>
      <c r="M712" s="7" t="s">
        <v>32</v>
      </c>
      <c r="N712" s="7">
        <v>47</v>
      </c>
      <c r="O712" s="7" t="str">
        <f>IF(AND(N712&gt;=25,N712&lt;=34),"Young Adults",
 IF(AND(N712&gt;=35,N712&lt;=44),"Early Middle Age",
 IF(AND(N712&gt;=45,N712&lt;=54),"Middle Age",
 IF(AND(N712&gt;=55,N712&lt;=64),"Pre-Retirement",
 IF(AND(N712&gt;=65,N712&lt;=74),"Young Seniors",
 IF(AND(N712&gt;=75,N712&lt;=89),"Senior Citizens","Invalid Age")
)))))</f>
        <v>Middle Age</v>
      </c>
      <c r="P712" s="7" t="s">
        <v>18</v>
      </c>
    </row>
    <row r="713" spans="1:16" x14ac:dyDescent="0.3">
      <c r="A713" s="4">
        <v>19543</v>
      </c>
      <c r="B713" s="4" t="s">
        <v>37</v>
      </c>
      <c r="C713" s="4" t="s">
        <v>36</v>
      </c>
      <c r="D713" s="5">
        <v>70000</v>
      </c>
      <c r="E713" s="5" t="str">
        <f t="shared" si="11"/>
        <v>Lower-Middle Income</v>
      </c>
      <c r="F713" s="4">
        <v>5</v>
      </c>
      <c r="G713" s="4" t="s">
        <v>31</v>
      </c>
      <c r="H713" s="4" t="s">
        <v>21</v>
      </c>
      <c r="I713" s="4" t="s">
        <v>18</v>
      </c>
      <c r="J713" s="4">
        <v>3</v>
      </c>
      <c r="K713" s="4" t="s">
        <v>30</v>
      </c>
      <c r="L713" s="6" t="str">
        <f>IF(K713="0-1 Miles","Less than a mile",
 IF(K713="1-2 Miles","Between 1 and 2 miles",
 IF(K713="2-5 Miles","Between 2 and 5 miles",
 IF(K713="5-10 Miles","Between 5 and 10 miles",
 IF(K713="10+ Miles","Greater than 10 miles",
 "Unknown"
)))))</f>
        <v>Greater than 10 miles</v>
      </c>
      <c r="M713" s="4" t="s">
        <v>32</v>
      </c>
      <c r="N713" s="4">
        <v>47</v>
      </c>
      <c r="O713" s="4" t="str">
        <f>IF(AND(N713&gt;=25,N713&lt;=34),"Young Adults",
 IF(AND(N713&gt;=35,N713&lt;=44),"Early Middle Age",
 IF(AND(N713&gt;=45,N713&lt;=54),"Middle Age",
 IF(AND(N713&gt;=55,N713&lt;=64),"Pre-Retirement",
 IF(AND(N713&gt;=65,N713&lt;=74),"Young Seniors",
 IF(AND(N713&gt;=75,N713&lt;=89),"Senior Citizens","Invalid Age")
)))))</f>
        <v>Middle Age</v>
      </c>
      <c r="P713" s="4" t="s">
        <v>18</v>
      </c>
    </row>
    <row r="714" spans="1:16" x14ac:dyDescent="0.3">
      <c r="A714" s="4">
        <v>25065</v>
      </c>
      <c r="B714" s="4" t="s">
        <v>37</v>
      </c>
      <c r="C714" s="4" t="s">
        <v>36</v>
      </c>
      <c r="D714" s="5">
        <v>70000</v>
      </c>
      <c r="E714" s="5" t="str">
        <f t="shared" si="11"/>
        <v>Lower-Middle Income</v>
      </c>
      <c r="F714" s="4">
        <v>2</v>
      </c>
      <c r="G714" s="4" t="s">
        <v>29</v>
      </c>
      <c r="H714" s="4" t="s">
        <v>14</v>
      </c>
      <c r="I714" s="4" t="s">
        <v>15</v>
      </c>
      <c r="J714" s="4">
        <v>2</v>
      </c>
      <c r="K714" s="4" t="s">
        <v>23</v>
      </c>
      <c r="L714" s="6" t="str">
        <f>IF(K714="0-1 Miles","Less than a mile",
 IF(K714="1-2 Miles","Between 1 and 2 miles",
 IF(K714="2-5 Miles","Between 2 and 5 miles",
 IF(K714="5-10 Miles","Between 5 and 10 miles",
 IF(K714="10+ Miles","Greater than 10 miles",
 "Unknown"
)))))</f>
        <v>Between 5 and 10 miles</v>
      </c>
      <c r="M714" s="4" t="s">
        <v>32</v>
      </c>
      <c r="N714" s="4">
        <v>48</v>
      </c>
      <c r="O714" s="4" t="str">
        <f>IF(AND(N714&gt;=25,N714&lt;=34),"Young Adults",
 IF(AND(N714&gt;=35,N714&lt;=44),"Early Middle Age",
 IF(AND(N714&gt;=45,N714&lt;=54),"Middle Age",
 IF(AND(N714&gt;=55,N714&lt;=64),"Pre-Retirement",
 IF(AND(N714&gt;=65,N714&lt;=74),"Young Seniors",
 IF(AND(N714&gt;=75,N714&lt;=89),"Senior Citizens","Invalid Age")
)))))</f>
        <v>Middle Age</v>
      </c>
      <c r="P714" s="4" t="s">
        <v>18</v>
      </c>
    </row>
    <row r="715" spans="1:16" x14ac:dyDescent="0.3">
      <c r="A715" s="4">
        <v>18491</v>
      </c>
      <c r="B715" s="4" t="s">
        <v>38</v>
      </c>
      <c r="C715" s="4" t="s">
        <v>39</v>
      </c>
      <c r="D715" s="5">
        <v>70000</v>
      </c>
      <c r="E715" s="5" t="str">
        <f t="shared" si="11"/>
        <v>Lower-Middle Income</v>
      </c>
      <c r="F715" s="4">
        <v>2</v>
      </c>
      <c r="G715" s="4" t="s">
        <v>27</v>
      </c>
      <c r="H715" s="4" t="s">
        <v>21</v>
      </c>
      <c r="I715" s="4" t="s">
        <v>15</v>
      </c>
      <c r="J715" s="4">
        <v>2</v>
      </c>
      <c r="K715" s="4" t="s">
        <v>23</v>
      </c>
      <c r="L715" s="6" t="str">
        <f>IF(K715="0-1 Miles","Less than a mile",
 IF(K715="1-2 Miles","Between 1 and 2 miles",
 IF(K715="2-5 Miles","Between 2 and 5 miles",
 IF(K715="5-10 Miles","Between 5 and 10 miles",
 IF(K715="10+ Miles","Greater than 10 miles",
 "Unknown"
)))))</f>
        <v>Between 5 and 10 miles</v>
      </c>
      <c r="M715" s="4" t="s">
        <v>24</v>
      </c>
      <c r="N715" s="4">
        <v>49</v>
      </c>
      <c r="O715" s="4" t="str">
        <f>IF(AND(N715&gt;=25,N715&lt;=34),"Young Adults",
 IF(AND(N715&gt;=35,N715&lt;=44),"Early Middle Age",
 IF(AND(N715&gt;=45,N715&lt;=54),"Middle Age",
 IF(AND(N715&gt;=55,N715&lt;=64),"Pre-Retirement",
 IF(AND(N715&gt;=65,N715&lt;=74),"Young Seniors",
 IF(AND(N715&gt;=75,N715&lt;=89),"Senior Citizens","Invalid Age")
)))))</f>
        <v>Middle Age</v>
      </c>
      <c r="P715" s="4" t="s">
        <v>15</v>
      </c>
    </row>
    <row r="716" spans="1:16" x14ac:dyDescent="0.3">
      <c r="A716" s="4">
        <v>19812</v>
      </c>
      <c r="B716" s="4" t="s">
        <v>38</v>
      </c>
      <c r="C716" s="4" t="s">
        <v>39</v>
      </c>
      <c r="D716" s="5">
        <v>70000</v>
      </c>
      <c r="E716" s="5" t="str">
        <f t="shared" si="11"/>
        <v>Lower-Middle Income</v>
      </c>
      <c r="F716" s="4">
        <v>2</v>
      </c>
      <c r="G716" s="4" t="s">
        <v>19</v>
      </c>
      <c r="H716" s="4" t="s">
        <v>21</v>
      </c>
      <c r="I716" s="4" t="s">
        <v>15</v>
      </c>
      <c r="J716" s="4">
        <v>0</v>
      </c>
      <c r="K716" s="4" t="s">
        <v>23</v>
      </c>
      <c r="L716" s="6" t="str">
        <f>IF(K716="0-1 Miles","Less than a mile",
 IF(K716="1-2 Miles","Between 1 and 2 miles",
 IF(K716="2-5 Miles","Between 2 and 5 miles",
 IF(K716="5-10 Miles","Between 5 and 10 miles",
 IF(K716="10+ Miles","Greater than 10 miles",
 "Unknown"
)))))</f>
        <v>Between 5 and 10 miles</v>
      </c>
      <c r="M716" s="4" t="s">
        <v>32</v>
      </c>
      <c r="N716" s="4">
        <v>49</v>
      </c>
      <c r="O716" s="4" t="str">
        <f>IF(AND(N716&gt;=25,N716&lt;=34),"Young Adults",
 IF(AND(N716&gt;=35,N716&lt;=44),"Early Middle Age",
 IF(AND(N716&gt;=45,N716&lt;=54),"Middle Age",
 IF(AND(N716&gt;=55,N716&lt;=64),"Pre-Retirement",
 IF(AND(N716&gt;=65,N716&lt;=74),"Young Seniors",
 IF(AND(N716&gt;=75,N716&lt;=89),"Senior Citizens","Invalid Age")
)))))</f>
        <v>Middle Age</v>
      </c>
      <c r="P716" s="4" t="s">
        <v>15</v>
      </c>
    </row>
    <row r="717" spans="1:16" x14ac:dyDescent="0.3">
      <c r="A717" s="4">
        <v>18504</v>
      </c>
      <c r="B717" s="4" t="s">
        <v>37</v>
      </c>
      <c r="C717" s="4" t="s">
        <v>36</v>
      </c>
      <c r="D717" s="5">
        <v>70000</v>
      </c>
      <c r="E717" s="5" t="str">
        <f t="shared" si="11"/>
        <v>Lower-Middle Income</v>
      </c>
      <c r="F717" s="4">
        <v>2</v>
      </c>
      <c r="G717" s="4" t="s">
        <v>29</v>
      </c>
      <c r="H717" s="4" t="s">
        <v>14</v>
      </c>
      <c r="I717" s="4" t="s">
        <v>18</v>
      </c>
      <c r="J717" s="4">
        <v>2</v>
      </c>
      <c r="K717" s="4" t="s">
        <v>26</v>
      </c>
      <c r="L717" s="6" t="str">
        <f>IF(K717="0-1 Miles","Less than a mile",
 IF(K717="1-2 Miles","Between 1 and 2 miles",
 IF(K717="2-5 Miles","Between 2 and 5 miles",
 IF(K717="5-10 Miles","Between 5 and 10 miles",
 IF(K717="10+ Miles","Greater than 10 miles",
 "Unknown"
)))))</f>
        <v>Between 1 and 2 miles</v>
      </c>
      <c r="M717" s="4" t="s">
        <v>32</v>
      </c>
      <c r="N717" s="4">
        <v>49</v>
      </c>
      <c r="O717" s="4" t="str">
        <f>IF(AND(N717&gt;=25,N717&lt;=34),"Young Adults",
 IF(AND(N717&gt;=35,N717&lt;=44),"Early Middle Age",
 IF(AND(N717&gt;=45,N717&lt;=54),"Middle Age",
 IF(AND(N717&gt;=55,N717&lt;=64),"Pre-Retirement",
 IF(AND(N717&gt;=65,N717&lt;=74),"Young Seniors",
 IF(AND(N717&gt;=75,N717&lt;=89),"Senior Citizens","Invalid Age")
)))))</f>
        <v>Middle Age</v>
      </c>
      <c r="P717" s="4" t="s">
        <v>18</v>
      </c>
    </row>
    <row r="718" spans="1:16" x14ac:dyDescent="0.3">
      <c r="A718" s="7">
        <v>26693</v>
      </c>
      <c r="B718" s="7" t="s">
        <v>37</v>
      </c>
      <c r="C718" s="7" t="s">
        <v>36</v>
      </c>
      <c r="D718" s="8">
        <v>70000</v>
      </c>
      <c r="E718" s="8" t="str">
        <f t="shared" si="11"/>
        <v>Lower-Middle Income</v>
      </c>
      <c r="F718" s="7">
        <v>3</v>
      </c>
      <c r="G718" s="7" t="s">
        <v>19</v>
      </c>
      <c r="H718" s="7" t="s">
        <v>21</v>
      </c>
      <c r="I718" s="7" t="s">
        <v>15</v>
      </c>
      <c r="J718" s="7">
        <v>1</v>
      </c>
      <c r="K718" s="7" t="s">
        <v>23</v>
      </c>
      <c r="L718" s="9" t="str">
        <f>IF(K718="0-1 Miles","Less than a mile",
 IF(K718="1-2 Miles","Between 1 and 2 miles",
 IF(K718="2-5 Miles","Between 2 and 5 miles",
 IF(K718="5-10 Miles","Between 5 and 10 miles",
 IF(K718="10+ Miles","Greater than 10 miles",
 "Unknown"
)))))</f>
        <v>Between 5 and 10 miles</v>
      </c>
      <c r="M718" s="7" t="s">
        <v>32</v>
      </c>
      <c r="N718" s="7">
        <v>49</v>
      </c>
      <c r="O718" s="7" t="str">
        <f>IF(AND(N718&gt;=25,N718&lt;=34),"Young Adults",
 IF(AND(N718&gt;=35,N718&lt;=44),"Early Middle Age",
 IF(AND(N718&gt;=45,N718&lt;=54),"Middle Age",
 IF(AND(N718&gt;=55,N718&lt;=64),"Pre-Retirement",
 IF(AND(N718&gt;=65,N718&lt;=74),"Young Seniors",
 IF(AND(N718&gt;=75,N718&lt;=89),"Senior Citizens","Invalid Age")
)))))</f>
        <v>Middle Age</v>
      </c>
      <c r="P718" s="7" t="s">
        <v>18</v>
      </c>
    </row>
    <row r="719" spans="1:16" x14ac:dyDescent="0.3">
      <c r="A719" s="7">
        <v>12153</v>
      </c>
      <c r="B719" s="7" t="s">
        <v>38</v>
      </c>
      <c r="C719" s="7" t="s">
        <v>39</v>
      </c>
      <c r="D719" s="8">
        <v>70000</v>
      </c>
      <c r="E719" s="8" t="str">
        <f t="shared" si="11"/>
        <v>Lower-Middle Income</v>
      </c>
      <c r="F719" s="7">
        <v>3</v>
      </c>
      <c r="G719" s="7" t="s">
        <v>19</v>
      </c>
      <c r="H719" s="7" t="s">
        <v>21</v>
      </c>
      <c r="I719" s="7" t="s">
        <v>15</v>
      </c>
      <c r="J719" s="7">
        <v>1</v>
      </c>
      <c r="K719" s="7" t="s">
        <v>23</v>
      </c>
      <c r="L719" s="9" t="str">
        <f>IF(K719="0-1 Miles","Less than a mile",
 IF(K719="1-2 Miles","Between 1 and 2 miles",
 IF(K719="2-5 Miles","Between 2 and 5 miles",
 IF(K719="5-10 Miles","Between 5 and 10 miles",
 IF(K719="10+ Miles","Greater than 10 miles",
 "Unknown"
)))))</f>
        <v>Between 5 and 10 miles</v>
      </c>
      <c r="M719" s="7" t="s">
        <v>32</v>
      </c>
      <c r="N719" s="7">
        <v>49</v>
      </c>
      <c r="O719" s="7" t="str">
        <f>IF(AND(N719&gt;=25,N719&lt;=34),"Young Adults",
 IF(AND(N719&gt;=35,N719&lt;=44),"Early Middle Age",
 IF(AND(N719&gt;=45,N719&lt;=54),"Middle Age",
 IF(AND(N719&gt;=55,N719&lt;=64),"Pre-Retirement",
 IF(AND(N719&gt;=65,N719&lt;=74),"Young Seniors",
 IF(AND(N719&gt;=75,N719&lt;=89),"Senior Citizens","Invalid Age")
)))))</f>
        <v>Middle Age</v>
      </c>
      <c r="P719" s="7" t="s">
        <v>15</v>
      </c>
    </row>
    <row r="720" spans="1:16" x14ac:dyDescent="0.3">
      <c r="A720" s="7">
        <v>14032</v>
      </c>
      <c r="B720" s="7" t="s">
        <v>37</v>
      </c>
      <c r="C720" s="7" t="s">
        <v>36</v>
      </c>
      <c r="D720" s="8">
        <v>70000</v>
      </c>
      <c r="E720" s="8" t="str">
        <f t="shared" si="11"/>
        <v>Lower-Middle Income</v>
      </c>
      <c r="F720" s="7">
        <v>2</v>
      </c>
      <c r="G720" s="7" t="s">
        <v>27</v>
      </c>
      <c r="H720" s="7" t="s">
        <v>14</v>
      </c>
      <c r="I720" s="7" t="s">
        <v>18</v>
      </c>
      <c r="J720" s="7">
        <v>2</v>
      </c>
      <c r="K720" s="7" t="s">
        <v>26</v>
      </c>
      <c r="L720" s="9" t="str">
        <f>IF(K720="0-1 Miles","Less than a mile",
 IF(K720="1-2 Miles","Between 1 and 2 miles",
 IF(K720="2-5 Miles","Between 2 and 5 miles",
 IF(K720="5-10 Miles","Between 5 and 10 miles",
 IF(K720="10+ Miles","Greater than 10 miles",
 "Unknown"
)))))</f>
        <v>Between 1 and 2 miles</v>
      </c>
      <c r="M720" s="7" t="s">
        <v>24</v>
      </c>
      <c r="N720" s="7">
        <v>50</v>
      </c>
      <c r="O720" s="7" t="str">
        <f>IF(AND(N720&gt;=25,N720&lt;=34),"Young Adults",
 IF(AND(N720&gt;=35,N720&lt;=44),"Early Middle Age",
 IF(AND(N720&gt;=45,N720&lt;=54),"Middle Age",
 IF(AND(N720&gt;=55,N720&lt;=64),"Pre-Retirement",
 IF(AND(N720&gt;=65,N720&lt;=74),"Young Seniors",
 IF(AND(N720&gt;=75,N720&lt;=89),"Senior Citizens","Invalid Age")
)))))</f>
        <v>Middle Age</v>
      </c>
      <c r="P720" s="7" t="s">
        <v>15</v>
      </c>
    </row>
    <row r="721" spans="1:16" x14ac:dyDescent="0.3">
      <c r="A721" s="4">
        <v>21741</v>
      </c>
      <c r="B721" s="4" t="s">
        <v>37</v>
      </c>
      <c r="C721" s="4" t="s">
        <v>39</v>
      </c>
      <c r="D721" s="5">
        <v>70000</v>
      </c>
      <c r="E721" s="5" t="str">
        <f t="shared" si="11"/>
        <v>Lower-Middle Income</v>
      </c>
      <c r="F721" s="4">
        <v>3</v>
      </c>
      <c r="G721" s="4" t="s">
        <v>19</v>
      </c>
      <c r="H721" s="4" t="s">
        <v>21</v>
      </c>
      <c r="I721" s="4" t="s">
        <v>15</v>
      </c>
      <c r="J721" s="4">
        <v>2</v>
      </c>
      <c r="K721" s="4" t="s">
        <v>23</v>
      </c>
      <c r="L721" s="6" t="str">
        <f>IF(K721="0-1 Miles","Less than a mile",
 IF(K721="1-2 Miles","Between 1 and 2 miles",
 IF(K721="2-5 Miles","Between 2 and 5 miles",
 IF(K721="5-10 Miles","Between 5 and 10 miles",
 IF(K721="10+ Miles","Greater than 10 miles",
 "Unknown"
)))))</f>
        <v>Between 5 and 10 miles</v>
      </c>
      <c r="M721" s="4" t="s">
        <v>32</v>
      </c>
      <c r="N721" s="4">
        <v>50</v>
      </c>
      <c r="O721" s="4" t="str">
        <f>IF(AND(N721&gt;=25,N721&lt;=34),"Young Adults",
 IF(AND(N721&gt;=35,N721&lt;=44),"Early Middle Age",
 IF(AND(N721&gt;=45,N721&lt;=54),"Middle Age",
 IF(AND(N721&gt;=55,N721&lt;=64),"Pre-Retirement",
 IF(AND(N721&gt;=65,N721&lt;=74),"Young Seniors",
 IF(AND(N721&gt;=75,N721&lt;=89),"Senior Citizens","Invalid Age")
)))))</f>
        <v>Middle Age</v>
      </c>
      <c r="P721" s="4" t="s">
        <v>15</v>
      </c>
    </row>
    <row r="722" spans="1:16" x14ac:dyDescent="0.3">
      <c r="A722" s="4">
        <v>23041</v>
      </c>
      <c r="B722" s="4" t="s">
        <v>38</v>
      </c>
      <c r="C722" s="4" t="s">
        <v>39</v>
      </c>
      <c r="D722" s="5">
        <v>70000</v>
      </c>
      <c r="E722" s="5" t="str">
        <f t="shared" si="11"/>
        <v>Lower-Middle Income</v>
      </c>
      <c r="F722" s="4">
        <v>4</v>
      </c>
      <c r="G722" s="4" t="s">
        <v>27</v>
      </c>
      <c r="H722" s="4" t="s">
        <v>21</v>
      </c>
      <c r="I722" s="4" t="s">
        <v>15</v>
      </c>
      <c r="J722" s="4">
        <v>0</v>
      </c>
      <c r="K722" s="4" t="s">
        <v>23</v>
      </c>
      <c r="L722" s="6" t="str">
        <f>IF(K722="0-1 Miles","Less than a mile",
 IF(K722="1-2 Miles","Between 1 and 2 miles",
 IF(K722="2-5 Miles","Between 2 and 5 miles",
 IF(K722="5-10 Miles","Between 5 and 10 miles",
 IF(K722="10+ Miles","Greater than 10 miles",
 "Unknown"
)))))</f>
        <v>Between 5 and 10 miles</v>
      </c>
      <c r="M722" s="4" t="s">
        <v>32</v>
      </c>
      <c r="N722" s="4">
        <v>50</v>
      </c>
      <c r="O722" s="4" t="str">
        <f>IF(AND(N722&gt;=25,N722&lt;=34),"Young Adults",
 IF(AND(N722&gt;=35,N722&lt;=44),"Early Middle Age",
 IF(AND(N722&gt;=45,N722&lt;=54),"Middle Age",
 IF(AND(N722&gt;=55,N722&lt;=64),"Pre-Retirement",
 IF(AND(N722&gt;=65,N722&lt;=74),"Young Seniors",
 IF(AND(N722&gt;=75,N722&lt;=89),"Senior Citizens","Invalid Age")
)))))</f>
        <v>Middle Age</v>
      </c>
      <c r="P722" s="4" t="s">
        <v>15</v>
      </c>
    </row>
    <row r="723" spans="1:16" x14ac:dyDescent="0.3">
      <c r="A723" s="7">
        <v>27650</v>
      </c>
      <c r="B723" s="7" t="s">
        <v>37</v>
      </c>
      <c r="C723" s="7" t="s">
        <v>36</v>
      </c>
      <c r="D723" s="8">
        <v>70000</v>
      </c>
      <c r="E723" s="8" t="str">
        <f t="shared" si="11"/>
        <v>Lower-Middle Income</v>
      </c>
      <c r="F723" s="7">
        <v>4</v>
      </c>
      <c r="G723" s="7" t="s">
        <v>27</v>
      </c>
      <c r="H723" s="7" t="s">
        <v>21</v>
      </c>
      <c r="I723" s="7" t="s">
        <v>15</v>
      </c>
      <c r="J723" s="7">
        <v>0</v>
      </c>
      <c r="K723" s="7" t="s">
        <v>23</v>
      </c>
      <c r="L723" s="9" t="str">
        <f>IF(K723="0-1 Miles","Less than a mile",
 IF(K723="1-2 Miles","Between 1 and 2 miles",
 IF(K723="2-5 Miles","Between 2 and 5 miles",
 IF(K723="5-10 Miles","Between 5 and 10 miles",
 IF(K723="10+ Miles","Greater than 10 miles",
 "Unknown"
)))))</f>
        <v>Between 5 and 10 miles</v>
      </c>
      <c r="M723" s="7" t="s">
        <v>32</v>
      </c>
      <c r="N723" s="7">
        <v>51</v>
      </c>
      <c r="O723" s="7" t="str">
        <f>IF(AND(N723&gt;=25,N723&lt;=34),"Young Adults",
 IF(AND(N723&gt;=35,N723&lt;=44),"Early Middle Age",
 IF(AND(N723&gt;=45,N723&lt;=54),"Middle Age",
 IF(AND(N723&gt;=55,N723&lt;=64),"Pre-Retirement",
 IF(AND(N723&gt;=65,N723&lt;=74),"Young Seniors",
 IF(AND(N723&gt;=75,N723&lt;=89),"Senior Citizens","Invalid Age")
)))))</f>
        <v>Middle Age</v>
      </c>
      <c r="P723" s="7" t="s">
        <v>18</v>
      </c>
    </row>
    <row r="724" spans="1:16" x14ac:dyDescent="0.3">
      <c r="A724" s="4">
        <v>20430</v>
      </c>
      <c r="B724" s="4" t="s">
        <v>37</v>
      </c>
      <c r="C724" s="4" t="s">
        <v>36</v>
      </c>
      <c r="D724" s="5">
        <v>70000</v>
      </c>
      <c r="E724" s="5" t="str">
        <f t="shared" si="11"/>
        <v>Lower-Middle Income</v>
      </c>
      <c r="F724" s="4">
        <v>2</v>
      </c>
      <c r="G724" s="4" t="s">
        <v>19</v>
      </c>
      <c r="H724" s="4" t="s">
        <v>14</v>
      </c>
      <c r="I724" s="4" t="s">
        <v>15</v>
      </c>
      <c r="J724" s="4">
        <v>2</v>
      </c>
      <c r="K724" s="4" t="s">
        <v>23</v>
      </c>
      <c r="L724" s="6" t="str">
        <f>IF(K724="0-1 Miles","Less than a mile",
 IF(K724="1-2 Miles","Between 1 and 2 miles",
 IF(K724="2-5 Miles","Between 2 and 5 miles",
 IF(K724="5-10 Miles","Between 5 and 10 miles",
 IF(K724="10+ Miles","Greater than 10 miles",
 "Unknown"
)))))</f>
        <v>Between 5 and 10 miles</v>
      </c>
      <c r="M724" s="4" t="s">
        <v>24</v>
      </c>
      <c r="N724" s="4">
        <v>52</v>
      </c>
      <c r="O724" s="4" t="str">
        <f>IF(AND(N724&gt;=25,N724&lt;=34),"Young Adults",
 IF(AND(N724&gt;=35,N724&lt;=44),"Early Middle Age",
 IF(AND(N724&gt;=45,N724&lt;=54),"Middle Age",
 IF(AND(N724&gt;=55,N724&lt;=64),"Pre-Retirement",
 IF(AND(N724&gt;=65,N724&lt;=74),"Young Seniors",
 IF(AND(N724&gt;=75,N724&lt;=89),"Senior Citizens","Invalid Age")
)))))</f>
        <v>Middle Age</v>
      </c>
      <c r="P724" s="4" t="s">
        <v>15</v>
      </c>
    </row>
    <row r="725" spans="1:16" x14ac:dyDescent="0.3">
      <c r="A725" s="4">
        <v>11061</v>
      </c>
      <c r="B725" s="4" t="s">
        <v>37</v>
      </c>
      <c r="C725" s="4" t="s">
        <v>36</v>
      </c>
      <c r="D725" s="5">
        <v>70000</v>
      </c>
      <c r="E725" s="5" t="str">
        <f t="shared" si="11"/>
        <v>Lower-Middle Income</v>
      </c>
      <c r="F725" s="4">
        <v>2</v>
      </c>
      <c r="G725" s="4" t="s">
        <v>19</v>
      </c>
      <c r="H725" s="4" t="s">
        <v>14</v>
      </c>
      <c r="I725" s="4" t="s">
        <v>15</v>
      </c>
      <c r="J725" s="4">
        <v>2</v>
      </c>
      <c r="K725" s="4" t="s">
        <v>23</v>
      </c>
      <c r="L725" s="6" t="str">
        <f>IF(K725="0-1 Miles","Less than a mile",
 IF(K725="1-2 Miles","Between 1 and 2 miles",
 IF(K725="2-5 Miles","Between 2 and 5 miles",
 IF(K725="5-10 Miles","Between 5 and 10 miles",
 IF(K725="10+ Miles","Greater than 10 miles",
 "Unknown"
)))))</f>
        <v>Between 5 and 10 miles</v>
      </c>
      <c r="M725" s="4" t="s">
        <v>24</v>
      </c>
      <c r="N725" s="4">
        <v>52</v>
      </c>
      <c r="O725" s="4" t="str">
        <f>IF(AND(N725&gt;=25,N725&lt;=34),"Young Adults",
 IF(AND(N725&gt;=35,N725&lt;=44),"Early Middle Age",
 IF(AND(N725&gt;=45,N725&lt;=54),"Middle Age",
 IF(AND(N725&gt;=55,N725&lt;=64),"Pre-Retirement",
 IF(AND(N725&gt;=65,N725&lt;=74),"Young Seniors",
 IF(AND(N725&gt;=75,N725&lt;=89),"Senior Citizens","Invalid Age")
)))))</f>
        <v>Middle Age</v>
      </c>
      <c r="P725" s="4" t="s">
        <v>15</v>
      </c>
    </row>
    <row r="726" spans="1:16" x14ac:dyDescent="0.3">
      <c r="A726" s="7">
        <v>12195</v>
      </c>
      <c r="B726" s="7" t="s">
        <v>38</v>
      </c>
      <c r="C726" s="7" t="s">
        <v>39</v>
      </c>
      <c r="D726" s="8">
        <v>70000</v>
      </c>
      <c r="E726" s="8" t="str">
        <f t="shared" si="11"/>
        <v>Lower-Middle Income</v>
      </c>
      <c r="F726" s="7">
        <v>3</v>
      </c>
      <c r="G726" s="7" t="s">
        <v>31</v>
      </c>
      <c r="H726" s="7" t="s">
        <v>28</v>
      </c>
      <c r="I726" s="7" t="s">
        <v>15</v>
      </c>
      <c r="J726" s="7">
        <v>2</v>
      </c>
      <c r="K726" s="7" t="s">
        <v>26</v>
      </c>
      <c r="L726" s="9" t="str">
        <f>IF(K726="0-1 Miles","Less than a mile",
 IF(K726="1-2 Miles","Between 1 and 2 miles",
 IF(K726="2-5 Miles","Between 2 and 5 miles",
 IF(K726="5-10 Miles","Between 5 and 10 miles",
 IF(K726="10+ Miles","Greater than 10 miles",
 "Unknown"
)))))</f>
        <v>Between 1 and 2 miles</v>
      </c>
      <c r="M726" s="7" t="s">
        <v>32</v>
      </c>
      <c r="N726" s="7">
        <v>52</v>
      </c>
      <c r="O726" s="7" t="str">
        <f>IF(AND(N726&gt;=25,N726&lt;=34),"Young Adults",
 IF(AND(N726&gt;=35,N726&lt;=44),"Early Middle Age",
 IF(AND(N726&gt;=45,N726&lt;=54),"Middle Age",
 IF(AND(N726&gt;=55,N726&lt;=64),"Pre-Retirement",
 IF(AND(N726&gt;=65,N726&lt;=74),"Young Seniors",
 IF(AND(N726&gt;=75,N726&lt;=89),"Senior Citizens","Invalid Age")
)))))</f>
        <v>Middle Age</v>
      </c>
      <c r="P726" s="7" t="s">
        <v>18</v>
      </c>
    </row>
    <row r="727" spans="1:16" x14ac:dyDescent="0.3">
      <c r="A727" s="4">
        <v>20370</v>
      </c>
      <c r="B727" s="4" t="s">
        <v>37</v>
      </c>
      <c r="C727" s="4" t="s">
        <v>36</v>
      </c>
      <c r="D727" s="5">
        <v>70000</v>
      </c>
      <c r="E727" s="5" t="str">
        <f t="shared" si="11"/>
        <v>Lower-Middle Income</v>
      </c>
      <c r="F727" s="4">
        <v>3</v>
      </c>
      <c r="G727" s="4" t="s">
        <v>29</v>
      </c>
      <c r="H727" s="4" t="s">
        <v>14</v>
      </c>
      <c r="I727" s="4" t="s">
        <v>15</v>
      </c>
      <c r="J727" s="4">
        <v>2</v>
      </c>
      <c r="K727" s="4" t="s">
        <v>23</v>
      </c>
      <c r="L727" s="6" t="str">
        <f>IF(K727="0-1 Miles","Less than a mile",
 IF(K727="1-2 Miles","Between 1 and 2 miles",
 IF(K727="2-5 Miles","Between 2 and 5 miles",
 IF(K727="5-10 Miles","Between 5 and 10 miles",
 IF(K727="10+ Miles","Greater than 10 miles",
 "Unknown"
)))))</f>
        <v>Between 5 and 10 miles</v>
      </c>
      <c r="M727" s="4" t="s">
        <v>32</v>
      </c>
      <c r="N727" s="4">
        <v>52</v>
      </c>
      <c r="O727" s="4" t="str">
        <f>IF(AND(N727&gt;=25,N727&lt;=34),"Young Adults",
 IF(AND(N727&gt;=35,N727&lt;=44),"Early Middle Age",
 IF(AND(N727&gt;=45,N727&lt;=54),"Middle Age",
 IF(AND(N727&gt;=55,N727&lt;=64),"Pre-Retirement",
 IF(AND(N727&gt;=65,N727&lt;=74),"Young Seniors",
 IF(AND(N727&gt;=75,N727&lt;=89),"Senior Citizens","Invalid Age")
)))))</f>
        <v>Middle Age</v>
      </c>
      <c r="P727" s="4" t="s">
        <v>18</v>
      </c>
    </row>
    <row r="728" spans="1:16" x14ac:dyDescent="0.3">
      <c r="A728" s="4">
        <v>17458</v>
      </c>
      <c r="B728" s="4" t="s">
        <v>38</v>
      </c>
      <c r="C728" s="4" t="s">
        <v>36</v>
      </c>
      <c r="D728" s="5">
        <v>70000</v>
      </c>
      <c r="E728" s="5" t="str">
        <f t="shared" si="11"/>
        <v>Lower-Middle Income</v>
      </c>
      <c r="F728" s="4">
        <v>3</v>
      </c>
      <c r="G728" s="4" t="s">
        <v>27</v>
      </c>
      <c r="H728" s="4" t="s">
        <v>21</v>
      </c>
      <c r="I728" s="4" t="s">
        <v>15</v>
      </c>
      <c r="J728" s="4">
        <v>0</v>
      </c>
      <c r="K728" s="4" t="s">
        <v>23</v>
      </c>
      <c r="L728" s="6" t="str">
        <f>IF(K728="0-1 Miles","Less than a mile",
 IF(K728="1-2 Miles","Between 1 and 2 miles",
 IF(K728="2-5 Miles","Between 2 and 5 miles",
 IF(K728="5-10 Miles","Between 5 and 10 miles",
 IF(K728="10+ Miles","Greater than 10 miles",
 "Unknown"
)))))</f>
        <v>Between 5 and 10 miles</v>
      </c>
      <c r="M728" s="4" t="s">
        <v>32</v>
      </c>
      <c r="N728" s="4">
        <v>52</v>
      </c>
      <c r="O728" s="4" t="str">
        <f>IF(AND(N728&gt;=25,N728&lt;=34),"Young Adults",
 IF(AND(N728&gt;=35,N728&lt;=44),"Early Middle Age",
 IF(AND(N728&gt;=45,N728&lt;=54),"Middle Age",
 IF(AND(N728&gt;=55,N728&lt;=64),"Pre-Retirement",
 IF(AND(N728&gt;=65,N728&lt;=74),"Young Seniors",
 IF(AND(N728&gt;=75,N728&lt;=89),"Senior Citizens","Invalid Age")
)))))</f>
        <v>Middle Age</v>
      </c>
      <c r="P728" s="4" t="s">
        <v>15</v>
      </c>
    </row>
    <row r="729" spans="1:16" x14ac:dyDescent="0.3">
      <c r="A729" s="7">
        <v>20376</v>
      </c>
      <c r="B729" s="7" t="s">
        <v>38</v>
      </c>
      <c r="C729" s="7" t="s">
        <v>39</v>
      </c>
      <c r="D729" s="8">
        <v>70000</v>
      </c>
      <c r="E729" s="8" t="str">
        <f t="shared" si="11"/>
        <v>Lower-Middle Income</v>
      </c>
      <c r="F729" s="7">
        <v>3</v>
      </c>
      <c r="G729" s="7" t="s">
        <v>31</v>
      </c>
      <c r="H729" s="7" t="s">
        <v>28</v>
      </c>
      <c r="I729" s="7" t="s">
        <v>15</v>
      </c>
      <c r="J729" s="7">
        <v>2</v>
      </c>
      <c r="K729" s="7" t="s">
        <v>23</v>
      </c>
      <c r="L729" s="9" t="str">
        <f>IF(K729="0-1 Miles","Less than a mile",
 IF(K729="1-2 Miles","Between 1 and 2 miles",
 IF(K729="2-5 Miles","Between 2 and 5 miles",
 IF(K729="5-10 Miles","Between 5 and 10 miles",
 IF(K729="10+ Miles","Greater than 10 miles",
 "Unknown"
)))))</f>
        <v>Between 5 and 10 miles</v>
      </c>
      <c r="M729" s="7" t="s">
        <v>32</v>
      </c>
      <c r="N729" s="7">
        <v>52</v>
      </c>
      <c r="O729" s="7" t="str">
        <f>IF(AND(N729&gt;=25,N729&lt;=34),"Young Adults",
 IF(AND(N729&gt;=35,N729&lt;=44),"Early Middle Age",
 IF(AND(N729&gt;=45,N729&lt;=54),"Middle Age",
 IF(AND(N729&gt;=55,N729&lt;=64),"Pre-Retirement",
 IF(AND(N729&gt;=65,N729&lt;=74),"Young Seniors",
 IF(AND(N729&gt;=75,N729&lt;=89),"Senior Citizens","Invalid Age")
)))))</f>
        <v>Middle Age</v>
      </c>
      <c r="P729" s="7" t="s">
        <v>15</v>
      </c>
    </row>
    <row r="730" spans="1:16" x14ac:dyDescent="0.3">
      <c r="A730" s="4">
        <v>24433</v>
      </c>
      <c r="B730" s="4" t="s">
        <v>37</v>
      </c>
      <c r="C730" s="4" t="s">
        <v>36</v>
      </c>
      <c r="D730" s="5">
        <v>70000</v>
      </c>
      <c r="E730" s="5" t="str">
        <f t="shared" si="11"/>
        <v>Lower-Middle Income</v>
      </c>
      <c r="F730" s="4">
        <v>3</v>
      </c>
      <c r="G730" s="4" t="s">
        <v>27</v>
      </c>
      <c r="H730" s="4" t="s">
        <v>21</v>
      </c>
      <c r="I730" s="4" t="s">
        <v>18</v>
      </c>
      <c r="J730" s="4">
        <v>1</v>
      </c>
      <c r="K730" s="4" t="s">
        <v>26</v>
      </c>
      <c r="L730" s="6" t="str">
        <f>IF(K730="0-1 Miles","Less than a mile",
 IF(K730="1-2 Miles","Between 1 and 2 miles",
 IF(K730="2-5 Miles","Between 2 and 5 miles",
 IF(K730="5-10 Miles","Between 5 and 10 miles",
 IF(K730="10+ Miles","Greater than 10 miles",
 "Unknown"
)))))</f>
        <v>Between 1 and 2 miles</v>
      </c>
      <c r="M730" s="4" t="s">
        <v>32</v>
      </c>
      <c r="N730" s="4">
        <v>52</v>
      </c>
      <c r="O730" s="4" t="str">
        <f>IF(AND(N730&gt;=25,N730&lt;=34),"Young Adults",
 IF(AND(N730&gt;=35,N730&lt;=44),"Early Middle Age",
 IF(AND(N730&gt;=45,N730&lt;=54),"Middle Age",
 IF(AND(N730&gt;=55,N730&lt;=64),"Pre-Retirement",
 IF(AND(N730&gt;=65,N730&lt;=74),"Young Seniors",
 IF(AND(N730&gt;=75,N730&lt;=89),"Senior Citizens","Invalid Age")
)))))</f>
        <v>Middle Age</v>
      </c>
      <c r="P730" s="4" t="s">
        <v>15</v>
      </c>
    </row>
    <row r="731" spans="1:16" x14ac:dyDescent="0.3">
      <c r="A731" s="7">
        <v>25898</v>
      </c>
      <c r="B731" s="7" t="s">
        <v>37</v>
      </c>
      <c r="C731" s="7" t="s">
        <v>39</v>
      </c>
      <c r="D731" s="8">
        <v>70000</v>
      </c>
      <c r="E731" s="8" t="str">
        <f t="shared" si="11"/>
        <v>Lower-Middle Income</v>
      </c>
      <c r="F731" s="7">
        <v>2</v>
      </c>
      <c r="G731" s="7" t="s">
        <v>27</v>
      </c>
      <c r="H731" s="7" t="s">
        <v>21</v>
      </c>
      <c r="I731" s="7" t="s">
        <v>15</v>
      </c>
      <c r="J731" s="7">
        <v>2</v>
      </c>
      <c r="K731" s="7" t="s">
        <v>22</v>
      </c>
      <c r="L731" s="9" t="str">
        <f>IF(K731="0-1 Miles","Less than a mile",
 IF(K731="1-2 Miles","Between 1 and 2 miles",
 IF(K731="2-5 Miles","Between 2 and 5 miles",
 IF(K731="5-10 Miles","Between 5 and 10 miles",
 IF(K731="10+ Miles","Greater than 10 miles",
 "Unknown"
)))))</f>
        <v>Between 2 and 5 miles</v>
      </c>
      <c r="M731" s="7" t="s">
        <v>32</v>
      </c>
      <c r="N731" s="7">
        <v>53</v>
      </c>
      <c r="O731" s="7" t="str">
        <f>IF(AND(N731&gt;=25,N731&lt;=34),"Young Adults",
 IF(AND(N731&gt;=35,N731&lt;=44),"Early Middle Age",
 IF(AND(N731&gt;=45,N731&lt;=54),"Middle Age",
 IF(AND(N731&gt;=55,N731&lt;=64),"Pre-Retirement",
 IF(AND(N731&gt;=65,N731&lt;=74),"Young Seniors",
 IF(AND(N731&gt;=75,N731&lt;=89),"Senior Citizens","Invalid Age")
)))))</f>
        <v>Middle Age</v>
      </c>
      <c r="P731" s="7" t="s">
        <v>18</v>
      </c>
    </row>
    <row r="732" spans="1:16" x14ac:dyDescent="0.3">
      <c r="A732" s="7">
        <v>14493</v>
      </c>
      <c r="B732" s="7" t="s">
        <v>38</v>
      </c>
      <c r="C732" s="7" t="s">
        <v>39</v>
      </c>
      <c r="D732" s="8">
        <v>70000</v>
      </c>
      <c r="E732" s="8" t="str">
        <f t="shared" si="11"/>
        <v>Lower-Middle Income</v>
      </c>
      <c r="F732" s="7">
        <v>3</v>
      </c>
      <c r="G732" s="7" t="s">
        <v>31</v>
      </c>
      <c r="H732" s="7" t="s">
        <v>28</v>
      </c>
      <c r="I732" s="7" t="s">
        <v>18</v>
      </c>
      <c r="J732" s="7">
        <v>2</v>
      </c>
      <c r="K732" s="7" t="s">
        <v>26</v>
      </c>
      <c r="L732" s="9" t="str">
        <f>IF(K732="0-1 Miles","Less than a mile",
 IF(K732="1-2 Miles","Between 1 and 2 miles",
 IF(K732="2-5 Miles","Between 2 and 5 miles",
 IF(K732="5-10 Miles","Between 5 and 10 miles",
 IF(K732="10+ Miles","Greater than 10 miles",
 "Unknown"
)))))</f>
        <v>Between 1 and 2 miles</v>
      </c>
      <c r="M732" s="7" t="s">
        <v>32</v>
      </c>
      <c r="N732" s="7">
        <v>53</v>
      </c>
      <c r="O732" s="7" t="str">
        <f>IF(AND(N732&gt;=25,N732&lt;=34),"Young Adults",
 IF(AND(N732&gt;=35,N732&lt;=44),"Early Middle Age",
 IF(AND(N732&gt;=45,N732&lt;=54),"Middle Age",
 IF(AND(N732&gt;=55,N732&lt;=64),"Pre-Retirement",
 IF(AND(N732&gt;=65,N732&lt;=74),"Young Seniors",
 IF(AND(N732&gt;=75,N732&lt;=89),"Senior Citizens","Invalid Age")
)))))</f>
        <v>Middle Age</v>
      </c>
      <c r="P732" s="7" t="s">
        <v>18</v>
      </c>
    </row>
    <row r="733" spans="1:16" x14ac:dyDescent="0.3">
      <c r="A733" s="4">
        <v>25899</v>
      </c>
      <c r="B733" s="4" t="s">
        <v>37</v>
      </c>
      <c r="C733" s="4" t="s">
        <v>39</v>
      </c>
      <c r="D733" s="5">
        <v>70000</v>
      </c>
      <c r="E733" s="5" t="str">
        <f t="shared" si="11"/>
        <v>Lower-Middle Income</v>
      </c>
      <c r="F733" s="4">
        <v>2</v>
      </c>
      <c r="G733" s="4" t="s">
        <v>27</v>
      </c>
      <c r="H733" s="4" t="s">
        <v>21</v>
      </c>
      <c r="I733" s="4" t="s">
        <v>15</v>
      </c>
      <c r="J733" s="4">
        <v>2</v>
      </c>
      <c r="K733" s="4" t="s">
        <v>30</v>
      </c>
      <c r="L733" s="6" t="str">
        <f>IF(K733="0-1 Miles","Less than a mile",
 IF(K733="1-2 Miles","Between 1 and 2 miles",
 IF(K733="2-5 Miles","Between 2 and 5 miles",
 IF(K733="5-10 Miles","Between 5 and 10 miles",
 IF(K733="10+ Miles","Greater than 10 miles",
 "Unknown"
)))))</f>
        <v>Greater than 10 miles</v>
      </c>
      <c r="M733" s="4" t="s">
        <v>32</v>
      </c>
      <c r="N733" s="4">
        <v>53</v>
      </c>
      <c r="O733" s="4" t="str">
        <f>IF(AND(N733&gt;=25,N733&lt;=34),"Young Adults",
 IF(AND(N733&gt;=35,N733&lt;=44),"Early Middle Age",
 IF(AND(N733&gt;=45,N733&lt;=54),"Middle Age",
 IF(AND(N733&gt;=55,N733&lt;=64),"Pre-Retirement",
 IF(AND(N733&gt;=65,N733&lt;=74),"Young Seniors",
 IF(AND(N733&gt;=75,N733&lt;=89),"Senior Citizens","Invalid Age")
)))))</f>
        <v>Middle Age</v>
      </c>
      <c r="P733" s="4" t="s">
        <v>18</v>
      </c>
    </row>
    <row r="734" spans="1:16" x14ac:dyDescent="0.3">
      <c r="A734" s="7">
        <v>11233</v>
      </c>
      <c r="B734" s="7" t="s">
        <v>37</v>
      </c>
      <c r="C734" s="7" t="s">
        <v>36</v>
      </c>
      <c r="D734" s="8">
        <v>70000</v>
      </c>
      <c r="E734" s="8" t="str">
        <f t="shared" si="11"/>
        <v>Lower-Middle Income</v>
      </c>
      <c r="F734" s="7">
        <v>4</v>
      </c>
      <c r="G734" s="7" t="s">
        <v>19</v>
      </c>
      <c r="H734" s="7" t="s">
        <v>21</v>
      </c>
      <c r="I734" s="7" t="s">
        <v>15</v>
      </c>
      <c r="J734" s="7">
        <v>2</v>
      </c>
      <c r="K734" s="7" t="s">
        <v>30</v>
      </c>
      <c r="L734" s="9" t="str">
        <f>IF(K734="0-1 Miles","Less than a mile",
 IF(K734="1-2 Miles","Between 1 and 2 miles",
 IF(K734="2-5 Miles","Between 2 and 5 miles",
 IF(K734="5-10 Miles","Between 5 and 10 miles",
 IF(K734="10+ Miles","Greater than 10 miles",
 "Unknown"
)))))</f>
        <v>Greater than 10 miles</v>
      </c>
      <c r="M734" s="7" t="s">
        <v>32</v>
      </c>
      <c r="N734" s="7">
        <v>53</v>
      </c>
      <c r="O734" s="7" t="str">
        <f>IF(AND(N734&gt;=25,N734&lt;=34),"Young Adults",
 IF(AND(N734&gt;=35,N734&lt;=44),"Early Middle Age",
 IF(AND(N734&gt;=45,N734&lt;=54),"Middle Age",
 IF(AND(N734&gt;=55,N734&lt;=64),"Pre-Retirement",
 IF(AND(N734&gt;=65,N734&lt;=74),"Young Seniors",
 IF(AND(N734&gt;=75,N734&lt;=89),"Senior Citizens","Invalid Age")
)))))</f>
        <v>Middle Age</v>
      </c>
      <c r="P734" s="7" t="s">
        <v>18</v>
      </c>
    </row>
    <row r="735" spans="1:16" x14ac:dyDescent="0.3">
      <c r="A735" s="7">
        <v>22118</v>
      </c>
      <c r="B735" s="7" t="s">
        <v>38</v>
      </c>
      <c r="C735" s="7" t="s">
        <v>39</v>
      </c>
      <c r="D735" s="8">
        <v>70000</v>
      </c>
      <c r="E735" s="8" t="str">
        <f t="shared" si="11"/>
        <v>Lower-Middle Income</v>
      </c>
      <c r="F735" s="7">
        <v>3</v>
      </c>
      <c r="G735" s="7" t="s">
        <v>31</v>
      </c>
      <c r="H735" s="7" t="s">
        <v>28</v>
      </c>
      <c r="I735" s="7" t="s">
        <v>15</v>
      </c>
      <c r="J735" s="7">
        <v>2</v>
      </c>
      <c r="K735" s="7" t="s">
        <v>23</v>
      </c>
      <c r="L735" s="9" t="str">
        <f>IF(K735="0-1 Miles","Less than a mile",
 IF(K735="1-2 Miles","Between 1 and 2 miles",
 IF(K735="2-5 Miles","Between 2 and 5 miles",
 IF(K735="5-10 Miles","Between 5 and 10 miles",
 IF(K735="10+ Miles","Greater than 10 miles",
 "Unknown"
)))))</f>
        <v>Between 5 and 10 miles</v>
      </c>
      <c r="M735" s="7" t="s">
        <v>32</v>
      </c>
      <c r="N735" s="7">
        <v>53</v>
      </c>
      <c r="O735" s="7" t="str">
        <f>IF(AND(N735&gt;=25,N735&lt;=34),"Young Adults",
 IF(AND(N735&gt;=35,N735&lt;=44),"Early Middle Age",
 IF(AND(N735&gt;=45,N735&lt;=54),"Middle Age",
 IF(AND(N735&gt;=55,N735&lt;=64),"Pre-Retirement",
 IF(AND(N735&gt;=65,N735&lt;=74),"Young Seniors",
 IF(AND(N735&gt;=75,N735&lt;=89),"Senior Citizens","Invalid Age")
)))))</f>
        <v>Middle Age</v>
      </c>
      <c r="P735" s="7" t="s">
        <v>15</v>
      </c>
    </row>
    <row r="736" spans="1:16" x14ac:dyDescent="0.3">
      <c r="A736" s="7">
        <v>26728</v>
      </c>
      <c r="B736" s="7" t="s">
        <v>38</v>
      </c>
      <c r="C736" s="7" t="s">
        <v>36</v>
      </c>
      <c r="D736" s="8">
        <v>70000</v>
      </c>
      <c r="E736" s="8" t="str">
        <f t="shared" si="11"/>
        <v>Lower-Middle Income</v>
      </c>
      <c r="F736" s="7">
        <v>3</v>
      </c>
      <c r="G736" s="7" t="s">
        <v>31</v>
      </c>
      <c r="H736" s="7" t="s">
        <v>28</v>
      </c>
      <c r="I736" s="7" t="s">
        <v>18</v>
      </c>
      <c r="J736" s="7">
        <v>2</v>
      </c>
      <c r="K736" s="7" t="s">
        <v>26</v>
      </c>
      <c r="L736" s="9" t="str">
        <f>IF(K736="0-1 Miles","Less than a mile",
 IF(K736="1-2 Miles","Between 1 and 2 miles",
 IF(K736="2-5 Miles","Between 2 and 5 miles",
 IF(K736="5-10 Miles","Between 5 and 10 miles",
 IF(K736="10+ Miles","Greater than 10 miles",
 "Unknown"
)))))</f>
        <v>Between 1 and 2 miles</v>
      </c>
      <c r="M736" s="7" t="s">
        <v>32</v>
      </c>
      <c r="N736" s="7">
        <v>53</v>
      </c>
      <c r="O736" s="7" t="str">
        <f>IF(AND(N736&gt;=25,N736&lt;=34),"Young Adults",
 IF(AND(N736&gt;=35,N736&lt;=44),"Early Middle Age",
 IF(AND(N736&gt;=45,N736&lt;=54),"Middle Age",
 IF(AND(N736&gt;=55,N736&lt;=64),"Pre-Retirement",
 IF(AND(N736&gt;=65,N736&lt;=74),"Young Seniors",
 IF(AND(N736&gt;=75,N736&lt;=89),"Senior Citizens","Invalid Age")
)))))</f>
        <v>Middle Age</v>
      </c>
      <c r="P736" s="7" t="s">
        <v>15</v>
      </c>
    </row>
    <row r="737" spans="1:16" x14ac:dyDescent="0.3">
      <c r="A737" s="4">
        <v>28056</v>
      </c>
      <c r="B737" s="4" t="s">
        <v>37</v>
      </c>
      <c r="C737" s="4" t="s">
        <v>36</v>
      </c>
      <c r="D737" s="5">
        <v>70000</v>
      </c>
      <c r="E737" s="5" t="str">
        <f t="shared" si="11"/>
        <v>Lower-Middle Income</v>
      </c>
      <c r="F737" s="4">
        <v>2</v>
      </c>
      <c r="G737" s="4" t="s">
        <v>29</v>
      </c>
      <c r="H737" s="4" t="s">
        <v>14</v>
      </c>
      <c r="I737" s="4" t="s">
        <v>15</v>
      </c>
      <c r="J737" s="4">
        <v>2</v>
      </c>
      <c r="K737" s="4" t="s">
        <v>30</v>
      </c>
      <c r="L737" s="6" t="str">
        <f>IF(K737="0-1 Miles","Less than a mile",
 IF(K737="1-2 Miles","Between 1 and 2 miles",
 IF(K737="2-5 Miles","Between 2 and 5 miles",
 IF(K737="5-10 Miles","Between 5 and 10 miles",
 IF(K737="10+ Miles","Greater than 10 miles",
 "Unknown"
)))))</f>
        <v>Greater than 10 miles</v>
      </c>
      <c r="M737" s="4" t="s">
        <v>32</v>
      </c>
      <c r="N737" s="4">
        <v>53</v>
      </c>
      <c r="O737" s="4" t="str">
        <f>IF(AND(N737&gt;=25,N737&lt;=34),"Young Adults",
 IF(AND(N737&gt;=35,N737&lt;=44),"Early Middle Age",
 IF(AND(N737&gt;=45,N737&lt;=54),"Middle Age",
 IF(AND(N737&gt;=55,N737&lt;=64),"Pre-Retirement",
 IF(AND(N737&gt;=65,N737&lt;=74),"Young Seniors",
 IF(AND(N737&gt;=75,N737&lt;=89),"Senior Citizens","Invalid Age")
)))))</f>
        <v>Middle Age</v>
      </c>
      <c r="P737" s="4" t="s">
        <v>18</v>
      </c>
    </row>
    <row r="738" spans="1:16" x14ac:dyDescent="0.3">
      <c r="A738" s="7">
        <v>17462</v>
      </c>
      <c r="B738" s="7" t="s">
        <v>37</v>
      </c>
      <c r="C738" s="7" t="s">
        <v>36</v>
      </c>
      <c r="D738" s="8">
        <v>70000</v>
      </c>
      <c r="E738" s="8" t="str">
        <f t="shared" si="11"/>
        <v>Lower-Middle Income</v>
      </c>
      <c r="F738" s="7">
        <v>3</v>
      </c>
      <c r="G738" s="7" t="s">
        <v>31</v>
      </c>
      <c r="H738" s="7" t="s">
        <v>28</v>
      </c>
      <c r="I738" s="7" t="s">
        <v>15</v>
      </c>
      <c r="J738" s="7">
        <v>2</v>
      </c>
      <c r="K738" s="7" t="s">
        <v>23</v>
      </c>
      <c r="L738" s="9" t="str">
        <f>IF(K738="0-1 Miles","Less than a mile",
 IF(K738="1-2 Miles","Between 1 and 2 miles",
 IF(K738="2-5 Miles","Between 2 and 5 miles",
 IF(K738="5-10 Miles","Between 5 and 10 miles",
 IF(K738="10+ Miles","Greater than 10 miles",
 "Unknown"
)))))</f>
        <v>Between 5 and 10 miles</v>
      </c>
      <c r="M738" s="7" t="s">
        <v>32</v>
      </c>
      <c r="N738" s="7">
        <v>53</v>
      </c>
      <c r="O738" s="7" t="str">
        <f>IF(AND(N738&gt;=25,N738&lt;=34),"Young Adults",
 IF(AND(N738&gt;=35,N738&lt;=44),"Early Middle Age",
 IF(AND(N738&gt;=45,N738&lt;=54),"Middle Age",
 IF(AND(N738&gt;=55,N738&lt;=64),"Pre-Retirement",
 IF(AND(N738&gt;=65,N738&lt;=74),"Young Seniors",
 IF(AND(N738&gt;=75,N738&lt;=89),"Senior Citizens","Invalid Age")
)))))</f>
        <v>Middle Age</v>
      </c>
      <c r="P738" s="7" t="s">
        <v>15</v>
      </c>
    </row>
    <row r="739" spans="1:16" x14ac:dyDescent="0.3">
      <c r="A739" s="4">
        <v>29030</v>
      </c>
      <c r="B739" s="4" t="s">
        <v>37</v>
      </c>
      <c r="C739" s="4" t="s">
        <v>36</v>
      </c>
      <c r="D739" s="5">
        <v>70000</v>
      </c>
      <c r="E739" s="5" t="str">
        <f t="shared" si="11"/>
        <v>Lower-Middle Income</v>
      </c>
      <c r="F739" s="4">
        <v>2</v>
      </c>
      <c r="G739" s="4" t="s">
        <v>29</v>
      </c>
      <c r="H739" s="4" t="s">
        <v>14</v>
      </c>
      <c r="I739" s="4" t="s">
        <v>15</v>
      </c>
      <c r="J739" s="4">
        <v>2</v>
      </c>
      <c r="K739" s="4" t="s">
        <v>30</v>
      </c>
      <c r="L739" s="6" t="str">
        <f>IF(K739="0-1 Miles","Less than a mile",
 IF(K739="1-2 Miles","Between 1 and 2 miles",
 IF(K739="2-5 Miles","Between 2 and 5 miles",
 IF(K739="5-10 Miles","Between 5 and 10 miles",
 IF(K739="10+ Miles","Greater than 10 miles",
 "Unknown"
)))))</f>
        <v>Greater than 10 miles</v>
      </c>
      <c r="M739" s="4" t="s">
        <v>32</v>
      </c>
      <c r="N739" s="4">
        <v>54</v>
      </c>
      <c r="O739" s="4" t="str">
        <f>IF(AND(N739&gt;=25,N739&lt;=34),"Young Adults",
 IF(AND(N739&gt;=35,N739&lt;=44),"Early Middle Age",
 IF(AND(N739&gt;=45,N739&lt;=54),"Middle Age",
 IF(AND(N739&gt;=55,N739&lt;=64),"Pre-Retirement",
 IF(AND(N739&gt;=65,N739&lt;=74),"Young Seniors",
 IF(AND(N739&gt;=75,N739&lt;=89),"Senior Citizens","Invalid Age")
)))))</f>
        <v>Middle Age</v>
      </c>
      <c r="P739" s="4" t="s">
        <v>18</v>
      </c>
    </row>
    <row r="740" spans="1:16" x14ac:dyDescent="0.3">
      <c r="A740" s="7">
        <v>19889</v>
      </c>
      <c r="B740" s="7" t="s">
        <v>38</v>
      </c>
      <c r="C740" s="7" t="s">
        <v>39</v>
      </c>
      <c r="D740" s="8">
        <v>70000</v>
      </c>
      <c r="E740" s="8" t="str">
        <f t="shared" si="11"/>
        <v>Lower-Middle Income</v>
      </c>
      <c r="F740" s="7">
        <v>2</v>
      </c>
      <c r="G740" s="7" t="s">
        <v>29</v>
      </c>
      <c r="H740" s="7" t="s">
        <v>14</v>
      </c>
      <c r="I740" s="7" t="s">
        <v>18</v>
      </c>
      <c r="J740" s="7">
        <v>2</v>
      </c>
      <c r="K740" s="7" t="s">
        <v>22</v>
      </c>
      <c r="L740" s="9" t="str">
        <f>IF(K740="0-1 Miles","Less than a mile",
 IF(K740="1-2 Miles","Between 1 and 2 miles",
 IF(K740="2-5 Miles","Between 2 and 5 miles",
 IF(K740="5-10 Miles","Between 5 and 10 miles",
 IF(K740="10+ Miles","Greater than 10 miles",
 "Unknown"
)))))</f>
        <v>Between 2 and 5 miles</v>
      </c>
      <c r="M740" s="7" t="s">
        <v>32</v>
      </c>
      <c r="N740" s="7">
        <v>54</v>
      </c>
      <c r="O740" s="7" t="str">
        <f>IF(AND(N740&gt;=25,N740&lt;=34),"Young Adults",
 IF(AND(N740&gt;=35,N740&lt;=44),"Early Middle Age",
 IF(AND(N740&gt;=45,N740&lt;=54),"Middle Age",
 IF(AND(N740&gt;=55,N740&lt;=64),"Pre-Retirement",
 IF(AND(N740&gt;=65,N740&lt;=74),"Young Seniors",
 IF(AND(N740&gt;=75,N740&lt;=89),"Senior Citizens","Invalid Age")
)))))</f>
        <v>Middle Age</v>
      </c>
      <c r="P740" s="7" t="s">
        <v>15</v>
      </c>
    </row>
    <row r="741" spans="1:16" x14ac:dyDescent="0.3">
      <c r="A741" s="4">
        <v>21801</v>
      </c>
      <c r="B741" s="4" t="s">
        <v>37</v>
      </c>
      <c r="C741" s="4" t="s">
        <v>39</v>
      </c>
      <c r="D741" s="5">
        <v>70000</v>
      </c>
      <c r="E741" s="5" t="str">
        <f t="shared" si="11"/>
        <v>Lower-Middle Income</v>
      </c>
      <c r="F741" s="4">
        <v>4</v>
      </c>
      <c r="G741" s="4" t="s">
        <v>19</v>
      </c>
      <c r="H741" s="4" t="s">
        <v>21</v>
      </c>
      <c r="I741" s="4" t="s">
        <v>15</v>
      </c>
      <c r="J741" s="4">
        <v>1</v>
      </c>
      <c r="K741" s="4" t="s">
        <v>26</v>
      </c>
      <c r="L741" s="6" t="str">
        <f>IF(K741="0-1 Miles","Less than a mile",
 IF(K741="1-2 Miles","Between 1 and 2 miles",
 IF(K741="2-5 Miles","Between 2 and 5 miles",
 IF(K741="5-10 Miles","Between 5 and 10 miles",
 IF(K741="10+ Miles","Greater than 10 miles",
 "Unknown"
)))))</f>
        <v>Between 1 and 2 miles</v>
      </c>
      <c r="M741" s="4" t="s">
        <v>32</v>
      </c>
      <c r="N741" s="4">
        <v>55</v>
      </c>
      <c r="O741" s="4" t="str">
        <f>IF(AND(N741&gt;=25,N741&lt;=34),"Young Adults",
 IF(AND(N741&gt;=35,N741&lt;=44),"Early Middle Age",
 IF(AND(N741&gt;=45,N741&lt;=54),"Middle Age",
 IF(AND(N741&gt;=55,N741&lt;=64),"Pre-Retirement",
 IF(AND(N741&gt;=65,N741&lt;=74),"Young Seniors",
 IF(AND(N741&gt;=75,N741&lt;=89),"Senior Citizens","Invalid Age")
)))))</f>
        <v>Pre-Retirement</v>
      </c>
      <c r="P741" s="4" t="s">
        <v>18</v>
      </c>
    </row>
    <row r="742" spans="1:16" x14ac:dyDescent="0.3">
      <c r="A742" s="4">
        <v>20535</v>
      </c>
      <c r="B742" s="4" t="s">
        <v>37</v>
      </c>
      <c r="C742" s="4" t="s">
        <v>39</v>
      </c>
      <c r="D742" s="5">
        <v>70000</v>
      </c>
      <c r="E742" s="5" t="str">
        <f t="shared" si="11"/>
        <v>Lower-Middle Income</v>
      </c>
      <c r="F742" s="4">
        <v>4</v>
      </c>
      <c r="G742" s="4" t="s">
        <v>19</v>
      </c>
      <c r="H742" s="4" t="s">
        <v>21</v>
      </c>
      <c r="I742" s="4" t="s">
        <v>15</v>
      </c>
      <c r="J742" s="4">
        <v>1</v>
      </c>
      <c r="K742" s="4" t="s">
        <v>30</v>
      </c>
      <c r="L742" s="6" t="str">
        <f>IF(K742="0-1 Miles","Less than a mile",
 IF(K742="1-2 Miles","Between 1 and 2 miles",
 IF(K742="2-5 Miles","Between 2 and 5 miles",
 IF(K742="5-10 Miles","Between 5 and 10 miles",
 IF(K742="10+ Miles","Greater than 10 miles",
 "Unknown"
)))))</f>
        <v>Greater than 10 miles</v>
      </c>
      <c r="M742" s="4" t="s">
        <v>32</v>
      </c>
      <c r="N742" s="4">
        <v>56</v>
      </c>
      <c r="O742" s="4" t="str">
        <f>IF(AND(N742&gt;=25,N742&lt;=34),"Young Adults",
 IF(AND(N742&gt;=35,N742&lt;=44),"Early Middle Age",
 IF(AND(N742&gt;=45,N742&lt;=54),"Middle Age",
 IF(AND(N742&gt;=55,N742&lt;=64),"Pre-Retirement",
 IF(AND(N742&gt;=65,N742&lt;=74),"Young Seniors",
 IF(AND(N742&gt;=75,N742&lt;=89),"Senior Citizens","Invalid Age")
)))))</f>
        <v>Pre-Retirement</v>
      </c>
      <c r="P742" s="4" t="s">
        <v>18</v>
      </c>
    </row>
    <row r="743" spans="1:16" x14ac:dyDescent="0.3">
      <c r="A743" s="4">
        <v>13390</v>
      </c>
      <c r="B743" s="4" t="s">
        <v>37</v>
      </c>
      <c r="C743" s="4" t="s">
        <v>39</v>
      </c>
      <c r="D743" s="5">
        <v>70000</v>
      </c>
      <c r="E743" s="5" t="str">
        <f t="shared" si="11"/>
        <v>Lower-Middle Income</v>
      </c>
      <c r="F743" s="4">
        <v>4</v>
      </c>
      <c r="G743" s="4" t="s">
        <v>19</v>
      </c>
      <c r="H743" s="4" t="s">
        <v>21</v>
      </c>
      <c r="I743" s="4" t="s">
        <v>18</v>
      </c>
      <c r="J743" s="4">
        <v>1</v>
      </c>
      <c r="K743" s="4" t="s">
        <v>26</v>
      </c>
      <c r="L743" s="6" t="str">
        <f>IF(K743="0-1 Miles","Less than a mile",
 IF(K743="1-2 Miles","Between 1 and 2 miles",
 IF(K743="2-5 Miles","Between 2 and 5 miles",
 IF(K743="5-10 Miles","Between 5 and 10 miles",
 IF(K743="10+ Miles","Greater than 10 miles",
 "Unknown"
)))))</f>
        <v>Between 1 and 2 miles</v>
      </c>
      <c r="M743" s="4" t="s">
        <v>32</v>
      </c>
      <c r="N743" s="4">
        <v>56</v>
      </c>
      <c r="O743" s="4" t="str">
        <f>IF(AND(N743&gt;=25,N743&lt;=34),"Young Adults",
 IF(AND(N743&gt;=35,N743&lt;=44),"Early Middle Age",
 IF(AND(N743&gt;=45,N743&lt;=54),"Middle Age",
 IF(AND(N743&gt;=55,N743&lt;=64),"Pre-Retirement",
 IF(AND(N743&gt;=65,N743&lt;=74),"Young Seniors",
 IF(AND(N743&gt;=75,N743&lt;=89),"Senior Citizens","Invalid Age")
)))))</f>
        <v>Pre-Retirement</v>
      </c>
      <c r="P743" s="4" t="s">
        <v>18</v>
      </c>
    </row>
    <row r="744" spans="1:16" x14ac:dyDescent="0.3">
      <c r="A744" s="7">
        <v>27434</v>
      </c>
      <c r="B744" s="7" t="s">
        <v>38</v>
      </c>
      <c r="C744" s="7" t="s">
        <v>36</v>
      </c>
      <c r="D744" s="8">
        <v>70000</v>
      </c>
      <c r="E744" s="8" t="str">
        <f t="shared" si="11"/>
        <v>Lower-Middle Income</v>
      </c>
      <c r="F744" s="7">
        <v>4</v>
      </c>
      <c r="G744" s="7" t="s">
        <v>19</v>
      </c>
      <c r="H744" s="7" t="s">
        <v>21</v>
      </c>
      <c r="I744" s="7" t="s">
        <v>15</v>
      </c>
      <c r="J744" s="7">
        <v>1</v>
      </c>
      <c r="K744" s="7" t="s">
        <v>30</v>
      </c>
      <c r="L744" s="9" t="str">
        <f>IF(K744="0-1 Miles","Less than a mile",
 IF(K744="1-2 Miles","Between 1 and 2 miles",
 IF(K744="2-5 Miles","Between 2 and 5 miles",
 IF(K744="5-10 Miles","Between 5 and 10 miles",
 IF(K744="10+ Miles","Greater than 10 miles",
 "Unknown"
)))))</f>
        <v>Greater than 10 miles</v>
      </c>
      <c r="M744" s="7" t="s">
        <v>32</v>
      </c>
      <c r="N744" s="7">
        <v>56</v>
      </c>
      <c r="O744" s="7" t="str">
        <f>IF(AND(N744&gt;=25,N744&lt;=34),"Young Adults",
 IF(AND(N744&gt;=35,N744&lt;=44),"Early Middle Age",
 IF(AND(N744&gt;=45,N744&lt;=54),"Middle Age",
 IF(AND(N744&gt;=55,N744&lt;=64),"Pre-Retirement",
 IF(AND(N744&gt;=65,N744&lt;=74),"Young Seniors",
 IF(AND(N744&gt;=75,N744&lt;=89),"Senior Citizens","Invalid Age")
)))))</f>
        <v>Pre-Retirement</v>
      </c>
      <c r="P744" s="7" t="s">
        <v>18</v>
      </c>
    </row>
    <row r="745" spans="1:16" x14ac:dyDescent="0.3">
      <c r="A745" s="7">
        <v>13382</v>
      </c>
      <c r="B745" s="7" t="s">
        <v>37</v>
      </c>
      <c r="C745" s="7" t="s">
        <v>36</v>
      </c>
      <c r="D745" s="8">
        <v>70000</v>
      </c>
      <c r="E745" s="8" t="str">
        <f t="shared" si="11"/>
        <v>Lower-Middle Income</v>
      </c>
      <c r="F745" s="7">
        <v>5</v>
      </c>
      <c r="G745" s="7" t="s">
        <v>19</v>
      </c>
      <c r="H745" s="7" t="s">
        <v>21</v>
      </c>
      <c r="I745" s="7" t="s">
        <v>15</v>
      </c>
      <c r="J745" s="7">
        <v>2</v>
      </c>
      <c r="K745" s="7" t="s">
        <v>26</v>
      </c>
      <c r="L745" s="9" t="str">
        <f>IF(K745="0-1 Miles","Less than a mile",
 IF(K745="1-2 Miles","Between 1 and 2 miles",
 IF(K745="2-5 Miles","Between 2 and 5 miles",
 IF(K745="5-10 Miles","Between 5 and 10 miles",
 IF(K745="10+ Miles","Greater than 10 miles",
 "Unknown"
)))))</f>
        <v>Between 1 and 2 miles</v>
      </c>
      <c r="M745" s="7" t="s">
        <v>32</v>
      </c>
      <c r="N745" s="7">
        <v>57</v>
      </c>
      <c r="O745" s="7" t="str">
        <f>IF(AND(N745&gt;=25,N745&lt;=34),"Young Adults",
 IF(AND(N745&gt;=35,N745&lt;=44),"Early Middle Age",
 IF(AND(N745&gt;=45,N745&lt;=54),"Middle Age",
 IF(AND(N745&gt;=55,N745&lt;=64),"Pre-Retirement",
 IF(AND(N745&gt;=65,N745&lt;=74),"Young Seniors",
 IF(AND(N745&gt;=75,N745&lt;=89),"Senior Citizens","Invalid Age")
)))))</f>
        <v>Pre-Retirement</v>
      </c>
      <c r="P745" s="7" t="s">
        <v>15</v>
      </c>
    </row>
    <row r="746" spans="1:16" x14ac:dyDescent="0.3">
      <c r="A746" s="4">
        <v>11200</v>
      </c>
      <c r="B746" s="4" t="s">
        <v>37</v>
      </c>
      <c r="C746" s="4" t="s">
        <v>36</v>
      </c>
      <c r="D746" s="5">
        <v>70000</v>
      </c>
      <c r="E746" s="5" t="str">
        <f t="shared" si="11"/>
        <v>Lower-Middle Income</v>
      </c>
      <c r="F746" s="4">
        <v>4</v>
      </c>
      <c r="G746" s="4" t="s">
        <v>13</v>
      </c>
      <c r="H746" s="4" t="s">
        <v>28</v>
      </c>
      <c r="I746" s="4" t="s">
        <v>15</v>
      </c>
      <c r="J746" s="4">
        <v>1</v>
      </c>
      <c r="K746" s="4" t="s">
        <v>26</v>
      </c>
      <c r="L746" s="6" t="str">
        <f>IF(K746="0-1 Miles","Less than a mile",
 IF(K746="1-2 Miles","Between 1 and 2 miles",
 IF(K746="2-5 Miles","Between 2 and 5 miles",
 IF(K746="5-10 Miles","Between 5 and 10 miles",
 IF(K746="10+ Miles","Greater than 10 miles",
 "Unknown"
)))))</f>
        <v>Between 1 and 2 miles</v>
      </c>
      <c r="M746" s="4" t="s">
        <v>32</v>
      </c>
      <c r="N746" s="4">
        <v>58</v>
      </c>
      <c r="O746" s="4" t="str">
        <f>IF(AND(N746&gt;=25,N746&lt;=34),"Young Adults",
 IF(AND(N746&gt;=35,N746&lt;=44),"Early Middle Age",
 IF(AND(N746&gt;=45,N746&lt;=54),"Middle Age",
 IF(AND(N746&gt;=55,N746&lt;=64),"Pre-Retirement",
 IF(AND(N746&gt;=65,N746&lt;=74),"Young Seniors",
 IF(AND(N746&gt;=75,N746&lt;=89),"Senior Citizens","Invalid Age")
)))))</f>
        <v>Pre-Retirement</v>
      </c>
      <c r="P746" s="4" t="s">
        <v>18</v>
      </c>
    </row>
    <row r="747" spans="1:16" x14ac:dyDescent="0.3">
      <c r="A747" s="7">
        <v>25872</v>
      </c>
      <c r="B747" s="7" t="s">
        <v>38</v>
      </c>
      <c r="C747" s="7" t="s">
        <v>39</v>
      </c>
      <c r="D747" s="8">
        <v>70000</v>
      </c>
      <c r="E747" s="8" t="str">
        <f t="shared" si="11"/>
        <v>Lower-Middle Income</v>
      </c>
      <c r="F747" s="7">
        <v>2</v>
      </c>
      <c r="G747" s="7" t="s">
        <v>13</v>
      </c>
      <c r="H747" s="7" t="s">
        <v>28</v>
      </c>
      <c r="I747" s="7" t="s">
        <v>18</v>
      </c>
      <c r="J747" s="7">
        <v>1</v>
      </c>
      <c r="K747" s="7" t="s">
        <v>22</v>
      </c>
      <c r="L747" s="9" t="str">
        <f>IF(K747="0-1 Miles","Less than a mile",
 IF(K747="1-2 Miles","Between 1 and 2 miles",
 IF(K747="2-5 Miles","Between 2 and 5 miles",
 IF(K747="5-10 Miles","Between 5 and 10 miles",
 IF(K747="10+ Miles","Greater than 10 miles",
 "Unknown"
)))))</f>
        <v>Between 2 and 5 miles</v>
      </c>
      <c r="M747" s="7" t="s">
        <v>32</v>
      </c>
      <c r="N747" s="7">
        <v>58</v>
      </c>
      <c r="O747" s="7" t="str">
        <f>IF(AND(N747&gt;=25,N747&lt;=34),"Young Adults",
 IF(AND(N747&gt;=35,N747&lt;=44),"Early Middle Age",
 IF(AND(N747&gt;=45,N747&lt;=54),"Middle Age",
 IF(AND(N747&gt;=55,N747&lt;=64),"Pre-Retirement",
 IF(AND(N747&gt;=65,N747&lt;=74),"Young Seniors",
 IF(AND(N747&gt;=75,N747&lt;=89),"Senior Citizens","Invalid Age")
)))))</f>
        <v>Pre-Retirement</v>
      </c>
      <c r="P747" s="7" t="s">
        <v>15</v>
      </c>
    </row>
    <row r="748" spans="1:16" x14ac:dyDescent="0.3">
      <c r="A748" s="4">
        <v>20518</v>
      </c>
      <c r="B748" s="4" t="s">
        <v>37</v>
      </c>
      <c r="C748" s="4" t="s">
        <v>39</v>
      </c>
      <c r="D748" s="5">
        <v>70000</v>
      </c>
      <c r="E748" s="5" t="str">
        <f t="shared" si="11"/>
        <v>Lower-Middle Income</v>
      </c>
      <c r="F748" s="4">
        <v>2</v>
      </c>
      <c r="G748" s="4" t="s">
        <v>19</v>
      </c>
      <c r="H748" s="4" t="s">
        <v>21</v>
      </c>
      <c r="I748" s="4" t="s">
        <v>15</v>
      </c>
      <c r="J748" s="4">
        <v>1</v>
      </c>
      <c r="K748" s="4" t="s">
        <v>30</v>
      </c>
      <c r="L748" s="6" t="str">
        <f>IF(K748="0-1 Miles","Less than a mile",
 IF(K748="1-2 Miles","Between 1 and 2 miles",
 IF(K748="2-5 Miles","Between 2 and 5 miles",
 IF(K748="5-10 Miles","Between 5 and 10 miles",
 IF(K748="10+ Miles","Greater than 10 miles",
 "Unknown"
)))))</f>
        <v>Greater than 10 miles</v>
      </c>
      <c r="M748" s="4" t="s">
        <v>32</v>
      </c>
      <c r="N748" s="4">
        <v>58</v>
      </c>
      <c r="O748" s="4" t="str">
        <f>IF(AND(N748&gt;=25,N748&lt;=34),"Young Adults",
 IF(AND(N748&gt;=35,N748&lt;=44),"Early Middle Age",
 IF(AND(N748&gt;=45,N748&lt;=54),"Middle Age",
 IF(AND(N748&gt;=55,N748&lt;=64),"Pre-Retirement",
 IF(AND(N748&gt;=65,N748&lt;=74),"Young Seniors",
 IF(AND(N748&gt;=75,N748&lt;=89),"Senior Citizens","Invalid Age")
)))))</f>
        <v>Pre-Retirement</v>
      </c>
      <c r="P748" s="4" t="s">
        <v>18</v>
      </c>
    </row>
    <row r="749" spans="1:16" x14ac:dyDescent="0.3">
      <c r="A749" s="7">
        <v>21471</v>
      </c>
      <c r="B749" s="7" t="s">
        <v>37</v>
      </c>
      <c r="C749" s="7" t="s">
        <v>36</v>
      </c>
      <c r="D749" s="8">
        <v>70000</v>
      </c>
      <c r="E749" s="8" t="str">
        <f t="shared" si="11"/>
        <v>Lower-Middle Income</v>
      </c>
      <c r="F749" s="7">
        <v>2</v>
      </c>
      <c r="G749" s="7" t="s">
        <v>19</v>
      </c>
      <c r="H749" s="7" t="s">
        <v>21</v>
      </c>
      <c r="I749" s="7" t="s">
        <v>15</v>
      </c>
      <c r="J749" s="7">
        <v>1</v>
      </c>
      <c r="K749" s="7" t="s">
        <v>30</v>
      </c>
      <c r="L749" s="9" t="str">
        <f>IF(K749="0-1 Miles","Less than a mile",
 IF(K749="1-2 Miles","Between 1 and 2 miles",
 IF(K749="2-5 Miles","Between 2 and 5 miles",
 IF(K749="5-10 Miles","Between 5 and 10 miles",
 IF(K749="10+ Miles","Greater than 10 miles",
 "Unknown"
)))))</f>
        <v>Greater than 10 miles</v>
      </c>
      <c r="M749" s="7" t="s">
        <v>32</v>
      </c>
      <c r="N749" s="7">
        <v>59</v>
      </c>
      <c r="O749" s="7" t="str">
        <f>IF(AND(N749&gt;=25,N749&lt;=34),"Young Adults",
 IF(AND(N749&gt;=35,N749&lt;=44),"Early Middle Age",
 IF(AND(N749&gt;=45,N749&lt;=54),"Middle Age",
 IF(AND(N749&gt;=55,N749&lt;=64),"Pre-Retirement",
 IF(AND(N749&gt;=65,N749&lt;=74),"Young Seniors",
 IF(AND(N749&gt;=75,N749&lt;=89),"Senior Citizens","Invalid Age")
)))))</f>
        <v>Pre-Retirement</v>
      </c>
      <c r="P749" s="7" t="s">
        <v>18</v>
      </c>
    </row>
    <row r="750" spans="1:16" x14ac:dyDescent="0.3">
      <c r="A750" s="4">
        <v>16795</v>
      </c>
      <c r="B750" s="4" t="s">
        <v>37</v>
      </c>
      <c r="C750" s="4" t="s">
        <v>39</v>
      </c>
      <c r="D750" s="5">
        <v>70000</v>
      </c>
      <c r="E750" s="5" t="str">
        <f t="shared" si="11"/>
        <v>Lower-Middle Income</v>
      </c>
      <c r="F750" s="4">
        <v>4</v>
      </c>
      <c r="G750" s="4" t="s">
        <v>13</v>
      </c>
      <c r="H750" s="4" t="s">
        <v>28</v>
      </c>
      <c r="I750" s="4" t="s">
        <v>15</v>
      </c>
      <c r="J750" s="4">
        <v>1</v>
      </c>
      <c r="K750" s="4" t="s">
        <v>26</v>
      </c>
      <c r="L750" s="6" t="str">
        <f>IF(K750="0-1 Miles","Less than a mile",
 IF(K750="1-2 Miles","Between 1 and 2 miles",
 IF(K750="2-5 Miles","Between 2 and 5 miles",
 IF(K750="5-10 Miles","Between 5 and 10 miles",
 IF(K750="10+ Miles","Greater than 10 miles",
 "Unknown"
)))))</f>
        <v>Between 1 and 2 miles</v>
      </c>
      <c r="M750" s="4" t="s">
        <v>32</v>
      </c>
      <c r="N750" s="4">
        <v>59</v>
      </c>
      <c r="O750" s="4" t="str">
        <f>IF(AND(N750&gt;=25,N750&lt;=34),"Young Adults",
 IF(AND(N750&gt;=35,N750&lt;=44),"Early Middle Age",
 IF(AND(N750&gt;=45,N750&lt;=54),"Middle Age",
 IF(AND(N750&gt;=55,N750&lt;=64),"Pre-Retirement",
 IF(AND(N750&gt;=65,N750&lt;=74),"Young Seniors",
 IF(AND(N750&gt;=75,N750&lt;=89),"Senior Citizens","Invalid Age")
)))))</f>
        <v>Pre-Retirement</v>
      </c>
      <c r="P750" s="4" t="s">
        <v>18</v>
      </c>
    </row>
    <row r="751" spans="1:16" x14ac:dyDescent="0.3">
      <c r="A751" s="7">
        <v>11199</v>
      </c>
      <c r="B751" s="7" t="s">
        <v>37</v>
      </c>
      <c r="C751" s="7" t="s">
        <v>39</v>
      </c>
      <c r="D751" s="8">
        <v>70000</v>
      </c>
      <c r="E751" s="8" t="str">
        <f t="shared" si="11"/>
        <v>Lower-Middle Income</v>
      </c>
      <c r="F751" s="7">
        <v>4</v>
      </c>
      <c r="G751" s="7" t="s">
        <v>13</v>
      </c>
      <c r="H751" s="7" t="s">
        <v>28</v>
      </c>
      <c r="I751" s="7" t="s">
        <v>15</v>
      </c>
      <c r="J751" s="7">
        <v>1</v>
      </c>
      <c r="K751" s="7" t="s">
        <v>30</v>
      </c>
      <c r="L751" s="9" t="str">
        <f>IF(K751="0-1 Miles","Less than a mile",
 IF(K751="1-2 Miles","Between 1 and 2 miles",
 IF(K751="2-5 Miles","Between 2 and 5 miles",
 IF(K751="5-10 Miles","Between 5 and 10 miles",
 IF(K751="10+ Miles","Greater than 10 miles",
 "Unknown"
)))))</f>
        <v>Greater than 10 miles</v>
      </c>
      <c r="M751" s="7" t="s">
        <v>32</v>
      </c>
      <c r="N751" s="7">
        <v>59</v>
      </c>
      <c r="O751" s="7" t="str">
        <f>IF(AND(N751&gt;=25,N751&lt;=34),"Young Adults",
 IF(AND(N751&gt;=35,N751&lt;=44),"Early Middle Age",
 IF(AND(N751&gt;=45,N751&lt;=54),"Middle Age",
 IF(AND(N751&gt;=55,N751&lt;=64),"Pre-Retirement",
 IF(AND(N751&gt;=65,N751&lt;=74),"Young Seniors",
 IF(AND(N751&gt;=75,N751&lt;=89),"Senior Citizens","Invalid Age")
)))))</f>
        <v>Pre-Retirement</v>
      </c>
      <c r="P751" s="7" t="s">
        <v>18</v>
      </c>
    </row>
    <row r="752" spans="1:16" x14ac:dyDescent="0.3">
      <c r="A752" s="4">
        <v>23712</v>
      </c>
      <c r="B752" s="4" t="s">
        <v>38</v>
      </c>
      <c r="C752" s="4" t="s">
        <v>39</v>
      </c>
      <c r="D752" s="5">
        <v>70000</v>
      </c>
      <c r="E752" s="5" t="str">
        <f t="shared" si="11"/>
        <v>Lower-Middle Income</v>
      </c>
      <c r="F752" s="4">
        <v>2</v>
      </c>
      <c r="G752" s="4" t="s">
        <v>13</v>
      </c>
      <c r="H752" s="4" t="s">
        <v>28</v>
      </c>
      <c r="I752" s="4" t="s">
        <v>15</v>
      </c>
      <c r="J752" s="4">
        <v>1</v>
      </c>
      <c r="K752" s="4" t="s">
        <v>30</v>
      </c>
      <c r="L752" s="6" t="str">
        <f>IF(K752="0-1 Miles","Less than a mile",
 IF(K752="1-2 Miles","Between 1 and 2 miles",
 IF(K752="2-5 Miles","Between 2 and 5 miles",
 IF(K752="5-10 Miles","Between 5 and 10 miles",
 IF(K752="10+ Miles","Greater than 10 miles",
 "Unknown"
)))))</f>
        <v>Greater than 10 miles</v>
      </c>
      <c r="M752" s="4" t="s">
        <v>32</v>
      </c>
      <c r="N752" s="4">
        <v>59</v>
      </c>
      <c r="O752" s="4" t="str">
        <f>IF(AND(N752&gt;=25,N752&lt;=34),"Young Adults",
 IF(AND(N752&gt;=35,N752&lt;=44),"Early Middle Age",
 IF(AND(N752&gt;=45,N752&lt;=54),"Middle Age",
 IF(AND(N752&gt;=55,N752&lt;=64),"Pre-Retirement",
 IF(AND(N752&gt;=65,N752&lt;=74),"Young Seniors",
 IF(AND(N752&gt;=75,N752&lt;=89),"Senior Citizens","Invalid Age")
)))))</f>
        <v>Pre-Retirement</v>
      </c>
      <c r="P752" s="4" t="s">
        <v>18</v>
      </c>
    </row>
    <row r="753" spans="1:16" x14ac:dyDescent="0.3">
      <c r="A753" s="4">
        <v>20514</v>
      </c>
      <c r="B753" s="4" t="s">
        <v>37</v>
      </c>
      <c r="C753" s="4" t="s">
        <v>39</v>
      </c>
      <c r="D753" s="5">
        <v>70000</v>
      </c>
      <c r="E753" s="5" t="str">
        <f t="shared" si="11"/>
        <v>Lower-Middle Income</v>
      </c>
      <c r="F753" s="4">
        <v>2</v>
      </c>
      <c r="G753" s="4" t="s">
        <v>19</v>
      </c>
      <c r="H753" s="4" t="s">
        <v>21</v>
      </c>
      <c r="I753" s="4" t="s">
        <v>15</v>
      </c>
      <c r="J753" s="4">
        <v>1</v>
      </c>
      <c r="K753" s="4" t="s">
        <v>22</v>
      </c>
      <c r="L753" s="6" t="str">
        <f>IF(K753="0-1 Miles","Less than a mile",
 IF(K753="1-2 Miles","Between 1 and 2 miles",
 IF(K753="2-5 Miles","Between 2 and 5 miles",
 IF(K753="5-10 Miles","Between 5 and 10 miles",
 IF(K753="10+ Miles","Greater than 10 miles",
 "Unknown"
)))))</f>
        <v>Between 2 and 5 miles</v>
      </c>
      <c r="M753" s="4" t="s">
        <v>32</v>
      </c>
      <c r="N753" s="4">
        <v>59</v>
      </c>
      <c r="O753" s="4" t="str">
        <f>IF(AND(N753&gt;=25,N753&lt;=34),"Young Adults",
 IF(AND(N753&gt;=35,N753&lt;=44),"Early Middle Age",
 IF(AND(N753&gt;=45,N753&lt;=54),"Middle Age",
 IF(AND(N753&gt;=55,N753&lt;=64),"Pre-Retirement",
 IF(AND(N753&gt;=65,N753&lt;=74),"Young Seniors",
 IF(AND(N753&gt;=75,N753&lt;=89),"Senior Citizens","Invalid Age")
)))))</f>
        <v>Pre-Retirement</v>
      </c>
      <c r="P753" s="4" t="s">
        <v>18</v>
      </c>
    </row>
    <row r="754" spans="1:16" x14ac:dyDescent="0.3">
      <c r="A754" s="7">
        <v>26490</v>
      </c>
      <c r="B754" s="7" t="s">
        <v>38</v>
      </c>
      <c r="C754" s="7" t="s">
        <v>36</v>
      </c>
      <c r="D754" s="8">
        <v>70000</v>
      </c>
      <c r="E754" s="8" t="str">
        <f t="shared" si="11"/>
        <v>Lower-Middle Income</v>
      </c>
      <c r="F754" s="7">
        <v>2</v>
      </c>
      <c r="G754" s="7" t="s">
        <v>13</v>
      </c>
      <c r="H754" s="7" t="s">
        <v>28</v>
      </c>
      <c r="I754" s="7" t="s">
        <v>18</v>
      </c>
      <c r="J754" s="7">
        <v>1</v>
      </c>
      <c r="K754" s="7" t="s">
        <v>22</v>
      </c>
      <c r="L754" s="9" t="str">
        <f>IF(K754="0-1 Miles","Less than a mile",
 IF(K754="1-2 Miles","Between 1 and 2 miles",
 IF(K754="2-5 Miles","Between 2 and 5 miles",
 IF(K754="5-10 Miles","Between 5 and 10 miles",
 IF(K754="10+ Miles","Greater than 10 miles",
 "Unknown"
)))))</f>
        <v>Between 2 and 5 miles</v>
      </c>
      <c r="M754" s="7" t="s">
        <v>32</v>
      </c>
      <c r="N754" s="7">
        <v>59</v>
      </c>
      <c r="O754" s="7" t="str">
        <f>IF(AND(N754&gt;=25,N754&lt;=34),"Young Adults",
 IF(AND(N754&gt;=35,N754&lt;=44),"Early Middle Age",
 IF(AND(N754&gt;=45,N754&lt;=54),"Middle Age",
 IF(AND(N754&gt;=55,N754&lt;=64),"Pre-Retirement",
 IF(AND(N754&gt;=65,N754&lt;=74),"Young Seniors",
 IF(AND(N754&gt;=75,N754&lt;=89),"Senior Citizens","Invalid Age")
)))))</f>
        <v>Pre-Retirement</v>
      </c>
      <c r="P754" s="7" t="s">
        <v>15</v>
      </c>
    </row>
    <row r="755" spans="1:16" x14ac:dyDescent="0.3">
      <c r="A755" s="4">
        <v>28031</v>
      </c>
      <c r="B755" s="4" t="s">
        <v>38</v>
      </c>
      <c r="C755" s="4" t="s">
        <v>39</v>
      </c>
      <c r="D755" s="5">
        <v>70000</v>
      </c>
      <c r="E755" s="5" t="str">
        <f t="shared" si="11"/>
        <v>Lower-Middle Income</v>
      </c>
      <c r="F755" s="4">
        <v>2</v>
      </c>
      <c r="G755" s="4" t="s">
        <v>13</v>
      </c>
      <c r="H755" s="4" t="s">
        <v>28</v>
      </c>
      <c r="I755" s="4" t="s">
        <v>18</v>
      </c>
      <c r="J755" s="4">
        <v>1</v>
      </c>
      <c r="K755" s="4" t="s">
        <v>22</v>
      </c>
      <c r="L755" s="6" t="str">
        <f>IF(K755="0-1 Miles","Less than a mile",
 IF(K755="1-2 Miles","Between 1 and 2 miles",
 IF(K755="2-5 Miles","Between 2 and 5 miles",
 IF(K755="5-10 Miles","Between 5 and 10 miles",
 IF(K755="10+ Miles","Greater than 10 miles",
 "Unknown"
)))))</f>
        <v>Between 2 and 5 miles</v>
      </c>
      <c r="M755" s="4" t="s">
        <v>32</v>
      </c>
      <c r="N755" s="4">
        <v>59</v>
      </c>
      <c r="O755" s="4" t="str">
        <f>IF(AND(N755&gt;=25,N755&lt;=34),"Young Adults",
 IF(AND(N755&gt;=35,N755&lt;=44),"Early Middle Age",
 IF(AND(N755&gt;=45,N755&lt;=54),"Middle Age",
 IF(AND(N755&gt;=55,N755&lt;=64),"Pre-Retirement",
 IF(AND(N755&gt;=65,N755&lt;=74),"Young Seniors",
 IF(AND(N755&gt;=75,N755&lt;=89),"Senior Citizens","Invalid Age")
)))))</f>
        <v>Pre-Retirement</v>
      </c>
      <c r="P755" s="4" t="s">
        <v>15</v>
      </c>
    </row>
    <row r="756" spans="1:16" x14ac:dyDescent="0.3">
      <c r="A756" s="4">
        <v>15319</v>
      </c>
      <c r="B756" s="4" t="s">
        <v>37</v>
      </c>
      <c r="C756" s="4" t="s">
        <v>39</v>
      </c>
      <c r="D756" s="5">
        <v>70000</v>
      </c>
      <c r="E756" s="5" t="str">
        <f t="shared" si="11"/>
        <v>Lower-Middle Income</v>
      </c>
      <c r="F756" s="4">
        <v>4</v>
      </c>
      <c r="G756" s="4" t="s">
        <v>13</v>
      </c>
      <c r="H756" s="4" t="s">
        <v>28</v>
      </c>
      <c r="I756" s="4" t="s">
        <v>18</v>
      </c>
      <c r="J756" s="4">
        <v>1</v>
      </c>
      <c r="K756" s="4" t="s">
        <v>26</v>
      </c>
      <c r="L756" s="6" t="str">
        <f>IF(K756="0-1 Miles","Less than a mile",
 IF(K756="1-2 Miles","Between 1 and 2 miles",
 IF(K756="2-5 Miles","Between 2 and 5 miles",
 IF(K756="5-10 Miles","Between 5 and 10 miles",
 IF(K756="10+ Miles","Greater than 10 miles",
 "Unknown"
)))))</f>
        <v>Between 1 and 2 miles</v>
      </c>
      <c r="M756" s="4" t="s">
        <v>32</v>
      </c>
      <c r="N756" s="4">
        <v>59</v>
      </c>
      <c r="O756" s="4" t="str">
        <f>IF(AND(N756&gt;=25,N756&lt;=34),"Young Adults",
 IF(AND(N756&gt;=35,N756&lt;=44),"Early Middle Age",
 IF(AND(N756&gt;=45,N756&lt;=54),"Middle Age",
 IF(AND(N756&gt;=55,N756&lt;=64),"Pre-Retirement",
 IF(AND(N756&gt;=65,N756&lt;=74),"Young Seniors",
 IF(AND(N756&gt;=75,N756&lt;=89),"Senior Citizens","Invalid Age")
)))))</f>
        <v>Pre-Retirement</v>
      </c>
      <c r="P756" s="4" t="s">
        <v>18</v>
      </c>
    </row>
    <row r="757" spans="1:16" x14ac:dyDescent="0.3">
      <c r="A757" s="4">
        <v>23707</v>
      </c>
      <c r="B757" s="4" t="s">
        <v>38</v>
      </c>
      <c r="C757" s="4" t="s">
        <v>36</v>
      </c>
      <c r="D757" s="5">
        <v>70000</v>
      </c>
      <c r="E757" s="5" t="str">
        <f t="shared" si="11"/>
        <v>Lower-Middle Income</v>
      </c>
      <c r="F757" s="4">
        <v>5</v>
      </c>
      <c r="G757" s="4" t="s">
        <v>13</v>
      </c>
      <c r="H757" s="4" t="s">
        <v>28</v>
      </c>
      <c r="I757" s="4" t="s">
        <v>15</v>
      </c>
      <c r="J757" s="4">
        <v>3</v>
      </c>
      <c r="K757" s="4" t="s">
        <v>30</v>
      </c>
      <c r="L757" s="6" t="str">
        <f>IF(K757="0-1 Miles","Less than a mile",
 IF(K757="1-2 Miles","Between 1 and 2 miles",
 IF(K757="2-5 Miles","Between 2 and 5 miles",
 IF(K757="5-10 Miles","Between 5 and 10 miles",
 IF(K757="10+ Miles","Greater than 10 miles",
 "Unknown"
)))))</f>
        <v>Greater than 10 miles</v>
      </c>
      <c r="M757" s="4" t="s">
        <v>32</v>
      </c>
      <c r="N757" s="4">
        <v>60</v>
      </c>
      <c r="O757" s="4" t="str">
        <f>IF(AND(N757&gt;=25,N757&lt;=34),"Young Adults",
 IF(AND(N757&gt;=35,N757&lt;=44),"Early Middle Age",
 IF(AND(N757&gt;=45,N757&lt;=54),"Middle Age",
 IF(AND(N757&gt;=55,N757&lt;=64),"Pre-Retirement",
 IF(AND(N757&gt;=65,N757&lt;=74),"Young Seniors",
 IF(AND(N757&gt;=75,N757&lt;=89),"Senior Citizens","Invalid Age")
)))))</f>
        <v>Pre-Retirement</v>
      </c>
      <c r="P757" s="4" t="s">
        <v>15</v>
      </c>
    </row>
    <row r="758" spans="1:16" x14ac:dyDescent="0.3">
      <c r="A758" s="4">
        <v>18069</v>
      </c>
      <c r="B758" s="4" t="s">
        <v>37</v>
      </c>
      <c r="C758" s="4" t="s">
        <v>36</v>
      </c>
      <c r="D758" s="5">
        <v>70000</v>
      </c>
      <c r="E758" s="5" t="str">
        <f t="shared" si="11"/>
        <v>Lower-Middle Income</v>
      </c>
      <c r="F758" s="4">
        <v>5</v>
      </c>
      <c r="G758" s="4" t="s">
        <v>13</v>
      </c>
      <c r="H758" s="4" t="s">
        <v>28</v>
      </c>
      <c r="I758" s="4" t="s">
        <v>15</v>
      </c>
      <c r="J758" s="4">
        <v>4</v>
      </c>
      <c r="K758" s="4" t="s">
        <v>30</v>
      </c>
      <c r="L758" s="6" t="str">
        <f>IF(K758="0-1 Miles","Less than a mile",
 IF(K758="1-2 Miles","Between 1 and 2 miles",
 IF(K758="2-5 Miles","Between 2 and 5 miles",
 IF(K758="5-10 Miles","Between 5 and 10 miles",
 IF(K758="10+ Miles","Greater than 10 miles",
 "Unknown"
)))))</f>
        <v>Greater than 10 miles</v>
      </c>
      <c r="M758" s="4" t="s">
        <v>32</v>
      </c>
      <c r="N758" s="4">
        <v>60</v>
      </c>
      <c r="O758" s="4" t="str">
        <f>IF(AND(N758&gt;=25,N758&lt;=34),"Young Adults",
 IF(AND(N758&gt;=35,N758&lt;=44),"Early Middle Age",
 IF(AND(N758&gt;=45,N758&lt;=54),"Middle Age",
 IF(AND(N758&gt;=55,N758&lt;=64),"Pre-Retirement",
 IF(AND(N758&gt;=65,N758&lt;=74),"Young Seniors",
 IF(AND(N758&gt;=75,N758&lt;=89),"Senior Citizens","Invalid Age")
)))))</f>
        <v>Pre-Retirement</v>
      </c>
      <c r="P758" s="4" t="s">
        <v>18</v>
      </c>
    </row>
    <row r="759" spans="1:16" x14ac:dyDescent="0.3">
      <c r="A759" s="7">
        <v>18066</v>
      </c>
      <c r="B759" s="7" t="s">
        <v>38</v>
      </c>
      <c r="C759" s="7" t="s">
        <v>36</v>
      </c>
      <c r="D759" s="8">
        <v>70000</v>
      </c>
      <c r="E759" s="8" t="str">
        <f t="shared" si="11"/>
        <v>Lower-Middle Income</v>
      </c>
      <c r="F759" s="7">
        <v>5</v>
      </c>
      <c r="G759" s="7" t="s">
        <v>13</v>
      </c>
      <c r="H759" s="7" t="s">
        <v>28</v>
      </c>
      <c r="I759" s="7" t="s">
        <v>15</v>
      </c>
      <c r="J759" s="7">
        <v>3</v>
      </c>
      <c r="K759" s="7" t="s">
        <v>30</v>
      </c>
      <c r="L759" s="9" t="str">
        <f>IF(K759="0-1 Miles","Less than a mile",
 IF(K759="1-2 Miles","Between 1 and 2 miles",
 IF(K759="2-5 Miles","Between 2 and 5 miles",
 IF(K759="5-10 Miles","Between 5 and 10 miles",
 IF(K759="10+ Miles","Greater than 10 miles",
 "Unknown"
)))))</f>
        <v>Greater than 10 miles</v>
      </c>
      <c r="M759" s="7" t="s">
        <v>32</v>
      </c>
      <c r="N759" s="7">
        <v>60</v>
      </c>
      <c r="O759" s="7" t="str">
        <f>IF(AND(N759&gt;=25,N759&lt;=34),"Young Adults",
 IF(AND(N759&gt;=35,N759&lt;=44),"Early Middle Age",
 IF(AND(N759&gt;=45,N759&lt;=54),"Middle Age",
 IF(AND(N759&gt;=55,N759&lt;=64),"Pre-Retirement",
 IF(AND(N759&gt;=65,N759&lt;=74),"Young Seniors",
 IF(AND(N759&gt;=75,N759&lt;=89),"Senior Citizens","Invalid Age")
)))))</f>
        <v>Pre-Retirement</v>
      </c>
      <c r="P759" s="7" t="s">
        <v>15</v>
      </c>
    </row>
    <row r="760" spans="1:16" x14ac:dyDescent="0.3">
      <c r="A760" s="4">
        <v>15749</v>
      </c>
      <c r="B760" s="4" t="s">
        <v>38</v>
      </c>
      <c r="C760" s="4" t="s">
        <v>39</v>
      </c>
      <c r="D760" s="5">
        <v>70000</v>
      </c>
      <c r="E760" s="5" t="str">
        <f t="shared" si="11"/>
        <v>Lower-Middle Income</v>
      </c>
      <c r="F760" s="4">
        <v>4</v>
      </c>
      <c r="G760" s="4" t="s">
        <v>13</v>
      </c>
      <c r="H760" s="4" t="s">
        <v>28</v>
      </c>
      <c r="I760" s="4" t="s">
        <v>15</v>
      </c>
      <c r="J760" s="4">
        <v>2</v>
      </c>
      <c r="K760" s="4" t="s">
        <v>30</v>
      </c>
      <c r="L760" s="6" t="str">
        <f>IF(K760="0-1 Miles","Less than a mile",
 IF(K760="1-2 Miles","Between 1 and 2 miles",
 IF(K760="2-5 Miles","Between 2 and 5 miles",
 IF(K760="5-10 Miles","Between 5 and 10 miles",
 IF(K760="10+ Miles","Greater than 10 miles",
 "Unknown"
)))))</f>
        <v>Greater than 10 miles</v>
      </c>
      <c r="M760" s="4" t="s">
        <v>32</v>
      </c>
      <c r="N760" s="4">
        <v>61</v>
      </c>
      <c r="O760" s="4" t="str">
        <f>IF(AND(N760&gt;=25,N760&lt;=34),"Young Adults",
 IF(AND(N760&gt;=35,N760&lt;=44),"Early Middle Age",
 IF(AND(N760&gt;=45,N760&lt;=54),"Middle Age",
 IF(AND(N760&gt;=55,N760&lt;=64),"Pre-Retirement",
 IF(AND(N760&gt;=65,N760&lt;=74),"Young Seniors",
 IF(AND(N760&gt;=75,N760&lt;=89),"Senior Citizens","Invalid Age")
)))))</f>
        <v>Pre-Retirement</v>
      </c>
      <c r="P760" s="4" t="s">
        <v>18</v>
      </c>
    </row>
    <row r="761" spans="1:16" x14ac:dyDescent="0.3">
      <c r="A761" s="7">
        <v>15879</v>
      </c>
      <c r="B761" s="7" t="s">
        <v>37</v>
      </c>
      <c r="C761" s="7" t="s">
        <v>36</v>
      </c>
      <c r="D761" s="8">
        <v>70000</v>
      </c>
      <c r="E761" s="8" t="str">
        <f t="shared" si="11"/>
        <v>Lower-Middle Income</v>
      </c>
      <c r="F761" s="7">
        <v>5</v>
      </c>
      <c r="G761" s="7" t="s">
        <v>13</v>
      </c>
      <c r="H761" s="7" t="s">
        <v>28</v>
      </c>
      <c r="I761" s="7" t="s">
        <v>15</v>
      </c>
      <c r="J761" s="7">
        <v>2</v>
      </c>
      <c r="K761" s="7" t="s">
        <v>22</v>
      </c>
      <c r="L761" s="9" t="str">
        <f>IF(K761="0-1 Miles","Less than a mile",
 IF(K761="1-2 Miles","Between 1 and 2 miles",
 IF(K761="2-5 Miles","Between 2 and 5 miles",
 IF(K761="5-10 Miles","Between 5 and 10 miles",
 IF(K761="10+ Miles","Greater than 10 miles",
 "Unknown"
)))))</f>
        <v>Between 2 and 5 miles</v>
      </c>
      <c r="M761" s="7" t="s">
        <v>32</v>
      </c>
      <c r="N761" s="7">
        <v>61</v>
      </c>
      <c r="O761" s="7" t="str">
        <f>IF(AND(N761&gt;=25,N761&lt;=34),"Young Adults",
 IF(AND(N761&gt;=35,N761&lt;=44),"Early Middle Age",
 IF(AND(N761&gt;=45,N761&lt;=54),"Middle Age",
 IF(AND(N761&gt;=55,N761&lt;=64),"Pre-Retirement",
 IF(AND(N761&gt;=65,N761&lt;=74),"Young Seniors",
 IF(AND(N761&gt;=75,N761&lt;=89),"Senior Citizens","Invalid Age")
)))))</f>
        <v>Pre-Retirement</v>
      </c>
      <c r="P761" s="7" t="s">
        <v>18</v>
      </c>
    </row>
    <row r="762" spans="1:16" x14ac:dyDescent="0.3">
      <c r="A762" s="4">
        <v>13351</v>
      </c>
      <c r="B762" s="4" t="s">
        <v>38</v>
      </c>
      <c r="C762" s="4" t="s">
        <v>39</v>
      </c>
      <c r="D762" s="5">
        <v>70000</v>
      </c>
      <c r="E762" s="5" t="str">
        <f t="shared" si="11"/>
        <v>Lower-Middle Income</v>
      </c>
      <c r="F762" s="4">
        <v>4</v>
      </c>
      <c r="G762" s="4" t="s">
        <v>13</v>
      </c>
      <c r="H762" s="4" t="s">
        <v>28</v>
      </c>
      <c r="I762" s="4" t="s">
        <v>15</v>
      </c>
      <c r="J762" s="4">
        <v>2</v>
      </c>
      <c r="K762" s="4" t="s">
        <v>26</v>
      </c>
      <c r="L762" s="6" t="str">
        <f>IF(K762="0-1 Miles","Less than a mile",
 IF(K762="1-2 Miles","Between 1 and 2 miles",
 IF(K762="2-5 Miles","Between 2 and 5 miles",
 IF(K762="5-10 Miles","Between 5 and 10 miles",
 IF(K762="10+ Miles","Greater than 10 miles",
 "Unknown"
)))))</f>
        <v>Between 1 and 2 miles</v>
      </c>
      <c r="M762" s="4" t="s">
        <v>32</v>
      </c>
      <c r="N762" s="4">
        <v>62</v>
      </c>
      <c r="O762" s="4" t="str">
        <f>IF(AND(N762&gt;=25,N762&lt;=34),"Young Adults",
 IF(AND(N762&gt;=35,N762&lt;=44),"Early Middle Age",
 IF(AND(N762&gt;=45,N762&lt;=54),"Middle Age",
 IF(AND(N762&gt;=55,N762&lt;=64),"Pre-Retirement",
 IF(AND(N762&gt;=65,N762&lt;=74),"Young Seniors",
 IF(AND(N762&gt;=75,N762&lt;=89),"Senior Citizens","Invalid Age")
)))))</f>
        <v>Pre-Retirement</v>
      </c>
      <c r="P762" s="4" t="s">
        <v>15</v>
      </c>
    </row>
    <row r="763" spans="1:16" x14ac:dyDescent="0.3">
      <c r="A763" s="4">
        <v>22730</v>
      </c>
      <c r="B763" s="4" t="s">
        <v>37</v>
      </c>
      <c r="C763" s="4" t="s">
        <v>36</v>
      </c>
      <c r="D763" s="5">
        <v>70000</v>
      </c>
      <c r="E763" s="5" t="str">
        <f t="shared" si="11"/>
        <v>Lower-Middle Income</v>
      </c>
      <c r="F763" s="4">
        <v>5</v>
      </c>
      <c r="G763" s="4" t="s">
        <v>13</v>
      </c>
      <c r="H763" s="4" t="s">
        <v>28</v>
      </c>
      <c r="I763" s="4" t="s">
        <v>15</v>
      </c>
      <c r="J763" s="4">
        <v>2</v>
      </c>
      <c r="K763" s="4" t="s">
        <v>30</v>
      </c>
      <c r="L763" s="6" t="str">
        <f>IF(K763="0-1 Miles","Less than a mile",
 IF(K763="1-2 Miles","Between 1 and 2 miles",
 IF(K763="2-5 Miles","Between 2 and 5 miles",
 IF(K763="5-10 Miles","Between 5 and 10 miles",
 IF(K763="10+ Miles","Greater than 10 miles",
 "Unknown"
)))))</f>
        <v>Greater than 10 miles</v>
      </c>
      <c r="M763" s="4" t="s">
        <v>32</v>
      </c>
      <c r="N763" s="4">
        <v>63</v>
      </c>
      <c r="O763" s="4" t="str">
        <f>IF(AND(N763&gt;=25,N763&lt;=34),"Young Adults",
 IF(AND(N763&gt;=35,N763&lt;=44),"Early Middle Age",
 IF(AND(N763&gt;=45,N763&lt;=54),"Middle Age",
 IF(AND(N763&gt;=55,N763&lt;=64),"Pre-Retirement",
 IF(AND(N763&gt;=65,N763&lt;=74),"Young Seniors",
 IF(AND(N763&gt;=75,N763&lt;=89),"Senior Citizens","Invalid Age")
)))))</f>
        <v>Pre-Retirement</v>
      </c>
      <c r="P763" s="4" t="s">
        <v>18</v>
      </c>
    </row>
    <row r="764" spans="1:16" x14ac:dyDescent="0.3">
      <c r="A764" s="4">
        <v>18435</v>
      </c>
      <c r="B764" s="4" t="s">
        <v>38</v>
      </c>
      <c r="C764" s="4" t="s">
        <v>39</v>
      </c>
      <c r="D764" s="5">
        <v>70000</v>
      </c>
      <c r="E764" s="5" t="str">
        <f t="shared" si="11"/>
        <v>Lower-Middle Income</v>
      </c>
      <c r="F764" s="4">
        <v>5</v>
      </c>
      <c r="G764" s="4" t="s">
        <v>31</v>
      </c>
      <c r="H764" s="4" t="s">
        <v>28</v>
      </c>
      <c r="I764" s="4" t="s">
        <v>15</v>
      </c>
      <c r="J764" s="4">
        <v>2</v>
      </c>
      <c r="K764" s="4" t="s">
        <v>30</v>
      </c>
      <c r="L764" s="6" t="str">
        <f>IF(K764="0-1 Miles","Less than a mile",
 IF(K764="1-2 Miles","Between 1 and 2 miles",
 IF(K764="2-5 Miles","Between 2 and 5 miles",
 IF(K764="5-10 Miles","Between 5 and 10 miles",
 IF(K764="10+ Miles","Greater than 10 miles",
 "Unknown"
)))))</f>
        <v>Greater than 10 miles</v>
      </c>
      <c r="M764" s="4" t="s">
        <v>32</v>
      </c>
      <c r="N764" s="4">
        <v>67</v>
      </c>
      <c r="O764" s="4" t="str">
        <f>IF(AND(N764&gt;=25,N764&lt;=34),"Young Adults",
 IF(AND(N764&gt;=35,N764&lt;=44),"Early Middle Age",
 IF(AND(N764&gt;=45,N764&lt;=54),"Middle Age",
 IF(AND(N764&gt;=55,N764&lt;=64),"Pre-Retirement",
 IF(AND(N764&gt;=65,N764&lt;=74),"Young Seniors",
 IF(AND(N764&gt;=75,N764&lt;=89),"Senior Citizens","Invalid Age")
)))))</f>
        <v>Young Seniors</v>
      </c>
      <c r="P764" s="4" t="s">
        <v>15</v>
      </c>
    </row>
    <row r="765" spans="1:16" x14ac:dyDescent="0.3">
      <c r="A765" s="4">
        <v>11255</v>
      </c>
      <c r="B765" s="4" t="s">
        <v>37</v>
      </c>
      <c r="C765" s="4" t="s">
        <v>36</v>
      </c>
      <c r="D765" s="5">
        <v>70000</v>
      </c>
      <c r="E765" s="5" t="str">
        <f t="shared" si="11"/>
        <v>Lower-Middle Income</v>
      </c>
      <c r="F765" s="4">
        <v>4</v>
      </c>
      <c r="G765" s="4" t="s">
        <v>31</v>
      </c>
      <c r="H765" s="4" t="s">
        <v>28</v>
      </c>
      <c r="I765" s="4" t="s">
        <v>15</v>
      </c>
      <c r="J765" s="4">
        <v>2</v>
      </c>
      <c r="K765" s="4" t="s">
        <v>23</v>
      </c>
      <c r="L765" s="6" t="str">
        <f>IF(K765="0-1 Miles","Less than a mile",
 IF(K765="1-2 Miles","Between 1 and 2 miles",
 IF(K765="2-5 Miles","Between 2 and 5 miles",
 IF(K765="5-10 Miles","Between 5 and 10 miles",
 IF(K765="10+ Miles","Greater than 10 miles",
 "Unknown"
)))))</f>
        <v>Between 5 and 10 miles</v>
      </c>
      <c r="M765" s="4" t="s">
        <v>32</v>
      </c>
      <c r="N765" s="4">
        <v>73</v>
      </c>
      <c r="O765" s="4" t="str">
        <f>IF(AND(N765&gt;=25,N765&lt;=34),"Young Adults",
 IF(AND(N765&gt;=35,N765&lt;=44),"Early Middle Age",
 IF(AND(N765&gt;=45,N765&lt;=54),"Middle Age",
 IF(AND(N765&gt;=55,N765&lt;=64),"Pre-Retirement",
 IF(AND(N765&gt;=65,N765&lt;=74),"Young Seniors",
 IF(AND(N765&gt;=75,N765&lt;=89),"Senior Citizens","Invalid Age")
)))))</f>
        <v>Young Seniors</v>
      </c>
      <c r="P765" s="4" t="s">
        <v>18</v>
      </c>
    </row>
    <row r="766" spans="1:16" x14ac:dyDescent="0.3">
      <c r="A766" s="7">
        <v>18949</v>
      </c>
      <c r="B766" s="7" t="s">
        <v>38</v>
      </c>
      <c r="C766" s="7" t="s">
        <v>36</v>
      </c>
      <c r="D766" s="8">
        <v>70000</v>
      </c>
      <c r="E766" s="8" t="str">
        <f t="shared" si="11"/>
        <v>Lower-Middle Income</v>
      </c>
      <c r="F766" s="7">
        <v>0</v>
      </c>
      <c r="G766" s="7" t="s">
        <v>31</v>
      </c>
      <c r="H766" s="7" t="s">
        <v>28</v>
      </c>
      <c r="I766" s="7" t="s">
        <v>15</v>
      </c>
      <c r="J766" s="7">
        <v>2</v>
      </c>
      <c r="K766" s="7" t="s">
        <v>23</v>
      </c>
      <c r="L766" s="9" t="str">
        <f>IF(K766="0-1 Miles","Less than a mile",
 IF(K766="1-2 Miles","Between 1 and 2 miles",
 IF(K766="2-5 Miles","Between 2 and 5 miles",
 IF(K766="5-10 Miles","Between 5 and 10 miles",
 IF(K766="10+ Miles","Greater than 10 miles",
 "Unknown"
)))))</f>
        <v>Between 5 and 10 miles</v>
      </c>
      <c r="M766" s="7" t="s">
        <v>32</v>
      </c>
      <c r="N766" s="7">
        <v>74</v>
      </c>
      <c r="O766" s="7" t="str">
        <f>IF(AND(N766&gt;=25,N766&lt;=34),"Young Adults",
 IF(AND(N766&gt;=35,N766&lt;=44),"Early Middle Age",
 IF(AND(N766&gt;=45,N766&lt;=54),"Middle Age",
 IF(AND(N766&gt;=55,N766&lt;=64),"Pre-Retirement",
 IF(AND(N766&gt;=65,N766&lt;=74),"Young Seniors",
 IF(AND(N766&gt;=75,N766&lt;=89),"Senior Citizens","Invalid Age")
)))))</f>
        <v>Young Seniors</v>
      </c>
      <c r="P766" s="7" t="s">
        <v>15</v>
      </c>
    </row>
    <row r="767" spans="1:16" x14ac:dyDescent="0.3">
      <c r="A767" s="4">
        <v>27969</v>
      </c>
      <c r="B767" s="4" t="s">
        <v>37</v>
      </c>
      <c r="C767" s="4" t="s">
        <v>36</v>
      </c>
      <c r="D767" s="5">
        <v>80000</v>
      </c>
      <c r="E767" s="5" t="str">
        <f t="shared" si="11"/>
        <v>Middle Income</v>
      </c>
      <c r="F767" s="4">
        <v>0</v>
      </c>
      <c r="G767" s="4" t="s">
        <v>13</v>
      </c>
      <c r="H767" s="4" t="s">
        <v>21</v>
      </c>
      <c r="I767" s="4" t="s">
        <v>15</v>
      </c>
      <c r="J767" s="4">
        <v>2</v>
      </c>
      <c r="K767" s="4" t="s">
        <v>30</v>
      </c>
      <c r="L767" s="6" t="str">
        <f>IF(K767="0-1 Miles","Less than a mile",
 IF(K767="1-2 Miles","Between 1 and 2 miles",
 IF(K767="2-5 Miles","Between 2 and 5 miles",
 IF(K767="5-10 Miles","Between 5 and 10 miles",
 IF(K767="10+ Miles","Greater than 10 miles",
 "Unknown"
)))))</f>
        <v>Greater than 10 miles</v>
      </c>
      <c r="M767" s="4" t="s">
        <v>24</v>
      </c>
      <c r="N767" s="4">
        <v>29</v>
      </c>
      <c r="O767" s="4" t="str">
        <f>IF(AND(N767&gt;=25,N767&lt;=34),"Young Adults",
 IF(AND(N767&gt;=35,N767&lt;=44),"Early Middle Age",
 IF(AND(N767&gt;=45,N767&lt;=54),"Middle Age",
 IF(AND(N767&gt;=55,N767&lt;=64),"Pre-Retirement",
 IF(AND(N767&gt;=65,N767&lt;=74),"Young Seniors",
 IF(AND(N767&gt;=75,N767&lt;=89),"Senior Citizens","Invalid Age")
)))))</f>
        <v>Young Adults</v>
      </c>
      <c r="P767" s="4" t="s">
        <v>15</v>
      </c>
    </row>
    <row r="768" spans="1:16" x14ac:dyDescent="0.3">
      <c r="A768" s="4">
        <v>17230</v>
      </c>
      <c r="B768" s="4" t="s">
        <v>37</v>
      </c>
      <c r="C768" s="4" t="s">
        <v>36</v>
      </c>
      <c r="D768" s="5">
        <v>80000</v>
      </c>
      <c r="E768" s="5" t="str">
        <f t="shared" si="11"/>
        <v>Middle Income</v>
      </c>
      <c r="F768" s="4">
        <v>0</v>
      </c>
      <c r="G768" s="4" t="s">
        <v>13</v>
      </c>
      <c r="H768" s="4" t="s">
        <v>21</v>
      </c>
      <c r="I768" s="4" t="s">
        <v>15</v>
      </c>
      <c r="J768" s="4">
        <v>3</v>
      </c>
      <c r="K768" s="4" t="s">
        <v>30</v>
      </c>
      <c r="L768" s="6" t="str">
        <f>IF(K768="0-1 Miles","Less than a mile",
 IF(K768="1-2 Miles","Between 1 and 2 miles",
 IF(K768="2-5 Miles","Between 2 and 5 miles",
 IF(K768="5-10 Miles","Between 5 and 10 miles",
 IF(K768="10+ Miles","Greater than 10 miles",
 "Unknown"
)))))</f>
        <v>Greater than 10 miles</v>
      </c>
      <c r="M768" s="4" t="s">
        <v>24</v>
      </c>
      <c r="N768" s="4">
        <v>30</v>
      </c>
      <c r="O768" s="4" t="str">
        <f>IF(AND(N768&gt;=25,N768&lt;=34),"Young Adults",
 IF(AND(N768&gt;=35,N768&lt;=44),"Early Middle Age",
 IF(AND(N768&gt;=45,N768&lt;=54),"Middle Age",
 IF(AND(N768&gt;=55,N768&lt;=64),"Pre-Retirement",
 IF(AND(N768&gt;=65,N768&lt;=74),"Young Seniors",
 IF(AND(N768&gt;=75,N768&lt;=89),"Senior Citizens","Invalid Age")
)))))</f>
        <v>Young Adults</v>
      </c>
      <c r="P768" s="4" t="s">
        <v>18</v>
      </c>
    </row>
    <row r="769" spans="1:16" x14ac:dyDescent="0.3">
      <c r="A769" s="4">
        <v>12344</v>
      </c>
      <c r="B769" s="4" t="s">
        <v>38</v>
      </c>
      <c r="C769" s="4" t="s">
        <v>39</v>
      </c>
      <c r="D769" s="5">
        <v>80000</v>
      </c>
      <c r="E769" s="5" t="str">
        <f t="shared" si="11"/>
        <v>Middle Income</v>
      </c>
      <c r="F769" s="4">
        <v>0</v>
      </c>
      <c r="G769" s="4" t="s">
        <v>13</v>
      </c>
      <c r="H769" s="4" t="s">
        <v>21</v>
      </c>
      <c r="I769" s="4" t="s">
        <v>18</v>
      </c>
      <c r="J769" s="4">
        <v>3</v>
      </c>
      <c r="K769" s="4" t="s">
        <v>30</v>
      </c>
      <c r="L769" s="6" t="str">
        <f>IF(K769="0-1 Miles","Less than a mile",
 IF(K769="1-2 Miles","Between 1 and 2 miles",
 IF(K769="2-5 Miles","Between 2 and 5 miles",
 IF(K769="5-10 Miles","Between 5 and 10 miles",
 IF(K769="10+ Miles","Greater than 10 miles",
 "Unknown"
)))))</f>
        <v>Greater than 10 miles</v>
      </c>
      <c r="M769" s="4" t="s">
        <v>24</v>
      </c>
      <c r="N769" s="4">
        <v>31</v>
      </c>
      <c r="O769" s="4" t="str">
        <f>IF(AND(N769&gt;=25,N769&lt;=34),"Young Adults",
 IF(AND(N769&gt;=35,N769&lt;=44),"Early Middle Age",
 IF(AND(N769&gt;=45,N769&lt;=54),"Middle Age",
 IF(AND(N769&gt;=55,N769&lt;=64),"Pre-Retirement",
 IF(AND(N769&gt;=65,N769&lt;=74),"Young Seniors",
 IF(AND(N769&gt;=75,N769&lt;=89),"Senior Citizens","Invalid Age")
)))))</f>
        <v>Young Adults</v>
      </c>
      <c r="P769" s="4" t="s">
        <v>18</v>
      </c>
    </row>
    <row r="770" spans="1:16" x14ac:dyDescent="0.3">
      <c r="A770" s="7">
        <v>16614</v>
      </c>
      <c r="B770" s="7" t="s">
        <v>37</v>
      </c>
      <c r="C770" s="7" t="s">
        <v>39</v>
      </c>
      <c r="D770" s="8">
        <v>80000</v>
      </c>
      <c r="E770" s="8" t="str">
        <f t="shared" ref="E770:E833" si="12">IF(D770&lt;=40000,"Low Income",IF(D770&lt;=70000,"Lower-Middle Income",IF(D770&lt;=100000,"Middle Income",IF(D770&lt;=130000,"Upper-Middle Income","High Income"))))</f>
        <v>Middle Income</v>
      </c>
      <c r="F770" s="7">
        <v>0</v>
      </c>
      <c r="G770" s="7" t="s">
        <v>13</v>
      </c>
      <c r="H770" s="7" t="s">
        <v>21</v>
      </c>
      <c r="I770" s="7" t="s">
        <v>15</v>
      </c>
      <c r="J770" s="7">
        <v>3</v>
      </c>
      <c r="K770" s="7" t="s">
        <v>30</v>
      </c>
      <c r="L770" s="9" t="str">
        <f>IF(K770="0-1 Miles","Less than a mile",
 IF(K770="1-2 Miles","Between 1 and 2 miles",
 IF(K770="2-5 Miles","Between 2 and 5 miles",
 IF(K770="5-10 Miles","Between 5 and 10 miles",
 IF(K770="10+ Miles","Greater than 10 miles",
 "Unknown"
)))))</f>
        <v>Greater than 10 miles</v>
      </c>
      <c r="M770" s="7" t="s">
        <v>24</v>
      </c>
      <c r="N770" s="7">
        <v>32</v>
      </c>
      <c r="O770" s="7" t="str">
        <f>IF(AND(N770&gt;=25,N770&lt;=34),"Young Adults",
 IF(AND(N770&gt;=35,N770&lt;=44),"Early Middle Age",
 IF(AND(N770&gt;=45,N770&lt;=54),"Middle Age",
 IF(AND(N770&gt;=55,N770&lt;=64),"Pre-Retirement",
 IF(AND(N770&gt;=65,N770&lt;=74),"Young Seniors",
 IF(AND(N770&gt;=75,N770&lt;=89),"Senior Citizens","Invalid Age")
)))))</f>
        <v>Young Adults</v>
      </c>
      <c r="P770" s="7" t="s">
        <v>18</v>
      </c>
    </row>
    <row r="771" spans="1:16" x14ac:dyDescent="0.3">
      <c r="A771" s="4">
        <v>24898</v>
      </c>
      <c r="B771" s="4" t="s">
        <v>38</v>
      </c>
      <c r="C771" s="4" t="s">
        <v>39</v>
      </c>
      <c r="D771" s="5">
        <v>80000</v>
      </c>
      <c r="E771" s="5" t="str">
        <f t="shared" si="12"/>
        <v>Middle Income</v>
      </c>
      <c r="F771" s="4">
        <v>0</v>
      </c>
      <c r="G771" s="4" t="s">
        <v>13</v>
      </c>
      <c r="H771" s="4" t="s">
        <v>21</v>
      </c>
      <c r="I771" s="4" t="s">
        <v>15</v>
      </c>
      <c r="J771" s="4">
        <v>3</v>
      </c>
      <c r="K771" s="4" t="s">
        <v>30</v>
      </c>
      <c r="L771" s="6" t="str">
        <f>IF(K771="0-1 Miles","Less than a mile",
 IF(K771="1-2 Miles","Between 1 and 2 miles",
 IF(K771="2-5 Miles","Between 2 and 5 miles",
 IF(K771="5-10 Miles","Between 5 and 10 miles",
 IF(K771="10+ Miles","Greater than 10 miles",
 "Unknown"
)))))</f>
        <v>Greater than 10 miles</v>
      </c>
      <c r="M771" s="4" t="s">
        <v>24</v>
      </c>
      <c r="N771" s="4">
        <v>32</v>
      </c>
      <c r="O771" s="4" t="str">
        <f>IF(AND(N771&gt;=25,N771&lt;=34),"Young Adults",
 IF(AND(N771&gt;=35,N771&lt;=44),"Early Middle Age",
 IF(AND(N771&gt;=45,N771&lt;=54),"Middle Age",
 IF(AND(N771&gt;=55,N771&lt;=64),"Pre-Retirement",
 IF(AND(N771&gt;=65,N771&lt;=74),"Young Seniors",
 IF(AND(N771&gt;=75,N771&lt;=89),"Senior Citizens","Invalid Age")
)))))</f>
        <v>Young Adults</v>
      </c>
      <c r="P771" s="4" t="s">
        <v>18</v>
      </c>
    </row>
    <row r="772" spans="1:16" x14ac:dyDescent="0.3">
      <c r="A772" s="4">
        <v>17238</v>
      </c>
      <c r="B772" s="4" t="s">
        <v>38</v>
      </c>
      <c r="C772" s="4" t="s">
        <v>36</v>
      </c>
      <c r="D772" s="5">
        <v>80000</v>
      </c>
      <c r="E772" s="5" t="str">
        <f t="shared" si="12"/>
        <v>Middle Income</v>
      </c>
      <c r="F772" s="4">
        <v>0</v>
      </c>
      <c r="G772" s="4" t="s">
        <v>13</v>
      </c>
      <c r="H772" s="4" t="s">
        <v>21</v>
      </c>
      <c r="I772" s="4" t="s">
        <v>15</v>
      </c>
      <c r="J772" s="4">
        <v>3</v>
      </c>
      <c r="K772" s="4" t="s">
        <v>30</v>
      </c>
      <c r="L772" s="6" t="str">
        <f>IF(K772="0-1 Miles","Less than a mile",
 IF(K772="1-2 Miles","Between 1 and 2 miles",
 IF(K772="2-5 Miles","Between 2 and 5 miles",
 IF(K772="5-10 Miles","Between 5 and 10 miles",
 IF(K772="10+ Miles","Greater than 10 miles",
 "Unknown"
)))))</f>
        <v>Greater than 10 miles</v>
      </c>
      <c r="M772" s="4" t="s">
        <v>24</v>
      </c>
      <c r="N772" s="4">
        <v>32</v>
      </c>
      <c r="O772" s="4" t="str">
        <f>IF(AND(N772&gt;=25,N772&lt;=34),"Young Adults",
 IF(AND(N772&gt;=35,N772&lt;=44),"Early Middle Age",
 IF(AND(N772&gt;=45,N772&lt;=54),"Middle Age",
 IF(AND(N772&gt;=55,N772&lt;=64),"Pre-Retirement",
 IF(AND(N772&gt;=65,N772&lt;=74),"Young Seniors",
 IF(AND(N772&gt;=75,N772&lt;=89),"Senior Citizens","Invalid Age")
)))))</f>
        <v>Young Adults</v>
      </c>
      <c r="P772" s="4" t="s">
        <v>18</v>
      </c>
    </row>
    <row r="773" spans="1:16" x14ac:dyDescent="0.3">
      <c r="A773" s="4">
        <v>11453</v>
      </c>
      <c r="B773" s="4" t="s">
        <v>38</v>
      </c>
      <c r="C773" s="4" t="s">
        <v>36</v>
      </c>
      <c r="D773" s="5">
        <v>80000</v>
      </c>
      <c r="E773" s="5" t="str">
        <f t="shared" si="12"/>
        <v>Middle Income</v>
      </c>
      <c r="F773" s="4">
        <v>0</v>
      </c>
      <c r="G773" s="4" t="s">
        <v>13</v>
      </c>
      <c r="H773" s="4" t="s">
        <v>21</v>
      </c>
      <c r="I773" s="4" t="s">
        <v>18</v>
      </c>
      <c r="J773" s="4">
        <v>3</v>
      </c>
      <c r="K773" s="4" t="s">
        <v>30</v>
      </c>
      <c r="L773" s="6" t="str">
        <f>IF(K773="0-1 Miles","Less than a mile",
 IF(K773="1-2 Miles","Between 1 and 2 miles",
 IF(K773="2-5 Miles","Between 2 and 5 miles",
 IF(K773="5-10 Miles","Between 5 and 10 miles",
 IF(K773="10+ Miles","Greater than 10 miles",
 "Unknown"
)))))</f>
        <v>Greater than 10 miles</v>
      </c>
      <c r="M773" s="4" t="s">
        <v>24</v>
      </c>
      <c r="N773" s="4">
        <v>33</v>
      </c>
      <c r="O773" s="4" t="str">
        <f>IF(AND(N773&gt;=25,N773&lt;=34),"Young Adults",
 IF(AND(N773&gt;=35,N773&lt;=44),"Early Middle Age",
 IF(AND(N773&gt;=45,N773&lt;=54),"Middle Age",
 IF(AND(N773&gt;=55,N773&lt;=64),"Pre-Retirement",
 IF(AND(N773&gt;=65,N773&lt;=74),"Young Seniors",
 IF(AND(N773&gt;=75,N773&lt;=89),"Senior Citizens","Invalid Age")
)))))</f>
        <v>Young Adults</v>
      </c>
      <c r="P773" s="4" t="s">
        <v>15</v>
      </c>
    </row>
    <row r="774" spans="1:16" x14ac:dyDescent="0.3">
      <c r="A774" s="4">
        <v>21554</v>
      </c>
      <c r="B774" s="4" t="s">
        <v>38</v>
      </c>
      <c r="C774" s="4" t="s">
        <v>39</v>
      </c>
      <c r="D774" s="5">
        <v>80000</v>
      </c>
      <c r="E774" s="5" t="str">
        <f t="shared" si="12"/>
        <v>Middle Income</v>
      </c>
      <c r="F774" s="4">
        <v>0</v>
      </c>
      <c r="G774" s="4" t="s">
        <v>13</v>
      </c>
      <c r="H774" s="4" t="s">
        <v>21</v>
      </c>
      <c r="I774" s="4" t="s">
        <v>18</v>
      </c>
      <c r="J774" s="4">
        <v>3</v>
      </c>
      <c r="K774" s="4" t="s">
        <v>30</v>
      </c>
      <c r="L774" s="6" t="str">
        <f>IF(K774="0-1 Miles","Less than a mile",
 IF(K774="1-2 Miles","Between 1 and 2 miles",
 IF(K774="2-5 Miles","Between 2 and 5 miles",
 IF(K774="5-10 Miles","Between 5 and 10 miles",
 IF(K774="10+ Miles","Greater than 10 miles",
 "Unknown"
)))))</f>
        <v>Greater than 10 miles</v>
      </c>
      <c r="M774" s="4" t="s">
        <v>24</v>
      </c>
      <c r="N774" s="4">
        <v>33</v>
      </c>
      <c r="O774" s="4" t="str">
        <f>IF(AND(N774&gt;=25,N774&lt;=34),"Young Adults",
 IF(AND(N774&gt;=35,N774&lt;=44),"Early Middle Age",
 IF(AND(N774&gt;=45,N774&lt;=54),"Middle Age",
 IF(AND(N774&gt;=55,N774&lt;=64),"Pre-Retirement",
 IF(AND(N774&gt;=65,N774&lt;=74),"Young Seniors",
 IF(AND(N774&gt;=75,N774&lt;=89),"Senior Citizens","Invalid Age")
)))))</f>
        <v>Young Adults</v>
      </c>
      <c r="P774" s="4" t="s">
        <v>18</v>
      </c>
    </row>
    <row r="775" spans="1:16" x14ac:dyDescent="0.3">
      <c r="A775" s="7">
        <v>23586</v>
      </c>
      <c r="B775" s="7" t="s">
        <v>37</v>
      </c>
      <c r="C775" s="7" t="s">
        <v>39</v>
      </c>
      <c r="D775" s="8">
        <v>80000</v>
      </c>
      <c r="E775" s="8" t="str">
        <f t="shared" si="12"/>
        <v>Middle Income</v>
      </c>
      <c r="F775" s="7">
        <v>0</v>
      </c>
      <c r="G775" s="7" t="s">
        <v>13</v>
      </c>
      <c r="H775" s="7" t="s">
        <v>28</v>
      </c>
      <c r="I775" s="7" t="s">
        <v>15</v>
      </c>
      <c r="J775" s="7">
        <v>1</v>
      </c>
      <c r="K775" s="7" t="s">
        <v>26</v>
      </c>
      <c r="L775" s="9" t="str">
        <f>IF(K775="0-1 Miles","Less than a mile",
 IF(K775="1-2 Miles","Between 1 and 2 miles",
 IF(K775="2-5 Miles","Between 2 and 5 miles",
 IF(K775="5-10 Miles","Between 5 and 10 miles",
 IF(K775="10+ Miles","Greater than 10 miles",
 "Unknown"
)))))</f>
        <v>Between 1 and 2 miles</v>
      </c>
      <c r="M775" s="7" t="s">
        <v>32</v>
      </c>
      <c r="N775" s="7">
        <v>34</v>
      </c>
      <c r="O775" s="7" t="str">
        <f>IF(AND(N775&gt;=25,N775&lt;=34),"Young Adults",
 IF(AND(N775&gt;=35,N775&lt;=44),"Early Middle Age",
 IF(AND(N775&gt;=45,N775&lt;=54),"Middle Age",
 IF(AND(N775&gt;=55,N775&lt;=64),"Pre-Retirement",
 IF(AND(N775&gt;=65,N775&lt;=74),"Young Seniors",
 IF(AND(N775&gt;=75,N775&lt;=89),"Senior Citizens","Invalid Age")
)))))</f>
        <v>Young Adults</v>
      </c>
      <c r="P775" s="7" t="s">
        <v>15</v>
      </c>
    </row>
    <row r="776" spans="1:16" x14ac:dyDescent="0.3">
      <c r="A776" s="4">
        <v>21266</v>
      </c>
      <c r="B776" s="4" t="s">
        <v>38</v>
      </c>
      <c r="C776" s="4" t="s">
        <v>39</v>
      </c>
      <c r="D776" s="5">
        <v>80000</v>
      </c>
      <c r="E776" s="5" t="str">
        <f t="shared" si="12"/>
        <v>Middle Income</v>
      </c>
      <c r="F776" s="4">
        <v>0</v>
      </c>
      <c r="G776" s="4" t="s">
        <v>13</v>
      </c>
      <c r="H776" s="4" t="s">
        <v>28</v>
      </c>
      <c r="I776" s="4" t="s">
        <v>15</v>
      </c>
      <c r="J776" s="4">
        <v>1</v>
      </c>
      <c r="K776" s="4" t="s">
        <v>26</v>
      </c>
      <c r="L776" s="6" t="str">
        <f>IF(K776="0-1 Miles","Less than a mile",
 IF(K776="1-2 Miles","Between 1 and 2 miles",
 IF(K776="2-5 Miles","Between 2 and 5 miles",
 IF(K776="5-10 Miles","Between 5 and 10 miles",
 IF(K776="10+ Miles","Greater than 10 miles",
 "Unknown"
)))))</f>
        <v>Between 1 and 2 miles</v>
      </c>
      <c r="M776" s="4" t="s">
        <v>32</v>
      </c>
      <c r="N776" s="4">
        <v>34</v>
      </c>
      <c r="O776" s="4" t="str">
        <f>IF(AND(N776&gt;=25,N776&lt;=34),"Young Adults",
 IF(AND(N776&gt;=35,N776&lt;=44),"Early Middle Age",
 IF(AND(N776&gt;=45,N776&lt;=54),"Middle Age",
 IF(AND(N776&gt;=55,N776&lt;=64),"Pre-Retirement",
 IF(AND(N776&gt;=65,N776&lt;=74),"Young Seniors",
 IF(AND(N776&gt;=75,N776&lt;=89),"Senior Citizens","Invalid Age")
)))))</f>
        <v>Young Adults</v>
      </c>
      <c r="P776" s="4" t="s">
        <v>15</v>
      </c>
    </row>
    <row r="777" spans="1:16" x14ac:dyDescent="0.3">
      <c r="A777" s="7">
        <v>22994</v>
      </c>
      <c r="B777" s="7" t="s">
        <v>37</v>
      </c>
      <c r="C777" s="7" t="s">
        <v>39</v>
      </c>
      <c r="D777" s="8">
        <v>80000</v>
      </c>
      <c r="E777" s="8" t="str">
        <f t="shared" si="12"/>
        <v>Middle Income</v>
      </c>
      <c r="F777" s="7">
        <v>0</v>
      </c>
      <c r="G777" s="7" t="s">
        <v>13</v>
      </c>
      <c r="H777" s="7" t="s">
        <v>28</v>
      </c>
      <c r="I777" s="7" t="s">
        <v>15</v>
      </c>
      <c r="J777" s="7">
        <v>1</v>
      </c>
      <c r="K777" s="7" t="s">
        <v>26</v>
      </c>
      <c r="L777" s="9" t="str">
        <f>IF(K777="0-1 Miles","Less than a mile",
 IF(K777="1-2 Miles","Between 1 and 2 miles",
 IF(K777="2-5 Miles","Between 2 and 5 miles",
 IF(K777="5-10 Miles","Between 5 and 10 miles",
 IF(K777="10+ Miles","Greater than 10 miles",
 "Unknown"
)))))</f>
        <v>Between 1 and 2 miles</v>
      </c>
      <c r="M777" s="7" t="s">
        <v>32</v>
      </c>
      <c r="N777" s="7">
        <v>34</v>
      </c>
      <c r="O777" s="7" t="str">
        <f>IF(AND(N777&gt;=25,N777&lt;=34),"Young Adults",
 IF(AND(N777&gt;=35,N777&lt;=44),"Early Middle Age",
 IF(AND(N777&gt;=45,N777&lt;=54),"Middle Age",
 IF(AND(N777&gt;=55,N777&lt;=64),"Pre-Retirement",
 IF(AND(N777&gt;=65,N777&lt;=74),"Young Seniors",
 IF(AND(N777&gt;=75,N777&lt;=89),"Senior Citizens","Invalid Age")
)))))</f>
        <v>Young Adults</v>
      </c>
      <c r="P777" s="7" t="s">
        <v>15</v>
      </c>
    </row>
    <row r="778" spans="1:16" x14ac:dyDescent="0.3">
      <c r="A778" s="4">
        <v>21564</v>
      </c>
      <c r="B778" s="4" t="s">
        <v>38</v>
      </c>
      <c r="C778" s="4" t="s">
        <v>39</v>
      </c>
      <c r="D778" s="5">
        <v>80000</v>
      </c>
      <c r="E778" s="5" t="str">
        <f t="shared" si="12"/>
        <v>Middle Income</v>
      </c>
      <c r="F778" s="4">
        <v>0</v>
      </c>
      <c r="G778" s="4" t="s">
        <v>13</v>
      </c>
      <c r="H778" s="4" t="s">
        <v>21</v>
      </c>
      <c r="I778" s="4" t="s">
        <v>15</v>
      </c>
      <c r="J778" s="4">
        <v>4</v>
      </c>
      <c r="K778" s="4" t="s">
        <v>30</v>
      </c>
      <c r="L778" s="6" t="str">
        <f>IF(K778="0-1 Miles","Less than a mile",
 IF(K778="1-2 Miles","Between 1 and 2 miles",
 IF(K778="2-5 Miles","Between 2 and 5 miles",
 IF(K778="5-10 Miles","Between 5 and 10 miles",
 IF(K778="10+ Miles","Greater than 10 miles",
 "Unknown"
)))))</f>
        <v>Greater than 10 miles</v>
      </c>
      <c r="M778" s="4" t="s">
        <v>24</v>
      </c>
      <c r="N778" s="4">
        <v>35</v>
      </c>
      <c r="O778" s="4" t="str">
        <f>IF(AND(N778&gt;=25,N778&lt;=34),"Young Adults",
 IF(AND(N778&gt;=35,N778&lt;=44),"Early Middle Age",
 IF(AND(N778&gt;=45,N778&lt;=54),"Middle Age",
 IF(AND(N778&gt;=55,N778&lt;=64),"Pre-Retirement",
 IF(AND(N778&gt;=65,N778&lt;=74),"Young Seniors",
 IF(AND(N778&gt;=75,N778&lt;=89),"Senior Citizens","Invalid Age")
)))))</f>
        <v>Early Middle Age</v>
      </c>
      <c r="P778" s="4" t="s">
        <v>18</v>
      </c>
    </row>
    <row r="779" spans="1:16" x14ac:dyDescent="0.3">
      <c r="A779" s="4">
        <v>20619</v>
      </c>
      <c r="B779" s="4" t="s">
        <v>38</v>
      </c>
      <c r="C779" s="4" t="s">
        <v>36</v>
      </c>
      <c r="D779" s="5">
        <v>80000</v>
      </c>
      <c r="E779" s="5" t="str">
        <f t="shared" si="12"/>
        <v>Middle Income</v>
      </c>
      <c r="F779" s="4">
        <v>0</v>
      </c>
      <c r="G779" s="4" t="s">
        <v>13</v>
      </c>
      <c r="H779" s="4" t="s">
        <v>21</v>
      </c>
      <c r="I779" s="4" t="s">
        <v>18</v>
      </c>
      <c r="J779" s="4">
        <v>4</v>
      </c>
      <c r="K779" s="4" t="s">
        <v>30</v>
      </c>
      <c r="L779" s="6" t="str">
        <f>IF(K779="0-1 Miles","Less than a mile",
 IF(K779="1-2 Miles","Between 1 and 2 miles",
 IF(K779="2-5 Miles","Between 2 and 5 miles",
 IF(K779="5-10 Miles","Between 5 and 10 miles",
 IF(K779="10+ Miles","Greater than 10 miles",
 "Unknown"
)))))</f>
        <v>Greater than 10 miles</v>
      </c>
      <c r="M779" s="4" t="s">
        <v>24</v>
      </c>
      <c r="N779" s="4">
        <v>35</v>
      </c>
      <c r="O779" s="4" t="str">
        <f>IF(AND(N779&gt;=25,N779&lt;=34),"Young Adults",
 IF(AND(N779&gt;=35,N779&lt;=44),"Early Middle Age",
 IF(AND(N779&gt;=45,N779&lt;=54),"Middle Age",
 IF(AND(N779&gt;=55,N779&lt;=64),"Pre-Retirement",
 IF(AND(N779&gt;=65,N779&lt;=74),"Young Seniors",
 IF(AND(N779&gt;=75,N779&lt;=89),"Senior Citizens","Invalid Age")
)))))</f>
        <v>Early Middle Age</v>
      </c>
      <c r="P779" s="4" t="s">
        <v>18</v>
      </c>
    </row>
    <row r="780" spans="1:16" x14ac:dyDescent="0.3">
      <c r="A780" s="4">
        <v>14669</v>
      </c>
      <c r="B780" s="4" t="s">
        <v>37</v>
      </c>
      <c r="C780" s="4" t="s">
        <v>39</v>
      </c>
      <c r="D780" s="5">
        <v>80000</v>
      </c>
      <c r="E780" s="5" t="str">
        <f t="shared" si="12"/>
        <v>Middle Income</v>
      </c>
      <c r="F780" s="4">
        <v>4</v>
      </c>
      <c r="G780" s="4" t="s">
        <v>31</v>
      </c>
      <c r="H780" s="4" t="s">
        <v>28</v>
      </c>
      <c r="I780" s="4" t="s">
        <v>15</v>
      </c>
      <c r="J780" s="4">
        <v>1</v>
      </c>
      <c r="K780" s="4" t="s">
        <v>16</v>
      </c>
      <c r="L780" s="6" t="str">
        <f>IF(K780="0-1 Miles","Less than a mile",
 IF(K780="1-2 Miles","Between 1 and 2 miles",
 IF(K780="2-5 Miles","Between 2 and 5 miles",
 IF(K780="5-10 Miles","Between 5 and 10 miles",
 IF(K780="10+ Miles","Greater than 10 miles",
 "Unknown"
)))))</f>
        <v>Less than a mile</v>
      </c>
      <c r="M780" s="4" t="s">
        <v>24</v>
      </c>
      <c r="N780" s="4">
        <v>36</v>
      </c>
      <c r="O780" s="4" t="str">
        <f>IF(AND(N780&gt;=25,N780&lt;=34),"Young Adults",
 IF(AND(N780&gt;=35,N780&lt;=44),"Early Middle Age",
 IF(AND(N780&gt;=45,N780&lt;=54),"Middle Age",
 IF(AND(N780&gt;=55,N780&lt;=64),"Pre-Retirement",
 IF(AND(N780&gt;=65,N780&lt;=74),"Young Seniors",
 IF(AND(N780&gt;=75,N780&lt;=89),"Senior Citizens","Invalid Age")
)))))</f>
        <v>Early Middle Age</v>
      </c>
      <c r="P780" s="4" t="s">
        <v>18</v>
      </c>
    </row>
    <row r="781" spans="1:16" x14ac:dyDescent="0.3">
      <c r="A781" s="4">
        <v>28207</v>
      </c>
      <c r="B781" s="4" t="s">
        <v>37</v>
      </c>
      <c r="C781" s="4" t="s">
        <v>36</v>
      </c>
      <c r="D781" s="5">
        <v>80000</v>
      </c>
      <c r="E781" s="5" t="str">
        <f t="shared" si="12"/>
        <v>Middle Income</v>
      </c>
      <c r="F781" s="4">
        <v>4</v>
      </c>
      <c r="G781" s="4" t="s">
        <v>31</v>
      </c>
      <c r="H781" s="4" t="s">
        <v>28</v>
      </c>
      <c r="I781" s="4" t="s">
        <v>15</v>
      </c>
      <c r="J781" s="4">
        <v>1</v>
      </c>
      <c r="K781" s="4" t="s">
        <v>16</v>
      </c>
      <c r="L781" s="6" t="str">
        <f>IF(K781="0-1 Miles","Less than a mile",
 IF(K781="1-2 Miles","Between 1 and 2 miles",
 IF(K781="2-5 Miles","Between 2 and 5 miles",
 IF(K781="5-10 Miles","Between 5 and 10 miles",
 IF(K781="10+ Miles","Greater than 10 miles",
 "Unknown"
)))))</f>
        <v>Less than a mile</v>
      </c>
      <c r="M781" s="4" t="s">
        <v>24</v>
      </c>
      <c r="N781" s="4">
        <v>36</v>
      </c>
      <c r="O781" s="4" t="str">
        <f>IF(AND(N781&gt;=25,N781&lt;=34),"Young Adults",
 IF(AND(N781&gt;=35,N781&lt;=44),"Early Middle Age",
 IF(AND(N781&gt;=45,N781&lt;=54),"Middle Age",
 IF(AND(N781&gt;=55,N781&lt;=64),"Pre-Retirement",
 IF(AND(N781&gt;=65,N781&lt;=74),"Young Seniors",
 IF(AND(N781&gt;=75,N781&lt;=89),"Senior Citizens","Invalid Age")
)))))</f>
        <v>Early Middle Age</v>
      </c>
      <c r="P781" s="4" t="s">
        <v>15</v>
      </c>
    </row>
    <row r="782" spans="1:16" x14ac:dyDescent="0.3">
      <c r="A782" s="7">
        <v>26651</v>
      </c>
      <c r="B782" s="7" t="s">
        <v>38</v>
      </c>
      <c r="C782" s="7" t="s">
        <v>36</v>
      </c>
      <c r="D782" s="8">
        <v>80000</v>
      </c>
      <c r="E782" s="8" t="str">
        <f t="shared" si="12"/>
        <v>Middle Income</v>
      </c>
      <c r="F782" s="7">
        <v>4</v>
      </c>
      <c r="G782" s="7" t="s">
        <v>31</v>
      </c>
      <c r="H782" s="7" t="s">
        <v>28</v>
      </c>
      <c r="I782" s="7" t="s">
        <v>15</v>
      </c>
      <c r="J782" s="7">
        <v>0</v>
      </c>
      <c r="K782" s="7" t="s">
        <v>16</v>
      </c>
      <c r="L782" s="9" t="str">
        <f>IF(K782="0-1 Miles","Less than a mile",
 IF(K782="1-2 Miles","Between 1 and 2 miles",
 IF(K782="2-5 Miles","Between 2 and 5 miles",
 IF(K782="5-10 Miles","Between 5 and 10 miles",
 IF(K782="10+ Miles","Greater than 10 miles",
 "Unknown"
)))))</f>
        <v>Less than a mile</v>
      </c>
      <c r="M782" s="7" t="s">
        <v>24</v>
      </c>
      <c r="N782" s="7">
        <v>36</v>
      </c>
      <c r="O782" s="7" t="str">
        <f>IF(AND(N782&gt;=25,N782&lt;=34),"Young Adults",
 IF(AND(N782&gt;=35,N782&lt;=44),"Early Middle Age",
 IF(AND(N782&gt;=45,N782&lt;=54),"Middle Age",
 IF(AND(N782&gt;=55,N782&lt;=64),"Pre-Retirement",
 IF(AND(N782&gt;=65,N782&lt;=74),"Young Seniors",
 IF(AND(N782&gt;=75,N782&lt;=89),"Senior Citizens","Invalid Age")
)))))</f>
        <v>Early Middle Age</v>
      </c>
      <c r="P782" s="7" t="s">
        <v>15</v>
      </c>
    </row>
    <row r="783" spans="1:16" x14ac:dyDescent="0.3">
      <c r="A783" s="7">
        <v>28068</v>
      </c>
      <c r="B783" s="7" t="s">
        <v>38</v>
      </c>
      <c r="C783" s="7" t="s">
        <v>39</v>
      </c>
      <c r="D783" s="8">
        <v>80000</v>
      </c>
      <c r="E783" s="8" t="str">
        <f t="shared" si="12"/>
        <v>Middle Income</v>
      </c>
      <c r="F783" s="7">
        <v>3</v>
      </c>
      <c r="G783" s="7" t="s">
        <v>31</v>
      </c>
      <c r="H783" s="7" t="s">
        <v>21</v>
      </c>
      <c r="I783" s="7" t="s">
        <v>18</v>
      </c>
      <c r="J783" s="7">
        <v>0</v>
      </c>
      <c r="K783" s="7" t="s">
        <v>16</v>
      </c>
      <c r="L783" s="9" t="str">
        <f>IF(K783="0-1 Miles","Less than a mile",
 IF(K783="1-2 Miles","Between 1 and 2 miles",
 IF(K783="2-5 Miles","Between 2 and 5 miles",
 IF(K783="5-10 Miles","Between 5 and 10 miles",
 IF(K783="10+ Miles","Greater than 10 miles",
 "Unknown"
)))))</f>
        <v>Less than a mile</v>
      </c>
      <c r="M783" s="7" t="s">
        <v>32</v>
      </c>
      <c r="N783" s="7">
        <v>36</v>
      </c>
      <c r="O783" s="7" t="str">
        <f>IF(AND(N783&gt;=25,N783&lt;=34),"Young Adults",
 IF(AND(N783&gt;=35,N783&lt;=44),"Early Middle Age",
 IF(AND(N783&gt;=45,N783&lt;=54),"Middle Age",
 IF(AND(N783&gt;=55,N783&lt;=64),"Pre-Retirement",
 IF(AND(N783&gt;=65,N783&lt;=74),"Young Seniors",
 IF(AND(N783&gt;=75,N783&lt;=89),"Senior Citizens","Invalid Age")
)))))</f>
        <v>Early Middle Age</v>
      </c>
      <c r="P783" s="7" t="s">
        <v>15</v>
      </c>
    </row>
    <row r="784" spans="1:16" x14ac:dyDescent="0.3">
      <c r="A784" s="7">
        <v>14602</v>
      </c>
      <c r="B784" s="7" t="s">
        <v>37</v>
      </c>
      <c r="C784" s="7" t="s">
        <v>39</v>
      </c>
      <c r="D784" s="8">
        <v>80000</v>
      </c>
      <c r="E784" s="8" t="str">
        <f t="shared" si="12"/>
        <v>Middle Income</v>
      </c>
      <c r="F784" s="7">
        <v>3</v>
      </c>
      <c r="G784" s="7" t="s">
        <v>31</v>
      </c>
      <c r="H784" s="7" t="s">
        <v>21</v>
      </c>
      <c r="I784" s="7" t="s">
        <v>15</v>
      </c>
      <c r="J784" s="7">
        <v>0</v>
      </c>
      <c r="K784" s="7" t="s">
        <v>16</v>
      </c>
      <c r="L784" s="9" t="str">
        <f>IF(K784="0-1 Miles","Less than a mile",
 IF(K784="1-2 Miles","Between 1 and 2 miles",
 IF(K784="2-5 Miles","Between 2 and 5 miles",
 IF(K784="5-10 Miles","Between 5 and 10 miles",
 IF(K784="10+ Miles","Greater than 10 miles",
 "Unknown"
)))))</f>
        <v>Less than a mile</v>
      </c>
      <c r="M784" s="7" t="s">
        <v>32</v>
      </c>
      <c r="N784" s="7">
        <v>36</v>
      </c>
      <c r="O784" s="7" t="str">
        <f>IF(AND(N784&gt;=25,N784&lt;=34),"Young Adults",
 IF(AND(N784&gt;=35,N784&lt;=44),"Early Middle Age",
 IF(AND(N784&gt;=45,N784&lt;=54),"Middle Age",
 IF(AND(N784&gt;=55,N784&lt;=64),"Pre-Retirement",
 IF(AND(N784&gt;=65,N784&lt;=74),"Young Seniors",
 IF(AND(N784&gt;=75,N784&lt;=89),"Senior Citizens","Invalid Age")
)))))</f>
        <v>Early Middle Age</v>
      </c>
      <c r="P784" s="7" t="s">
        <v>15</v>
      </c>
    </row>
    <row r="785" spans="1:16" x14ac:dyDescent="0.3">
      <c r="A785" s="7">
        <v>23882</v>
      </c>
      <c r="B785" s="7" t="s">
        <v>38</v>
      </c>
      <c r="C785" s="7" t="s">
        <v>39</v>
      </c>
      <c r="D785" s="8">
        <v>80000</v>
      </c>
      <c r="E785" s="8" t="str">
        <f t="shared" si="12"/>
        <v>Middle Income</v>
      </c>
      <c r="F785" s="7">
        <v>3</v>
      </c>
      <c r="G785" s="7" t="s">
        <v>31</v>
      </c>
      <c r="H785" s="7" t="s">
        <v>21</v>
      </c>
      <c r="I785" s="7" t="s">
        <v>15</v>
      </c>
      <c r="J785" s="7">
        <v>0</v>
      </c>
      <c r="K785" s="7" t="s">
        <v>16</v>
      </c>
      <c r="L785" s="9" t="str">
        <f>IF(K785="0-1 Miles","Less than a mile",
 IF(K785="1-2 Miles","Between 1 and 2 miles",
 IF(K785="2-5 Miles","Between 2 and 5 miles",
 IF(K785="5-10 Miles","Between 5 and 10 miles",
 IF(K785="10+ Miles","Greater than 10 miles",
 "Unknown"
)))))</f>
        <v>Less than a mile</v>
      </c>
      <c r="M785" s="7" t="s">
        <v>32</v>
      </c>
      <c r="N785" s="7">
        <v>37</v>
      </c>
      <c r="O785" s="7" t="str">
        <f>IF(AND(N785&gt;=25,N785&lt;=34),"Young Adults",
 IF(AND(N785&gt;=35,N785&lt;=44),"Early Middle Age",
 IF(AND(N785&gt;=45,N785&lt;=54),"Middle Age",
 IF(AND(N785&gt;=55,N785&lt;=64),"Pre-Retirement",
 IF(AND(N785&gt;=65,N785&lt;=74),"Young Seniors",
 IF(AND(N785&gt;=75,N785&lt;=89),"Senior Citizens","Invalid Age")
)))))</f>
        <v>Early Middle Age</v>
      </c>
      <c r="P785" s="7" t="s">
        <v>15</v>
      </c>
    </row>
    <row r="786" spans="1:16" x14ac:dyDescent="0.3">
      <c r="A786" s="4">
        <v>28066</v>
      </c>
      <c r="B786" s="4" t="s">
        <v>37</v>
      </c>
      <c r="C786" s="4" t="s">
        <v>36</v>
      </c>
      <c r="D786" s="5">
        <v>80000</v>
      </c>
      <c r="E786" s="5" t="str">
        <f t="shared" si="12"/>
        <v>Middle Income</v>
      </c>
      <c r="F786" s="4">
        <v>2</v>
      </c>
      <c r="G786" s="4" t="s">
        <v>31</v>
      </c>
      <c r="H786" s="4" t="s">
        <v>21</v>
      </c>
      <c r="I786" s="4" t="s">
        <v>15</v>
      </c>
      <c r="J786" s="4">
        <v>0</v>
      </c>
      <c r="K786" s="4" t="s">
        <v>16</v>
      </c>
      <c r="L786" s="6" t="str">
        <f>IF(K786="0-1 Miles","Less than a mile",
 IF(K786="1-2 Miles","Between 1 and 2 miles",
 IF(K786="2-5 Miles","Between 2 and 5 miles",
 IF(K786="5-10 Miles","Between 5 and 10 miles",
 IF(K786="10+ Miles","Greater than 10 miles",
 "Unknown"
)))))</f>
        <v>Less than a mile</v>
      </c>
      <c r="M786" s="4" t="s">
        <v>32</v>
      </c>
      <c r="N786" s="4">
        <v>37</v>
      </c>
      <c r="O786" s="4" t="str">
        <f>IF(AND(N786&gt;=25,N786&lt;=34),"Young Adults",
 IF(AND(N786&gt;=35,N786&lt;=44),"Early Middle Age",
 IF(AND(N786&gt;=45,N786&lt;=54),"Middle Age",
 IF(AND(N786&gt;=55,N786&lt;=64),"Pre-Retirement",
 IF(AND(N786&gt;=65,N786&lt;=74),"Young Seniors",
 IF(AND(N786&gt;=75,N786&lt;=89),"Senior Citizens","Invalid Age")
)))))</f>
        <v>Early Middle Age</v>
      </c>
      <c r="P786" s="4" t="s">
        <v>15</v>
      </c>
    </row>
    <row r="787" spans="1:16" x14ac:dyDescent="0.3">
      <c r="A787" s="4">
        <v>16179</v>
      </c>
      <c r="B787" s="4" t="s">
        <v>38</v>
      </c>
      <c r="C787" s="4" t="s">
        <v>39</v>
      </c>
      <c r="D787" s="5">
        <v>80000</v>
      </c>
      <c r="E787" s="5" t="str">
        <f t="shared" si="12"/>
        <v>Middle Income</v>
      </c>
      <c r="F787" s="4">
        <v>5</v>
      </c>
      <c r="G787" s="4" t="s">
        <v>13</v>
      </c>
      <c r="H787" s="4" t="s">
        <v>21</v>
      </c>
      <c r="I787" s="4" t="s">
        <v>15</v>
      </c>
      <c r="J787" s="4">
        <v>4</v>
      </c>
      <c r="K787" s="4" t="s">
        <v>26</v>
      </c>
      <c r="L787" s="6" t="str">
        <f>IF(K787="0-1 Miles","Less than a mile",
 IF(K787="1-2 Miles","Between 1 and 2 miles",
 IF(K787="2-5 Miles","Between 2 and 5 miles",
 IF(K787="5-10 Miles","Between 5 and 10 miles",
 IF(K787="10+ Miles","Greater than 10 miles",
 "Unknown"
)))))</f>
        <v>Between 1 and 2 miles</v>
      </c>
      <c r="M787" s="4" t="s">
        <v>24</v>
      </c>
      <c r="N787" s="4">
        <v>38</v>
      </c>
      <c r="O787" s="4" t="str">
        <f>IF(AND(N787&gt;=25,N787&lt;=34),"Young Adults",
 IF(AND(N787&gt;=35,N787&lt;=44),"Early Middle Age",
 IF(AND(N787&gt;=45,N787&lt;=54),"Middle Age",
 IF(AND(N787&gt;=55,N787&lt;=64),"Pre-Retirement",
 IF(AND(N787&gt;=65,N787&lt;=74),"Young Seniors",
 IF(AND(N787&gt;=75,N787&lt;=89),"Senior Citizens","Invalid Age")
)))))</f>
        <v>Early Middle Age</v>
      </c>
      <c r="P787" s="4" t="s">
        <v>18</v>
      </c>
    </row>
    <row r="788" spans="1:16" x14ac:dyDescent="0.3">
      <c r="A788" s="4">
        <v>18783</v>
      </c>
      <c r="B788" s="4" t="s">
        <v>38</v>
      </c>
      <c r="C788" s="4" t="s">
        <v>36</v>
      </c>
      <c r="D788" s="5">
        <v>80000</v>
      </c>
      <c r="E788" s="5" t="str">
        <f t="shared" si="12"/>
        <v>Middle Income</v>
      </c>
      <c r="F788" s="4">
        <v>0</v>
      </c>
      <c r="G788" s="4" t="s">
        <v>13</v>
      </c>
      <c r="H788" s="4" t="s">
        <v>28</v>
      </c>
      <c r="I788" s="4" t="s">
        <v>18</v>
      </c>
      <c r="J788" s="4">
        <v>1</v>
      </c>
      <c r="K788" s="4" t="s">
        <v>16</v>
      </c>
      <c r="L788" s="6" t="str">
        <f>IF(K788="0-1 Miles","Less than a mile",
 IF(K788="1-2 Miles","Between 1 and 2 miles",
 IF(K788="2-5 Miles","Between 2 and 5 miles",
 IF(K788="5-10 Miles","Between 5 and 10 miles",
 IF(K788="10+ Miles","Greater than 10 miles",
 "Unknown"
)))))</f>
        <v>Less than a mile</v>
      </c>
      <c r="M788" s="4" t="s">
        <v>32</v>
      </c>
      <c r="N788" s="4">
        <v>38</v>
      </c>
      <c r="O788" s="4" t="str">
        <f>IF(AND(N788&gt;=25,N788&lt;=34),"Young Adults",
 IF(AND(N788&gt;=35,N788&lt;=44),"Early Middle Age",
 IF(AND(N788&gt;=45,N788&lt;=54),"Middle Age",
 IF(AND(N788&gt;=55,N788&lt;=64),"Pre-Retirement",
 IF(AND(N788&gt;=65,N788&lt;=74),"Young Seniors",
 IF(AND(N788&gt;=75,N788&lt;=89),"Senior Citizens","Invalid Age")
)))))</f>
        <v>Early Middle Age</v>
      </c>
      <c r="P788" s="4" t="s">
        <v>15</v>
      </c>
    </row>
    <row r="789" spans="1:16" x14ac:dyDescent="0.3">
      <c r="A789" s="7">
        <v>22046</v>
      </c>
      <c r="B789" s="7" t="s">
        <v>38</v>
      </c>
      <c r="C789" s="7" t="s">
        <v>39</v>
      </c>
      <c r="D789" s="8">
        <v>80000</v>
      </c>
      <c r="E789" s="8" t="str">
        <f t="shared" si="12"/>
        <v>Middle Income</v>
      </c>
      <c r="F789" s="7">
        <v>0</v>
      </c>
      <c r="G789" s="7" t="s">
        <v>13</v>
      </c>
      <c r="H789" s="7" t="s">
        <v>28</v>
      </c>
      <c r="I789" s="7" t="s">
        <v>18</v>
      </c>
      <c r="J789" s="7">
        <v>1</v>
      </c>
      <c r="K789" s="7" t="s">
        <v>16</v>
      </c>
      <c r="L789" s="9" t="str">
        <f>IF(K789="0-1 Miles","Less than a mile",
 IF(K789="1-2 Miles","Between 1 and 2 miles",
 IF(K789="2-5 Miles","Between 2 and 5 miles",
 IF(K789="5-10 Miles","Between 5 and 10 miles",
 IF(K789="10+ Miles","Greater than 10 miles",
 "Unknown"
)))))</f>
        <v>Less than a mile</v>
      </c>
      <c r="M789" s="7" t="s">
        <v>32</v>
      </c>
      <c r="N789" s="7">
        <v>38</v>
      </c>
      <c r="O789" s="7" t="str">
        <f>IF(AND(N789&gt;=25,N789&lt;=34),"Young Adults",
 IF(AND(N789&gt;=35,N789&lt;=44),"Early Middle Age",
 IF(AND(N789&gt;=45,N789&lt;=54),"Middle Age",
 IF(AND(N789&gt;=55,N789&lt;=64),"Pre-Retirement",
 IF(AND(N789&gt;=65,N789&lt;=74),"Young Seniors",
 IF(AND(N789&gt;=75,N789&lt;=89),"Senior Citizens","Invalid Age")
)))))</f>
        <v>Early Middle Age</v>
      </c>
      <c r="P789" s="7" t="s">
        <v>15</v>
      </c>
    </row>
    <row r="790" spans="1:16" x14ac:dyDescent="0.3">
      <c r="A790" s="7">
        <v>24369</v>
      </c>
      <c r="B790" s="7" t="s">
        <v>37</v>
      </c>
      <c r="C790" s="7" t="s">
        <v>36</v>
      </c>
      <c r="D790" s="8">
        <v>80000</v>
      </c>
      <c r="E790" s="8" t="str">
        <f t="shared" si="12"/>
        <v>Middle Income</v>
      </c>
      <c r="F790" s="7">
        <v>5</v>
      </c>
      <c r="G790" s="7" t="s">
        <v>31</v>
      </c>
      <c r="H790" s="7" t="s">
        <v>28</v>
      </c>
      <c r="I790" s="7" t="s">
        <v>18</v>
      </c>
      <c r="J790" s="7">
        <v>2</v>
      </c>
      <c r="K790" s="7" t="s">
        <v>16</v>
      </c>
      <c r="L790" s="9" t="str">
        <f>IF(K790="0-1 Miles","Less than a mile",
 IF(K790="1-2 Miles","Between 1 and 2 miles",
 IF(K790="2-5 Miles","Between 2 and 5 miles",
 IF(K790="5-10 Miles","Between 5 and 10 miles",
 IF(K790="10+ Miles","Greater than 10 miles",
 "Unknown"
)))))</f>
        <v>Less than a mile</v>
      </c>
      <c r="M790" s="7" t="s">
        <v>24</v>
      </c>
      <c r="N790" s="7">
        <v>39</v>
      </c>
      <c r="O790" s="7" t="str">
        <f>IF(AND(N790&gt;=25,N790&lt;=34),"Young Adults",
 IF(AND(N790&gt;=35,N790&lt;=44),"Early Middle Age",
 IF(AND(N790&gt;=45,N790&lt;=54),"Middle Age",
 IF(AND(N790&gt;=55,N790&lt;=64),"Pre-Retirement",
 IF(AND(N790&gt;=65,N790&lt;=74),"Young Seniors",
 IF(AND(N790&gt;=75,N790&lt;=89),"Senior Citizens","Invalid Age")
)))))</f>
        <v>Early Middle Age</v>
      </c>
      <c r="P790" s="7" t="s">
        <v>18</v>
      </c>
    </row>
    <row r="791" spans="1:16" x14ac:dyDescent="0.3">
      <c r="A791" s="7">
        <v>19608</v>
      </c>
      <c r="B791" s="7" t="s">
        <v>37</v>
      </c>
      <c r="C791" s="7" t="s">
        <v>36</v>
      </c>
      <c r="D791" s="8">
        <v>80000</v>
      </c>
      <c r="E791" s="8" t="str">
        <f t="shared" si="12"/>
        <v>Middle Income</v>
      </c>
      <c r="F791" s="7">
        <v>5</v>
      </c>
      <c r="G791" s="7" t="s">
        <v>13</v>
      </c>
      <c r="H791" s="7" t="s">
        <v>21</v>
      </c>
      <c r="I791" s="7" t="s">
        <v>15</v>
      </c>
      <c r="J791" s="7">
        <v>4</v>
      </c>
      <c r="K791" s="7" t="s">
        <v>26</v>
      </c>
      <c r="L791" s="9" t="str">
        <f>IF(K791="0-1 Miles","Less than a mile",
 IF(K791="1-2 Miles","Between 1 and 2 miles",
 IF(K791="2-5 Miles","Between 2 and 5 miles",
 IF(K791="5-10 Miles","Between 5 and 10 miles",
 IF(K791="10+ Miles","Greater than 10 miles",
 "Unknown"
)))))</f>
        <v>Between 1 and 2 miles</v>
      </c>
      <c r="M791" s="7" t="s">
        <v>24</v>
      </c>
      <c r="N791" s="7">
        <v>40</v>
      </c>
      <c r="O791" s="7" t="str">
        <f>IF(AND(N791&gt;=25,N791&lt;=34),"Young Adults",
 IF(AND(N791&gt;=35,N791&lt;=44),"Early Middle Age",
 IF(AND(N791&gt;=45,N791&lt;=54),"Middle Age",
 IF(AND(N791&gt;=55,N791&lt;=64),"Pre-Retirement",
 IF(AND(N791&gt;=65,N791&lt;=74),"Young Seniors",
 IF(AND(N791&gt;=75,N791&lt;=89),"Senior Citizens","Invalid Age")
)))))</f>
        <v>Early Middle Age</v>
      </c>
      <c r="P791" s="7" t="s">
        <v>18</v>
      </c>
    </row>
    <row r="792" spans="1:16" x14ac:dyDescent="0.3">
      <c r="A792" s="4">
        <v>29301</v>
      </c>
      <c r="B792" s="4" t="s">
        <v>37</v>
      </c>
      <c r="C792" s="4" t="s">
        <v>36</v>
      </c>
      <c r="D792" s="5">
        <v>80000</v>
      </c>
      <c r="E792" s="5" t="str">
        <f t="shared" si="12"/>
        <v>Middle Income</v>
      </c>
      <c r="F792" s="4">
        <v>5</v>
      </c>
      <c r="G792" s="4" t="s">
        <v>13</v>
      </c>
      <c r="H792" s="4" t="s">
        <v>21</v>
      </c>
      <c r="I792" s="4" t="s">
        <v>15</v>
      </c>
      <c r="J792" s="4">
        <v>4</v>
      </c>
      <c r="K792" s="4" t="s">
        <v>26</v>
      </c>
      <c r="L792" s="6" t="str">
        <f>IF(K792="0-1 Miles","Less than a mile",
 IF(K792="1-2 Miles","Between 1 and 2 miles",
 IF(K792="2-5 Miles","Between 2 and 5 miles",
 IF(K792="5-10 Miles","Between 5 and 10 miles",
 IF(K792="10+ Miles","Greater than 10 miles",
 "Unknown"
)))))</f>
        <v>Between 1 and 2 miles</v>
      </c>
      <c r="M792" s="4" t="s">
        <v>24</v>
      </c>
      <c r="N792" s="4">
        <v>40</v>
      </c>
      <c r="O792" s="4" t="str">
        <f>IF(AND(N792&gt;=25,N792&lt;=34),"Young Adults",
 IF(AND(N792&gt;=35,N792&lt;=44),"Early Middle Age",
 IF(AND(N792&gt;=45,N792&lt;=54),"Middle Age",
 IF(AND(N792&gt;=55,N792&lt;=64),"Pre-Retirement",
 IF(AND(N792&gt;=65,N792&lt;=74),"Young Seniors",
 IF(AND(N792&gt;=75,N792&lt;=89),"Senior Citizens","Invalid Age")
)))))</f>
        <v>Early Middle Age</v>
      </c>
      <c r="P792" s="4" t="s">
        <v>18</v>
      </c>
    </row>
    <row r="793" spans="1:16" x14ac:dyDescent="0.3">
      <c r="A793" s="4">
        <v>23426</v>
      </c>
      <c r="B793" s="4" t="s">
        <v>38</v>
      </c>
      <c r="C793" s="4" t="s">
        <v>36</v>
      </c>
      <c r="D793" s="5">
        <v>80000</v>
      </c>
      <c r="E793" s="5" t="str">
        <f t="shared" si="12"/>
        <v>Middle Income</v>
      </c>
      <c r="F793" s="4">
        <v>5</v>
      </c>
      <c r="G793" s="4" t="s">
        <v>31</v>
      </c>
      <c r="H793" s="4" t="s">
        <v>28</v>
      </c>
      <c r="I793" s="4" t="s">
        <v>15</v>
      </c>
      <c r="J793" s="4">
        <v>3</v>
      </c>
      <c r="K793" s="4" t="s">
        <v>16</v>
      </c>
      <c r="L793" s="6" t="str">
        <f>IF(K793="0-1 Miles","Less than a mile",
 IF(K793="1-2 Miles","Between 1 and 2 miles",
 IF(K793="2-5 Miles","Between 2 and 5 miles",
 IF(K793="5-10 Miles","Between 5 and 10 miles",
 IF(K793="10+ Miles","Greater than 10 miles",
 "Unknown"
)))))</f>
        <v>Less than a mile</v>
      </c>
      <c r="M793" s="4" t="s">
        <v>24</v>
      </c>
      <c r="N793" s="4">
        <v>40</v>
      </c>
      <c r="O793" s="4" t="str">
        <f>IF(AND(N793&gt;=25,N793&lt;=34),"Young Adults",
 IF(AND(N793&gt;=35,N793&lt;=44),"Early Middle Age",
 IF(AND(N793&gt;=45,N793&lt;=54),"Middle Age",
 IF(AND(N793&gt;=55,N793&lt;=64),"Pre-Retirement",
 IF(AND(N793&gt;=65,N793&lt;=74),"Young Seniors",
 IF(AND(N793&gt;=75,N793&lt;=89),"Senior Citizens","Invalid Age")
)))))</f>
        <v>Early Middle Age</v>
      </c>
      <c r="P793" s="4" t="s">
        <v>18</v>
      </c>
    </row>
    <row r="794" spans="1:16" x14ac:dyDescent="0.3">
      <c r="A794" s="7">
        <v>13961</v>
      </c>
      <c r="B794" s="7" t="s">
        <v>37</v>
      </c>
      <c r="C794" s="7" t="s">
        <v>39</v>
      </c>
      <c r="D794" s="8">
        <v>80000</v>
      </c>
      <c r="E794" s="8" t="str">
        <f t="shared" si="12"/>
        <v>Middle Income</v>
      </c>
      <c r="F794" s="7">
        <v>5</v>
      </c>
      <c r="G794" s="7" t="s">
        <v>31</v>
      </c>
      <c r="H794" s="7" t="s">
        <v>28</v>
      </c>
      <c r="I794" s="7" t="s">
        <v>15</v>
      </c>
      <c r="J794" s="7">
        <v>3</v>
      </c>
      <c r="K794" s="7" t="s">
        <v>16</v>
      </c>
      <c r="L794" s="9" t="str">
        <f>IF(K794="0-1 Miles","Less than a mile",
 IF(K794="1-2 Miles","Between 1 and 2 miles",
 IF(K794="2-5 Miles","Between 2 and 5 miles",
 IF(K794="5-10 Miles","Between 5 and 10 miles",
 IF(K794="10+ Miles","Greater than 10 miles",
 "Unknown"
)))))</f>
        <v>Less than a mile</v>
      </c>
      <c r="M794" s="7" t="s">
        <v>24</v>
      </c>
      <c r="N794" s="7">
        <v>40</v>
      </c>
      <c r="O794" s="7" t="str">
        <f>IF(AND(N794&gt;=25,N794&lt;=34),"Young Adults",
 IF(AND(N794&gt;=35,N794&lt;=44),"Early Middle Age",
 IF(AND(N794&gt;=45,N794&lt;=54),"Middle Age",
 IF(AND(N794&gt;=55,N794&lt;=64),"Pre-Retirement",
 IF(AND(N794&gt;=65,N794&lt;=74),"Young Seniors",
 IF(AND(N794&gt;=75,N794&lt;=89),"Senior Citizens","Invalid Age")
)))))</f>
        <v>Early Middle Age</v>
      </c>
      <c r="P794" s="7" t="s">
        <v>18</v>
      </c>
    </row>
    <row r="795" spans="1:16" x14ac:dyDescent="0.3">
      <c r="A795" s="4">
        <v>24093</v>
      </c>
      <c r="B795" s="4" t="s">
        <v>38</v>
      </c>
      <c r="C795" s="4" t="s">
        <v>39</v>
      </c>
      <c r="D795" s="5">
        <v>80000</v>
      </c>
      <c r="E795" s="5" t="str">
        <f t="shared" si="12"/>
        <v>Middle Income</v>
      </c>
      <c r="F795" s="4">
        <v>0</v>
      </c>
      <c r="G795" s="4" t="s">
        <v>31</v>
      </c>
      <c r="H795" s="4" t="s">
        <v>14</v>
      </c>
      <c r="I795" s="4" t="s">
        <v>18</v>
      </c>
      <c r="J795" s="4">
        <v>0</v>
      </c>
      <c r="K795" s="4" t="s">
        <v>16</v>
      </c>
      <c r="L795" s="6" t="str">
        <f>IF(K795="0-1 Miles","Less than a mile",
 IF(K795="1-2 Miles","Between 1 and 2 miles",
 IF(K795="2-5 Miles","Between 2 and 5 miles",
 IF(K795="5-10 Miles","Between 5 and 10 miles",
 IF(K795="10+ Miles","Greater than 10 miles",
 "Unknown"
)))))</f>
        <v>Less than a mile</v>
      </c>
      <c r="M795" s="4" t="s">
        <v>17</v>
      </c>
      <c r="N795" s="4">
        <v>40</v>
      </c>
      <c r="O795" s="4" t="str">
        <f>IF(AND(N795&gt;=25,N795&lt;=34),"Young Adults",
 IF(AND(N795&gt;=35,N795&lt;=44),"Early Middle Age",
 IF(AND(N795&gt;=45,N795&lt;=54),"Middle Age",
 IF(AND(N795&gt;=55,N795&lt;=64),"Pre-Retirement",
 IF(AND(N795&gt;=65,N795&lt;=74),"Young Seniors",
 IF(AND(N795&gt;=75,N795&lt;=89),"Senior Citizens","Invalid Age")
)))))</f>
        <v>Early Middle Age</v>
      </c>
      <c r="P795" s="4" t="s">
        <v>15</v>
      </c>
    </row>
    <row r="796" spans="1:16" x14ac:dyDescent="0.3">
      <c r="A796" s="4">
        <v>18253</v>
      </c>
      <c r="B796" s="4" t="s">
        <v>37</v>
      </c>
      <c r="C796" s="4" t="s">
        <v>39</v>
      </c>
      <c r="D796" s="5">
        <v>80000</v>
      </c>
      <c r="E796" s="5" t="str">
        <f t="shared" si="12"/>
        <v>Middle Income</v>
      </c>
      <c r="F796" s="4">
        <v>5</v>
      </c>
      <c r="G796" s="4" t="s">
        <v>31</v>
      </c>
      <c r="H796" s="4" t="s">
        <v>28</v>
      </c>
      <c r="I796" s="4" t="s">
        <v>15</v>
      </c>
      <c r="J796" s="4">
        <v>3</v>
      </c>
      <c r="K796" s="4" t="s">
        <v>16</v>
      </c>
      <c r="L796" s="6" t="str">
        <f>IF(K796="0-1 Miles","Less than a mile",
 IF(K796="1-2 Miles","Between 1 and 2 miles",
 IF(K796="2-5 Miles","Between 2 and 5 miles",
 IF(K796="5-10 Miles","Between 5 and 10 miles",
 IF(K796="10+ Miles","Greater than 10 miles",
 "Unknown"
)))))</f>
        <v>Less than a mile</v>
      </c>
      <c r="M796" s="4" t="s">
        <v>24</v>
      </c>
      <c r="N796" s="4">
        <v>40</v>
      </c>
      <c r="O796" s="4" t="str">
        <f>IF(AND(N796&gt;=25,N796&lt;=34),"Young Adults",
 IF(AND(N796&gt;=35,N796&lt;=44),"Early Middle Age",
 IF(AND(N796&gt;=45,N796&lt;=54),"Middle Age",
 IF(AND(N796&gt;=55,N796&lt;=64),"Pre-Retirement",
 IF(AND(N796&gt;=65,N796&lt;=74),"Young Seniors",
 IF(AND(N796&gt;=75,N796&lt;=89),"Senior Citizens","Invalid Age")
)))))</f>
        <v>Early Middle Age</v>
      </c>
      <c r="P796" s="4" t="s">
        <v>18</v>
      </c>
    </row>
    <row r="797" spans="1:16" x14ac:dyDescent="0.3">
      <c r="A797" s="7">
        <v>28580</v>
      </c>
      <c r="B797" s="7" t="s">
        <v>37</v>
      </c>
      <c r="C797" s="7" t="s">
        <v>39</v>
      </c>
      <c r="D797" s="8">
        <v>80000</v>
      </c>
      <c r="E797" s="8" t="str">
        <f t="shared" si="12"/>
        <v>Middle Income</v>
      </c>
      <c r="F797" s="7">
        <v>0</v>
      </c>
      <c r="G797" s="7" t="s">
        <v>31</v>
      </c>
      <c r="H797" s="7" t="s">
        <v>14</v>
      </c>
      <c r="I797" s="7" t="s">
        <v>15</v>
      </c>
      <c r="J797" s="7">
        <v>0</v>
      </c>
      <c r="K797" s="7" t="s">
        <v>26</v>
      </c>
      <c r="L797" s="9" t="str">
        <f>IF(K797="0-1 Miles","Less than a mile",
 IF(K797="1-2 Miles","Between 1 and 2 miles",
 IF(K797="2-5 Miles","Between 2 and 5 miles",
 IF(K797="5-10 Miles","Between 5 and 10 miles",
 IF(K797="10+ Miles","Greater than 10 miles",
 "Unknown"
)))))</f>
        <v>Between 1 and 2 miles</v>
      </c>
      <c r="M797" s="7" t="s">
        <v>32</v>
      </c>
      <c r="N797" s="7">
        <v>40</v>
      </c>
      <c r="O797" s="7" t="str">
        <f>IF(AND(N797&gt;=25,N797&lt;=34),"Young Adults",
 IF(AND(N797&gt;=35,N797&lt;=44),"Early Middle Age",
 IF(AND(N797&gt;=45,N797&lt;=54),"Middle Age",
 IF(AND(N797&gt;=55,N797&lt;=64),"Pre-Retirement",
 IF(AND(N797&gt;=65,N797&lt;=74),"Young Seniors",
 IF(AND(N797&gt;=75,N797&lt;=89),"Senior Citizens","Invalid Age")
)))))</f>
        <v>Early Middle Age</v>
      </c>
      <c r="P797" s="7" t="s">
        <v>15</v>
      </c>
    </row>
    <row r="798" spans="1:16" x14ac:dyDescent="0.3">
      <c r="A798" s="7">
        <v>27198</v>
      </c>
      <c r="B798" s="7" t="s">
        <v>38</v>
      </c>
      <c r="C798" s="7" t="s">
        <v>39</v>
      </c>
      <c r="D798" s="8">
        <v>80000</v>
      </c>
      <c r="E798" s="8" t="str">
        <f t="shared" si="12"/>
        <v>Middle Income</v>
      </c>
      <c r="F798" s="7">
        <v>0</v>
      </c>
      <c r="G798" s="7" t="s">
        <v>31</v>
      </c>
      <c r="H798" s="7" t="s">
        <v>14</v>
      </c>
      <c r="I798" s="7" t="s">
        <v>18</v>
      </c>
      <c r="J798" s="7">
        <v>0</v>
      </c>
      <c r="K798" s="7" t="s">
        <v>16</v>
      </c>
      <c r="L798" s="9" t="str">
        <f>IF(K798="0-1 Miles","Less than a mile",
 IF(K798="1-2 Miles","Between 1 and 2 miles",
 IF(K798="2-5 Miles","Between 2 and 5 miles",
 IF(K798="5-10 Miles","Between 5 and 10 miles",
 IF(K798="10+ Miles","Greater than 10 miles",
 "Unknown"
)))))</f>
        <v>Less than a mile</v>
      </c>
      <c r="M798" s="7" t="s">
        <v>32</v>
      </c>
      <c r="N798" s="7">
        <v>40</v>
      </c>
      <c r="O798" s="7" t="str">
        <f>IF(AND(N798&gt;=25,N798&lt;=34),"Young Adults",
 IF(AND(N798&gt;=35,N798&lt;=44),"Early Middle Age",
 IF(AND(N798&gt;=45,N798&lt;=54),"Middle Age",
 IF(AND(N798&gt;=55,N798&lt;=64),"Pre-Retirement",
 IF(AND(N798&gt;=65,N798&lt;=74),"Young Seniors",
 IF(AND(N798&gt;=75,N798&lt;=89),"Senior Citizens","Invalid Age")
)))))</f>
        <v>Early Middle Age</v>
      </c>
      <c r="P798" s="7" t="s">
        <v>18</v>
      </c>
    </row>
    <row r="799" spans="1:16" x14ac:dyDescent="0.3">
      <c r="A799" s="7">
        <v>28858</v>
      </c>
      <c r="B799" s="7" t="s">
        <v>38</v>
      </c>
      <c r="C799" s="7" t="s">
        <v>36</v>
      </c>
      <c r="D799" s="8">
        <v>80000</v>
      </c>
      <c r="E799" s="8" t="str">
        <f t="shared" si="12"/>
        <v>Middle Income</v>
      </c>
      <c r="F799" s="7">
        <v>3</v>
      </c>
      <c r="G799" s="7" t="s">
        <v>13</v>
      </c>
      <c r="H799" s="7" t="s">
        <v>14</v>
      </c>
      <c r="I799" s="7" t="s">
        <v>15</v>
      </c>
      <c r="J799" s="7">
        <v>0</v>
      </c>
      <c r="K799" s="7" t="s">
        <v>22</v>
      </c>
      <c r="L799" s="9" t="str">
        <f>IF(K799="0-1 Miles","Less than a mile",
 IF(K799="1-2 Miles","Between 1 and 2 miles",
 IF(K799="2-5 Miles","Between 2 and 5 miles",
 IF(K799="5-10 Miles","Between 5 and 10 miles",
 IF(K799="10+ Miles","Greater than 10 miles",
 "Unknown"
)))))</f>
        <v>Between 2 and 5 miles</v>
      </c>
      <c r="M799" s="7" t="s">
        <v>32</v>
      </c>
      <c r="N799" s="7">
        <v>40</v>
      </c>
      <c r="O799" s="7" t="str">
        <f>IF(AND(N799&gt;=25,N799&lt;=34),"Young Adults",
 IF(AND(N799&gt;=35,N799&lt;=44),"Early Middle Age",
 IF(AND(N799&gt;=45,N799&lt;=54),"Middle Age",
 IF(AND(N799&gt;=55,N799&lt;=64),"Pre-Retirement",
 IF(AND(N799&gt;=65,N799&lt;=74),"Young Seniors",
 IF(AND(N799&gt;=75,N799&lt;=89),"Senior Citizens","Invalid Age")
)))))</f>
        <v>Early Middle Age</v>
      </c>
      <c r="P799" s="7" t="s">
        <v>18</v>
      </c>
    </row>
    <row r="800" spans="1:16" x14ac:dyDescent="0.3">
      <c r="A800" s="7">
        <v>18594</v>
      </c>
      <c r="B800" s="7" t="s">
        <v>38</v>
      </c>
      <c r="C800" s="7" t="s">
        <v>39</v>
      </c>
      <c r="D800" s="8">
        <v>80000</v>
      </c>
      <c r="E800" s="8" t="str">
        <f t="shared" si="12"/>
        <v>Middle Income</v>
      </c>
      <c r="F800" s="7">
        <v>3</v>
      </c>
      <c r="G800" s="7" t="s">
        <v>13</v>
      </c>
      <c r="H800" s="7" t="s">
        <v>14</v>
      </c>
      <c r="I800" s="7" t="s">
        <v>15</v>
      </c>
      <c r="J800" s="7">
        <v>3</v>
      </c>
      <c r="K800" s="7" t="s">
        <v>30</v>
      </c>
      <c r="L800" s="9" t="str">
        <f>IF(K800="0-1 Miles","Less than a mile",
 IF(K800="1-2 Miles","Between 1 and 2 miles",
 IF(K800="2-5 Miles","Between 2 and 5 miles",
 IF(K800="5-10 Miles","Between 5 and 10 miles",
 IF(K800="10+ Miles","Greater than 10 miles",
 "Unknown"
)))))</f>
        <v>Greater than 10 miles</v>
      </c>
      <c r="M800" s="7" t="s">
        <v>32</v>
      </c>
      <c r="N800" s="7">
        <v>40</v>
      </c>
      <c r="O800" s="7" t="str">
        <f>IF(AND(N800&gt;=25,N800&lt;=34),"Young Adults",
 IF(AND(N800&gt;=35,N800&lt;=44),"Early Middle Age",
 IF(AND(N800&gt;=45,N800&lt;=54),"Middle Age",
 IF(AND(N800&gt;=55,N800&lt;=64),"Pre-Retirement",
 IF(AND(N800&gt;=65,N800&lt;=74),"Young Seniors",
 IF(AND(N800&gt;=75,N800&lt;=89),"Senior Citizens","Invalid Age")
)))))</f>
        <v>Early Middle Age</v>
      </c>
      <c r="P800" s="7" t="s">
        <v>15</v>
      </c>
    </row>
    <row r="801" spans="1:16" x14ac:dyDescent="0.3">
      <c r="A801" s="7">
        <v>13122</v>
      </c>
      <c r="B801" s="7" t="s">
        <v>37</v>
      </c>
      <c r="C801" s="7" t="s">
        <v>39</v>
      </c>
      <c r="D801" s="8">
        <v>80000</v>
      </c>
      <c r="E801" s="8" t="str">
        <f t="shared" si="12"/>
        <v>Middle Income</v>
      </c>
      <c r="F801" s="7">
        <v>0</v>
      </c>
      <c r="G801" s="7" t="s">
        <v>13</v>
      </c>
      <c r="H801" s="7" t="s">
        <v>21</v>
      </c>
      <c r="I801" s="7" t="s">
        <v>15</v>
      </c>
      <c r="J801" s="7">
        <v>1</v>
      </c>
      <c r="K801" s="7" t="s">
        <v>26</v>
      </c>
      <c r="L801" s="9" t="str">
        <f>IF(K801="0-1 Miles","Less than a mile",
 IF(K801="1-2 Miles","Between 1 and 2 miles",
 IF(K801="2-5 Miles","Between 2 and 5 miles",
 IF(K801="5-10 Miles","Between 5 and 10 miles",
 IF(K801="10+ Miles","Greater than 10 miles",
 "Unknown"
)))))</f>
        <v>Between 1 and 2 miles</v>
      </c>
      <c r="M801" s="7" t="s">
        <v>24</v>
      </c>
      <c r="N801" s="7">
        <v>41</v>
      </c>
      <c r="O801" s="7" t="str">
        <f>IF(AND(N801&gt;=25,N801&lt;=34),"Young Adults",
 IF(AND(N801&gt;=35,N801&lt;=44),"Early Middle Age",
 IF(AND(N801&gt;=45,N801&lt;=54),"Middle Age",
 IF(AND(N801&gt;=55,N801&lt;=64),"Pre-Retirement",
 IF(AND(N801&gt;=65,N801&lt;=74),"Young Seniors",
 IF(AND(N801&gt;=75,N801&lt;=89),"Senior Citizens","Invalid Age")
)))))</f>
        <v>Early Middle Age</v>
      </c>
      <c r="P801" s="7" t="s">
        <v>15</v>
      </c>
    </row>
    <row r="802" spans="1:16" x14ac:dyDescent="0.3">
      <c r="A802" s="7">
        <v>13907</v>
      </c>
      <c r="B802" s="7" t="s">
        <v>38</v>
      </c>
      <c r="C802" s="7" t="s">
        <v>39</v>
      </c>
      <c r="D802" s="8">
        <v>80000</v>
      </c>
      <c r="E802" s="8" t="str">
        <f t="shared" si="12"/>
        <v>Middle Income</v>
      </c>
      <c r="F802" s="7">
        <v>3</v>
      </c>
      <c r="G802" s="7" t="s">
        <v>13</v>
      </c>
      <c r="H802" s="7" t="s">
        <v>14</v>
      </c>
      <c r="I802" s="7" t="s">
        <v>15</v>
      </c>
      <c r="J802" s="7">
        <v>1</v>
      </c>
      <c r="K802" s="7" t="s">
        <v>16</v>
      </c>
      <c r="L802" s="9" t="str">
        <f>IF(K802="0-1 Miles","Less than a mile",
 IF(K802="1-2 Miles","Between 1 and 2 miles",
 IF(K802="2-5 Miles","Between 2 and 5 miles",
 IF(K802="5-10 Miles","Between 5 and 10 miles",
 IF(K802="10+ Miles","Greater than 10 miles",
 "Unknown"
)))))</f>
        <v>Less than a mile</v>
      </c>
      <c r="M802" s="7" t="s">
        <v>32</v>
      </c>
      <c r="N802" s="7">
        <v>41</v>
      </c>
      <c r="O802" s="7" t="str">
        <f>IF(AND(N802&gt;=25,N802&lt;=34),"Young Adults",
 IF(AND(N802&gt;=35,N802&lt;=44),"Early Middle Age",
 IF(AND(N802&gt;=45,N802&lt;=54),"Middle Age",
 IF(AND(N802&gt;=55,N802&lt;=64),"Pre-Retirement",
 IF(AND(N802&gt;=65,N802&lt;=74),"Young Seniors",
 IF(AND(N802&gt;=75,N802&lt;=89),"Senior Citizens","Invalid Age")
)))))</f>
        <v>Early Middle Age</v>
      </c>
      <c r="P802" s="7" t="s">
        <v>15</v>
      </c>
    </row>
    <row r="803" spans="1:16" x14ac:dyDescent="0.3">
      <c r="A803" s="4">
        <v>13911</v>
      </c>
      <c r="B803" s="4" t="s">
        <v>38</v>
      </c>
      <c r="C803" s="4" t="s">
        <v>39</v>
      </c>
      <c r="D803" s="5">
        <v>80000</v>
      </c>
      <c r="E803" s="5" t="str">
        <f t="shared" si="12"/>
        <v>Middle Income</v>
      </c>
      <c r="F803" s="4">
        <v>3</v>
      </c>
      <c r="G803" s="4" t="s">
        <v>13</v>
      </c>
      <c r="H803" s="4" t="s">
        <v>14</v>
      </c>
      <c r="I803" s="4" t="s">
        <v>15</v>
      </c>
      <c r="J803" s="4">
        <v>2</v>
      </c>
      <c r="K803" s="4" t="s">
        <v>22</v>
      </c>
      <c r="L803" s="6" t="str">
        <f>IF(K803="0-1 Miles","Less than a mile",
 IF(K803="1-2 Miles","Between 1 and 2 miles",
 IF(K803="2-5 Miles","Between 2 and 5 miles",
 IF(K803="5-10 Miles","Between 5 and 10 miles",
 IF(K803="10+ Miles","Greater than 10 miles",
 "Unknown"
)))))</f>
        <v>Between 2 and 5 miles</v>
      </c>
      <c r="M803" s="4" t="s">
        <v>32</v>
      </c>
      <c r="N803" s="4">
        <v>41</v>
      </c>
      <c r="O803" s="4" t="str">
        <f>IF(AND(N803&gt;=25,N803&lt;=34),"Young Adults",
 IF(AND(N803&gt;=35,N803&lt;=44),"Early Middle Age",
 IF(AND(N803&gt;=45,N803&lt;=54),"Middle Age",
 IF(AND(N803&gt;=55,N803&lt;=64),"Pre-Retirement",
 IF(AND(N803&gt;=65,N803&lt;=74),"Young Seniors",
 IF(AND(N803&gt;=75,N803&lt;=89),"Senior Citizens","Invalid Age")
)))))</f>
        <v>Early Middle Age</v>
      </c>
      <c r="P803" s="4" t="s">
        <v>15</v>
      </c>
    </row>
    <row r="804" spans="1:16" x14ac:dyDescent="0.3">
      <c r="A804" s="7">
        <v>19143</v>
      </c>
      <c r="B804" s="7" t="s">
        <v>38</v>
      </c>
      <c r="C804" s="7" t="s">
        <v>39</v>
      </c>
      <c r="D804" s="8">
        <v>80000</v>
      </c>
      <c r="E804" s="8" t="str">
        <f t="shared" si="12"/>
        <v>Middle Income</v>
      </c>
      <c r="F804" s="7">
        <v>3</v>
      </c>
      <c r="G804" s="7" t="s">
        <v>13</v>
      </c>
      <c r="H804" s="7" t="s">
        <v>14</v>
      </c>
      <c r="I804" s="7" t="s">
        <v>15</v>
      </c>
      <c r="J804" s="7">
        <v>2</v>
      </c>
      <c r="K804" s="7" t="s">
        <v>22</v>
      </c>
      <c r="L804" s="9" t="str">
        <f>IF(K804="0-1 Miles","Less than a mile",
 IF(K804="1-2 Miles","Between 1 and 2 miles",
 IF(K804="2-5 Miles","Between 2 and 5 miles",
 IF(K804="5-10 Miles","Between 5 and 10 miles",
 IF(K804="10+ Miles","Greater than 10 miles",
 "Unknown"
)))))</f>
        <v>Between 2 and 5 miles</v>
      </c>
      <c r="M804" s="7" t="s">
        <v>32</v>
      </c>
      <c r="N804" s="7">
        <v>41</v>
      </c>
      <c r="O804" s="7" t="str">
        <f>IF(AND(N804&gt;=25,N804&lt;=34),"Young Adults",
 IF(AND(N804&gt;=35,N804&lt;=44),"Early Middle Age",
 IF(AND(N804&gt;=45,N804&lt;=54),"Middle Age",
 IF(AND(N804&gt;=55,N804&lt;=64),"Pre-Retirement",
 IF(AND(N804&gt;=65,N804&lt;=74),"Young Seniors",
 IF(AND(N804&gt;=75,N804&lt;=89),"Senior Citizens","Invalid Age")
)))))</f>
        <v>Early Middle Age</v>
      </c>
      <c r="P804" s="7" t="s">
        <v>15</v>
      </c>
    </row>
    <row r="805" spans="1:16" x14ac:dyDescent="0.3">
      <c r="A805" s="7">
        <v>11262</v>
      </c>
      <c r="B805" s="7" t="s">
        <v>37</v>
      </c>
      <c r="C805" s="7" t="s">
        <v>39</v>
      </c>
      <c r="D805" s="8">
        <v>80000</v>
      </c>
      <c r="E805" s="8" t="str">
        <f t="shared" si="12"/>
        <v>Middle Income</v>
      </c>
      <c r="F805" s="7">
        <v>4</v>
      </c>
      <c r="G805" s="7" t="s">
        <v>13</v>
      </c>
      <c r="H805" s="7" t="s">
        <v>28</v>
      </c>
      <c r="I805" s="7" t="s">
        <v>15</v>
      </c>
      <c r="J805" s="7">
        <v>0</v>
      </c>
      <c r="K805" s="7" t="s">
        <v>16</v>
      </c>
      <c r="L805" s="9" t="str">
        <f>IF(K805="0-1 Miles","Less than a mile",
 IF(K805="1-2 Miles","Between 1 and 2 miles",
 IF(K805="2-5 Miles","Between 2 and 5 miles",
 IF(K805="5-10 Miles","Between 5 and 10 miles",
 IF(K805="10+ Miles","Greater than 10 miles",
 "Unknown"
)))))</f>
        <v>Less than a mile</v>
      </c>
      <c r="M805" s="7" t="s">
        <v>32</v>
      </c>
      <c r="N805" s="7">
        <v>42</v>
      </c>
      <c r="O805" s="7" t="str">
        <f>IF(AND(N805&gt;=25,N805&lt;=34),"Young Adults",
 IF(AND(N805&gt;=35,N805&lt;=44),"Early Middle Age",
 IF(AND(N805&gt;=45,N805&lt;=54),"Middle Age",
 IF(AND(N805&gt;=55,N805&lt;=64),"Pre-Retirement",
 IF(AND(N805&gt;=65,N805&lt;=74),"Young Seniors",
 IF(AND(N805&gt;=75,N805&lt;=89),"Senior Citizens","Invalid Age")
)))))</f>
        <v>Early Middle Age</v>
      </c>
      <c r="P805" s="7" t="s">
        <v>18</v>
      </c>
    </row>
    <row r="806" spans="1:16" x14ac:dyDescent="0.3">
      <c r="A806" s="7">
        <v>25293</v>
      </c>
      <c r="B806" s="7" t="s">
        <v>37</v>
      </c>
      <c r="C806" s="7" t="s">
        <v>36</v>
      </c>
      <c r="D806" s="8">
        <v>80000</v>
      </c>
      <c r="E806" s="8" t="str">
        <f t="shared" si="12"/>
        <v>Middle Income</v>
      </c>
      <c r="F806" s="7">
        <v>4</v>
      </c>
      <c r="G806" s="7" t="s">
        <v>13</v>
      </c>
      <c r="H806" s="7" t="s">
        <v>28</v>
      </c>
      <c r="I806" s="7" t="s">
        <v>15</v>
      </c>
      <c r="J806" s="7">
        <v>0</v>
      </c>
      <c r="K806" s="7" t="s">
        <v>26</v>
      </c>
      <c r="L806" s="9" t="str">
        <f>IF(K806="0-1 Miles","Less than a mile",
 IF(K806="1-2 Miles","Between 1 and 2 miles",
 IF(K806="2-5 Miles","Between 2 and 5 miles",
 IF(K806="5-10 Miles","Between 5 and 10 miles",
 IF(K806="10+ Miles","Greater than 10 miles",
 "Unknown"
)))))</f>
        <v>Between 1 and 2 miles</v>
      </c>
      <c r="M806" s="7" t="s">
        <v>32</v>
      </c>
      <c r="N806" s="7">
        <v>42</v>
      </c>
      <c r="O806" s="7" t="str">
        <f>IF(AND(N806&gt;=25,N806&lt;=34),"Young Adults",
 IF(AND(N806&gt;=35,N806&lt;=44),"Early Middle Age",
 IF(AND(N806&gt;=45,N806&lt;=54),"Middle Age",
 IF(AND(N806&gt;=55,N806&lt;=64),"Pre-Retirement",
 IF(AND(N806&gt;=65,N806&lt;=74),"Young Seniors",
 IF(AND(N806&gt;=75,N806&lt;=89),"Senior Citizens","Invalid Age")
)))))</f>
        <v>Early Middle Age</v>
      </c>
      <c r="P806" s="7" t="s">
        <v>18</v>
      </c>
    </row>
    <row r="807" spans="1:16" x14ac:dyDescent="0.3">
      <c r="A807" s="7">
        <v>29231</v>
      </c>
      <c r="B807" s="7" t="s">
        <v>38</v>
      </c>
      <c r="C807" s="7" t="s">
        <v>36</v>
      </c>
      <c r="D807" s="8">
        <v>80000</v>
      </c>
      <c r="E807" s="8" t="str">
        <f t="shared" si="12"/>
        <v>Middle Income</v>
      </c>
      <c r="F807" s="7">
        <v>4</v>
      </c>
      <c r="G807" s="7" t="s">
        <v>19</v>
      </c>
      <c r="H807" s="7" t="s">
        <v>21</v>
      </c>
      <c r="I807" s="7" t="s">
        <v>18</v>
      </c>
      <c r="J807" s="7">
        <v>2</v>
      </c>
      <c r="K807" s="7" t="s">
        <v>16</v>
      </c>
      <c r="L807" s="9" t="str">
        <f>IF(K807="0-1 Miles","Less than a mile",
 IF(K807="1-2 Miles","Between 1 and 2 miles",
 IF(K807="2-5 Miles","Between 2 and 5 miles",
 IF(K807="5-10 Miles","Between 5 and 10 miles",
 IF(K807="10+ Miles","Greater than 10 miles",
 "Unknown"
)))))</f>
        <v>Less than a mile</v>
      </c>
      <c r="M807" s="7" t="s">
        <v>32</v>
      </c>
      <c r="N807" s="7">
        <v>43</v>
      </c>
      <c r="O807" s="7" t="str">
        <f>IF(AND(N807&gt;=25,N807&lt;=34),"Young Adults",
 IF(AND(N807&gt;=35,N807&lt;=44),"Early Middle Age",
 IF(AND(N807&gt;=45,N807&lt;=54),"Middle Age",
 IF(AND(N807&gt;=55,N807&lt;=64),"Pre-Retirement",
 IF(AND(N807&gt;=65,N807&lt;=74),"Young Seniors",
 IF(AND(N807&gt;=75,N807&lt;=89),"Senior Citizens","Invalid Age")
)))))</f>
        <v>Early Middle Age</v>
      </c>
      <c r="P807" s="7" t="s">
        <v>18</v>
      </c>
    </row>
    <row r="808" spans="1:16" x14ac:dyDescent="0.3">
      <c r="A808" s="4">
        <v>19660</v>
      </c>
      <c r="B808" s="4" t="s">
        <v>37</v>
      </c>
      <c r="C808" s="4" t="s">
        <v>36</v>
      </c>
      <c r="D808" s="5">
        <v>80000</v>
      </c>
      <c r="E808" s="5" t="str">
        <f t="shared" si="12"/>
        <v>Middle Income</v>
      </c>
      <c r="F808" s="4">
        <v>4</v>
      </c>
      <c r="G808" s="4" t="s">
        <v>13</v>
      </c>
      <c r="H808" s="4" t="s">
        <v>28</v>
      </c>
      <c r="I808" s="4" t="s">
        <v>15</v>
      </c>
      <c r="J808" s="4">
        <v>0</v>
      </c>
      <c r="K808" s="4" t="s">
        <v>16</v>
      </c>
      <c r="L808" s="6" t="str">
        <f>IF(K808="0-1 Miles","Less than a mile",
 IF(K808="1-2 Miles","Between 1 and 2 miles",
 IF(K808="2-5 Miles","Between 2 and 5 miles",
 IF(K808="5-10 Miles","Between 5 and 10 miles",
 IF(K808="10+ Miles","Greater than 10 miles",
 "Unknown"
)))))</f>
        <v>Less than a mile</v>
      </c>
      <c r="M808" s="4" t="s">
        <v>32</v>
      </c>
      <c r="N808" s="4">
        <v>43</v>
      </c>
      <c r="O808" s="4" t="str">
        <f>IF(AND(N808&gt;=25,N808&lt;=34),"Young Adults",
 IF(AND(N808&gt;=35,N808&lt;=44),"Early Middle Age",
 IF(AND(N808&gt;=45,N808&lt;=54),"Middle Age",
 IF(AND(N808&gt;=55,N808&lt;=64),"Pre-Retirement",
 IF(AND(N808&gt;=65,N808&lt;=74),"Young Seniors",
 IF(AND(N808&gt;=75,N808&lt;=89),"Senior Citizens","Invalid Age")
)))))</f>
        <v>Early Middle Age</v>
      </c>
      <c r="P808" s="4" t="s">
        <v>18</v>
      </c>
    </row>
    <row r="809" spans="1:16" x14ac:dyDescent="0.3">
      <c r="A809" s="4">
        <v>18391</v>
      </c>
      <c r="B809" s="4" t="s">
        <v>38</v>
      </c>
      <c r="C809" s="4" t="s">
        <v>39</v>
      </c>
      <c r="D809" s="5">
        <v>80000</v>
      </c>
      <c r="E809" s="5" t="str">
        <f t="shared" si="12"/>
        <v>Middle Income</v>
      </c>
      <c r="F809" s="4">
        <v>5</v>
      </c>
      <c r="G809" s="4" t="s">
        <v>19</v>
      </c>
      <c r="H809" s="4" t="s">
        <v>21</v>
      </c>
      <c r="I809" s="4" t="s">
        <v>15</v>
      </c>
      <c r="J809" s="4">
        <v>2</v>
      </c>
      <c r="K809" s="4" t="s">
        <v>23</v>
      </c>
      <c r="L809" s="6" t="str">
        <f>IF(K809="0-1 Miles","Less than a mile",
 IF(K809="1-2 Miles","Between 1 and 2 miles",
 IF(K809="2-5 Miles","Between 2 and 5 miles",
 IF(K809="5-10 Miles","Between 5 and 10 miles",
 IF(K809="10+ Miles","Greater than 10 miles",
 "Unknown"
)))))</f>
        <v>Between 5 and 10 miles</v>
      </c>
      <c r="M809" s="4" t="s">
        <v>32</v>
      </c>
      <c r="N809" s="4">
        <v>44</v>
      </c>
      <c r="O809" s="4" t="str">
        <f>IF(AND(N809&gt;=25,N809&lt;=34),"Young Adults",
 IF(AND(N809&gt;=35,N809&lt;=44),"Early Middle Age",
 IF(AND(N809&gt;=45,N809&lt;=54),"Middle Age",
 IF(AND(N809&gt;=55,N809&lt;=64),"Pre-Retirement",
 IF(AND(N809&gt;=65,N809&lt;=74),"Young Seniors",
 IF(AND(N809&gt;=75,N809&lt;=89),"Senior Citizens","Invalid Age")
)))))</f>
        <v>Early Middle Age</v>
      </c>
      <c r="P809" s="4" t="s">
        <v>18</v>
      </c>
    </row>
    <row r="810" spans="1:16" x14ac:dyDescent="0.3">
      <c r="A810" s="7">
        <v>18390</v>
      </c>
      <c r="B810" s="7" t="s">
        <v>37</v>
      </c>
      <c r="C810" s="7" t="s">
        <v>36</v>
      </c>
      <c r="D810" s="8">
        <v>80000</v>
      </c>
      <c r="E810" s="8" t="str">
        <f t="shared" si="12"/>
        <v>Middle Income</v>
      </c>
      <c r="F810" s="7">
        <v>5</v>
      </c>
      <c r="G810" s="7" t="s">
        <v>19</v>
      </c>
      <c r="H810" s="7" t="s">
        <v>21</v>
      </c>
      <c r="I810" s="7" t="s">
        <v>15</v>
      </c>
      <c r="J810" s="7">
        <v>2</v>
      </c>
      <c r="K810" s="7" t="s">
        <v>16</v>
      </c>
      <c r="L810" s="9" t="str">
        <f>IF(K810="0-1 Miles","Less than a mile",
 IF(K810="1-2 Miles","Between 1 and 2 miles",
 IF(K810="2-5 Miles","Between 2 and 5 miles",
 IF(K810="5-10 Miles","Between 5 and 10 miles",
 IF(K810="10+ Miles","Greater than 10 miles",
 "Unknown"
)))))</f>
        <v>Less than a mile</v>
      </c>
      <c r="M810" s="7" t="s">
        <v>32</v>
      </c>
      <c r="N810" s="7">
        <v>44</v>
      </c>
      <c r="O810" s="7" t="str">
        <f>IF(AND(N810&gt;=25,N810&lt;=34),"Young Adults",
 IF(AND(N810&gt;=35,N810&lt;=44),"Early Middle Age",
 IF(AND(N810&gt;=45,N810&lt;=54),"Middle Age",
 IF(AND(N810&gt;=55,N810&lt;=64),"Pre-Retirement",
 IF(AND(N810&gt;=65,N810&lt;=74),"Young Seniors",
 IF(AND(N810&gt;=75,N810&lt;=89),"Senior Citizens","Invalid Age")
)))))</f>
        <v>Early Middle Age</v>
      </c>
      <c r="P810" s="7" t="s">
        <v>18</v>
      </c>
    </row>
    <row r="811" spans="1:16" x14ac:dyDescent="0.3">
      <c r="A811" s="7">
        <v>17450</v>
      </c>
      <c r="B811" s="7" t="s">
        <v>37</v>
      </c>
      <c r="C811" s="7" t="s">
        <v>36</v>
      </c>
      <c r="D811" s="8">
        <v>80000</v>
      </c>
      <c r="E811" s="8" t="str">
        <f t="shared" si="12"/>
        <v>Middle Income</v>
      </c>
      <c r="F811" s="7">
        <v>5</v>
      </c>
      <c r="G811" s="7" t="s">
        <v>19</v>
      </c>
      <c r="H811" s="7" t="s">
        <v>21</v>
      </c>
      <c r="I811" s="7" t="s">
        <v>15</v>
      </c>
      <c r="J811" s="7">
        <v>3</v>
      </c>
      <c r="K811" s="7" t="s">
        <v>23</v>
      </c>
      <c r="L811" s="9" t="str">
        <f>IF(K811="0-1 Miles","Less than a mile",
 IF(K811="1-2 Miles","Between 1 and 2 miles",
 IF(K811="2-5 Miles","Between 2 and 5 miles",
 IF(K811="5-10 Miles","Between 5 and 10 miles",
 IF(K811="10+ Miles","Greater than 10 miles",
 "Unknown"
)))))</f>
        <v>Between 5 and 10 miles</v>
      </c>
      <c r="M811" s="7" t="s">
        <v>32</v>
      </c>
      <c r="N811" s="7">
        <v>45</v>
      </c>
      <c r="O811" s="7" t="str">
        <f>IF(AND(N811&gt;=25,N811&lt;=34),"Young Adults",
 IF(AND(N811&gt;=35,N811&lt;=44),"Early Middle Age",
 IF(AND(N811&gt;=45,N811&lt;=54),"Middle Age",
 IF(AND(N811&gt;=55,N811&lt;=64),"Pre-Retirement",
 IF(AND(N811&gt;=65,N811&lt;=74),"Young Seniors",
 IF(AND(N811&gt;=75,N811&lt;=89),"Senior Citizens","Invalid Age")
)))))</f>
        <v>Middle Age</v>
      </c>
      <c r="P811" s="7" t="s">
        <v>18</v>
      </c>
    </row>
    <row r="812" spans="1:16" x14ac:dyDescent="0.3">
      <c r="A812" s="4">
        <v>13466</v>
      </c>
      <c r="B812" s="4" t="s">
        <v>37</v>
      </c>
      <c r="C812" s="4" t="s">
        <v>36</v>
      </c>
      <c r="D812" s="5">
        <v>80000</v>
      </c>
      <c r="E812" s="5" t="str">
        <f t="shared" si="12"/>
        <v>Middle Income</v>
      </c>
      <c r="F812" s="4">
        <v>5</v>
      </c>
      <c r="G812" s="4" t="s">
        <v>19</v>
      </c>
      <c r="H812" s="4" t="s">
        <v>21</v>
      </c>
      <c r="I812" s="4" t="s">
        <v>15</v>
      </c>
      <c r="J812" s="4">
        <v>3</v>
      </c>
      <c r="K812" s="4" t="s">
        <v>26</v>
      </c>
      <c r="L812" s="6" t="str">
        <f>IF(K812="0-1 Miles","Less than a mile",
 IF(K812="1-2 Miles","Between 1 and 2 miles",
 IF(K812="2-5 Miles","Between 2 and 5 miles",
 IF(K812="5-10 Miles","Between 5 and 10 miles",
 IF(K812="10+ Miles","Greater than 10 miles",
 "Unknown"
)))))</f>
        <v>Between 1 and 2 miles</v>
      </c>
      <c r="M812" s="4" t="s">
        <v>32</v>
      </c>
      <c r="N812" s="4">
        <v>46</v>
      </c>
      <c r="O812" s="4" t="str">
        <f>IF(AND(N812&gt;=25,N812&lt;=34),"Young Adults",
 IF(AND(N812&gt;=35,N812&lt;=44),"Early Middle Age",
 IF(AND(N812&gt;=45,N812&lt;=54),"Middle Age",
 IF(AND(N812&gt;=55,N812&lt;=64),"Pre-Retirement",
 IF(AND(N812&gt;=65,N812&lt;=74),"Young Seniors",
 IF(AND(N812&gt;=75,N812&lt;=89),"Senior Citizens","Invalid Age")
)))))</f>
        <v>Middle Age</v>
      </c>
      <c r="P812" s="4" t="s">
        <v>18</v>
      </c>
    </row>
    <row r="813" spans="1:16" x14ac:dyDescent="0.3">
      <c r="A813" s="7">
        <v>18740</v>
      </c>
      <c r="B813" s="7" t="s">
        <v>37</v>
      </c>
      <c r="C813" s="7" t="s">
        <v>36</v>
      </c>
      <c r="D813" s="8">
        <v>80000</v>
      </c>
      <c r="E813" s="8" t="str">
        <f t="shared" si="12"/>
        <v>Middle Income</v>
      </c>
      <c r="F813" s="7">
        <v>5</v>
      </c>
      <c r="G813" s="7" t="s">
        <v>13</v>
      </c>
      <c r="H813" s="7" t="s">
        <v>21</v>
      </c>
      <c r="I813" s="7" t="s">
        <v>18</v>
      </c>
      <c r="J813" s="7">
        <v>1</v>
      </c>
      <c r="K813" s="7" t="s">
        <v>16</v>
      </c>
      <c r="L813" s="9" t="str">
        <f>IF(K813="0-1 Miles","Less than a mile",
 IF(K813="1-2 Miles","Between 1 and 2 miles",
 IF(K813="2-5 Miles","Between 2 and 5 miles",
 IF(K813="5-10 Miles","Between 5 and 10 miles",
 IF(K813="10+ Miles","Greater than 10 miles",
 "Unknown"
)))))</f>
        <v>Less than a mile</v>
      </c>
      <c r="M813" s="7" t="s">
        <v>24</v>
      </c>
      <c r="N813" s="7">
        <v>47</v>
      </c>
      <c r="O813" s="7" t="str">
        <f>IF(AND(N813&gt;=25,N813&lt;=34),"Young Adults",
 IF(AND(N813&gt;=35,N813&lt;=44),"Early Middle Age",
 IF(AND(N813&gt;=45,N813&lt;=54),"Middle Age",
 IF(AND(N813&gt;=55,N813&lt;=64),"Pre-Retirement",
 IF(AND(N813&gt;=65,N813&lt;=74),"Young Seniors",
 IF(AND(N813&gt;=75,N813&lt;=89),"Senior Citizens","Invalid Age")
)))))</f>
        <v>Middle Age</v>
      </c>
      <c r="P813" s="7" t="s">
        <v>15</v>
      </c>
    </row>
    <row r="814" spans="1:16" x14ac:dyDescent="0.3">
      <c r="A814" s="4">
        <v>13749</v>
      </c>
      <c r="B814" s="4" t="s">
        <v>37</v>
      </c>
      <c r="C814" s="4" t="s">
        <v>36</v>
      </c>
      <c r="D814" s="5">
        <v>80000</v>
      </c>
      <c r="E814" s="5" t="str">
        <f t="shared" si="12"/>
        <v>Middle Income</v>
      </c>
      <c r="F814" s="4">
        <v>4</v>
      </c>
      <c r="G814" s="4" t="s">
        <v>31</v>
      </c>
      <c r="H814" s="4" t="s">
        <v>14</v>
      </c>
      <c r="I814" s="4" t="s">
        <v>15</v>
      </c>
      <c r="J814" s="4">
        <v>0</v>
      </c>
      <c r="K814" s="4" t="s">
        <v>26</v>
      </c>
      <c r="L814" s="6" t="str">
        <f>IF(K814="0-1 Miles","Less than a mile",
 IF(K814="1-2 Miles","Between 1 and 2 miles",
 IF(K814="2-5 Miles","Between 2 and 5 miles",
 IF(K814="5-10 Miles","Between 5 and 10 miles",
 IF(K814="10+ Miles","Greater than 10 miles",
 "Unknown"
)))))</f>
        <v>Between 1 and 2 miles</v>
      </c>
      <c r="M814" s="4" t="s">
        <v>32</v>
      </c>
      <c r="N814" s="4">
        <v>47</v>
      </c>
      <c r="O814" s="4" t="str">
        <f>IF(AND(N814&gt;=25,N814&lt;=34),"Young Adults",
 IF(AND(N814&gt;=35,N814&lt;=44),"Early Middle Age",
 IF(AND(N814&gt;=45,N814&lt;=54),"Middle Age",
 IF(AND(N814&gt;=55,N814&lt;=64),"Pre-Retirement",
 IF(AND(N814&gt;=65,N814&lt;=74),"Young Seniors",
 IF(AND(N814&gt;=75,N814&lt;=89),"Senior Citizens","Invalid Age")
)))))</f>
        <v>Middle Age</v>
      </c>
      <c r="P814" s="4" t="s">
        <v>18</v>
      </c>
    </row>
    <row r="815" spans="1:16" x14ac:dyDescent="0.3">
      <c r="A815" s="4">
        <v>16245</v>
      </c>
      <c r="B815" s="4" t="s">
        <v>38</v>
      </c>
      <c r="C815" s="4" t="s">
        <v>39</v>
      </c>
      <c r="D815" s="5">
        <v>80000</v>
      </c>
      <c r="E815" s="5" t="str">
        <f t="shared" si="12"/>
        <v>Middle Income</v>
      </c>
      <c r="F815" s="4">
        <v>4</v>
      </c>
      <c r="G815" s="4" t="s">
        <v>31</v>
      </c>
      <c r="H815" s="4" t="s">
        <v>14</v>
      </c>
      <c r="I815" s="4" t="s">
        <v>15</v>
      </c>
      <c r="J815" s="4">
        <v>0</v>
      </c>
      <c r="K815" s="4" t="s">
        <v>26</v>
      </c>
      <c r="L815" s="6" t="str">
        <f>IF(K815="0-1 Miles","Less than a mile",
 IF(K815="1-2 Miles","Between 1 and 2 miles",
 IF(K815="2-5 Miles","Between 2 and 5 miles",
 IF(K815="5-10 Miles","Between 5 and 10 miles",
 IF(K815="10+ Miles","Greater than 10 miles",
 "Unknown"
)))))</f>
        <v>Between 1 and 2 miles</v>
      </c>
      <c r="M815" s="4" t="s">
        <v>32</v>
      </c>
      <c r="N815" s="4">
        <v>47</v>
      </c>
      <c r="O815" s="4" t="str">
        <f>IF(AND(N815&gt;=25,N815&lt;=34),"Young Adults",
 IF(AND(N815&gt;=35,N815&lt;=44),"Early Middle Age",
 IF(AND(N815&gt;=45,N815&lt;=54),"Middle Age",
 IF(AND(N815&gt;=55,N815&lt;=64),"Pre-Retirement",
 IF(AND(N815&gt;=65,N815&lt;=74),"Young Seniors",
 IF(AND(N815&gt;=75,N815&lt;=89),"Senior Citizens","Invalid Age")
)))))</f>
        <v>Middle Age</v>
      </c>
      <c r="P815" s="4" t="s">
        <v>18</v>
      </c>
    </row>
    <row r="816" spans="1:16" x14ac:dyDescent="0.3">
      <c r="A816" s="4">
        <v>16377</v>
      </c>
      <c r="B816" s="4" t="s">
        <v>38</v>
      </c>
      <c r="C816" s="4" t="s">
        <v>39</v>
      </c>
      <c r="D816" s="5">
        <v>80000</v>
      </c>
      <c r="E816" s="5" t="str">
        <f t="shared" si="12"/>
        <v>Middle Income</v>
      </c>
      <c r="F816" s="4">
        <v>4</v>
      </c>
      <c r="G816" s="4" t="s">
        <v>31</v>
      </c>
      <c r="H816" s="4" t="s">
        <v>14</v>
      </c>
      <c r="I816" s="4" t="s">
        <v>18</v>
      </c>
      <c r="J816" s="4">
        <v>0</v>
      </c>
      <c r="K816" s="4" t="s">
        <v>16</v>
      </c>
      <c r="L816" s="6" t="str">
        <f>IF(K816="0-1 Miles","Less than a mile",
 IF(K816="1-2 Miles","Between 1 and 2 miles",
 IF(K816="2-5 Miles","Between 2 and 5 miles",
 IF(K816="5-10 Miles","Between 5 and 10 miles",
 IF(K816="10+ Miles","Greater than 10 miles",
 "Unknown"
)))))</f>
        <v>Less than a mile</v>
      </c>
      <c r="M816" s="4" t="s">
        <v>32</v>
      </c>
      <c r="N816" s="4">
        <v>47</v>
      </c>
      <c r="O816" s="4" t="str">
        <f>IF(AND(N816&gt;=25,N816&lt;=34),"Young Adults",
 IF(AND(N816&gt;=35,N816&lt;=44),"Early Middle Age",
 IF(AND(N816&gt;=45,N816&lt;=54),"Middle Age",
 IF(AND(N816&gt;=55,N816&lt;=64),"Pre-Retirement",
 IF(AND(N816&gt;=65,N816&lt;=74),"Young Seniors",
 IF(AND(N816&gt;=75,N816&lt;=89),"Senior Citizens","Invalid Age")
)))))</f>
        <v>Middle Age</v>
      </c>
      <c r="P816" s="4" t="s">
        <v>18</v>
      </c>
    </row>
    <row r="817" spans="1:16" x14ac:dyDescent="0.3">
      <c r="A817" s="7">
        <v>21714</v>
      </c>
      <c r="B817" s="7" t="s">
        <v>38</v>
      </c>
      <c r="C817" s="7" t="s">
        <v>39</v>
      </c>
      <c r="D817" s="8">
        <v>80000</v>
      </c>
      <c r="E817" s="8" t="str">
        <f t="shared" si="12"/>
        <v>Middle Income</v>
      </c>
      <c r="F817" s="7">
        <v>5</v>
      </c>
      <c r="G817" s="7" t="s">
        <v>31</v>
      </c>
      <c r="H817" s="7" t="s">
        <v>14</v>
      </c>
      <c r="I817" s="7" t="s">
        <v>18</v>
      </c>
      <c r="J817" s="7">
        <v>0</v>
      </c>
      <c r="K817" s="7" t="s">
        <v>16</v>
      </c>
      <c r="L817" s="9" t="str">
        <f>IF(K817="0-1 Miles","Less than a mile",
 IF(K817="1-2 Miles","Between 1 and 2 miles",
 IF(K817="2-5 Miles","Between 2 and 5 miles",
 IF(K817="5-10 Miles","Between 5 and 10 miles",
 IF(K817="10+ Miles","Greater than 10 miles",
 "Unknown"
)))))</f>
        <v>Less than a mile</v>
      </c>
      <c r="M817" s="7" t="s">
        <v>32</v>
      </c>
      <c r="N817" s="7">
        <v>47</v>
      </c>
      <c r="O817" s="7" t="str">
        <f>IF(AND(N817&gt;=25,N817&lt;=34),"Young Adults",
 IF(AND(N817&gt;=35,N817&lt;=44),"Early Middle Age",
 IF(AND(N817&gt;=45,N817&lt;=54),"Middle Age",
 IF(AND(N817&gt;=55,N817&lt;=64),"Pre-Retirement",
 IF(AND(N817&gt;=65,N817&lt;=74),"Young Seniors",
 IF(AND(N817&gt;=75,N817&lt;=89),"Senior Citizens","Invalid Age")
)))))</f>
        <v>Middle Age</v>
      </c>
      <c r="P817" s="7" t="s">
        <v>18</v>
      </c>
    </row>
    <row r="818" spans="1:16" x14ac:dyDescent="0.3">
      <c r="A818" s="4">
        <v>14657</v>
      </c>
      <c r="B818" s="4" t="s">
        <v>37</v>
      </c>
      <c r="C818" s="4" t="s">
        <v>36</v>
      </c>
      <c r="D818" s="5">
        <v>80000</v>
      </c>
      <c r="E818" s="5" t="str">
        <f t="shared" si="12"/>
        <v>Middle Income</v>
      </c>
      <c r="F818" s="4">
        <v>1</v>
      </c>
      <c r="G818" s="4" t="s">
        <v>19</v>
      </c>
      <c r="H818" s="4" t="s">
        <v>14</v>
      </c>
      <c r="I818" s="4" t="s">
        <v>18</v>
      </c>
      <c r="J818" s="4">
        <v>1</v>
      </c>
      <c r="K818" s="4" t="s">
        <v>16</v>
      </c>
      <c r="L818" s="6" t="str">
        <f>IF(K818="0-1 Miles","Less than a mile",
 IF(K818="1-2 Miles","Between 1 and 2 miles",
 IF(K818="2-5 Miles","Between 2 and 5 miles",
 IF(K818="5-10 Miles","Between 5 and 10 miles",
 IF(K818="10+ Miles","Greater than 10 miles",
 "Unknown"
)))))</f>
        <v>Less than a mile</v>
      </c>
      <c r="M818" s="4" t="s">
        <v>32</v>
      </c>
      <c r="N818" s="4">
        <v>47</v>
      </c>
      <c r="O818" s="4" t="str">
        <f>IF(AND(N818&gt;=25,N818&lt;=34),"Young Adults",
 IF(AND(N818&gt;=35,N818&lt;=44),"Early Middle Age",
 IF(AND(N818&gt;=45,N818&lt;=54),"Middle Age",
 IF(AND(N818&gt;=55,N818&lt;=64),"Pre-Retirement",
 IF(AND(N818&gt;=65,N818&lt;=74),"Young Seniors",
 IF(AND(N818&gt;=75,N818&lt;=89),"Senior Citizens","Invalid Age")
)))))</f>
        <v>Middle Age</v>
      </c>
      <c r="P818" s="4" t="s">
        <v>15</v>
      </c>
    </row>
    <row r="819" spans="1:16" x14ac:dyDescent="0.3">
      <c r="A819" s="7">
        <v>21713</v>
      </c>
      <c r="B819" s="7" t="s">
        <v>38</v>
      </c>
      <c r="C819" s="7" t="s">
        <v>36</v>
      </c>
      <c r="D819" s="8">
        <v>80000</v>
      </c>
      <c r="E819" s="8" t="str">
        <f t="shared" si="12"/>
        <v>Middle Income</v>
      </c>
      <c r="F819" s="7">
        <v>5</v>
      </c>
      <c r="G819" s="7" t="s">
        <v>31</v>
      </c>
      <c r="H819" s="7" t="s">
        <v>14</v>
      </c>
      <c r="I819" s="7" t="s">
        <v>18</v>
      </c>
      <c r="J819" s="7">
        <v>0</v>
      </c>
      <c r="K819" s="7" t="s">
        <v>16</v>
      </c>
      <c r="L819" s="9" t="str">
        <f>IF(K819="0-1 Miles","Less than a mile",
 IF(K819="1-2 Miles","Between 1 and 2 miles",
 IF(K819="2-5 Miles","Between 2 and 5 miles",
 IF(K819="5-10 Miles","Between 5 and 10 miles",
 IF(K819="10+ Miles","Greater than 10 miles",
 "Unknown"
)))))</f>
        <v>Less than a mile</v>
      </c>
      <c r="M819" s="7" t="s">
        <v>32</v>
      </c>
      <c r="N819" s="7">
        <v>47</v>
      </c>
      <c r="O819" s="7" t="str">
        <f>IF(AND(N819&gt;=25,N819&lt;=34),"Young Adults",
 IF(AND(N819&gt;=35,N819&lt;=44),"Early Middle Age",
 IF(AND(N819&gt;=45,N819&lt;=54),"Middle Age",
 IF(AND(N819&gt;=55,N819&lt;=64),"Pre-Retirement",
 IF(AND(N819&gt;=65,N819&lt;=74),"Young Seniors",
 IF(AND(N819&gt;=75,N819&lt;=89),"Senior Citizens","Invalid Age")
)))))</f>
        <v>Middle Age</v>
      </c>
      <c r="P819" s="7" t="s">
        <v>18</v>
      </c>
    </row>
    <row r="820" spans="1:16" x14ac:dyDescent="0.3">
      <c r="A820" s="7">
        <v>26012</v>
      </c>
      <c r="B820" s="7" t="s">
        <v>37</v>
      </c>
      <c r="C820" s="7" t="s">
        <v>36</v>
      </c>
      <c r="D820" s="8">
        <v>80000</v>
      </c>
      <c r="E820" s="8" t="str">
        <f t="shared" si="12"/>
        <v>Middle Income</v>
      </c>
      <c r="F820" s="7">
        <v>1</v>
      </c>
      <c r="G820" s="7" t="s">
        <v>19</v>
      </c>
      <c r="H820" s="7" t="s">
        <v>14</v>
      </c>
      <c r="I820" s="7" t="s">
        <v>15</v>
      </c>
      <c r="J820" s="7">
        <v>1</v>
      </c>
      <c r="K820" s="7" t="s">
        <v>22</v>
      </c>
      <c r="L820" s="9" t="str">
        <f>IF(K820="0-1 Miles","Less than a mile",
 IF(K820="1-2 Miles","Between 1 and 2 miles",
 IF(K820="2-5 Miles","Between 2 and 5 miles",
 IF(K820="5-10 Miles","Between 5 and 10 miles",
 IF(K820="10+ Miles","Greater than 10 miles",
 "Unknown"
)))))</f>
        <v>Between 2 and 5 miles</v>
      </c>
      <c r="M820" s="7" t="s">
        <v>32</v>
      </c>
      <c r="N820" s="7">
        <v>48</v>
      </c>
      <c r="O820" s="7" t="str">
        <f>IF(AND(N820&gt;=25,N820&lt;=34),"Young Adults",
 IF(AND(N820&gt;=35,N820&lt;=44),"Early Middle Age",
 IF(AND(N820&gt;=45,N820&lt;=54),"Middle Age",
 IF(AND(N820&gt;=55,N820&lt;=64),"Pre-Retirement",
 IF(AND(N820&gt;=65,N820&lt;=74),"Young Seniors",
 IF(AND(N820&gt;=75,N820&lt;=89),"Senior Citizens","Invalid Age")
)))))</f>
        <v>Middle Age</v>
      </c>
      <c r="P820" s="7" t="s">
        <v>15</v>
      </c>
    </row>
    <row r="821" spans="1:16" x14ac:dyDescent="0.3">
      <c r="A821" s="4">
        <v>24357</v>
      </c>
      <c r="B821" s="4" t="s">
        <v>37</v>
      </c>
      <c r="C821" s="4" t="s">
        <v>36</v>
      </c>
      <c r="D821" s="5">
        <v>80000</v>
      </c>
      <c r="E821" s="5" t="str">
        <f t="shared" si="12"/>
        <v>Middle Income</v>
      </c>
      <c r="F821" s="4">
        <v>3</v>
      </c>
      <c r="G821" s="4" t="s">
        <v>13</v>
      </c>
      <c r="H821" s="4" t="s">
        <v>21</v>
      </c>
      <c r="I821" s="4" t="s">
        <v>15</v>
      </c>
      <c r="J821" s="4">
        <v>1</v>
      </c>
      <c r="K821" s="4" t="s">
        <v>22</v>
      </c>
      <c r="L821" s="6" t="str">
        <f>IF(K821="0-1 Miles","Less than a mile",
 IF(K821="1-2 Miles","Between 1 and 2 miles",
 IF(K821="2-5 Miles","Between 2 and 5 miles",
 IF(K821="5-10 Miles","Between 5 and 10 miles",
 IF(K821="10+ Miles","Greater than 10 miles",
 "Unknown"
)))))</f>
        <v>Between 2 and 5 miles</v>
      </c>
      <c r="M821" s="4" t="s">
        <v>32</v>
      </c>
      <c r="N821" s="4">
        <v>48</v>
      </c>
      <c r="O821" s="4" t="str">
        <f>IF(AND(N821&gt;=25,N821&lt;=34),"Young Adults",
 IF(AND(N821&gt;=35,N821&lt;=44),"Early Middle Age",
 IF(AND(N821&gt;=45,N821&lt;=54),"Middle Age",
 IF(AND(N821&gt;=55,N821&lt;=64),"Pre-Retirement",
 IF(AND(N821&gt;=65,N821&lt;=74),"Young Seniors",
 IF(AND(N821&gt;=75,N821&lt;=89),"Senior Citizens","Invalid Age")
)))))</f>
        <v>Middle Age</v>
      </c>
      <c r="P821" s="4" t="s">
        <v>15</v>
      </c>
    </row>
    <row r="822" spans="1:16" x14ac:dyDescent="0.3">
      <c r="A822" s="7">
        <v>18674</v>
      </c>
      <c r="B822" s="7" t="s">
        <v>38</v>
      </c>
      <c r="C822" s="7" t="s">
        <v>39</v>
      </c>
      <c r="D822" s="8">
        <v>80000</v>
      </c>
      <c r="E822" s="8" t="str">
        <f t="shared" si="12"/>
        <v>Middle Income</v>
      </c>
      <c r="F822" s="7">
        <v>4</v>
      </c>
      <c r="G822" s="7" t="s">
        <v>31</v>
      </c>
      <c r="H822" s="7" t="s">
        <v>14</v>
      </c>
      <c r="I822" s="7" t="s">
        <v>18</v>
      </c>
      <c r="J822" s="7">
        <v>0</v>
      </c>
      <c r="K822" s="7" t="s">
        <v>16</v>
      </c>
      <c r="L822" s="9" t="str">
        <f>IF(K822="0-1 Miles","Less than a mile",
 IF(K822="1-2 Miles","Between 1 and 2 miles",
 IF(K822="2-5 Miles","Between 2 and 5 miles",
 IF(K822="5-10 Miles","Between 5 and 10 miles",
 IF(K822="10+ Miles","Greater than 10 miles",
 "Unknown"
)))))</f>
        <v>Less than a mile</v>
      </c>
      <c r="M822" s="7" t="s">
        <v>32</v>
      </c>
      <c r="N822" s="7">
        <v>48</v>
      </c>
      <c r="O822" s="7" t="str">
        <f>IF(AND(N822&gt;=25,N822&lt;=34),"Young Adults",
 IF(AND(N822&gt;=35,N822&lt;=44),"Early Middle Age",
 IF(AND(N822&gt;=45,N822&lt;=54),"Middle Age",
 IF(AND(N822&gt;=55,N822&lt;=64),"Pre-Retirement",
 IF(AND(N822&gt;=65,N822&lt;=74),"Young Seniors",
 IF(AND(N822&gt;=75,N822&lt;=89),"Senior Citizens","Invalid Age")
)))))</f>
        <v>Middle Age</v>
      </c>
      <c r="P822" s="7" t="s">
        <v>18</v>
      </c>
    </row>
    <row r="823" spans="1:16" x14ac:dyDescent="0.3">
      <c r="A823" s="4">
        <v>13754</v>
      </c>
      <c r="B823" s="4" t="s">
        <v>38</v>
      </c>
      <c r="C823" s="4" t="s">
        <v>39</v>
      </c>
      <c r="D823" s="5">
        <v>80000</v>
      </c>
      <c r="E823" s="5" t="str">
        <f t="shared" si="12"/>
        <v>Middle Income</v>
      </c>
      <c r="F823" s="4">
        <v>4</v>
      </c>
      <c r="G823" s="4" t="s">
        <v>31</v>
      </c>
      <c r="H823" s="4" t="s">
        <v>14</v>
      </c>
      <c r="I823" s="4" t="s">
        <v>15</v>
      </c>
      <c r="J823" s="4">
        <v>0</v>
      </c>
      <c r="K823" s="4" t="s">
        <v>26</v>
      </c>
      <c r="L823" s="6" t="str">
        <f>IF(K823="0-1 Miles","Less than a mile",
 IF(K823="1-2 Miles","Between 1 and 2 miles",
 IF(K823="2-5 Miles","Between 2 and 5 miles",
 IF(K823="5-10 Miles","Between 5 and 10 miles",
 IF(K823="10+ Miles","Greater than 10 miles",
 "Unknown"
)))))</f>
        <v>Between 1 and 2 miles</v>
      </c>
      <c r="M823" s="4" t="s">
        <v>32</v>
      </c>
      <c r="N823" s="4">
        <v>48</v>
      </c>
      <c r="O823" s="4" t="str">
        <f>IF(AND(N823&gt;=25,N823&lt;=34),"Young Adults",
 IF(AND(N823&gt;=35,N823&lt;=44),"Early Middle Age",
 IF(AND(N823&gt;=45,N823&lt;=54),"Middle Age",
 IF(AND(N823&gt;=55,N823&lt;=64),"Pre-Retirement",
 IF(AND(N823&gt;=65,N823&lt;=74),"Young Seniors",
 IF(AND(N823&gt;=75,N823&lt;=89),"Senior Citizens","Invalid Age")
)))))</f>
        <v>Middle Age</v>
      </c>
      <c r="P823" s="4" t="s">
        <v>18</v>
      </c>
    </row>
    <row r="824" spans="1:16" x14ac:dyDescent="0.3">
      <c r="A824" s="4">
        <v>13283</v>
      </c>
      <c r="B824" s="4" t="s">
        <v>37</v>
      </c>
      <c r="C824" s="4" t="s">
        <v>36</v>
      </c>
      <c r="D824" s="5">
        <v>80000</v>
      </c>
      <c r="E824" s="5" t="str">
        <f t="shared" si="12"/>
        <v>Middle Income</v>
      </c>
      <c r="F824" s="4">
        <v>3</v>
      </c>
      <c r="G824" s="4" t="s">
        <v>19</v>
      </c>
      <c r="H824" s="4" t="s">
        <v>21</v>
      </c>
      <c r="I824" s="4" t="s">
        <v>18</v>
      </c>
      <c r="J824" s="4">
        <v>2</v>
      </c>
      <c r="K824" s="4" t="s">
        <v>16</v>
      </c>
      <c r="L824" s="6" t="str">
        <f>IF(K824="0-1 Miles","Less than a mile",
 IF(K824="1-2 Miles","Between 1 and 2 miles",
 IF(K824="2-5 Miles","Between 2 and 5 miles",
 IF(K824="5-10 Miles","Between 5 and 10 miles",
 IF(K824="10+ Miles","Greater than 10 miles",
 "Unknown"
)))))</f>
        <v>Less than a mile</v>
      </c>
      <c r="M824" s="4" t="s">
        <v>32</v>
      </c>
      <c r="N824" s="4">
        <v>49</v>
      </c>
      <c r="O824" s="4" t="str">
        <f>IF(AND(N824&gt;=25,N824&lt;=34),"Young Adults",
 IF(AND(N824&gt;=35,N824&lt;=44),"Early Middle Age",
 IF(AND(N824&gt;=45,N824&lt;=54),"Middle Age",
 IF(AND(N824&gt;=55,N824&lt;=64),"Pre-Retirement",
 IF(AND(N824&gt;=65,N824&lt;=74),"Young Seniors",
 IF(AND(N824&gt;=75,N824&lt;=89),"Senior Citizens","Invalid Age")
)))))</f>
        <v>Middle Age</v>
      </c>
      <c r="P824" s="4" t="s">
        <v>15</v>
      </c>
    </row>
    <row r="825" spans="1:16" x14ac:dyDescent="0.3">
      <c r="A825" s="7">
        <v>26678</v>
      </c>
      <c r="B825" s="7" t="s">
        <v>38</v>
      </c>
      <c r="C825" s="7" t="s">
        <v>39</v>
      </c>
      <c r="D825" s="8">
        <v>80000</v>
      </c>
      <c r="E825" s="8" t="str">
        <f t="shared" si="12"/>
        <v>Middle Income</v>
      </c>
      <c r="F825" s="7">
        <v>2</v>
      </c>
      <c r="G825" s="7" t="s">
        <v>29</v>
      </c>
      <c r="H825" s="7" t="s">
        <v>14</v>
      </c>
      <c r="I825" s="7" t="s">
        <v>15</v>
      </c>
      <c r="J825" s="7">
        <v>2</v>
      </c>
      <c r="K825" s="7" t="s">
        <v>23</v>
      </c>
      <c r="L825" s="9" t="str">
        <f>IF(K825="0-1 Miles","Less than a mile",
 IF(K825="1-2 Miles","Between 1 and 2 miles",
 IF(K825="2-5 Miles","Between 2 and 5 miles",
 IF(K825="5-10 Miles","Between 5 and 10 miles",
 IF(K825="10+ Miles","Greater than 10 miles",
 "Unknown"
)))))</f>
        <v>Between 5 and 10 miles</v>
      </c>
      <c r="M825" s="7" t="s">
        <v>32</v>
      </c>
      <c r="N825" s="7">
        <v>49</v>
      </c>
      <c r="O825" s="7" t="str">
        <f>IF(AND(N825&gt;=25,N825&lt;=34),"Young Adults",
 IF(AND(N825&gt;=35,N825&lt;=44),"Early Middle Age",
 IF(AND(N825&gt;=45,N825&lt;=54),"Middle Age",
 IF(AND(N825&gt;=55,N825&lt;=64),"Pre-Retirement",
 IF(AND(N825&gt;=65,N825&lt;=74),"Young Seniors",
 IF(AND(N825&gt;=75,N825&lt;=89),"Senior Citizens","Invalid Age")
)))))</f>
        <v>Middle Age</v>
      </c>
      <c r="P825" s="7" t="s">
        <v>18</v>
      </c>
    </row>
    <row r="826" spans="1:16" x14ac:dyDescent="0.3">
      <c r="A826" s="7">
        <v>18484</v>
      </c>
      <c r="B826" s="7" t="s">
        <v>38</v>
      </c>
      <c r="C826" s="7" t="s">
        <v>36</v>
      </c>
      <c r="D826" s="8">
        <v>80000</v>
      </c>
      <c r="E826" s="8" t="str">
        <f t="shared" si="12"/>
        <v>Middle Income</v>
      </c>
      <c r="F826" s="7">
        <v>2</v>
      </c>
      <c r="G826" s="7" t="s">
        <v>27</v>
      </c>
      <c r="H826" s="7" t="s">
        <v>14</v>
      </c>
      <c r="I826" s="7" t="s">
        <v>18</v>
      </c>
      <c r="J826" s="7">
        <v>2</v>
      </c>
      <c r="K826" s="7" t="s">
        <v>26</v>
      </c>
      <c r="L826" s="9" t="str">
        <f>IF(K826="0-1 Miles","Less than a mile",
 IF(K826="1-2 Miles","Between 1 and 2 miles",
 IF(K826="2-5 Miles","Between 2 and 5 miles",
 IF(K826="5-10 Miles","Between 5 and 10 miles",
 IF(K826="10+ Miles","Greater than 10 miles",
 "Unknown"
)))))</f>
        <v>Between 1 and 2 miles</v>
      </c>
      <c r="M826" s="7" t="s">
        <v>24</v>
      </c>
      <c r="N826" s="7">
        <v>50</v>
      </c>
      <c r="O826" s="7" t="str">
        <f>IF(AND(N826&gt;=25,N826&lt;=34),"Young Adults",
 IF(AND(N826&gt;=35,N826&lt;=44),"Early Middle Age",
 IF(AND(N826&gt;=45,N826&lt;=54),"Middle Age",
 IF(AND(N826&gt;=55,N826&lt;=64),"Pre-Retirement",
 IF(AND(N826&gt;=65,N826&lt;=74),"Young Seniors",
 IF(AND(N826&gt;=75,N826&lt;=89),"Senior Citizens","Invalid Age")
)))))</f>
        <v>Middle Age</v>
      </c>
      <c r="P826" s="7" t="s">
        <v>15</v>
      </c>
    </row>
    <row r="827" spans="1:16" x14ac:dyDescent="0.3">
      <c r="A827" s="7">
        <v>15752</v>
      </c>
      <c r="B827" s="7" t="s">
        <v>37</v>
      </c>
      <c r="C827" s="7" t="s">
        <v>36</v>
      </c>
      <c r="D827" s="8">
        <v>80000</v>
      </c>
      <c r="E827" s="8" t="str">
        <f t="shared" si="12"/>
        <v>Middle Income</v>
      </c>
      <c r="F827" s="7">
        <v>2</v>
      </c>
      <c r="G827" s="7" t="s">
        <v>27</v>
      </c>
      <c r="H827" s="7" t="s">
        <v>14</v>
      </c>
      <c r="I827" s="7" t="s">
        <v>18</v>
      </c>
      <c r="J827" s="7">
        <v>2</v>
      </c>
      <c r="K827" s="7" t="s">
        <v>26</v>
      </c>
      <c r="L827" s="9" t="str">
        <f>IF(K827="0-1 Miles","Less than a mile",
 IF(K827="1-2 Miles","Between 1 and 2 miles",
 IF(K827="2-5 Miles","Between 2 and 5 miles",
 IF(K827="5-10 Miles","Between 5 and 10 miles",
 IF(K827="10+ Miles","Greater than 10 miles",
 "Unknown"
)))))</f>
        <v>Between 1 and 2 miles</v>
      </c>
      <c r="M827" s="7" t="s">
        <v>24</v>
      </c>
      <c r="N827" s="7">
        <v>50</v>
      </c>
      <c r="O827" s="7" t="str">
        <f>IF(AND(N827&gt;=25,N827&lt;=34),"Young Adults",
 IF(AND(N827&gt;=35,N827&lt;=44),"Early Middle Age",
 IF(AND(N827&gt;=45,N827&lt;=54),"Middle Age",
 IF(AND(N827&gt;=55,N827&lt;=64),"Pre-Retirement",
 IF(AND(N827&gt;=65,N827&lt;=74),"Young Seniors",
 IF(AND(N827&gt;=75,N827&lt;=89),"Senior Citizens","Invalid Age")
)))))</f>
        <v>Middle Age</v>
      </c>
      <c r="P827" s="7" t="s">
        <v>15</v>
      </c>
    </row>
    <row r="828" spans="1:16" x14ac:dyDescent="0.3">
      <c r="A828" s="4">
        <v>22918</v>
      </c>
      <c r="B828" s="4" t="s">
        <v>38</v>
      </c>
      <c r="C828" s="4" t="s">
        <v>36</v>
      </c>
      <c r="D828" s="5">
        <v>80000</v>
      </c>
      <c r="E828" s="5" t="str">
        <f t="shared" si="12"/>
        <v>Middle Income</v>
      </c>
      <c r="F828" s="4">
        <v>5</v>
      </c>
      <c r="G828" s="4" t="s">
        <v>31</v>
      </c>
      <c r="H828" s="4" t="s">
        <v>28</v>
      </c>
      <c r="I828" s="4" t="s">
        <v>15</v>
      </c>
      <c r="J828" s="4">
        <v>3</v>
      </c>
      <c r="K828" s="4" t="s">
        <v>16</v>
      </c>
      <c r="L828" s="6" t="str">
        <f>IF(K828="0-1 Miles","Less than a mile",
 IF(K828="1-2 Miles","Between 1 and 2 miles",
 IF(K828="2-5 Miles","Between 2 and 5 miles",
 IF(K828="5-10 Miles","Between 5 and 10 miles",
 IF(K828="10+ Miles","Greater than 10 miles",
 "Unknown"
)))))</f>
        <v>Less than a mile</v>
      </c>
      <c r="M828" s="4" t="s">
        <v>24</v>
      </c>
      <c r="N828" s="4">
        <v>50</v>
      </c>
      <c r="O828" s="4" t="str">
        <f>IF(AND(N828&gt;=25,N828&lt;=34),"Young Adults",
 IF(AND(N828&gt;=35,N828&lt;=44),"Early Middle Age",
 IF(AND(N828&gt;=45,N828&lt;=54),"Middle Age",
 IF(AND(N828&gt;=55,N828&lt;=64),"Pre-Retirement",
 IF(AND(N828&gt;=65,N828&lt;=74),"Young Seniors",
 IF(AND(N828&gt;=75,N828&lt;=89),"Senior Citizens","Invalid Age")
)))))</f>
        <v>Middle Age</v>
      </c>
      <c r="P828" s="4" t="s">
        <v>18</v>
      </c>
    </row>
    <row r="829" spans="1:16" x14ac:dyDescent="0.3">
      <c r="A829" s="7">
        <v>19784</v>
      </c>
      <c r="B829" s="7" t="s">
        <v>37</v>
      </c>
      <c r="C829" s="7" t="s">
        <v>39</v>
      </c>
      <c r="D829" s="8">
        <v>80000</v>
      </c>
      <c r="E829" s="8" t="str">
        <f t="shared" si="12"/>
        <v>Middle Income</v>
      </c>
      <c r="F829" s="7">
        <v>2</v>
      </c>
      <c r="G829" s="7" t="s">
        <v>27</v>
      </c>
      <c r="H829" s="7" t="s">
        <v>14</v>
      </c>
      <c r="I829" s="7" t="s">
        <v>15</v>
      </c>
      <c r="J829" s="7">
        <v>2</v>
      </c>
      <c r="K829" s="7" t="s">
        <v>23</v>
      </c>
      <c r="L829" s="9" t="str">
        <f>IF(K829="0-1 Miles","Less than a mile",
 IF(K829="1-2 Miles","Between 1 and 2 miles",
 IF(K829="2-5 Miles","Between 2 and 5 miles",
 IF(K829="5-10 Miles","Between 5 and 10 miles",
 IF(K829="10+ Miles","Greater than 10 miles",
 "Unknown"
)))))</f>
        <v>Between 5 and 10 miles</v>
      </c>
      <c r="M829" s="7" t="s">
        <v>24</v>
      </c>
      <c r="N829" s="7">
        <v>50</v>
      </c>
      <c r="O829" s="7" t="str">
        <f>IF(AND(N829&gt;=25,N829&lt;=34),"Young Adults",
 IF(AND(N829&gt;=35,N829&lt;=44),"Early Middle Age",
 IF(AND(N829&gt;=45,N829&lt;=54),"Middle Age",
 IF(AND(N829&gt;=55,N829&lt;=64),"Pre-Retirement",
 IF(AND(N829&gt;=65,N829&lt;=74),"Young Seniors",
 IF(AND(N829&gt;=75,N829&lt;=89),"Senior Citizens","Invalid Age")
)))))</f>
        <v>Middle Age</v>
      </c>
      <c r="P829" s="7" t="s">
        <v>15</v>
      </c>
    </row>
    <row r="830" spans="1:16" x14ac:dyDescent="0.3">
      <c r="A830" s="7">
        <v>15372</v>
      </c>
      <c r="B830" s="7" t="s">
        <v>37</v>
      </c>
      <c r="C830" s="7" t="s">
        <v>36</v>
      </c>
      <c r="D830" s="8">
        <v>80000</v>
      </c>
      <c r="E830" s="8" t="str">
        <f t="shared" si="12"/>
        <v>Middle Income</v>
      </c>
      <c r="F830" s="7">
        <v>3</v>
      </c>
      <c r="G830" s="7" t="s">
        <v>19</v>
      </c>
      <c r="H830" s="7" t="s">
        <v>21</v>
      </c>
      <c r="I830" s="7" t="s">
        <v>18</v>
      </c>
      <c r="J830" s="7">
        <v>2</v>
      </c>
      <c r="K830" s="7" t="s">
        <v>22</v>
      </c>
      <c r="L830" s="9" t="str">
        <f>IF(K830="0-1 Miles","Less than a mile",
 IF(K830="1-2 Miles","Between 1 and 2 miles",
 IF(K830="2-5 Miles","Between 2 and 5 miles",
 IF(K830="5-10 Miles","Between 5 and 10 miles",
 IF(K830="10+ Miles","Greater than 10 miles",
 "Unknown"
)))))</f>
        <v>Between 2 and 5 miles</v>
      </c>
      <c r="M830" s="7" t="s">
        <v>32</v>
      </c>
      <c r="N830" s="7">
        <v>50</v>
      </c>
      <c r="O830" s="7" t="str">
        <f>IF(AND(N830&gt;=25,N830&lt;=34),"Young Adults",
 IF(AND(N830&gt;=35,N830&lt;=44),"Early Middle Age",
 IF(AND(N830&gt;=45,N830&lt;=54),"Middle Age",
 IF(AND(N830&gt;=55,N830&lt;=64),"Pre-Retirement",
 IF(AND(N830&gt;=65,N830&lt;=74),"Young Seniors",
 IF(AND(N830&gt;=75,N830&lt;=89),"Senior Citizens","Invalid Age")
)))))</f>
        <v>Middle Age</v>
      </c>
      <c r="P830" s="7" t="s">
        <v>15</v>
      </c>
    </row>
    <row r="831" spans="1:16" x14ac:dyDescent="0.3">
      <c r="A831" s="4">
        <v>28228</v>
      </c>
      <c r="B831" s="4" t="s">
        <v>38</v>
      </c>
      <c r="C831" s="4" t="s">
        <v>39</v>
      </c>
      <c r="D831" s="5">
        <v>80000</v>
      </c>
      <c r="E831" s="5" t="str">
        <f t="shared" si="12"/>
        <v>Middle Income</v>
      </c>
      <c r="F831" s="4">
        <v>2</v>
      </c>
      <c r="G831" s="4" t="s">
        <v>29</v>
      </c>
      <c r="H831" s="4" t="s">
        <v>14</v>
      </c>
      <c r="I831" s="4" t="s">
        <v>18</v>
      </c>
      <c r="J831" s="4">
        <v>2</v>
      </c>
      <c r="K831" s="4" t="s">
        <v>26</v>
      </c>
      <c r="L831" s="6" t="str">
        <f>IF(K831="0-1 Miles","Less than a mile",
 IF(K831="1-2 Miles","Between 1 and 2 miles",
 IF(K831="2-5 Miles","Between 2 and 5 miles",
 IF(K831="5-10 Miles","Between 5 and 10 miles",
 IF(K831="10+ Miles","Greater than 10 miles",
 "Unknown"
)))))</f>
        <v>Between 1 and 2 miles</v>
      </c>
      <c r="M831" s="4" t="s">
        <v>32</v>
      </c>
      <c r="N831" s="4">
        <v>50</v>
      </c>
      <c r="O831" s="4" t="str">
        <f>IF(AND(N831&gt;=25,N831&lt;=34),"Young Adults",
 IF(AND(N831&gt;=35,N831&lt;=44),"Early Middle Age",
 IF(AND(N831&gt;=45,N831&lt;=54),"Middle Age",
 IF(AND(N831&gt;=55,N831&lt;=64),"Pre-Retirement",
 IF(AND(N831&gt;=65,N831&lt;=74),"Young Seniors",
 IF(AND(N831&gt;=75,N831&lt;=89),"Senior Citizens","Invalid Age")
)))))</f>
        <v>Middle Age</v>
      </c>
      <c r="P831" s="4" t="s">
        <v>18</v>
      </c>
    </row>
    <row r="832" spans="1:16" x14ac:dyDescent="0.3">
      <c r="A832" s="7">
        <v>23455</v>
      </c>
      <c r="B832" s="7" t="s">
        <v>38</v>
      </c>
      <c r="C832" s="7" t="s">
        <v>36</v>
      </c>
      <c r="D832" s="8">
        <v>80000</v>
      </c>
      <c r="E832" s="8" t="str">
        <f t="shared" si="12"/>
        <v>Middle Income</v>
      </c>
      <c r="F832" s="7">
        <v>2</v>
      </c>
      <c r="G832" s="7" t="s">
        <v>29</v>
      </c>
      <c r="H832" s="7" t="s">
        <v>14</v>
      </c>
      <c r="I832" s="7" t="s">
        <v>18</v>
      </c>
      <c r="J832" s="7">
        <v>2</v>
      </c>
      <c r="K832" s="7" t="s">
        <v>26</v>
      </c>
      <c r="L832" s="9" t="str">
        <f>IF(K832="0-1 Miles","Less than a mile",
 IF(K832="1-2 Miles","Between 1 and 2 miles",
 IF(K832="2-5 Miles","Between 2 and 5 miles",
 IF(K832="5-10 Miles","Between 5 and 10 miles",
 IF(K832="10+ Miles","Greater than 10 miles",
 "Unknown"
)))))</f>
        <v>Between 1 and 2 miles</v>
      </c>
      <c r="M832" s="7" t="s">
        <v>32</v>
      </c>
      <c r="N832" s="7">
        <v>50</v>
      </c>
      <c r="O832" s="7" t="str">
        <f>IF(AND(N832&gt;=25,N832&lt;=34),"Young Adults",
 IF(AND(N832&gt;=35,N832&lt;=44),"Early Middle Age",
 IF(AND(N832&gt;=45,N832&lt;=54),"Middle Age",
 IF(AND(N832&gt;=55,N832&lt;=64),"Pre-Retirement",
 IF(AND(N832&gt;=65,N832&lt;=74),"Young Seniors",
 IF(AND(N832&gt;=75,N832&lt;=89),"Senior Citizens","Invalid Age")
)))))</f>
        <v>Middle Age</v>
      </c>
      <c r="P832" s="7" t="s">
        <v>18</v>
      </c>
    </row>
    <row r="833" spans="1:16" x14ac:dyDescent="0.3">
      <c r="A833" s="7">
        <v>29255</v>
      </c>
      <c r="B833" s="7" t="s">
        <v>38</v>
      </c>
      <c r="C833" s="7" t="s">
        <v>36</v>
      </c>
      <c r="D833" s="8">
        <v>80000</v>
      </c>
      <c r="E833" s="8" t="str">
        <f t="shared" si="12"/>
        <v>Middle Income</v>
      </c>
      <c r="F833" s="7">
        <v>3</v>
      </c>
      <c r="G833" s="7" t="s">
        <v>19</v>
      </c>
      <c r="H833" s="7" t="s">
        <v>21</v>
      </c>
      <c r="I833" s="7" t="s">
        <v>18</v>
      </c>
      <c r="J833" s="7">
        <v>1</v>
      </c>
      <c r="K833" s="7" t="s">
        <v>26</v>
      </c>
      <c r="L833" s="9" t="str">
        <f>IF(K833="0-1 Miles","Less than a mile",
 IF(K833="1-2 Miles","Between 1 and 2 miles",
 IF(K833="2-5 Miles","Between 2 and 5 miles",
 IF(K833="5-10 Miles","Between 5 and 10 miles",
 IF(K833="10+ Miles","Greater than 10 miles",
 "Unknown"
)))))</f>
        <v>Between 1 and 2 miles</v>
      </c>
      <c r="M833" s="7" t="s">
        <v>32</v>
      </c>
      <c r="N833" s="7">
        <v>51</v>
      </c>
      <c r="O833" s="7" t="str">
        <f>IF(AND(N833&gt;=25,N833&lt;=34),"Young Adults",
 IF(AND(N833&gt;=35,N833&lt;=44),"Early Middle Age",
 IF(AND(N833&gt;=45,N833&lt;=54),"Middle Age",
 IF(AND(N833&gt;=55,N833&lt;=64),"Pre-Retirement",
 IF(AND(N833&gt;=65,N833&lt;=74),"Young Seniors",
 IF(AND(N833&gt;=75,N833&lt;=89),"Senior Citizens","Invalid Age")
)))))</f>
        <v>Middle Age</v>
      </c>
      <c r="P833" s="7" t="s">
        <v>15</v>
      </c>
    </row>
    <row r="834" spans="1:16" x14ac:dyDescent="0.3">
      <c r="A834" s="4">
        <v>17504</v>
      </c>
      <c r="B834" s="4" t="s">
        <v>38</v>
      </c>
      <c r="C834" s="4" t="s">
        <v>39</v>
      </c>
      <c r="D834" s="5">
        <v>80000</v>
      </c>
      <c r="E834" s="5" t="str">
        <f t="shared" ref="E834:E897" si="13">IF(D834&lt;=40000,"Low Income",IF(D834&lt;=70000,"Lower-Middle Income",IF(D834&lt;=100000,"Middle Income",IF(D834&lt;=130000,"Upper-Middle Income","High Income"))))</f>
        <v>Middle Income</v>
      </c>
      <c r="F834" s="4">
        <v>2</v>
      </c>
      <c r="G834" s="4" t="s">
        <v>19</v>
      </c>
      <c r="H834" s="4" t="s">
        <v>14</v>
      </c>
      <c r="I834" s="4" t="s">
        <v>15</v>
      </c>
      <c r="J834" s="4">
        <v>2</v>
      </c>
      <c r="K834" s="4" t="s">
        <v>23</v>
      </c>
      <c r="L834" s="6" t="str">
        <f>IF(K834="0-1 Miles","Less than a mile",
 IF(K834="1-2 Miles","Between 1 and 2 miles",
 IF(K834="2-5 Miles","Between 2 and 5 miles",
 IF(K834="5-10 Miles","Between 5 and 10 miles",
 IF(K834="10+ Miles","Greater than 10 miles",
 "Unknown"
)))))</f>
        <v>Between 5 and 10 miles</v>
      </c>
      <c r="M834" s="4" t="s">
        <v>24</v>
      </c>
      <c r="N834" s="4">
        <v>52</v>
      </c>
      <c r="O834" s="4" t="str">
        <f>IF(AND(N834&gt;=25,N834&lt;=34),"Young Adults",
 IF(AND(N834&gt;=35,N834&lt;=44),"Early Middle Age",
 IF(AND(N834&gt;=45,N834&lt;=54),"Middle Age",
 IF(AND(N834&gt;=55,N834&lt;=64),"Pre-Retirement",
 IF(AND(N834&gt;=65,N834&lt;=74),"Young Seniors",
 IF(AND(N834&gt;=75,N834&lt;=89),"Senior Citizens","Invalid Age")
)))))</f>
        <v>Middle Age</v>
      </c>
      <c r="P834" s="4" t="s">
        <v>15</v>
      </c>
    </row>
    <row r="835" spans="1:16" x14ac:dyDescent="0.3">
      <c r="A835" s="7">
        <v>18423</v>
      </c>
      <c r="B835" s="7" t="s">
        <v>38</v>
      </c>
      <c r="C835" s="7" t="s">
        <v>36</v>
      </c>
      <c r="D835" s="8">
        <v>80000</v>
      </c>
      <c r="E835" s="8" t="str">
        <f t="shared" si="13"/>
        <v>Middle Income</v>
      </c>
      <c r="F835" s="7">
        <v>2</v>
      </c>
      <c r="G835" s="7" t="s">
        <v>29</v>
      </c>
      <c r="H835" s="7" t="s">
        <v>14</v>
      </c>
      <c r="I835" s="7" t="s">
        <v>18</v>
      </c>
      <c r="J835" s="7">
        <v>2</v>
      </c>
      <c r="K835" s="7" t="s">
        <v>26</v>
      </c>
      <c r="L835" s="9" t="str">
        <f>IF(K835="0-1 Miles","Less than a mile",
 IF(K835="1-2 Miles","Between 1 and 2 miles",
 IF(K835="2-5 Miles","Between 2 and 5 miles",
 IF(K835="5-10 Miles","Between 5 and 10 miles",
 IF(K835="10+ Miles","Greater than 10 miles",
 "Unknown"
)))))</f>
        <v>Between 1 and 2 miles</v>
      </c>
      <c r="M835" s="7" t="s">
        <v>32</v>
      </c>
      <c r="N835" s="7">
        <v>52</v>
      </c>
      <c r="O835" s="7" t="str">
        <f>IF(AND(N835&gt;=25,N835&lt;=34),"Young Adults",
 IF(AND(N835&gt;=35,N835&lt;=44),"Early Middle Age",
 IF(AND(N835&gt;=45,N835&lt;=54),"Middle Age",
 IF(AND(N835&gt;=55,N835&lt;=64),"Pre-Retirement",
 IF(AND(N835&gt;=65,N835&lt;=74),"Young Seniors",
 IF(AND(N835&gt;=75,N835&lt;=89),"Senior Citizens","Invalid Age")
)))))</f>
        <v>Middle Age</v>
      </c>
      <c r="P835" s="7" t="s">
        <v>18</v>
      </c>
    </row>
    <row r="836" spans="1:16" x14ac:dyDescent="0.3">
      <c r="A836" s="4">
        <v>27941</v>
      </c>
      <c r="B836" s="4" t="s">
        <v>37</v>
      </c>
      <c r="C836" s="4" t="s">
        <v>39</v>
      </c>
      <c r="D836" s="5">
        <v>80000</v>
      </c>
      <c r="E836" s="5" t="str">
        <f t="shared" si="13"/>
        <v>Middle Income</v>
      </c>
      <c r="F836" s="4">
        <v>4</v>
      </c>
      <c r="G836" s="4" t="s">
        <v>19</v>
      </c>
      <c r="H836" s="4" t="s">
        <v>21</v>
      </c>
      <c r="I836" s="4" t="s">
        <v>15</v>
      </c>
      <c r="J836" s="4">
        <v>2</v>
      </c>
      <c r="K836" s="4" t="s">
        <v>22</v>
      </c>
      <c r="L836" s="6" t="str">
        <f>IF(K836="0-1 Miles","Less than a mile",
 IF(K836="1-2 Miles","Between 1 and 2 miles",
 IF(K836="2-5 Miles","Between 2 and 5 miles",
 IF(K836="5-10 Miles","Between 5 and 10 miles",
 IF(K836="10+ Miles","Greater than 10 miles",
 "Unknown"
)))))</f>
        <v>Between 2 and 5 miles</v>
      </c>
      <c r="M836" s="4" t="s">
        <v>17</v>
      </c>
      <c r="N836" s="4">
        <v>53</v>
      </c>
      <c r="O836" s="4" t="str">
        <f>IF(AND(N836&gt;=25,N836&lt;=34),"Young Adults",
 IF(AND(N836&gt;=35,N836&lt;=44),"Early Middle Age",
 IF(AND(N836&gt;=45,N836&lt;=54),"Middle Age",
 IF(AND(N836&gt;=55,N836&lt;=64),"Pre-Retirement",
 IF(AND(N836&gt;=65,N836&lt;=74),"Young Seniors",
 IF(AND(N836&gt;=75,N836&lt;=89),"Senior Citizens","Invalid Age")
)))))</f>
        <v>Middle Age</v>
      </c>
      <c r="P836" s="4" t="s">
        <v>18</v>
      </c>
    </row>
    <row r="837" spans="1:16" x14ac:dyDescent="0.3">
      <c r="A837" s="4">
        <v>13586</v>
      </c>
      <c r="B837" s="4" t="s">
        <v>37</v>
      </c>
      <c r="C837" s="4" t="s">
        <v>36</v>
      </c>
      <c r="D837" s="5">
        <v>80000</v>
      </c>
      <c r="E837" s="5" t="str">
        <f t="shared" si="13"/>
        <v>Middle Income</v>
      </c>
      <c r="F837" s="4">
        <v>4</v>
      </c>
      <c r="G837" s="4" t="s">
        <v>19</v>
      </c>
      <c r="H837" s="4" t="s">
        <v>21</v>
      </c>
      <c r="I837" s="4" t="s">
        <v>15</v>
      </c>
      <c r="J837" s="4">
        <v>2</v>
      </c>
      <c r="K837" s="4" t="s">
        <v>30</v>
      </c>
      <c r="L837" s="6" t="str">
        <f>IF(K837="0-1 Miles","Less than a mile",
 IF(K837="1-2 Miles","Between 1 and 2 miles",
 IF(K837="2-5 Miles","Between 2 and 5 miles",
 IF(K837="5-10 Miles","Between 5 and 10 miles",
 IF(K837="10+ Miles","Greater than 10 miles",
 "Unknown"
)))))</f>
        <v>Greater than 10 miles</v>
      </c>
      <c r="M837" s="4" t="s">
        <v>17</v>
      </c>
      <c r="N837" s="4">
        <v>53</v>
      </c>
      <c r="O837" s="4" t="str">
        <f>IF(AND(N837&gt;=25,N837&lt;=34),"Young Adults",
 IF(AND(N837&gt;=35,N837&lt;=44),"Early Middle Age",
 IF(AND(N837&gt;=45,N837&lt;=54),"Middle Age",
 IF(AND(N837&gt;=55,N837&lt;=64),"Pre-Retirement",
 IF(AND(N837&gt;=65,N837&lt;=74),"Young Seniors",
 IF(AND(N837&gt;=75,N837&lt;=89),"Senior Citizens","Invalid Age")
)))))</f>
        <v>Middle Age</v>
      </c>
      <c r="P837" s="4" t="s">
        <v>18</v>
      </c>
    </row>
    <row r="838" spans="1:16" x14ac:dyDescent="0.3">
      <c r="A838" s="4">
        <v>13585</v>
      </c>
      <c r="B838" s="4" t="s">
        <v>37</v>
      </c>
      <c r="C838" s="4" t="s">
        <v>39</v>
      </c>
      <c r="D838" s="5">
        <v>80000</v>
      </c>
      <c r="E838" s="5" t="str">
        <f t="shared" si="13"/>
        <v>Middle Income</v>
      </c>
      <c r="F838" s="4">
        <v>4</v>
      </c>
      <c r="G838" s="4" t="s">
        <v>19</v>
      </c>
      <c r="H838" s="4" t="s">
        <v>21</v>
      </c>
      <c r="I838" s="4" t="s">
        <v>18</v>
      </c>
      <c r="J838" s="4">
        <v>1</v>
      </c>
      <c r="K838" s="4" t="s">
        <v>22</v>
      </c>
      <c r="L838" s="6" t="str">
        <f>IF(K838="0-1 Miles","Less than a mile",
 IF(K838="1-2 Miles","Between 1 and 2 miles",
 IF(K838="2-5 Miles","Between 2 and 5 miles",
 IF(K838="5-10 Miles","Between 5 and 10 miles",
 IF(K838="10+ Miles","Greater than 10 miles",
 "Unknown"
)))))</f>
        <v>Between 2 and 5 miles</v>
      </c>
      <c r="M838" s="4" t="s">
        <v>17</v>
      </c>
      <c r="N838" s="4">
        <v>53</v>
      </c>
      <c r="O838" s="4" t="str">
        <f>IF(AND(N838&gt;=25,N838&lt;=34),"Young Adults",
 IF(AND(N838&gt;=35,N838&lt;=44),"Early Middle Age",
 IF(AND(N838&gt;=45,N838&lt;=54),"Middle Age",
 IF(AND(N838&gt;=55,N838&lt;=64),"Pre-Retirement",
 IF(AND(N838&gt;=65,N838&lt;=74),"Young Seniors",
 IF(AND(N838&gt;=75,N838&lt;=89),"Senior Citizens","Invalid Age")
)))))</f>
        <v>Middle Age</v>
      </c>
      <c r="P838" s="4" t="s">
        <v>15</v>
      </c>
    </row>
    <row r="839" spans="1:16" x14ac:dyDescent="0.3">
      <c r="A839" s="4">
        <v>28906</v>
      </c>
      <c r="B839" s="4" t="s">
        <v>37</v>
      </c>
      <c r="C839" s="4" t="s">
        <v>36</v>
      </c>
      <c r="D839" s="5">
        <v>80000</v>
      </c>
      <c r="E839" s="5" t="str">
        <f t="shared" si="13"/>
        <v>Middle Income</v>
      </c>
      <c r="F839" s="4">
        <v>4</v>
      </c>
      <c r="G839" s="4" t="s">
        <v>27</v>
      </c>
      <c r="H839" s="4" t="s">
        <v>21</v>
      </c>
      <c r="I839" s="4" t="s">
        <v>15</v>
      </c>
      <c r="J839" s="4">
        <v>2</v>
      </c>
      <c r="K839" s="4" t="s">
        <v>30</v>
      </c>
      <c r="L839" s="6" t="str">
        <f>IF(K839="0-1 Miles","Less than a mile",
 IF(K839="1-2 Miles","Between 1 and 2 miles",
 IF(K839="2-5 Miles","Between 2 and 5 miles",
 IF(K839="5-10 Miles","Between 5 and 10 miles",
 IF(K839="10+ Miles","Greater than 10 miles",
 "Unknown"
)))))</f>
        <v>Greater than 10 miles</v>
      </c>
      <c r="M839" s="4" t="s">
        <v>17</v>
      </c>
      <c r="N839" s="4">
        <v>54</v>
      </c>
      <c r="O839" s="4" t="str">
        <f>IF(AND(N839&gt;=25,N839&lt;=34),"Young Adults",
 IF(AND(N839&gt;=35,N839&lt;=44),"Early Middle Age",
 IF(AND(N839&gt;=45,N839&lt;=54),"Middle Age",
 IF(AND(N839&gt;=55,N839&lt;=64),"Pre-Retirement",
 IF(AND(N839&gt;=65,N839&lt;=74),"Young Seniors",
 IF(AND(N839&gt;=75,N839&lt;=89),"Senior Citizens","Invalid Age")
)))))</f>
        <v>Middle Age</v>
      </c>
      <c r="P839" s="4" t="s">
        <v>18</v>
      </c>
    </row>
    <row r="840" spans="1:16" x14ac:dyDescent="0.3">
      <c r="A840" s="4">
        <v>27951</v>
      </c>
      <c r="B840" s="4" t="s">
        <v>38</v>
      </c>
      <c r="C840" s="4" t="s">
        <v>36</v>
      </c>
      <c r="D840" s="5">
        <v>80000</v>
      </c>
      <c r="E840" s="5" t="str">
        <f t="shared" si="13"/>
        <v>Middle Income</v>
      </c>
      <c r="F840" s="4">
        <v>4</v>
      </c>
      <c r="G840" s="4" t="s">
        <v>19</v>
      </c>
      <c r="H840" s="4" t="s">
        <v>21</v>
      </c>
      <c r="I840" s="4" t="s">
        <v>18</v>
      </c>
      <c r="J840" s="4">
        <v>2</v>
      </c>
      <c r="K840" s="4" t="s">
        <v>22</v>
      </c>
      <c r="L840" s="6" t="str">
        <f>IF(K840="0-1 Miles","Less than a mile",
 IF(K840="1-2 Miles","Between 1 and 2 miles",
 IF(K840="2-5 Miles","Between 2 and 5 miles",
 IF(K840="5-10 Miles","Between 5 and 10 miles",
 IF(K840="10+ Miles","Greater than 10 miles",
 "Unknown"
)))))</f>
        <v>Between 2 and 5 miles</v>
      </c>
      <c r="M840" s="4" t="s">
        <v>17</v>
      </c>
      <c r="N840" s="4">
        <v>54</v>
      </c>
      <c r="O840" s="4" t="str">
        <f>IF(AND(N840&gt;=25,N840&lt;=34),"Young Adults",
 IF(AND(N840&gt;=35,N840&lt;=44),"Early Middle Age",
 IF(AND(N840&gt;=45,N840&lt;=54),"Middle Age",
 IF(AND(N840&gt;=55,N840&lt;=64),"Pre-Retirement",
 IF(AND(N840&gt;=65,N840&lt;=74),"Young Seniors",
 IF(AND(N840&gt;=75,N840&lt;=89),"Senior Citizens","Invalid Age")
)))))</f>
        <v>Middle Age</v>
      </c>
      <c r="P840" s="4" t="s">
        <v>15</v>
      </c>
    </row>
    <row r="841" spans="1:16" x14ac:dyDescent="0.3">
      <c r="A841" s="7">
        <v>26412</v>
      </c>
      <c r="B841" s="7" t="s">
        <v>37</v>
      </c>
      <c r="C841" s="7" t="s">
        <v>39</v>
      </c>
      <c r="D841" s="8">
        <v>80000</v>
      </c>
      <c r="E841" s="8" t="str">
        <f t="shared" si="13"/>
        <v>Middle Income</v>
      </c>
      <c r="F841" s="7">
        <v>5</v>
      </c>
      <c r="G841" s="7" t="s">
        <v>27</v>
      </c>
      <c r="H841" s="7" t="s">
        <v>28</v>
      </c>
      <c r="I841" s="7" t="s">
        <v>18</v>
      </c>
      <c r="J841" s="7">
        <v>3</v>
      </c>
      <c r="K841" s="7" t="s">
        <v>23</v>
      </c>
      <c r="L841" s="9" t="str">
        <f>IF(K841="0-1 Miles","Less than a mile",
 IF(K841="1-2 Miles","Between 1 and 2 miles",
 IF(K841="2-5 Miles","Between 2 and 5 miles",
 IF(K841="5-10 Miles","Between 5 and 10 miles",
 IF(K841="10+ Miles","Greater than 10 miles",
 "Unknown"
)))))</f>
        <v>Between 5 and 10 miles</v>
      </c>
      <c r="M841" s="7" t="s">
        <v>17</v>
      </c>
      <c r="N841" s="7">
        <v>56</v>
      </c>
      <c r="O841" s="7" t="str">
        <f>IF(AND(N841&gt;=25,N841&lt;=34),"Young Adults",
 IF(AND(N841&gt;=35,N841&lt;=44),"Early Middle Age",
 IF(AND(N841&gt;=45,N841&lt;=54),"Middle Age",
 IF(AND(N841&gt;=55,N841&lt;=64),"Pre-Retirement",
 IF(AND(N841&gt;=65,N841&lt;=74),"Young Seniors",
 IF(AND(N841&gt;=75,N841&lt;=89),"Senior Citizens","Invalid Age")
)))))</f>
        <v>Pre-Retirement</v>
      </c>
      <c r="P841" s="7" t="s">
        <v>18</v>
      </c>
    </row>
    <row r="842" spans="1:16" x14ac:dyDescent="0.3">
      <c r="A842" s="4">
        <v>19012</v>
      </c>
      <c r="B842" s="4" t="s">
        <v>37</v>
      </c>
      <c r="C842" s="4" t="s">
        <v>36</v>
      </c>
      <c r="D842" s="5">
        <v>80000</v>
      </c>
      <c r="E842" s="5" t="str">
        <f t="shared" si="13"/>
        <v>Middle Income</v>
      </c>
      <c r="F842" s="4">
        <v>3</v>
      </c>
      <c r="G842" s="4" t="s">
        <v>13</v>
      </c>
      <c r="H842" s="4" t="s">
        <v>28</v>
      </c>
      <c r="I842" s="4" t="s">
        <v>15</v>
      </c>
      <c r="J842" s="4">
        <v>1</v>
      </c>
      <c r="K842" s="4" t="s">
        <v>26</v>
      </c>
      <c r="L842" s="6" t="str">
        <f>IF(K842="0-1 Miles","Less than a mile",
 IF(K842="1-2 Miles","Between 1 and 2 miles",
 IF(K842="2-5 Miles","Between 2 and 5 miles",
 IF(K842="5-10 Miles","Between 5 and 10 miles",
 IF(K842="10+ Miles","Greater than 10 miles",
 "Unknown"
)))))</f>
        <v>Between 1 and 2 miles</v>
      </c>
      <c r="M842" s="4" t="s">
        <v>32</v>
      </c>
      <c r="N842" s="4">
        <v>56</v>
      </c>
      <c r="O842" s="4" t="str">
        <f>IF(AND(N842&gt;=25,N842&lt;=34),"Young Adults",
 IF(AND(N842&gt;=35,N842&lt;=44),"Early Middle Age",
 IF(AND(N842&gt;=45,N842&lt;=54),"Middle Age",
 IF(AND(N842&gt;=55,N842&lt;=64),"Pre-Retirement",
 IF(AND(N842&gt;=65,N842&lt;=74),"Young Seniors",
 IF(AND(N842&gt;=75,N842&lt;=89),"Senior Citizens","Invalid Age")
)))))</f>
        <v>Pre-Retirement</v>
      </c>
      <c r="P842" s="4" t="s">
        <v>18</v>
      </c>
    </row>
    <row r="843" spans="1:16" x14ac:dyDescent="0.3">
      <c r="A843" s="7">
        <v>28915</v>
      </c>
      <c r="B843" s="7" t="s">
        <v>38</v>
      </c>
      <c r="C843" s="7" t="s">
        <v>36</v>
      </c>
      <c r="D843" s="8">
        <v>80000</v>
      </c>
      <c r="E843" s="8" t="str">
        <f t="shared" si="13"/>
        <v>Middle Income</v>
      </c>
      <c r="F843" s="7">
        <v>5</v>
      </c>
      <c r="G843" s="7" t="s">
        <v>27</v>
      </c>
      <c r="H843" s="7" t="s">
        <v>28</v>
      </c>
      <c r="I843" s="7" t="s">
        <v>15</v>
      </c>
      <c r="J843" s="7">
        <v>3</v>
      </c>
      <c r="K843" s="7" t="s">
        <v>30</v>
      </c>
      <c r="L843" s="9" t="str">
        <f>IF(K843="0-1 Miles","Less than a mile",
 IF(K843="1-2 Miles","Between 1 and 2 miles",
 IF(K843="2-5 Miles","Between 2 and 5 miles",
 IF(K843="5-10 Miles","Between 5 and 10 miles",
 IF(K843="10+ Miles","Greater than 10 miles",
 "Unknown"
)))))</f>
        <v>Greater than 10 miles</v>
      </c>
      <c r="M843" s="7" t="s">
        <v>17</v>
      </c>
      <c r="N843" s="7">
        <v>57</v>
      </c>
      <c r="O843" s="7" t="str">
        <f>IF(AND(N843&gt;=25,N843&lt;=34),"Young Adults",
 IF(AND(N843&gt;=35,N843&lt;=44),"Early Middle Age",
 IF(AND(N843&gt;=45,N843&lt;=54),"Middle Age",
 IF(AND(N843&gt;=55,N843&lt;=64),"Pre-Retirement",
 IF(AND(N843&gt;=65,N843&lt;=74),"Young Seniors",
 IF(AND(N843&gt;=75,N843&lt;=89),"Senior Citizens","Invalid Age")
)))))</f>
        <v>Pre-Retirement</v>
      </c>
      <c r="P843" s="7" t="s">
        <v>18</v>
      </c>
    </row>
    <row r="844" spans="1:16" x14ac:dyDescent="0.3">
      <c r="A844" s="7">
        <v>18151</v>
      </c>
      <c r="B844" s="7" t="s">
        <v>38</v>
      </c>
      <c r="C844" s="7" t="s">
        <v>36</v>
      </c>
      <c r="D844" s="8">
        <v>80000</v>
      </c>
      <c r="E844" s="8" t="str">
        <f t="shared" si="13"/>
        <v>Middle Income</v>
      </c>
      <c r="F844" s="7">
        <v>5</v>
      </c>
      <c r="G844" s="7" t="s">
        <v>19</v>
      </c>
      <c r="H844" s="7" t="s">
        <v>21</v>
      </c>
      <c r="I844" s="7" t="s">
        <v>18</v>
      </c>
      <c r="J844" s="7">
        <v>2</v>
      </c>
      <c r="K844" s="7" t="s">
        <v>30</v>
      </c>
      <c r="L844" s="9" t="str">
        <f>IF(K844="0-1 Miles","Less than a mile",
 IF(K844="1-2 Miles","Between 1 and 2 miles",
 IF(K844="2-5 Miles","Between 2 and 5 miles",
 IF(K844="5-10 Miles","Between 5 and 10 miles",
 IF(K844="10+ Miles","Greater than 10 miles",
 "Unknown"
)))))</f>
        <v>Greater than 10 miles</v>
      </c>
      <c r="M844" s="7" t="s">
        <v>17</v>
      </c>
      <c r="N844" s="7">
        <v>59</v>
      </c>
      <c r="O844" s="7" t="str">
        <f>IF(AND(N844&gt;=25,N844&lt;=34),"Young Adults",
 IF(AND(N844&gt;=35,N844&lt;=44),"Early Middle Age",
 IF(AND(N844&gt;=45,N844&lt;=54),"Middle Age",
 IF(AND(N844&gt;=55,N844&lt;=64),"Pre-Retirement",
 IF(AND(N844&gt;=65,N844&lt;=74),"Young Seniors",
 IF(AND(N844&gt;=75,N844&lt;=89),"Senior Citizens","Invalid Age")
)))))</f>
        <v>Pre-Retirement</v>
      </c>
      <c r="P844" s="7" t="s">
        <v>18</v>
      </c>
    </row>
    <row r="845" spans="1:16" x14ac:dyDescent="0.3">
      <c r="A845" s="7">
        <v>14177</v>
      </c>
      <c r="B845" s="7" t="s">
        <v>37</v>
      </c>
      <c r="C845" s="7" t="s">
        <v>36</v>
      </c>
      <c r="D845" s="8">
        <v>80000</v>
      </c>
      <c r="E845" s="8" t="str">
        <f t="shared" si="13"/>
        <v>Middle Income</v>
      </c>
      <c r="F845" s="7">
        <v>5</v>
      </c>
      <c r="G845" s="7" t="s">
        <v>19</v>
      </c>
      <c r="H845" s="7" t="s">
        <v>21</v>
      </c>
      <c r="I845" s="7" t="s">
        <v>18</v>
      </c>
      <c r="J845" s="7">
        <v>2</v>
      </c>
      <c r="K845" s="7" t="s">
        <v>22</v>
      </c>
      <c r="L845" s="9" t="str">
        <f>IF(K845="0-1 Miles","Less than a mile",
 IF(K845="1-2 Miles","Between 1 and 2 miles",
 IF(K845="2-5 Miles","Between 2 and 5 miles",
 IF(K845="5-10 Miles","Between 5 and 10 miles",
 IF(K845="10+ Miles","Greater than 10 miles",
 "Unknown"
)))))</f>
        <v>Between 2 and 5 miles</v>
      </c>
      <c r="M845" s="7" t="s">
        <v>17</v>
      </c>
      <c r="N845" s="7">
        <v>60</v>
      </c>
      <c r="O845" s="7" t="str">
        <f>IF(AND(N845&gt;=25,N845&lt;=34),"Young Adults",
 IF(AND(N845&gt;=35,N845&lt;=44),"Early Middle Age",
 IF(AND(N845&gt;=45,N845&lt;=54),"Middle Age",
 IF(AND(N845&gt;=55,N845&lt;=64),"Pre-Retirement",
 IF(AND(N845&gt;=65,N845&lt;=74),"Young Seniors",
 IF(AND(N845&gt;=75,N845&lt;=89),"Senior Citizens","Invalid Age")
)))))</f>
        <v>Pre-Retirement</v>
      </c>
      <c r="P845" s="7" t="s">
        <v>18</v>
      </c>
    </row>
    <row r="846" spans="1:16" x14ac:dyDescent="0.3">
      <c r="A846" s="4">
        <v>18144</v>
      </c>
      <c r="B846" s="4" t="s">
        <v>37</v>
      </c>
      <c r="C846" s="4" t="s">
        <v>39</v>
      </c>
      <c r="D846" s="5">
        <v>80000</v>
      </c>
      <c r="E846" s="5" t="str">
        <f t="shared" si="13"/>
        <v>Middle Income</v>
      </c>
      <c r="F846" s="4">
        <v>5</v>
      </c>
      <c r="G846" s="4" t="s">
        <v>13</v>
      </c>
      <c r="H846" s="4" t="s">
        <v>28</v>
      </c>
      <c r="I846" s="4" t="s">
        <v>15</v>
      </c>
      <c r="J846" s="4">
        <v>2</v>
      </c>
      <c r="K846" s="4" t="s">
        <v>22</v>
      </c>
      <c r="L846" s="6" t="str">
        <f>IF(K846="0-1 Miles","Less than a mile",
 IF(K846="1-2 Miles","Between 1 and 2 miles",
 IF(K846="2-5 Miles","Between 2 and 5 miles",
 IF(K846="5-10 Miles","Between 5 and 10 miles",
 IF(K846="10+ Miles","Greater than 10 miles",
 "Unknown"
)))))</f>
        <v>Between 2 and 5 miles</v>
      </c>
      <c r="M846" s="4" t="s">
        <v>17</v>
      </c>
      <c r="N846" s="4">
        <v>61</v>
      </c>
      <c r="O846" s="4" t="str">
        <f>IF(AND(N846&gt;=25,N846&lt;=34),"Young Adults",
 IF(AND(N846&gt;=35,N846&lt;=44),"Early Middle Age",
 IF(AND(N846&gt;=45,N846&lt;=54),"Middle Age",
 IF(AND(N846&gt;=55,N846&lt;=64),"Pre-Retirement",
 IF(AND(N846&gt;=65,N846&lt;=74),"Young Seniors",
 IF(AND(N846&gt;=75,N846&lt;=89),"Senior Citizens","Invalid Age")
)))))</f>
        <v>Pre-Retirement</v>
      </c>
      <c r="P846" s="4" t="s">
        <v>18</v>
      </c>
    </row>
    <row r="847" spans="1:16" x14ac:dyDescent="0.3">
      <c r="A847" s="4">
        <v>19914</v>
      </c>
      <c r="B847" s="4" t="s">
        <v>37</v>
      </c>
      <c r="C847" s="4" t="s">
        <v>36</v>
      </c>
      <c r="D847" s="5">
        <v>80000</v>
      </c>
      <c r="E847" s="5" t="str">
        <f t="shared" si="13"/>
        <v>Middle Income</v>
      </c>
      <c r="F847" s="4">
        <v>5</v>
      </c>
      <c r="G847" s="4" t="s">
        <v>13</v>
      </c>
      <c r="H847" s="4" t="s">
        <v>28</v>
      </c>
      <c r="I847" s="4" t="s">
        <v>15</v>
      </c>
      <c r="J847" s="4">
        <v>2</v>
      </c>
      <c r="K847" s="4" t="s">
        <v>22</v>
      </c>
      <c r="L847" s="6" t="str">
        <f>IF(K847="0-1 Miles","Less than a mile",
 IF(K847="1-2 Miles","Between 1 and 2 miles",
 IF(K847="2-5 Miles","Between 2 and 5 miles",
 IF(K847="5-10 Miles","Between 5 and 10 miles",
 IF(K847="10+ Miles","Greater than 10 miles",
 "Unknown"
)))))</f>
        <v>Between 2 and 5 miles</v>
      </c>
      <c r="M847" s="4" t="s">
        <v>17</v>
      </c>
      <c r="N847" s="4">
        <v>62</v>
      </c>
      <c r="O847" s="4" t="str">
        <f>IF(AND(N847&gt;=25,N847&lt;=34),"Young Adults",
 IF(AND(N847&gt;=35,N847&lt;=44),"Early Middle Age",
 IF(AND(N847&gt;=45,N847&lt;=54),"Middle Age",
 IF(AND(N847&gt;=55,N847&lt;=64),"Pre-Retirement",
 IF(AND(N847&gt;=65,N847&lt;=74),"Young Seniors",
 IF(AND(N847&gt;=75,N847&lt;=89),"Senior Citizens","Invalid Age")
)))))</f>
        <v>Pre-Retirement</v>
      </c>
      <c r="P847" s="4" t="s">
        <v>18</v>
      </c>
    </row>
    <row r="848" spans="1:16" x14ac:dyDescent="0.3">
      <c r="A848" s="7">
        <v>15682</v>
      </c>
      <c r="B848" s="7" t="s">
        <v>38</v>
      </c>
      <c r="C848" s="7" t="s">
        <v>39</v>
      </c>
      <c r="D848" s="8">
        <v>80000</v>
      </c>
      <c r="E848" s="8" t="str">
        <f t="shared" si="13"/>
        <v>Middle Income</v>
      </c>
      <c r="F848" s="7">
        <v>5</v>
      </c>
      <c r="G848" s="7" t="s">
        <v>13</v>
      </c>
      <c r="H848" s="7" t="s">
        <v>28</v>
      </c>
      <c r="I848" s="7" t="s">
        <v>15</v>
      </c>
      <c r="J848" s="7">
        <v>2</v>
      </c>
      <c r="K848" s="7" t="s">
        <v>30</v>
      </c>
      <c r="L848" s="9" t="str">
        <f>IF(K848="0-1 Miles","Less than a mile",
 IF(K848="1-2 Miles","Between 1 and 2 miles",
 IF(K848="2-5 Miles","Between 2 and 5 miles",
 IF(K848="5-10 Miles","Between 5 and 10 miles",
 IF(K848="10+ Miles","Greater than 10 miles",
 "Unknown"
)))))</f>
        <v>Greater than 10 miles</v>
      </c>
      <c r="M848" s="7" t="s">
        <v>17</v>
      </c>
      <c r="N848" s="7">
        <v>62</v>
      </c>
      <c r="O848" s="7" t="str">
        <f>IF(AND(N848&gt;=25,N848&lt;=34),"Young Adults",
 IF(AND(N848&gt;=35,N848&lt;=44),"Early Middle Age",
 IF(AND(N848&gt;=45,N848&lt;=54),"Middle Age",
 IF(AND(N848&gt;=55,N848&lt;=64),"Pre-Retirement",
 IF(AND(N848&gt;=65,N848&lt;=74),"Young Seniors",
 IF(AND(N848&gt;=75,N848&lt;=89),"Senior Citizens","Invalid Age")
)))))</f>
        <v>Pre-Retirement</v>
      </c>
      <c r="P848" s="7" t="s">
        <v>18</v>
      </c>
    </row>
    <row r="849" spans="1:16" x14ac:dyDescent="0.3">
      <c r="A849" s="7">
        <v>18145</v>
      </c>
      <c r="B849" s="7" t="s">
        <v>37</v>
      </c>
      <c r="C849" s="7" t="s">
        <v>36</v>
      </c>
      <c r="D849" s="8">
        <v>80000</v>
      </c>
      <c r="E849" s="8" t="str">
        <f t="shared" si="13"/>
        <v>Middle Income</v>
      </c>
      <c r="F849" s="7">
        <v>5</v>
      </c>
      <c r="G849" s="7" t="s">
        <v>13</v>
      </c>
      <c r="H849" s="7" t="s">
        <v>28</v>
      </c>
      <c r="I849" s="7" t="s">
        <v>18</v>
      </c>
      <c r="J849" s="7">
        <v>2</v>
      </c>
      <c r="K849" s="7" t="s">
        <v>22</v>
      </c>
      <c r="L849" s="9" t="str">
        <f>IF(K849="0-1 Miles","Less than a mile",
 IF(K849="1-2 Miles","Between 1 and 2 miles",
 IF(K849="2-5 Miles","Between 2 and 5 miles",
 IF(K849="5-10 Miles","Between 5 and 10 miles",
 IF(K849="10+ Miles","Greater than 10 miles",
 "Unknown"
)))))</f>
        <v>Between 2 and 5 miles</v>
      </c>
      <c r="M849" s="7" t="s">
        <v>17</v>
      </c>
      <c r="N849" s="7">
        <v>62</v>
      </c>
      <c r="O849" s="7" t="str">
        <f>IF(AND(N849&gt;=25,N849&lt;=34),"Young Adults",
 IF(AND(N849&gt;=35,N849&lt;=44),"Early Middle Age",
 IF(AND(N849&gt;=45,N849&lt;=54),"Middle Age",
 IF(AND(N849&gt;=55,N849&lt;=64),"Pre-Retirement",
 IF(AND(N849&gt;=65,N849&lt;=74),"Young Seniors",
 IF(AND(N849&gt;=75,N849&lt;=89),"Senior Citizens","Invalid Age")
)))))</f>
        <v>Pre-Retirement</v>
      </c>
      <c r="P849" s="7" t="s">
        <v>18</v>
      </c>
    </row>
    <row r="850" spans="1:16" x14ac:dyDescent="0.3">
      <c r="A850" s="4">
        <v>15740</v>
      </c>
      <c r="B850" s="4" t="s">
        <v>37</v>
      </c>
      <c r="C850" s="4" t="s">
        <v>36</v>
      </c>
      <c r="D850" s="5">
        <v>80000</v>
      </c>
      <c r="E850" s="5" t="str">
        <f t="shared" si="13"/>
        <v>Middle Income</v>
      </c>
      <c r="F850" s="4">
        <v>5</v>
      </c>
      <c r="G850" s="4" t="s">
        <v>13</v>
      </c>
      <c r="H850" s="4" t="s">
        <v>28</v>
      </c>
      <c r="I850" s="4" t="s">
        <v>15</v>
      </c>
      <c r="J850" s="4">
        <v>2</v>
      </c>
      <c r="K850" s="4" t="s">
        <v>26</v>
      </c>
      <c r="L850" s="6" t="str">
        <f>IF(K850="0-1 Miles","Less than a mile",
 IF(K850="1-2 Miles","Between 1 and 2 miles",
 IF(K850="2-5 Miles","Between 2 and 5 miles",
 IF(K850="5-10 Miles","Between 5 and 10 miles",
 IF(K850="10+ Miles","Greater than 10 miles",
 "Unknown"
)))))</f>
        <v>Between 1 and 2 miles</v>
      </c>
      <c r="M850" s="4" t="s">
        <v>32</v>
      </c>
      <c r="N850" s="4">
        <v>64</v>
      </c>
      <c r="O850" s="4" t="str">
        <f>IF(AND(N850&gt;=25,N850&lt;=34),"Young Adults",
 IF(AND(N850&gt;=35,N850&lt;=44),"Early Middle Age",
 IF(AND(N850&gt;=45,N850&lt;=54),"Middle Age",
 IF(AND(N850&gt;=55,N850&lt;=64),"Pre-Retirement",
 IF(AND(N850&gt;=65,N850&lt;=74),"Young Seniors",
 IF(AND(N850&gt;=75,N850&lt;=89),"Senior Citizens","Invalid Age")
)))))</f>
        <v>Pre-Retirement</v>
      </c>
      <c r="P850" s="4" t="s">
        <v>18</v>
      </c>
    </row>
    <row r="851" spans="1:16" x14ac:dyDescent="0.3">
      <c r="A851" s="7">
        <v>13337</v>
      </c>
      <c r="B851" s="7" t="s">
        <v>37</v>
      </c>
      <c r="C851" s="7" t="s">
        <v>39</v>
      </c>
      <c r="D851" s="8">
        <v>80000</v>
      </c>
      <c r="E851" s="8" t="str">
        <f t="shared" si="13"/>
        <v>Middle Income</v>
      </c>
      <c r="F851" s="7">
        <v>5</v>
      </c>
      <c r="G851" s="7" t="s">
        <v>13</v>
      </c>
      <c r="H851" s="7" t="s">
        <v>28</v>
      </c>
      <c r="I851" s="7" t="s">
        <v>15</v>
      </c>
      <c r="J851" s="7">
        <v>2</v>
      </c>
      <c r="K851" s="7" t="s">
        <v>23</v>
      </c>
      <c r="L851" s="9" t="str">
        <f>IF(K851="0-1 Miles","Less than a mile",
 IF(K851="1-2 Miles","Between 1 and 2 miles",
 IF(K851="2-5 Miles","Between 2 and 5 miles",
 IF(K851="5-10 Miles","Between 5 and 10 miles",
 IF(K851="10+ Miles","Greater than 10 miles",
 "Unknown"
)))))</f>
        <v>Between 5 and 10 miles</v>
      </c>
      <c r="M851" s="7" t="s">
        <v>32</v>
      </c>
      <c r="N851" s="7">
        <v>64</v>
      </c>
      <c r="O851" s="7" t="str">
        <f>IF(AND(N851&gt;=25,N851&lt;=34),"Young Adults",
 IF(AND(N851&gt;=35,N851&lt;=44),"Early Middle Age",
 IF(AND(N851&gt;=45,N851&lt;=54),"Middle Age",
 IF(AND(N851&gt;=55,N851&lt;=64),"Pre-Retirement",
 IF(AND(N851&gt;=65,N851&lt;=74),"Young Seniors",
 IF(AND(N851&gt;=75,N851&lt;=89),"Senior Citizens","Invalid Age")
)))))</f>
        <v>Pre-Retirement</v>
      </c>
      <c r="P851" s="7" t="s">
        <v>18</v>
      </c>
    </row>
    <row r="852" spans="1:16" x14ac:dyDescent="0.3">
      <c r="A852" s="7">
        <v>19741</v>
      </c>
      <c r="B852" s="7" t="s">
        <v>38</v>
      </c>
      <c r="C852" s="7" t="s">
        <v>39</v>
      </c>
      <c r="D852" s="8">
        <v>80000</v>
      </c>
      <c r="E852" s="8" t="str">
        <f t="shared" si="13"/>
        <v>Middle Income</v>
      </c>
      <c r="F852" s="7">
        <v>4</v>
      </c>
      <c r="G852" s="7" t="s">
        <v>31</v>
      </c>
      <c r="H852" s="7" t="s">
        <v>28</v>
      </c>
      <c r="I852" s="7" t="s">
        <v>15</v>
      </c>
      <c r="J852" s="7">
        <v>2</v>
      </c>
      <c r="K852" s="7" t="s">
        <v>23</v>
      </c>
      <c r="L852" s="9" t="str">
        <f>IF(K852="0-1 Miles","Less than a mile",
 IF(K852="1-2 Miles","Between 1 and 2 miles",
 IF(K852="2-5 Miles","Between 2 and 5 miles",
 IF(K852="5-10 Miles","Between 5 and 10 miles",
 IF(K852="10+ Miles","Greater than 10 miles",
 "Unknown"
)))))</f>
        <v>Between 5 and 10 miles</v>
      </c>
      <c r="M852" s="7" t="s">
        <v>32</v>
      </c>
      <c r="N852" s="7">
        <v>65</v>
      </c>
      <c r="O852" s="7" t="str">
        <f>IF(AND(N852&gt;=25,N852&lt;=34),"Young Adults",
 IF(AND(N852&gt;=35,N852&lt;=44),"Early Middle Age",
 IF(AND(N852&gt;=45,N852&lt;=54),"Middle Age",
 IF(AND(N852&gt;=55,N852&lt;=64),"Pre-Retirement",
 IF(AND(N852&gt;=65,N852&lt;=74),"Young Seniors",
 IF(AND(N852&gt;=75,N852&lt;=89),"Senior Citizens","Invalid Age")
)))))</f>
        <v>Young Seniors</v>
      </c>
      <c r="P852" s="7" t="s">
        <v>18</v>
      </c>
    </row>
    <row r="853" spans="1:16" x14ac:dyDescent="0.3">
      <c r="A853" s="4">
        <v>12207</v>
      </c>
      <c r="B853" s="4" t="s">
        <v>38</v>
      </c>
      <c r="C853" s="4" t="s">
        <v>36</v>
      </c>
      <c r="D853" s="5">
        <v>80000</v>
      </c>
      <c r="E853" s="5" t="str">
        <f t="shared" si="13"/>
        <v>Middle Income</v>
      </c>
      <c r="F853" s="4">
        <v>4</v>
      </c>
      <c r="G853" s="4" t="s">
        <v>13</v>
      </c>
      <c r="H853" s="4" t="s">
        <v>28</v>
      </c>
      <c r="I853" s="4" t="s">
        <v>15</v>
      </c>
      <c r="J853" s="4">
        <v>0</v>
      </c>
      <c r="K853" s="4" t="s">
        <v>23</v>
      </c>
      <c r="L853" s="6" t="str">
        <f>IF(K853="0-1 Miles","Less than a mile",
 IF(K853="1-2 Miles","Between 1 and 2 miles",
 IF(K853="2-5 Miles","Between 2 and 5 miles",
 IF(K853="5-10 Miles","Between 5 and 10 miles",
 IF(K853="10+ Miles","Greater than 10 miles",
 "Unknown"
)))))</f>
        <v>Between 5 and 10 miles</v>
      </c>
      <c r="M853" s="4" t="s">
        <v>32</v>
      </c>
      <c r="N853" s="4">
        <v>66</v>
      </c>
      <c r="O853" s="4" t="str">
        <f>IF(AND(N853&gt;=25,N853&lt;=34),"Young Adults",
 IF(AND(N853&gt;=35,N853&lt;=44),"Early Middle Age",
 IF(AND(N853&gt;=45,N853&lt;=54),"Middle Age",
 IF(AND(N853&gt;=55,N853&lt;=64),"Pre-Retirement",
 IF(AND(N853&gt;=65,N853&lt;=74),"Young Seniors",
 IF(AND(N853&gt;=75,N853&lt;=89),"Senior Citizens","Invalid Age")
)))))</f>
        <v>Young Seniors</v>
      </c>
      <c r="P853" s="4" t="s">
        <v>15</v>
      </c>
    </row>
    <row r="854" spans="1:16" x14ac:dyDescent="0.3">
      <c r="A854" s="7">
        <v>17471</v>
      </c>
      <c r="B854" s="7" t="s">
        <v>38</v>
      </c>
      <c r="C854" s="7" t="s">
        <v>39</v>
      </c>
      <c r="D854" s="8">
        <v>80000</v>
      </c>
      <c r="E854" s="8" t="str">
        <f t="shared" si="13"/>
        <v>Middle Income</v>
      </c>
      <c r="F854" s="7">
        <v>4</v>
      </c>
      <c r="G854" s="7" t="s">
        <v>31</v>
      </c>
      <c r="H854" s="7" t="s">
        <v>28</v>
      </c>
      <c r="I854" s="7" t="s">
        <v>15</v>
      </c>
      <c r="J854" s="7">
        <v>2</v>
      </c>
      <c r="K854" s="7" t="s">
        <v>23</v>
      </c>
      <c r="L854" s="9" t="str">
        <f>IF(K854="0-1 Miles","Less than a mile",
 IF(K854="1-2 Miles","Between 1 and 2 miles",
 IF(K854="2-5 Miles","Between 2 and 5 miles",
 IF(K854="5-10 Miles","Between 5 and 10 miles",
 IF(K854="10+ Miles","Greater than 10 miles",
 "Unknown"
)))))</f>
        <v>Between 5 and 10 miles</v>
      </c>
      <c r="M854" s="7" t="s">
        <v>32</v>
      </c>
      <c r="N854" s="7">
        <v>67</v>
      </c>
      <c r="O854" s="7" t="str">
        <f>IF(AND(N854&gt;=25,N854&lt;=34),"Young Adults",
 IF(AND(N854&gt;=35,N854&lt;=44),"Early Middle Age",
 IF(AND(N854&gt;=45,N854&lt;=54),"Middle Age",
 IF(AND(N854&gt;=55,N854&lt;=64),"Pre-Retirement",
 IF(AND(N854&gt;=65,N854&lt;=74),"Young Seniors",
 IF(AND(N854&gt;=75,N854&lt;=89),"Senior Citizens","Invalid Age")
)))))</f>
        <v>Young Seniors</v>
      </c>
      <c r="P854" s="7" t="s">
        <v>18</v>
      </c>
    </row>
    <row r="855" spans="1:16" x14ac:dyDescent="0.3">
      <c r="A855" s="4">
        <v>19731</v>
      </c>
      <c r="B855" s="4" t="s">
        <v>37</v>
      </c>
      <c r="C855" s="4" t="s">
        <v>36</v>
      </c>
      <c r="D855" s="5">
        <v>80000</v>
      </c>
      <c r="E855" s="5" t="str">
        <f t="shared" si="13"/>
        <v>Middle Income</v>
      </c>
      <c r="F855" s="4">
        <v>4</v>
      </c>
      <c r="G855" s="4" t="s">
        <v>31</v>
      </c>
      <c r="H855" s="4" t="s">
        <v>28</v>
      </c>
      <c r="I855" s="4" t="s">
        <v>15</v>
      </c>
      <c r="J855" s="4">
        <v>2</v>
      </c>
      <c r="K855" s="4" t="s">
        <v>23</v>
      </c>
      <c r="L855" s="6" t="str">
        <f>IF(K855="0-1 Miles","Less than a mile",
 IF(K855="1-2 Miles","Between 1 and 2 miles",
 IF(K855="2-5 Miles","Between 2 and 5 miles",
 IF(K855="5-10 Miles","Between 5 and 10 miles",
 IF(K855="10+ Miles","Greater than 10 miles",
 "Unknown"
)))))</f>
        <v>Between 5 and 10 miles</v>
      </c>
      <c r="M855" s="4" t="s">
        <v>32</v>
      </c>
      <c r="N855" s="4">
        <v>68</v>
      </c>
      <c r="O855" s="4" t="str">
        <f>IF(AND(N855&gt;=25,N855&lt;=34),"Young Adults",
 IF(AND(N855&gt;=35,N855&lt;=44),"Early Middle Age",
 IF(AND(N855&gt;=45,N855&lt;=54),"Middle Age",
 IF(AND(N855&gt;=55,N855&lt;=64),"Pre-Retirement",
 IF(AND(N855&gt;=65,N855&lt;=74),"Young Seniors",
 IF(AND(N855&gt;=75,N855&lt;=89),"Senior Citizens","Invalid Age")
)))))</f>
        <v>Young Seniors</v>
      </c>
      <c r="P855" s="4" t="s">
        <v>18</v>
      </c>
    </row>
    <row r="856" spans="1:16" x14ac:dyDescent="0.3">
      <c r="A856" s="4">
        <v>27660</v>
      </c>
      <c r="B856" s="4" t="s">
        <v>37</v>
      </c>
      <c r="C856" s="4" t="s">
        <v>36</v>
      </c>
      <c r="D856" s="5">
        <v>80000</v>
      </c>
      <c r="E856" s="5" t="str">
        <f t="shared" si="13"/>
        <v>Middle Income</v>
      </c>
      <c r="F856" s="4">
        <v>4</v>
      </c>
      <c r="G856" s="4" t="s">
        <v>31</v>
      </c>
      <c r="H856" s="4" t="s">
        <v>28</v>
      </c>
      <c r="I856" s="4" t="s">
        <v>15</v>
      </c>
      <c r="J856" s="4">
        <v>2</v>
      </c>
      <c r="K856" s="4" t="s">
        <v>23</v>
      </c>
      <c r="L856" s="6" t="str">
        <f>IF(K856="0-1 Miles","Less than a mile",
 IF(K856="1-2 Miles","Between 1 and 2 miles",
 IF(K856="2-5 Miles","Between 2 and 5 miles",
 IF(K856="5-10 Miles","Between 5 and 10 miles",
 IF(K856="10+ Miles","Greater than 10 miles",
 "Unknown"
)))))</f>
        <v>Between 5 and 10 miles</v>
      </c>
      <c r="M856" s="4" t="s">
        <v>32</v>
      </c>
      <c r="N856" s="4">
        <v>70</v>
      </c>
      <c r="O856" s="4" t="str">
        <f>IF(AND(N856&gt;=25,N856&lt;=34),"Young Adults",
 IF(AND(N856&gt;=35,N856&lt;=44),"Early Middle Age",
 IF(AND(N856&gt;=45,N856&lt;=54),"Middle Age",
 IF(AND(N856&gt;=55,N856&lt;=64),"Pre-Retirement",
 IF(AND(N856&gt;=65,N856&lt;=74),"Young Seniors",
 IF(AND(N856&gt;=75,N856&lt;=89),"Senior Citizens","Invalid Age")
)))))</f>
        <v>Young Seniors</v>
      </c>
      <c r="P856" s="4" t="s">
        <v>18</v>
      </c>
    </row>
    <row r="857" spans="1:16" x14ac:dyDescent="0.3">
      <c r="A857" s="4">
        <v>11275</v>
      </c>
      <c r="B857" s="4" t="s">
        <v>37</v>
      </c>
      <c r="C857" s="4" t="s">
        <v>39</v>
      </c>
      <c r="D857" s="5">
        <v>80000</v>
      </c>
      <c r="E857" s="5" t="str">
        <f t="shared" si="13"/>
        <v>Middle Income</v>
      </c>
      <c r="F857" s="4">
        <v>4</v>
      </c>
      <c r="G857" s="4" t="s">
        <v>31</v>
      </c>
      <c r="H857" s="4" t="s">
        <v>28</v>
      </c>
      <c r="I857" s="4" t="s">
        <v>15</v>
      </c>
      <c r="J857" s="4">
        <v>2</v>
      </c>
      <c r="K857" s="4" t="s">
        <v>16</v>
      </c>
      <c r="L857" s="6" t="str">
        <f>IF(K857="0-1 Miles","Less than a mile",
 IF(K857="1-2 Miles","Between 1 and 2 miles",
 IF(K857="2-5 Miles","Between 2 and 5 miles",
 IF(K857="5-10 Miles","Between 5 and 10 miles",
 IF(K857="10+ Miles","Greater than 10 miles",
 "Unknown"
)))))</f>
        <v>Less than a mile</v>
      </c>
      <c r="M857" s="4" t="s">
        <v>32</v>
      </c>
      <c r="N857" s="4">
        <v>72</v>
      </c>
      <c r="O857" s="4" t="str">
        <f>IF(AND(N857&gt;=25,N857&lt;=34),"Young Adults",
 IF(AND(N857&gt;=35,N857&lt;=44),"Early Middle Age",
 IF(AND(N857&gt;=45,N857&lt;=54),"Middle Age",
 IF(AND(N857&gt;=55,N857&lt;=64),"Pre-Retirement",
 IF(AND(N857&gt;=65,N857&lt;=74),"Young Seniors",
 IF(AND(N857&gt;=75,N857&lt;=89),"Senior Citizens","Invalid Age")
)))))</f>
        <v>Young Seniors</v>
      </c>
      <c r="P857" s="4" t="s">
        <v>15</v>
      </c>
    </row>
    <row r="858" spans="1:16" x14ac:dyDescent="0.3">
      <c r="A858" s="4">
        <v>21561</v>
      </c>
      <c r="B858" s="4" t="s">
        <v>38</v>
      </c>
      <c r="C858" s="4" t="s">
        <v>36</v>
      </c>
      <c r="D858" s="5">
        <v>90000</v>
      </c>
      <c r="E858" s="5" t="str">
        <f t="shared" si="13"/>
        <v>Middle Income</v>
      </c>
      <c r="F858" s="4">
        <v>0</v>
      </c>
      <c r="G858" s="4" t="s">
        <v>13</v>
      </c>
      <c r="H858" s="4" t="s">
        <v>21</v>
      </c>
      <c r="I858" s="4" t="s">
        <v>18</v>
      </c>
      <c r="J858" s="4">
        <v>3</v>
      </c>
      <c r="K858" s="4" t="s">
        <v>30</v>
      </c>
      <c r="L858" s="6" t="str">
        <f>IF(K858="0-1 Miles","Less than a mile",
 IF(K858="1-2 Miles","Between 1 and 2 miles",
 IF(K858="2-5 Miles","Between 2 and 5 miles",
 IF(K858="5-10 Miles","Between 5 and 10 miles",
 IF(K858="10+ Miles","Greater than 10 miles",
 "Unknown"
)))))</f>
        <v>Greater than 10 miles</v>
      </c>
      <c r="M858" s="4" t="s">
        <v>24</v>
      </c>
      <c r="N858" s="4">
        <v>34</v>
      </c>
      <c r="O858" s="4" t="str">
        <f>IF(AND(N858&gt;=25,N858&lt;=34),"Young Adults",
 IF(AND(N858&gt;=35,N858&lt;=44),"Early Middle Age",
 IF(AND(N858&gt;=45,N858&lt;=54),"Middle Age",
 IF(AND(N858&gt;=55,N858&lt;=64),"Pre-Retirement",
 IF(AND(N858&gt;=65,N858&lt;=74),"Young Seniors",
 IF(AND(N858&gt;=75,N858&lt;=89),"Senior Citizens","Invalid Age")
)))))</f>
        <v>Young Adults</v>
      </c>
      <c r="P858" s="4" t="s">
        <v>15</v>
      </c>
    </row>
    <row r="859" spans="1:16" x14ac:dyDescent="0.3">
      <c r="A859" s="7">
        <v>24611</v>
      </c>
      <c r="B859" s="7" t="s">
        <v>38</v>
      </c>
      <c r="C859" s="7" t="s">
        <v>36</v>
      </c>
      <c r="D859" s="8">
        <v>90000</v>
      </c>
      <c r="E859" s="8" t="str">
        <f t="shared" si="13"/>
        <v>Middle Income</v>
      </c>
      <c r="F859" s="7">
        <v>0</v>
      </c>
      <c r="G859" s="7" t="s">
        <v>13</v>
      </c>
      <c r="H859" s="7" t="s">
        <v>21</v>
      </c>
      <c r="I859" s="7" t="s">
        <v>18</v>
      </c>
      <c r="J859" s="7">
        <v>4</v>
      </c>
      <c r="K859" s="7" t="s">
        <v>30</v>
      </c>
      <c r="L859" s="9" t="str">
        <f>IF(K859="0-1 Miles","Less than a mile",
 IF(K859="1-2 Miles","Between 1 and 2 miles",
 IF(K859="2-5 Miles","Between 2 and 5 miles",
 IF(K859="5-10 Miles","Between 5 and 10 miles",
 IF(K859="10+ Miles","Greater than 10 miles",
 "Unknown"
)))))</f>
        <v>Greater than 10 miles</v>
      </c>
      <c r="M859" s="7" t="s">
        <v>24</v>
      </c>
      <c r="N859" s="7">
        <v>35</v>
      </c>
      <c r="O859" s="7" t="str">
        <f>IF(AND(N859&gt;=25,N859&lt;=34),"Young Adults",
 IF(AND(N859&gt;=35,N859&lt;=44),"Early Middle Age",
 IF(AND(N859&gt;=45,N859&lt;=54),"Middle Age",
 IF(AND(N859&gt;=55,N859&lt;=64),"Pre-Retirement",
 IF(AND(N859&gt;=65,N859&lt;=74),"Young Seniors",
 IF(AND(N859&gt;=75,N859&lt;=89),"Senior Citizens","Invalid Age")
)))))</f>
        <v>Early Middle Age</v>
      </c>
      <c r="P859" s="7" t="s">
        <v>15</v>
      </c>
    </row>
    <row r="860" spans="1:16" x14ac:dyDescent="0.3">
      <c r="A860" s="7">
        <v>12697</v>
      </c>
      <c r="B860" s="7" t="s">
        <v>38</v>
      </c>
      <c r="C860" s="7" t="s">
        <v>39</v>
      </c>
      <c r="D860" s="8">
        <v>90000</v>
      </c>
      <c r="E860" s="8" t="str">
        <f t="shared" si="13"/>
        <v>Middle Income</v>
      </c>
      <c r="F860" s="7">
        <v>0</v>
      </c>
      <c r="G860" s="7" t="s">
        <v>13</v>
      </c>
      <c r="H860" s="7" t="s">
        <v>21</v>
      </c>
      <c r="I860" s="7" t="s">
        <v>18</v>
      </c>
      <c r="J860" s="7">
        <v>4</v>
      </c>
      <c r="K860" s="7" t="s">
        <v>30</v>
      </c>
      <c r="L860" s="9" t="str">
        <f>IF(K860="0-1 Miles","Less than a mile",
 IF(K860="1-2 Miles","Between 1 and 2 miles",
 IF(K860="2-5 Miles","Between 2 and 5 miles",
 IF(K860="5-10 Miles","Between 5 and 10 miles",
 IF(K860="10+ Miles","Greater than 10 miles",
 "Unknown"
)))))</f>
        <v>Greater than 10 miles</v>
      </c>
      <c r="M860" s="7" t="s">
        <v>24</v>
      </c>
      <c r="N860" s="7">
        <v>36</v>
      </c>
      <c r="O860" s="7" t="str">
        <f>IF(AND(N860&gt;=25,N860&lt;=34),"Young Adults",
 IF(AND(N860&gt;=35,N860&lt;=44),"Early Middle Age",
 IF(AND(N860&gt;=45,N860&lt;=54),"Middle Age",
 IF(AND(N860&gt;=55,N860&lt;=64),"Pre-Retirement",
 IF(AND(N860&gt;=65,N860&lt;=74),"Young Seniors",
 IF(AND(N860&gt;=75,N860&lt;=89),"Senior Citizens","Invalid Age")
)))))</f>
        <v>Early Middle Age</v>
      </c>
      <c r="P860" s="7" t="s">
        <v>18</v>
      </c>
    </row>
    <row r="861" spans="1:16" x14ac:dyDescent="0.3">
      <c r="A861" s="4">
        <v>26944</v>
      </c>
      <c r="B861" s="4" t="s">
        <v>38</v>
      </c>
      <c r="C861" s="4" t="s">
        <v>36</v>
      </c>
      <c r="D861" s="5">
        <v>90000</v>
      </c>
      <c r="E861" s="5" t="str">
        <f t="shared" si="13"/>
        <v>Middle Income</v>
      </c>
      <c r="F861" s="4">
        <v>2</v>
      </c>
      <c r="G861" s="4" t="s">
        <v>27</v>
      </c>
      <c r="H861" s="4" t="s">
        <v>25</v>
      </c>
      <c r="I861" s="4" t="s">
        <v>15</v>
      </c>
      <c r="J861" s="4">
        <v>0</v>
      </c>
      <c r="K861" s="4" t="s">
        <v>16</v>
      </c>
      <c r="L861" s="6" t="str">
        <f>IF(K861="0-1 Miles","Less than a mile",
 IF(K861="1-2 Miles","Between 1 and 2 miles",
 IF(K861="2-5 Miles","Between 2 and 5 miles",
 IF(K861="5-10 Miles","Between 5 and 10 miles",
 IF(K861="10+ Miles","Greater than 10 miles",
 "Unknown"
)))))</f>
        <v>Less than a mile</v>
      </c>
      <c r="M861" s="4" t="s">
        <v>17</v>
      </c>
      <c r="N861" s="4">
        <v>36</v>
      </c>
      <c r="O861" s="4" t="str">
        <f>IF(AND(N861&gt;=25,N861&lt;=34),"Young Adults",
 IF(AND(N861&gt;=35,N861&lt;=44),"Early Middle Age",
 IF(AND(N861&gt;=45,N861&lt;=54),"Middle Age",
 IF(AND(N861&gt;=55,N861&lt;=64),"Pre-Retirement",
 IF(AND(N861&gt;=65,N861&lt;=74),"Young Seniors",
 IF(AND(N861&gt;=75,N861&lt;=89),"Senior Citizens","Invalid Age")
)))))</f>
        <v>Early Middle Age</v>
      </c>
      <c r="P861" s="4" t="s">
        <v>15</v>
      </c>
    </row>
    <row r="862" spans="1:16" x14ac:dyDescent="0.3">
      <c r="A862" s="7">
        <v>27582</v>
      </c>
      <c r="B862" s="7" t="s">
        <v>38</v>
      </c>
      <c r="C862" s="7" t="s">
        <v>39</v>
      </c>
      <c r="D862" s="8">
        <v>90000</v>
      </c>
      <c r="E862" s="8" t="str">
        <f t="shared" si="13"/>
        <v>Middle Income</v>
      </c>
      <c r="F862" s="7">
        <v>2</v>
      </c>
      <c r="G862" s="7" t="s">
        <v>13</v>
      </c>
      <c r="H862" s="7" t="s">
        <v>21</v>
      </c>
      <c r="I862" s="7" t="s">
        <v>18</v>
      </c>
      <c r="J862" s="7">
        <v>0</v>
      </c>
      <c r="K862" s="7" t="s">
        <v>16</v>
      </c>
      <c r="L862" s="9" t="str">
        <f>IF(K862="0-1 Miles","Less than a mile",
 IF(K862="1-2 Miles","Between 1 and 2 miles",
 IF(K862="2-5 Miles","Between 2 and 5 miles",
 IF(K862="5-10 Miles","Between 5 and 10 miles",
 IF(K862="10+ Miles","Greater than 10 miles",
 "Unknown"
)))))</f>
        <v>Less than a mile</v>
      </c>
      <c r="M862" s="7" t="s">
        <v>24</v>
      </c>
      <c r="N862" s="7">
        <v>36</v>
      </c>
      <c r="O862" s="7" t="str">
        <f>IF(AND(N862&gt;=25,N862&lt;=34),"Young Adults",
 IF(AND(N862&gt;=35,N862&lt;=44),"Early Middle Age",
 IF(AND(N862&gt;=45,N862&lt;=54),"Middle Age",
 IF(AND(N862&gt;=55,N862&lt;=64),"Pre-Retirement",
 IF(AND(N862&gt;=65,N862&lt;=74),"Young Seniors",
 IF(AND(N862&gt;=75,N862&lt;=89),"Senior Citizens","Invalid Age")
)))))</f>
        <v>Early Middle Age</v>
      </c>
      <c r="P862" s="7" t="s">
        <v>15</v>
      </c>
    </row>
    <row r="863" spans="1:16" x14ac:dyDescent="0.3">
      <c r="A863" s="4">
        <v>17048</v>
      </c>
      <c r="B863" s="4" t="s">
        <v>38</v>
      </c>
      <c r="C863" s="4" t="s">
        <v>39</v>
      </c>
      <c r="D863" s="5">
        <v>90000</v>
      </c>
      <c r="E863" s="5" t="str">
        <f t="shared" si="13"/>
        <v>Middle Income</v>
      </c>
      <c r="F863" s="4">
        <v>1</v>
      </c>
      <c r="G863" s="4" t="s">
        <v>31</v>
      </c>
      <c r="H863" s="4" t="s">
        <v>28</v>
      </c>
      <c r="I863" s="4" t="s">
        <v>15</v>
      </c>
      <c r="J863" s="4">
        <v>0</v>
      </c>
      <c r="K863" s="4" t="s">
        <v>16</v>
      </c>
      <c r="L863" s="6" t="str">
        <f>IF(K863="0-1 Miles","Less than a mile",
 IF(K863="1-2 Miles","Between 1 and 2 miles",
 IF(K863="2-5 Miles","Between 2 and 5 miles",
 IF(K863="5-10 Miles","Between 5 and 10 miles",
 IF(K863="10+ Miles","Greater than 10 miles",
 "Unknown"
)))))</f>
        <v>Less than a mile</v>
      </c>
      <c r="M863" s="4" t="s">
        <v>24</v>
      </c>
      <c r="N863" s="4">
        <v>36</v>
      </c>
      <c r="O863" s="4" t="str">
        <f>IF(AND(N863&gt;=25,N863&lt;=34),"Young Adults",
 IF(AND(N863&gt;=35,N863&lt;=44),"Early Middle Age",
 IF(AND(N863&gt;=45,N863&lt;=54),"Middle Age",
 IF(AND(N863&gt;=55,N863&lt;=64),"Pre-Retirement",
 IF(AND(N863&gt;=65,N863&lt;=74),"Young Seniors",
 IF(AND(N863&gt;=75,N863&lt;=89),"Senior Citizens","Invalid Age")
)))))</f>
        <v>Early Middle Age</v>
      </c>
      <c r="P863" s="4" t="s">
        <v>15</v>
      </c>
    </row>
    <row r="864" spans="1:16" x14ac:dyDescent="0.3">
      <c r="A864" s="7">
        <v>27585</v>
      </c>
      <c r="B864" s="7" t="s">
        <v>37</v>
      </c>
      <c r="C864" s="7" t="s">
        <v>39</v>
      </c>
      <c r="D864" s="8">
        <v>90000</v>
      </c>
      <c r="E864" s="8" t="str">
        <f t="shared" si="13"/>
        <v>Middle Income</v>
      </c>
      <c r="F864" s="7">
        <v>2</v>
      </c>
      <c r="G864" s="7" t="s">
        <v>13</v>
      </c>
      <c r="H864" s="7" t="s">
        <v>21</v>
      </c>
      <c r="I864" s="7" t="s">
        <v>18</v>
      </c>
      <c r="J864" s="7">
        <v>0</v>
      </c>
      <c r="K864" s="7" t="s">
        <v>16</v>
      </c>
      <c r="L864" s="9" t="str">
        <f>IF(K864="0-1 Miles","Less than a mile",
 IF(K864="1-2 Miles","Between 1 and 2 miles",
 IF(K864="2-5 Miles","Between 2 and 5 miles",
 IF(K864="5-10 Miles","Between 5 and 10 miles",
 IF(K864="10+ Miles","Greater than 10 miles",
 "Unknown"
)))))</f>
        <v>Less than a mile</v>
      </c>
      <c r="M864" s="7" t="s">
        <v>24</v>
      </c>
      <c r="N864" s="7">
        <v>36</v>
      </c>
      <c r="O864" s="7" t="str">
        <f>IF(AND(N864&gt;=25,N864&lt;=34),"Young Adults",
 IF(AND(N864&gt;=35,N864&lt;=44),"Early Middle Age",
 IF(AND(N864&gt;=45,N864&lt;=54),"Middle Age",
 IF(AND(N864&gt;=55,N864&lt;=64),"Pre-Retirement",
 IF(AND(N864&gt;=65,N864&lt;=74),"Young Seniors",
 IF(AND(N864&gt;=75,N864&lt;=89),"Senior Citizens","Invalid Age")
)))))</f>
        <v>Early Middle Age</v>
      </c>
      <c r="P864" s="7" t="s">
        <v>15</v>
      </c>
    </row>
    <row r="865" spans="1:16" x14ac:dyDescent="0.3">
      <c r="A865" s="7">
        <v>26654</v>
      </c>
      <c r="B865" s="7" t="s">
        <v>37</v>
      </c>
      <c r="C865" s="7" t="s">
        <v>39</v>
      </c>
      <c r="D865" s="8">
        <v>90000</v>
      </c>
      <c r="E865" s="8" t="str">
        <f t="shared" si="13"/>
        <v>Middle Income</v>
      </c>
      <c r="F865" s="7">
        <v>1</v>
      </c>
      <c r="G865" s="7" t="s">
        <v>31</v>
      </c>
      <c r="H865" s="7" t="s">
        <v>28</v>
      </c>
      <c r="I865" s="7" t="s">
        <v>15</v>
      </c>
      <c r="J865" s="7">
        <v>0</v>
      </c>
      <c r="K865" s="7" t="s">
        <v>16</v>
      </c>
      <c r="L865" s="9" t="str">
        <f>IF(K865="0-1 Miles","Less than a mile",
 IF(K865="1-2 Miles","Between 1 and 2 miles",
 IF(K865="2-5 Miles","Between 2 and 5 miles",
 IF(K865="5-10 Miles","Between 5 and 10 miles",
 IF(K865="10+ Miles","Greater than 10 miles",
 "Unknown"
)))))</f>
        <v>Less than a mile</v>
      </c>
      <c r="M865" s="7" t="s">
        <v>24</v>
      </c>
      <c r="N865" s="7">
        <v>37</v>
      </c>
      <c r="O865" s="7" t="str">
        <f>IF(AND(N865&gt;=25,N865&lt;=34),"Young Adults",
 IF(AND(N865&gt;=35,N865&lt;=44),"Early Middle Age",
 IF(AND(N865&gt;=45,N865&lt;=54),"Middle Age",
 IF(AND(N865&gt;=55,N865&lt;=64),"Pre-Retirement",
 IF(AND(N865&gt;=65,N865&lt;=74),"Young Seniors",
 IF(AND(N865&gt;=75,N865&lt;=89),"Senior Citizens","Invalid Age")
)))))</f>
        <v>Early Middle Age</v>
      </c>
      <c r="P865" s="7" t="s">
        <v>15</v>
      </c>
    </row>
    <row r="866" spans="1:16" x14ac:dyDescent="0.3">
      <c r="A866" s="4">
        <v>22930</v>
      </c>
      <c r="B866" s="4" t="s">
        <v>37</v>
      </c>
      <c r="C866" s="4" t="s">
        <v>36</v>
      </c>
      <c r="D866" s="5">
        <v>90000</v>
      </c>
      <c r="E866" s="5" t="str">
        <f t="shared" si="13"/>
        <v>Middle Income</v>
      </c>
      <c r="F866" s="4">
        <v>4</v>
      </c>
      <c r="G866" s="4" t="s">
        <v>13</v>
      </c>
      <c r="H866" s="4" t="s">
        <v>21</v>
      </c>
      <c r="I866" s="4" t="s">
        <v>15</v>
      </c>
      <c r="J866" s="4">
        <v>0</v>
      </c>
      <c r="K866" s="4" t="s">
        <v>26</v>
      </c>
      <c r="L866" s="6" t="str">
        <f>IF(K866="0-1 Miles","Less than a mile",
 IF(K866="1-2 Miles","Between 1 and 2 miles",
 IF(K866="2-5 Miles","Between 2 and 5 miles",
 IF(K866="5-10 Miles","Between 5 and 10 miles",
 IF(K866="10+ Miles","Greater than 10 miles",
 "Unknown"
)))))</f>
        <v>Between 1 and 2 miles</v>
      </c>
      <c r="M866" s="4" t="s">
        <v>24</v>
      </c>
      <c r="N866" s="4">
        <v>38</v>
      </c>
      <c r="O866" s="4" t="str">
        <f>IF(AND(N866&gt;=25,N866&lt;=34),"Young Adults",
 IF(AND(N866&gt;=35,N866&lt;=44),"Early Middle Age",
 IF(AND(N866&gt;=45,N866&lt;=54),"Middle Age",
 IF(AND(N866&gt;=55,N866&lt;=64),"Pre-Retirement",
 IF(AND(N866&gt;=65,N866&lt;=74),"Young Seniors",
 IF(AND(N866&gt;=75,N866&lt;=89),"Senior Citizens","Invalid Age")
)))))</f>
        <v>Early Middle Age</v>
      </c>
      <c r="P866" s="4" t="s">
        <v>15</v>
      </c>
    </row>
    <row r="867" spans="1:16" x14ac:dyDescent="0.3">
      <c r="A867" s="7">
        <v>19661</v>
      </c>
      <c r="B867" s="7" t="s">
        <v>38</v>
      </c>
      <c r="C867" s="7" t="s">
        <v>36</v>
      </c>
      <c r="D867" s="8">
        <v>90000</v>
      </c>
      <c r="E867" s="8" t="str">
        <f t="shared" si="13"/>
        <v>Middle Income</v>
      </c>
      <c r="F867" s="7">
        <v>4</v>
      </c>
      <c r="G867" s="7" t="s">
        <v>13</v>
      </c>
      <c r="H867" s="7" t="s">
        <v>28</v>
      </c>
      <c r="I867" s="7" t="s">
        <v>15</v>
      </c>
      <c r="J867" s="7">
        <v>1</v>
      </c>
      <c r="K867" s="7" t="s">
        <v>26</v>
      </c>
      <c r="L867" s="9" t="str">
        <f>IF(K867="0-1 Miles","Less than a mile",
 IF(K867="1-2 Miles","Between 1 and 2 miles",
 IF(K867="2-5 Miles","Between 2 and 5 miles",
 IF(K867="5-10 Miles","Between 5 and 10 miles",
 IF(K867="10+ Miles","Greater than 10 miles",
 "Unknown"
)))))</f>
        <v>Between 1 and 2 miles</v>
      </c>
      <c r="M867" s="7" t="s">
        <v>32</v>
      </c>
      <c r="N867" s="7">
        <v>38</v>
      </c>
      <c r="O867" s="7" t="str">
        <f>IF(AND(N867&gt;=25,N867&lt;=34),"Young Adults",
 IF(AND(N867&gt;=35,N867&lt;=44),"Early Middle Age",
 IF(AND(N867&gt;=45,N867&lt;=54),"Middle Age",
 IF(AND(N867&gt;=55,N867&lt;=64),"Pre-Retirement",
 IF(AND(N867&gt;=65,N867&lt;=74),"Young Seniors",
 IF(AND(N867&gt;=75,N867&lt;=89),"Senior Citizens","Invalid Age")
)))))</f>
        <v>Early Middle Age</v>
      </c>
      <c r="P867" s="7" t="s">
        <v>15</v>
      </c>
    </row>
    <row r="868" spans="1:16" x14ac:dyDescent="0.3">
      <c r="A868" s="7">
        <v>22050</v>
      </c>
      <c r="B868" s="7" t="s">
        <v>38</v>
      </c>
      <c r="C868" s="7" t="s">
        <v>36</v>
      </c>
      <c r="D868" s="8">
        <v>90000</v>
      </c>
      <c r="E868" s="8" t="str">
        <f t="shared" si="13"/>
        <v>Middle Income</v>
      </c>
      <c r="F868" s="7">
        <v>4</v>
      </c>
      <c r="G868" s="7" t="s">
        <v>13</v>
      </c>
      <c r="H868" s="7" t="s">
        <v>28</v>
      </c>
      <c r="I868" s="7" t="s">
        <v>15</v>
      </c>
      <c r="J868" s="7">
        <v>1</v>
      </c>
      <c r="K868" s="7" t="s">
        <v>26</v>
      </c>
      <c r="L868" s="9" t="str">
        <f>IF(K868="0-1 Miles","Less than a mile",
 IF(K868="1-2 Miles","Between 1 and 2 miles",
 IF(K868="2-5 Miles","Between 2 and 5 miles",
 IF(K868="5-10 Miles","Between 5 and 10 miles",
 IF(K868="10+ Miles","Greater than 10 miles",
 "Unknown"
)))))</f>
        <v>Between 1 and 2 miles</v>
      </c>
      <c r="M868" s="7" t="s">
        <v>32</v>
      </c>
      <c r="N868" s="7">
        <v>38</v>
      </c>
      <c r="O868" s="7" t="str">
        <f>IF(AND(N868&gt;=25,N868&lt;=34),"Young Adults",
 IF(AND(N868&gt;=35,N868&lt;=44),"Early Middle Age",
 IF(AND(N868&gt;=45,N868&lt;=54),"Middle Age",
 IF(AND(N868&gt;=55,N868&lt;=64),"Pre-Retirement",
 IF(AND(N868&gt;=65,N868&lt;=74),"Young Seniors",
 IF(AND(N868&gt;=75,N868&lt;=89),"Senior Citizens","Invalid Age")
)))))</f>
        <v>Early Middle Age</v>
      </c>
      <c r="P868" s="7" t="s">
        <v>15</v>
      </c>
    </row>
    <row r="869" spans="1:16" x14ac:dyDescent="0.3">
      <c r="A869" s="4">
        <v>11000</v>
      </c>
      <c r="B869" s="4" t="s">
        <v>37</v>
      </c>
      <c r="C869" s="4" t="s">
        <v>36</v>
      </c>
      <c r="D869" s="5">
        <v>90000</v>
      </c>
      <c r="E869" s="5" t="str">
        <f t="shared" si="13"/>
        <v>Middle Income</v>
      </c>
      <c r="F869" s="4">
        <v>2</v>
      </c>
      <c r="G869" s="4" t="s">
        <v>13</v>
      </c>
      <c r="H869" s="4" t="s">
        <v>21</v>
      </c>
      <c r="I869" s="4" t="s">
        <v>15</v>
      </c>
      <c r="J869" s="4">
        <v>0</v>
      </c>
      <c r="K869" s="4" t="s">
        <v>26</v>
      </c>
      <c r="L869" s="6" t="str">
        <f>IF(K869="0-1 Miles","Less than a mile",
 IF(K869="1-2 Miles","Between 1 and 2 miles",
 IF(K869="2-5 Miles","Between 2 and 5 miles",
 IF(K869="5-10 Miles","Between 5 and 10 miles",
 IF(K869="10+ Miles","Greater than 10 miles",
 "Unknown"
)))))</f>
        <v>Between 1 and 2 miles</v>
      </c>
      <c r="M869" s="4" t="s">
        <v>24</v>
      </c>
      <c r="N869" s="4">
        <v>40</v>
      </c>
      <c r="O869" s="4" t="str">
        <f>IF(AND(N869&gt;=25,N869&lt;=34),"Young Adults",
 IF(AND(N869&gt;=35,N869&lt;=44),"Early Middle Age",
 IF(AND(N869&gt;=45,N869&lt;=54),"Middle Age",
 IF(AND(N869&gt;=55,N869&lt;=64),"Pre-Retirement",
 IF(AND(N869&gt;=65,N869&lt;=74),"Young Seniors",
 IF(AND(N869&gt;=75,N869&lt;=89),"Senior Citizens","Invalid Age")
)))))</f>
        <v>Early Middle Age</v>
      </c>
      <c r="P869" s="4" t="s">
        <v>15</v>
      </c>
    </row>
    <row r="870" spans="1:16" x14ac:dyDescent="0.3">
      <c r="A870" s="4">
        <v>23461</v>
      </c>
      <c r="B870" s="4" t="s">
        <v>37</v>
      </c>
      <c r="C870" s="4" t="s">
        <v>39</v>
      </c>
      <c r="D870" s="5">
        <v>90000</v>
      </c>
      <c r="E870" s="5" t="str">
        <f t="shared" si="13"/>
        <v>Middle Income</v>
      </c>
      <c r="F870" s="4">
        <v>5</v>
      </c>
      <c r="G870" s="4" t="s">
        <v>19</v>
      </c>
      <c r="H870" s="4" t="s">
        <v>21</v>
      </c>
      <c r="I870" s="4" t="s">
        <v>15</v>
      </c>
      <c r="J870" s="4">
        <v>3</v>
      </c>
      <c r="K870" s="4" t="s">
        <v>22</v>
      </c>
      <c r="L870" s="6" t="str">
        <f>IF(K870="0-1 Miles","Less than a mile",
 IF(K870="1-2 Miles","Between 1 and 2 miles",
 IF(K870="2-5 Miles","Between 2 and 5 miles",
 IF(K870="5-10 Miles","Between 5 and 10 miles",
 IF(K870="10+ Miles","Greater than 10 miles",
 "Unknown"
)))))</f>
        <v>Between 2 and 5 miles</v>
      </c>
      <c r="M870" s="4" t="s">
        <v>32</v>
      </c>
      <c r="N870" s="4">
        <v>40</v>
      </c>
      <c r="O870" s="4" t="str">
        <f>IF(AND(N870&gt;=25,N870&lt;=34),"Young Adults",
 IF(AND(N870&gt;=35,N870&lt;=44),"Early Middle Age",
 IF(AND(N870&gt;=45,N870&lt;=54),"Middle Age",
 IF(AND(N870&gt;=55,N870&lt;=64),"Pre-Retirement",
 IF(AND(N870&gt;=65,N870&lt;=74),"Young Seniors",
 IF(AND(N870&gt;=75,N870&lt;=89),"Senior Citizens","Invalid Age")
)))))</f>
        <v>Early Middle Age</v>
      </c>
      <c r="P870" s="4" t="s">
        <v>18</v>
      </c>
    </row>
    <row r="871" spans="1:16" x14ac:dyDescent="0.3">
      <c r="A871" s="7">
        <v>17260</v>
      </c>
      <c r="B871" s="7" t="s">
        <v>37</v>
      </c>
      <c r="C871" s="7" t="s">
        <v>36</v>
      </c>
      <c r="D871" s="8">
        <v>90000</v>
      </c>
      <c r="E871" s="8" t="str">
        <f t="shared" si="13"/>
        <v>Middle Income</v>
      </c>
      <c r="F871" s="7">
        <v>5</v>
      </c>
      <c r="G871" s="7" t="s">
        <v>19</v>
      </c>
      <c r="H871" s="7" t="s">
        <v>21</v>
      </c>
      <c r="I871" s="7" t="s">
        <v>15</v>
      </c>
      <c r="J871" s="7">
        <v>3</v>
      </c>
      <c r="K871" s="7" t="s">
        <v>16</v>
      </c>
      <c r="L871" s="9" t="str">
        <f>IF(K871="0-1 Miles","Less than a mile",
 IF(K871="1-2 Miles","Between 1 and 2 miles",
 IF(K871="2-5 Miles","Between 2 and 5 miles",
 IF(K871="5-10 Miles","Between 5 and 10 miles",
 IF(K871="10+ Miles","Greater than 10 miles",
 "Unknown"
)))))</f>
        <v>Less than a mile</v>
      </c>
      <c r="M871" s="7" t="s">
        <v>32</v>
      </c>
      <c r="N871" s="7">
        <v>41</v>
      </c>
      <c r="O871" s="7" t="str">
        <f>IF(AND(N871&gt;=25,N871&lt;=34),"Young Adults",
 IF(AND(N871&gt;=35,N871&lt;=44),"Early Middle Age",
 IF(AND(N871&gt;=45,N871&lt;=54),"Middle Age",
 IF(AND(N871&gt;=55,N871&lt;=64),"Pre-Retirement",
 IF(AND(N871&gt;=65,N871&lt;=74),"Young Seniors",
 IF(AND(N871&gt;=75,N871&lt;=89),"Senior Citizens","Invalid Age")
)))))</f>
        <v>Early Middle Age</v>
      </c>
      <c r="P871" s="7" t="s">
        <v>18</v>
      </c>
    </row>
    <row r="872" spans="1:16" x14ac:dyDescent="0.3">
      <c r="A872" s="4">
        <v>23479</v>
      </c>
      <c r="B872" s="4" t="s">
        <v>38</v>
      </c>
      <c r="C872" s="4" t="s">
        <v>36</v>
      </c>
      <c r="D872" s="5">
        <v>90000</v>
      </c>
      <c r="E872" s="5" t="str">
        <f t="shared" si="13"/>
        <v>Middle Income</v>
      </c>
      <c r="F872" s="4">
        <v>0</v>
      </c>
      <c r="G872" s="4" t="s">
        <v>19</v>
      </c>
      <c r="H872" s="4" t="s">
        <v>21</v>
      </c>
      <c r="I872" s="4" t="s">
        <v>18</v>
      </c>
      <c r="J872" s="4">
        <v>2</v>
      </c>
      <c r="K872" s="4" t="s">
        <v>16</v>
      </c>
      <c r="L872" s="6" t="str">
        <f>IF(K872="0-1 Miles","Less than a mile",
 IF(K872="1-2 Miles","Between 1 and 2 miles",
 IF(K872="2-5 Miles","Between 2 and 5 miles",
 IF(K872="5-10 Miles","Between 5 and 10 miles",
 IF(K872="10+ Miles","Greater than 10 miles",
 "Unknown"
)))))</f>
        <v>Less than a mile</v>
      </c>
      <c r="M872" s="4" t="s">
        <v>32</v>
      </c>
      <c r="N872" s="4">
        <v>43</v>
      </c>
      <c r="O872" s="4" t="str">
        <f>IF(AND(N872&gt;=25,N872&lt;=34),"Young Adults",
 IF(AND(N872&gt;=35,N872&lt;=44),"Early Middle Age",
 IF(AND(N872&gt;=45,N872&lt;=54),"Middle Age",
 IF(AND(N872&gt;=55,N872&lt;=64),"Pre-Retirement",
 IF(AND(N872&gt;=65,N872&lt;=74),"Young Seniors",
 IF(AND(N872&gt;=75,N872&lt;=89),"Senior Citizens","Invalid Age")
)))))</f>
        <v>Early Middle Age</v>
      </c>
      <c r="P872" s="4" t="s">
        <v>15</v>
      </c>
    </row>
    <row r="873" spans="1:16" x14ac:dyDescent="0.3">
      <c r="A873" s="4">
        <v>20343</v>
      </c>
      <c r="B873" s="4" t="s">
        <v>37</v>
      </c>
      <c r="C873" s="4" t="s">
        <v>39</v>
      </c>
      <c r="D873" s="5">
        <v>90000</v>
      </c>
      <c r="E873" s="5" t="str">
        <f t="shared" si="13"/>
        <v>Middle Income</v>
      </c>
      <c r="F873" s="4">
        <v>4</v>
      </c>
      <c r="G873" s="4" t="s">
        <v>19</v>
      </c>
      <c r="H873" s="4" t="s">
        <v>21</v>
      </c>
      <c r="I873" s="4" t="s">
        <v>15</v>
      </c>
      <c r="J873" s="4">
        <v>1</v>
      </c>
      <c r="K873" s="4" t="s">
        <v>26</v>
      </c>
      <c r="L873" s="6" t="str">
        <f>IF(K873="0-1 Miles","Less than a mile",
 IF(K873="1-2 Miles","Between 1 and 2 miles",
 IF(K873="2-5 Miles","Between 2 and 5 miles",
 IF(K873="5-10 Miles","Between 5 and 10 miles",
 IF(K873="10+ Miles","Greater than 10 miles",
 "Unknown"
)))))</f>
        <v>Between 1 and 2 miles</v>
      </c>
      <c r="M873" s="4" t="s">
        <v>32</v>
      </c>
      <c r="N873" s="4">
        <v>45</v>
      </c>
      <c r="O873" s="4" t="str">
        <f>IF(AND(N873&gt;=25,N873&lt;=34),"Young Adults",
 IF(AND(N873&gt;=35,N873&lt;=44),"Early Middle Age",
 IF(AND(N873&gt;=45,N873&lt;=54),"Middle Age",
 IF(AND(N873&gt;=55,N873&lt;=64),"Pre-Retirement",
 IF(AND(N873&gt;=65,N873&lt;=74),"Young Seniors",
 IF(AND(N873&gt;=75,N873&lt;=89),"Senior Citizens","Invalid Age")
)))))</f>
        <v>Middle Age</v>
      </c>
      <c r="P873" s="4" t="s">
        <v>18</v>
      </c>
    </row>
    <row r="874" spans="1:16" x14ac:dyDescent="0.3">
      <c r="A874" s="4">
        <v>24416</v>
      </c>
      <c r="B874" s="4" t="s">
        <v>37</v>
      </c>
      <c r="C874" s="4" t="s">
        <v>36</v>
      </c>
      <c r="D874" s="5">
        <v>90000</v>
      </c>
      <c r="E874" s="5" t="str">
        <f t="shared" si="13"/>
        <v>Middle Income</v>
      </c>
      <c r="F874" s="4">
        <v>4</v>
      </c>
      <c r="G874" s="4" t="s">
        <v>27</v>
      </c>
      <c r="H874" s="4" t="s">
        <v>21</v>
      </c>
      <c r="I874" s="4" t="s">
        <v>15</v>
      </c>
      <c r="J874" s="4">
        <v>2</v>
      </c>
      <c r="K874" s="4" t="s">
        <v>26</v>
      </c>
      <c r="L874" s="6" t="str">
        <f>IF(K874="0-1 Miles","Less than a mile",
 IF(K874="1-2 Miles","Between 1 and 2 miles",
 IF(K874="2-5 Miles","Between 2 and 5 miles",
 IF(K874="5-10 Miles","Between 5 and 10 miles",
 IF(K874="10+ Miles","Greater than 10 miles",
 "Unknown"
)))))</f>
        <v>Between 1 and 2 miles</v>
      </c>
      <c r="M874" s="4" t="s">
        <v>32</v>
      </c>
      <c r="N874" s="4">
        <v>45</v>
      </c>
      <c r="O874" s="4" t="str">
        <f>IF(AND(N874&gt;=25,N874&lt;=34),"Young Adults",
 IF(AND(N874&gt;=35,N874&lt;=44),"Early Middle Age",
 IF(AND(N874&gt;=45,N874&lt;=54),"Middle Age",
 IF(AND(N874&gt;=55,N874&lt;=64),"Pre-Retirement",
 IF(AND(N874&gt;=65,N874&lt;=74),"Young Seniors",
 IF(AND(N874&gt;=75,N874&lt;=89),"Senior Citizens","Invalid Age")
)))))</f>
        <v>Middle Age</v>
      </c>
      <c r="P874" s="4" t="s">
        <v>18</v>
      </c>
    </row>
    <row r="875" spans="1:16" x14ac:dyDescent="0.3">
      <c r="A875" s="4">
        <v>11303</v>
      </c>
      <c r="B875" s="4" t="s">
        <v>38</v>
      </c>
      <c r="C875" s="4" t="s">
        <v>39</v>
      </c>
      <c r="D875" s="5">
        <v>90000</v>
      </c>
      <c r="E875" s="5" t="str">
        <f t="shared" si="13"/>
        <v>Middle Income</v>
      </c>
      <c r="F875" s="4">
        <v>4</v>
      </c>
      <c r="G875" s="4" t="s">
        <v>27</v>
      </c>
      <c r="H875" s="4" t="s">
        <v>21</v>
      </c>
      <c r="I875" s="4" t="s">
        <v>18</v>
      </c>
      <c r="J875" s="4">
        <v>3</v>
      </c>
      <c r="K875" s="4" t="s">
        <v>26</v>
      </c>
      <c r="L875" s="6" t="str">
        <f>IF(K875="0-1 Miles","Less than a mile",
 IF(K875="1-2 Miles","Between 1 and 2 miles",
 IF(K875="2-5 Miles","Between 2 and 5 miles",
 IF(K875="5-10 Miles","Between 5 and 10 miles",
 IF(K875="10+ Miles","Greater than 10 miles",
 "Unknown"
)))))</f>
        <v>Between 1 and 2 miles</v>
      </c>
      <c r="M875" s="4" t="s">
        <v>32</v>
      </c>
      <c r="N875" s="4">
        <v>45</v>
      </c>
      <c r="O875" s="4" t="str">
        <f>IF(AND(N875&gt;=25,N875&lt;=34),"Young Adults",
 IF(AND(N875&gt;=35,N875&lt;=44),"Early Middle Age",
 IF(AND(N875&gt;=45,N875&lt;=54),"Middle Age",
 IF(AND(N875&gt;=55,N875&lt;=64),"Pre-Retirement",
 IF(AND(N875&gt;=65,N875&lt;=74),"Young Seniors",
 IF(AND(N875&gt;=75,N875&lt;=89),"Senior Citizens","Invalid Age")
)))))</f>
        <v>Middle Age</v>
      </c>
      <c r="P875" s="4" t="s">
        <v>15</v>
      </c>
    </row>
    <row r="876" spans="1:16" x14ac:dyDescent="0.3">
      <c r="A876" s="4">
        <v>18294</v>
      </c>
      <c r="B876" s="4" t="s">
        <v>37</v>
      </c>
      <c r="C876" s="4" t="s">
        <v>39</v>
      </c>
      <c r="D876" s="5">
        <v>90000</v>
      </c>
      <c r="E876" s="5" t="str">
        <f t="shared" si="13"/>
        <v>Middle Income</v>
      </c>
      <c r="F876" s="4">
        <v>1</v>
      </c>
      <c r="G876" s="4" t="s">
        <v>13</v>
      </c>
      <c r="H876" s="4" t="s">
        <v>21</v>
      </c>
      <c r="I876" s="4" t="s">
        <v>15</v>
      </c>
      <c r="J876" s="4">
        <v>1</v>
      </c>
      <c r="K876" s="4" t="s">
        <v>23</v>
      </c>
      <c r="L876" s="6" t="str">
        <f>IF(K876="0-1 Miles","Less than a mile",
 IF(K876="1-2 Miles","Between 1 and 2 miles",
 IF(K876="2-5 Miles","Between 2 and 5 miles",
 IF(K876="5-10 Miles","Between 5 and 10 miles",
 IF(K876="10+ Miles","Greater than 10 miles",
 "Unknown"
)))))</f>
        <v>Between 5 and 10 miles</v>
      </c>
      <c r="M876" s="4" t="s">
        <v>24</v>
      </c>
      <c r="N876" s="4">
        <v>46</v>
      </c>
      <c r="O876" s="4" t="str">
        <f>IF(AND(N876&gt;=25,N876&lt;=34),"Young Adults",
 IF(AND(N876&gt;=35,N876&lt;=44),"Early Middle Age",
 IF(AND(N876&gt;=45,N876&lt;=54),"Middle Age",
 IF(AND(N876&gt;=55,N876&lt;=64),"Pre-Retirement",
 IF(AND(N876&gt;=65,N876&lt;=74),"Young Seniors",
 IF(AND(N876&gt;=75,N876&lt;=89),"Senior Citizens","Invalid Age")
)))))</f>
        <v>Middle Age</v>
      </c>
      <c r="P876" s="4" t="s">
        <v>18</v>
      </c>
    </row>
    <row r="877" spans="1:16" x14ac:dyDescent="0.3">
      <c r="A877" s="4">
        <v>26757</v>
      </c>
      <c r="B877" s="4" t="s">
        <v>38</v>
      </c>
      <c r="C877" s="4" t="s">
        <v>36</v>
      </c>
      <c r="D877" s="5">
        <v>90000</v>
      </c>
      <c r="E877" s="5" t="str">
        <f t="shared" si="13"/>
        <v>Middle Income</v>
      </c>
      <c r="F877" s="4">
        <v>1</v>
      </c>
      <c r="G877" s="4" t="s">
        <v>13</v>
      </c>
      <c r="H877" s="4" t="s">
        <v>21</v>
      </c>
      <c r="I877" s="4" t="s">
        <v>15</v>
      </c>
      <c r="J877" s="4">
        <v>1</v>
      </c>
      <c r="K877" s="4" t="s">
        <v>22</v>
      </c>
      <c r="L877" s="6" t="str">
        <f>IF(K877="0-1 Miles","Less than a mile",
 IF(K877="1-2 Miles","Between 1 and 2 miles",
 IF(K877="2-5 Miles","Between 2 and 5 miles",
 IF(K877="5-10 Miles","Between 5 and 10 miles",
 IF(K877="10+ Miles","Greater than 10 miles",
 "Unknown"
)))))</f>
        <v>Between 2 and 5 miles</v>
      </c>
      <c r="M877" s="4" t="s">
        <v>24</v>
      </c>
      <c r="N877" s="4">
        <v>47</v>
      </c>
      <c r="O877" s="4" t="str">
        <f>IF(AND(N877&gt;=25,N877&lt;=34),"Young Adults",
 IF(AND(N877&gt;=35,N877&lt;=44),"Early Middle Age",
 IF(AND(N877&gt;=45,N877&lt;=54),"Middle Age",
 IF(AND(N877&gt;=55,N877&lt;=64),"Pre-Retirement",
 IF(AND(N877&gt;=65,N877&lt;=74),"Young Seniors",
 IF(AND(N877&gt;=75,N877&lt;=89),"Senior Citizens","Invalid Age")
)))))</f>
        <v>Middle Age</v>
      </c>
      <c r="P877" s="4" t="s">
        <v>15</v>
      </c>
    </row>
    <row r="878" spans="1:16" x14ac:dyDescent="0.3">
      <c r="A878" s="4">
        <v>15799</v>
      </c>
      <c r="B878" s="4" t="s">
        <v>37</v>
      </c>
      <c r="C878" s="4" t="s">
        <v>39</v>
      </c>
      <c r="D878" s="5">
        <v>90000</v>
      </c>
      <c r="E878" s="5" t="str">
        <f t="shared" si="13"/>
        <v>Middle Income</v>
      </c>
      <c r="F878" s="4">
        <v>1</v>
      </c>
      <c r="G878" s="4" t="s">
        <v>13</v>
      </c>
      <c r="H878" s="4" t="s">
        <v>21</v>
      </c>
      <c r="I878" s="4" t="s">
        <v>15</v>
      </c>
      <c r="J878" s="4">
        <v>1</v>
      </c>
      <c r="K878" s="4" t="s">
        <v>22</v>
      </c>
      <c r="L878" s="6" t="str">
        <f>IF(K878="0-1 Miles","Less than a mile",
 IF(K878="1-2 Miles","Between 1 and 2 miles",
 IF(K878="2-5 Miles","Between 2 and 5 miles",
 IF(K878="5-10 Miles","Between 5 and 10 miles",
 IF(K878="10+ Miles","Greater than 10 miles",
 "Unknown"
)))))</f>
        <v>Between 2 and 5 miles</v>
      </c>
      <c r="M878" s="4" t="s">
        <v>24</v>
      </c>
      <c r="N878" s="4">
        <v>47</v>
      </c>
      <c r="O878" s="4" t="str">
        <f>IF(AND(N878&gt;=25,N878&lt;=34),"Young Adults",
 IF(AND(N878&gt;=35,N878&lt;=44),"Early Middle Age",
 IF(AND(N878&gt;=45,N878&lt;=54),"Middle Age",
 IF(AND(N878&gt;=55,N878&lt;=64),"Pre-Retirement",
 IF(AND(N878&gt;=65,N878&lt;=74),"Young Seniors",
 IF(AND(N878&gt;=75,N878&lt;=89),"Senior Citizens","Invalid Age")
)))))</f>
        <v>Middle Age</v>
      </c>
      <c r="P878" s="4" t="s">
        <v>15</v>
      </c>
    </row>
    <row r="879" spans="1:16" x14ac:dyDescent="0.3">
      <c r="A879" s="7">
        <v>25241</v>
      </c>
      <c r="B879" s="7" t="s">
        <v>37</v>
      </c>
      <c r="C879" s="7" t="s">
        <v>36</v>
      </c>
      <c r="D879" s="8">
        <v>90000</v>
      </c>
      <c r="E879" s="8" t="str">
        <f t="shared" si="13"/>
        <v>Middle Income</v>
      </c>
      <c r="F879" s="7">
        <v>2</v>
      </c>
      <c r="G879" s="7" t="s">
        <v>13</v>
      </c>
      <c r="H879" s="7" t="s">
        <v>21</v>
      </c>
      <c r="I879" s="7" t="s">
        <v>15</v>
      </c>
      <c r="J879" s="7">
        <v>1</v>
      </c>
      <c r="K879" s="7" t="s">
        <v>23</v>
      </c>
      <c r="L879" s="9" t="str">
        <f>IF(K879="0-1 Miles","Less than a mile",
 IF(K879="1-2 Miles","Between 1 and 2 miles",
 IF(K879="2-5 Miles","Between 2 and 5 miles",
 IF(K879="5-10 Miles","Between 5 and 10 miles",
 IF(K879="10+ Miles","Greater than 10 miles",
 "Unknown"
)))))</f>
        <v>Between 5 and 10 miles</v>
      </c>
      <c r="M879" s="7" t="s">
        <v>24</v>
      </c>
      <c r="N879" s="7">
        <v>47</v>
      </c>
      <c r="O879" s="7" t="str">
        <f>IF(AND(N879&gt;=25,N879&lt;=34),"Young Adults",
 IF(AND(N879&gt;=35,N879&lt;=44),"Early Middle Age",
 IF(AND(N879&gt;=45,N879&lt;=54),"Middle Age",
 IF(AND(N879&gt;=55,N879&lt;=64),"Pre-Retirement",
 IF(AND(N879&gt;=65,N879&lt;=74),"Young Seniors",
 IF(AND(N879&gt;=75,N879&lt;=89),"Senior Citizens","Invalid Age")
)))))</f>
        <v>Middle Age</v>
      </c>
      <c r="P879" s="7" t="s">
        <v>18</v>
      </c>
    </row>
    <row r="880" spans="1:16" x14ac:dyDescent="0.3">
      <c r="A880" s="7">
        <v>21940</v>
      </c>
      <c r="B880" s="7" t="s">
        <v>37</v>
      </c>
      <c r="C880" s="7" t="s">
        <v>36</v>
      </c>
      <c r="D880" s="8">
        <v>90000</v>
      </c>
      <c r="E880" s="8" t="str">
        <f t="shared" si="13"/>
        <v>Middle Income</v>
      </c>
      <c r="F880" s="7">
        <v>5</v>
      </c>
      <c r="G880" s="7" t="s">
        <v>31</v>
      </c>
      <c r="H880" s="7" t="s">
        <v>21</v>
      </c>
      <c r="I880" s="7" t="s">
        <v>15</v>
      </c>
      <c r="J880" s="7">
        <v>0</v>
      </c>
      <c r="K880" s="7" t="s">
        <v>16</v>
      </c>
      <c r="L880" s="9" t="str">
        <f>IF(K880="0-1 Miles","Less than a mile",
 IF(K880="1-2 Miles","Between 1 and 2 miles",
 IF(K880="2-5 Miles","Between 2 and 5 miles",
 IF(K880="5-10 Miles","Between 5 and 10 miles",
 IF(K880="10+ Miles","Greater than 10 miles",
 "Unknown"
)))))</f>
        <v>Less than a mile</v>
      </c>
      <c r="M880" s="7" t="s">
        <v>32</v>
      </c>
      <c r="N880" s="7">
        <v>47</v>
      </c>
      <c r="O880" s="7" t="str">
        <f>IF(AND(N880&gt;=25,N880&lt;=34),"Young Adults",
 IF(AND(N880&gt;=35,N880&lt;=44),"Early Middle Age",
 IF(AND(N880&gt;=45,N880&lt;=54),"Middle Age",
 IF(AND(N880&gt;=55,N880&lt;=64),"Pre-Retirement",
 IF(AND(N880&gt;=65,N880&lt;=74),"Young Seniors",
 IF(AND(N880&gt;=75,N880&lt;=89),"Senior Citizens","Invalid Age")
)))))</f>
        <v>Middle Age</v>
      </c>
      <c r="P880" s="7" t="s">
        <v>15</v>
      </c>
    </row>
    <row r="881" spans="1:16" x14ac:dyDescent="0.3">
      <c r="A881" s="7">
        <v>11090</v>
      </c>
      <c r="B881" s="7" t="s">
        <v>38</v>
      </c>
      <c r="C881" s="7" t="s">
        <v>36</v>
      </c>
      <c r="D881" s="8">
        <v>90000</v>
      </c>
      <c r="E881" s="8" t="str">
        <f t="shared" si="13"/>
        <v>Middle Income</v>
      </c>
      <c r="F881" s="7">
        <v>2</v>
      </c>
      <c r="G881" s="7" t="s">
        <v>19</v>
      </c>
      <c r="H881" s="7" t="s">
        <v>21</v>
      </c>
      <c r="I881" s="7" t="s">
        <v>15</v>
      </c>
      <c r="J881" s="7">
        <v>1</v>
      </c>
      <c r="K881" s="7" t="s">
        <v>22</v>
      </c>
      <c r="L881" s="9" t="str">
        <f>IF(K881="0-1 Miles","Less than a mile",
 IF(K881="1-2 Miles","Between 1 and 2 miles",
 IF(K881="2-5 Miles","Between 2 and 5 miles",
 IF(K881="5-10 Miles","Between 5 and 10 miles",
 IF(K881="10+ Miles","Greater than 10 miles",
 "Unknown"
)))))</f>
        <v>Between 2 and 5 miles</v>
      </c>
      <c r="M881" s="7" t="s">
        <v>32</v>
      </c>
      <c r="N881" s="7">
        <v>48</v>
      </c>
      <c r="O881" s="7" t="str">
        <f>IF(AND(N881&gt;=25,N881&lt;=34),"Young Adults",
 IF(AND(N881&gt;=35,N881&lt;=44),"Early Middle Age",
 IF(AND(N881&gt;=45,N881&lt;=54),"Middle Age",
 IF(AND(N881&gt;=55,N881&lt;=64),"Pre-Retirement",
 IF(AND(N881&gt;=65,N881&lt;=74),"Young Seniors",
 IF(AND(N881&gt;=75,N881&lt;=89),"Senior Citizens","Invalid Age")
)))))</f>
        <v>Middle Age</v>
      </c>
      <c r="P881" s="7" t="s">
        <v>15</v>
      </c>
    </row>
    <row r="882" spans="1:16" x14ac:dyDescent="0.3">
      <c r="A882" s="7">
        <v>22864</v>
      </c>
      <c r="B882" s="7" t="s">
        <v>37</v>
      </c>
      <c r="C882" s="7" t="s">
        <v>36</v>
      </c>
      <c r="D882" s="8">
        <v>90000</v>
      </c>
      <c r="E882" s="8" t="str">
        <f t="shared" si="13"/>
        <v>Middle Income</v>
      </c>
      <c r="F882" s="7">
        <v>2</v>
      </c>
      <c r="G882" s="7" t="s">
        <v>19</v>
      </c>
      <c r="H882" s="7" t="s">
        <v>21</v>
      </c>
      <c r="I882" s="7" t="s">
        <v>18</v>
      </c>
      <c r="J882" s="7">
        <v>0</v>
      </c>
      <c r="K882" s="7" t="s">
        <v>23</v>
      </c>
      <c r="L882" s="9" t="str">
        <f>IF(K882="0-1 Miles","Less than a mile",
 IF(K882="1-2 Miles","Between 1 and 2 miles",
 IF(K882="2-5 Miles","Between 2 and 5 miles",
 IF(K882="5-10 Miles","Between 5 and 10 miles",
 IF(K882="10+ Miles","Greater than 10 miles",
 "Unknown"
)))))</f>
        <v>Between 5 and 10 miles</v>
      </c>
      <c r="M882" s="7" t="s">
        <v>32</v>
      </c>
      <c r="N882" s="7">
        <v>49</v>
      </c>
      <c r="O882" s="7" t="str">
        <f>IF(AND(N882&gt;=25,N882&lt;=34),"Young Adults",
 IF(AND(N882&gt;=35,N882&lt;=44),"Early Middle Age",
 IF(AND(N882&gt;=45,N882&lt;=54),"Middle Age",
 IF(AND(N882&gt;=55,N882&lt;=64),"Pre-Retirement",
 IF(AND(N882&gt;=65,N882&lt;=74),"Young Seniors",
 IF(AND(N882&gt;=75,N882&lt;=89),"Senior Citizens","Invalid Age")
)))))</f>
        <v>Middle Age</v>
      </c>
      <c r="P882" s="7" t="s">
        <v>15</v>
      </c>
    </row>
    <row r="883" spans="1:16" x14ac:dyDescent="0.3">
      <c r="A883" s="7">
        <v>24842</v>
      </c>
      <c r="B883" s="7" t="s">
        <v>38</v>
      </c>
      <c r="C883" s="7" t="s">
        <v>39</v>
      </c>
      <c r="D883" s="8">
        <v>90000</v>
      </c>
      <c r="E883" s="8" t="str">
        <f t="shared" si="13"/>
        <v>Middle Income</v>
      </c>
      <c r="F883" s="7">
        <v>3</v>
      </c>
      <c r="G883" s="7" t="s">
        <v>27</v>
      </c>
      <c r="H883" s="7" t="s">
        <v>21</v>
      </c>
      <c r="I883" s="7" t="s">
        <v>18</v>
      </c>
      <c r="J883" s="7">
        <v>1</v>
      </c>
      <c r="K883" s="7" t="s">
        <v>22</v>
      </c>
      <c r="L883" s="9" t="str">
        <f>IF(K883="0-1 Miles","Less than a mile",
 IF(K883="1-2 Miles","Between 1 and 2 miles",
 IF(K883="2-5 Miles","Between 2 and 5 miles",
 IF(K883="5-10 Miles","Between 5 and 10 miles",
 IF(K883="10+ Miles","Greater than 10 miles",
 "Unknown"
)))))</f>
        <v>Between 2 and 5 miles</v>
      </c>
      <c r="M883" s="7" t="s">
        <v>17</v>
      </c>
      <c r="N883" s="7">
        <v>51</v>
      </c>
      <c r="O883" s="7" t="str">
        <f>IF(AND(N883&gt;=25,N883&lt;=34),"Young Adults",
 IF(AND(N883&gt;=35,N883&lt;=44),"Early Middle Age",
 IF(AND(N883&gt;=45,N883&lt;=54),"Middle Age",
 IF(AND(N883&gt;=55,N883&lt;=64),"Pre-Retirement",
 IF(AND(N883&gt;=65,N883&lt;=74),"Young Seniors",
 IF(AND(N883&gt;=75,N883&lt;=89),"Senior Citizens","Invalid Age")
)))))</f>
        <v>Middle Age</v>
      </c>
      <c r="P883" s="7" t="s">
        <v>18</v>
      </c>
    </row>
    <row r="884" spans="1:16" x14ac:dyDescent="0.3">
      <c r="A884" s="4">
        <v>16871</v>
      </c>
      <c r="B884" s="4" t="s">
        <v>37</v>
      </c>
      <c r="C884" s="4" t="s">
        <v>39</v>
      </c>
      <c r="D884" s="5">
        <v>90000</v>
      </c>
      <c r="E884" s="5" t="str">
        <f t="shared" si="13"/>
        <v>Middle Income</v>
      </c>
      <c r="F884" s="4">
        <v>2</v>
      </c>
      <c r="G884" s="4" t="s">
        <v>27</v>
      </c>
      <c r="H884" s="4" t="s">
        <v>21</v>
      </c>
      <c r="I884" s="4" t="s">
        <v>15</v>
      </c>
      <c r="J884" s="4">
        <v>1</v>
      </c>
      <c r="K884" s="4" t="s">
        <v>30</v>
      </c>
      <c r="L884" s="6" t="str">
        <f>IF(K884="0-1 Miles","Less than a mile",
 IF(K884="1-2 Miles","Between 1 and 2 miles",
 IF(K884="2-5 Miles","Between 2 and 5 miles",
 IF(K884="5-10 Miles","Between 5 and 10 miles",
 IF(K884="10+ Miles","Greater than 10 miles",
 "Unknown"
)))))</f>
        <v>Greater than 10 miles</v>
      </c>
      <c r="M884" s="4" t="s">
        <v>32</v>
      </c>
      <c r="N884" s="4">
        <v>51</v>
      </c>
      <c r="O884" s="4" t="str">
        <f>IF(AND(N884&gt;=25,N884&lt;=34),"Young Adults",
 IF(AND(N884&gt;=35,N884&lt;=44),"Early Middle Age",
 IF(AND(N884&gt;=45,N884&lt;=54),"Middle Age",
 IF(AND(N884&gt;=55,N884&lt;=64),"Pre-Retirement",
 IF(AND(N884&gt;=65,N884&lt;=74),"Young Seniors",
 IF(AND(N884&gt;=75,N884&lt;=89),"Senior Citizens","Invalid Age")
)))))</f>
        <v>Middle Age</v>
      </c>
      <c r="P884" s="4" t="s">
        <v>15</v>
      </c>
    </row>
    <row r="885" spans="1:16" x14ac:dyDescent="0.3">
      <c r="A885" s="7">
        <v>14189</v>
      </c>
      <c r="B885" s="7" t="s">
        <v>37</v>
      </c>
      <c r="C885" s="7" t="s">
        <v>39</v>
      </c>
      <c r="D885" s="8">
        <v>90000</v>
      </c>
      <c r="E885" s="8" t="str">
        <f t="shared" si="13"/>
        <v>Middle Income</v>
      </c>
      <c r="F885" s="7">
        <v>4</v>
      </c>
      <c r="G885" s="7" t="s">
        <v>27</v>
      </c>
      <c r="H885" s="7" t="s">
        <v>21</v>
      </c>
      <c r="I885" s="7" t="s">
        <v>18</v>
      </c>
      <c r="J885" s="7">
        <v>2</v>
      </c>
      <c r="K885" s="7" t="s">
        <v>22</v>
      </c>
      <c r="L885" s="9" t="str">
        <f>IF(K885="0-1 Miles","Less than a mile",
 IF(K885="1-2 Miles","Between 1 and 2 miles",
 IF(K885="2-5 Miles","Between 2 and 5 miles",
 IF(K885="5-10 Miles","Between 5 and 10 miles",
 IF(K885="10+ Miles","Greater than 10 miles",
 "Unknown"
)))))</f>
        <v>Between 2 and 5 miles</v>
      </c>
      <c r="M885" s="7" t="s">
        <v>17</v>
      </c>
      <c r="N885" s="7">
        <v>54</v>
      </c>
      <c r="O885" s="7" t="str">
        <f>IF(AND(N885&gt;=25,N885&lt;=34),"Young Adults",
 IF(AND(N885&gt;=35,N885&lt;=44),"Early Middle Age",
 IF(AND(N885&gt;=45,N885&lt;=54),"Middle Age",
 IF(AND(N885&gt;=55,N885&lt;=64),"Pre-Retirement",
 IF(AND(N885&gt;=65,N885&lt;=74),"Young Seniors",
 IF(AND(N885&gt;=75,N885&lt;=89),"Senior Citizens","Invalid Age")
)))))</f>
        <v>Middle Age</v>
      </c>
      <c r="P885" s="7" t="s">
        <v>15</v>
      </c>
    </row>
    <row r="886" spans="1:16" x14ac:dyDescent="0.3">
      <c r="A886" s="4">
        <v>24871</v>
      </c>
      <c r="B886" s="4" t="s">
        <v>38</v>
      </c>
      <c r="C886" s="4" t="s">
        <v>39</v>
      </c>
      <c r="D886" s="5">
        <v>90000</v>
      </c>
      <c r="E886" s="5" t="str">
        <f t="shared" si="13"/>
        <v>Middle Income</v>
      </c>
      <c r="F886" s="4">
        <v>4</v>
      </c>
      <c r="G886" s="4" t="s">
        <v>27</v>
      </c>
      <c r="H886" s="4" t="s">
        <v>28</v>
      </c>
      <c r="I886" s="4" t="s">
        <v>18</v>
      </c>
      <c r="J886" s="4">
        <v>3</v>
      </c>
      <c r="K886" s="4" t="s">
        <v>23</v>
      </c>
      <c r="L886" s="6" t="str">
        <f>IF(K886="0-1 Miles","Less than a mile",
 IF(K886="1-2 Miles","Between 1 and 2 miles",
 IF(K886="2-5 Miles","Between 2 and 5 miles",
 IF(K886="5-10 Miles","Between 5 and 10 miles",
 IF(K886="10+ Miles","Greater than 10 miles",
 "Unknown"
)))))</f>
        <v>Between 5 and 10 miles</v>
      </c>
      <c r="M886" s="4" t="s">
        <v>17</v>
      </c>
      <c r="N886" s="4">
        <v>56</v>
      </c>
      <c r="O886" s="4" t="str">
        <f>IF(AND(N886&gt;=25,N886&lt;=34),"Young Adults",
 IF(AND(N886&gt;=35,N886&lt;=44),"Early Middle Age",
 IF(AND(N886&gt;=45,N886&lt;=54),"Middle Age",
 IF(AND(N886&gt;=55,N886&lt;=64),"Pre-Retirement",
 IF(AND(N886&gt;=65,N886&lt;=74),"Young Seniors",
 IF(AND(N886&gt;=75,N886&lt;=89),"Senior Citizens","Invalid Age")
)))))</f>
        <v>Pre-Retirement</v>
      </c>
      <c r="P886" s="4" t="s">
        <v>18</v>
      </c>
    </row>
    <row r="887" spans="1:16" x14ac:dyDescent="0.3">
      <c r="A887" s="4">
        <v>14192</v>
      </c>
      <c r="B887" s="4" t="s">
        <v>37</v>
      </c>
      <c r="C887" s="4" t="s">
        <v>36</v>
      </c>
      <c r="D887" s="5">
        <v>90000</v>
      </c>
      <c r="E887" s="5" t="str">
        <f t="shared" si="13"/>
        <v>Middle Income</v>
      </c>
      <c r="F887" s="4">
        <v>4</v>
      </c>
      <c r="G887" s="4" t="s">
        <v>27</v>
      </c>
      <c r="H887" s="4" t="s">
        <v>28</v>
      </c>
      <c r="I887" s="4" t="s">
        <v>15</v>
      </c>
      <c r="J887" s="4">
        <v>3</v>
      </c>
      <c r="K887" s="4" t="s">
        <v>23</v>
      </c>
      <c r="L887" s="6" t="str">
        <f>IF(K887="0-1 Miles","Less than a mile",
 IF(K887="1-2 Miles","Between 1 and 2 miles",
 IF(K887="2-5 Miles","Between 2 and 5 miles",
 IF(K887="5-10 Miles","Between 5 and 10 miles",
 IF(K887="10+ Miles","Greater than 10 miles",
 "Unknown"
)))))</f>
        <v>Between 5 and 10 miles</v>
      </c>
      <c r="M887" s="4" t="s">
        <v>17</v>
      </c>
      <c r="N887" s="4">
        <v>56</v>
      </c>
      <c r="O887" s="4" t="str">
        <f>IF(AND(N887&gt;=25,N887&lt;=34),"Young Adults",
 IF(AND(N887&gt;=35,N887&lt;=44),"Early Middle Age",
 IF(AND(N887&gt;=45,N887&lt;=54),"Middle Age",
 IF(AND(N887&gt;=55,N887&lt;=64),"Pre-Retirement",
 IF(AND(N887&gt;=65,N887&lt;=74),"Young Seniors",
 IF(AND(N887&gt;=75,N887&lt;=89),"Senior Citizens","Invalid Age")
)))))</f>
        <v>Pre-Retirement</v>
      </c>
      <c r="P887" s="4" t="s">
        <v>15</v>
      </c>
    </row>
    <row r="888" spans="1:16" x14ac:dyDescent="0.3">
      <c r="A888" s="7">
        <v>12332</v>
      </c>
      <c r="B888" s="7" t="s">
        <v>37</v>
      </c>
      <c r="C888" s="7" t="s">
        <v>36</v>
      </c>
      <c r="D888" s="8">
        <v>90000</v>
      </c>
      <c r="E888" s="8" t="str">
        <f t="shared" si="13"/>
        <v>Middle Income</v>
      </c>
      <c r="F888" s="7">
        <v>4</v>
      </c>
      <c r="G888" s="7" t="s">
        <v>27</v>
      </c>
      <c r="H888" s="7" t="s">
        <v>28</v>
      </c>
      <c r="I888" s="7" t="s">
        <v>15</v>
      </c>
      <c r="J888" s="7">
        <v>3</v>
      </c>
      <c r="K888" s="7" t="s">
        <v>23</v>
      </c>
      <c r="L888" s="9" t="str">
        <f>IF(K888="0-1 Miles","Less than a mile",
 IF(K888="1-2 Miles","Between 1 and 2 miles",
 IF(K888="2-5 Miles","Between 2 and 5 miles",
 IF(K888="5-10 Miles","Between 5 and 10 miles",
 IF(K888="10+ Miles","Greater than 10 miles",
 "Unknown"
)))))</f>
        <v>Between 5 and 10 miles</v>
      </c>
      <c r="M888" s="7" t="s">
        <v>17</v>
      </c>
      <c r="N888" s="7">
        <v>58</v>
      </c>
      <c r="O888" s="7" t="str">
        <f>IF(AND(N888&gt;=25,N888&lt;=34),"Young Adults",
 IF(AND(N888&gt;=35,N888&lt;=44),"Early Middle Age",
 IF(AND(N888&gt;=45,N888&lt;=54),"Middle Age",
 IF(AND(N888&gt;=55,N888&lt;=64),"Pre-Retirement",
 IF(AND(N888&gt;=65,N888&lt;=74),"Young Seniors",
 IF(AND(N888&gt;=75,N888&lt;=89),"Senior Citizens","Invalid Age")
)))))</f>
        <v>Pre-Retirement</v>
      </c>
      <c r="P888" s="7" t="s">
        <v>15</v>
      </c>
    </row>
    <row r="889" spans="1:16" x14ac:dyDescent="0.3">
      <c r="A889" s="7">
        <v>26415</v>
      </c>
      <c r="B889" s="7" t="s">
        <v>37</v>
      </c>
      <c r="C889" s="7" t="s">
        <v>39</v>
      </c>
      <c r="D889" s="8">
        <v>90000</v>
      </c>
      <c r="E889" s="8" t="str">
        <f t="shared" si="13"/>
        <v>Middle Income</v>
      </c>
      <c r="F889" s="7">
        <v>4</v>
      </c>
      <c r="G889" s="7" t="s">
        <v>29</v>
      </c>
      <c r="H889" s="7" t="s">
        <v>14</v>
      </c>
      <c r="I889" s="7" t="s">
        <v>15</v>
      </c>
      <c r="J889" s="7">
        <v>4</v>
      </c>
      <c r="K889" s="7" t="s">
        <v>30</v>
      </c>
      <c r="L889" s="9" t="str">
        <f>IF(K889="0-1 Miles","Less than a mile",
 IF(K889="1-2 Miles","Between 1 and 2 miles",
 IF(K889="2-5 Miles","Between 2 and 5 miles",
 IF(K889="5-10 Miles","Between 5 and 10 miles",
 IF(K889="10+ Miles","Greater than 10 miles",
 "Unknown"
)))))</f>
        <v>Greater than 10 miles</v>
      </c>
      <c r="M889" s="7" t="s">
        <v>17</v>
      </c>
      <c r="N889" s="7">
        <v>58</v>
      </c>
      <c r="O889" s="7" t="str">
        <f>IF(AND(N889&gt;=25,N889&lt;=34),"Young Adults",
 IF(AND(N889&gt;=35,N889&lt;=44),"Early Middle Age",
 IF(AND(N889&gt;=45,N889&lt;=54),"Middle Age",
 IF(AND(N889&gt;=55,N889&lt;=64),"Pre-Retirement",
 IF(AND(N889&gt;=65,N889&lt;=74),"Young Seniors",
 IF(AND(N889&gt;=75,N889&lt;=89),"Senior Citizens","Invalid Age")
)))))</f>
        <v>Pre-Retirement</v>
      </c>
      <c r="P889" s="7" t="s">
        <v>18</v>
      </c>
    </row>
    <row r="890" spans="1:16" x14ac:dyDescent="0.3">
      <c r="A890" s="7">
        <v>12663</v>
      </c>
      <c r="B890" s="7" t="s">
        <v>37</v>
      </c>
      <c r="C890" s="7" t="s">
        <v>39</v>
      </c>
      <c r="D890" s="8">
        <v>90000</v>
      </c>
      <c r="E890" s="8" t="str">
        <f t="shared" si="13"/>
        <v>Middle Income</v>
      </c>
      <c r="F890" s="7">
        <v>5</v>
      </c>
      <c r="G890" s="7" t="s">
        <v>29</v>
      </c>
      <c r="H890" s="7" t="s">
        <v>14</v>
      </c>
      <c r="I890" s="7" t="s">
        <v>15</v>
      </c>
      <c r="J890" s="7">
        <v>2</v>
      </c>
      <c r="K890" s="7" t="s">
        <v>30</v>
      </c>
      <c r="L890" s="9" t="str">
        <f>IF(K890="0-1 Miles","Less than a mile",
 IF(K890="1-2 Miles","Between 1 and 2 miles",
 IF(K890="2-5 Miles","Between 2 and 5 miles",
 IF(K890="5-10 Miles","Between 5 and 10 miles",
 IF(K890="10+ Miles","Greater than 10 miles",
 "Unknown"
)))))</f>
        <v>Greater than 10 miles</v>
      </c>
      <c r="M890" s="7" t="s">
        <v>17</v>
      </c>
      <c r="N890" s="7">
        <v>59</v>
      </c>
      <c r="O890" s="7" t="str">
        <f>IF(AND(N890&gt;=25,N890&lt;=34),"Young Adults",
 IF(AND(N890&gt;=35,N890&lt;=44),"Early Middle Age",
 IF(AND(N890&gt;=45,N890&lt;=54),"Middle Age",
 IF(AND(N890&gt;=55,N890&lt;=64),"Pre-Retirement",
 IF(AND(N890&gt;=65,N890&lt;=74),"Young Seniors",
 IF(AND(N890&gt;=75,N890&lt;=89),"Senior Citizens","Invalid Age")
)))))</f>
        <v>Pre-Retirement</v>
      </c>
      <c r="P890" s="7" t="s">
        <v>18</v>
      </c>
    </row>
    <row r="891" spans="1:16" x14ac:dyDescent="0.3">
      <c r="A891" s="7">
        <v>12291</v>
      </c>
      <c r="B891" s="7" t="s">
        <v>38</v>
      </c>
      <c r="C891" s="7" t="s">
        <v>36</v>
      </c>
      <c r="D891" s="8">
        <v>90000</v>
      </c>
      <c r="E891" s="8" t="str">
        <f t="shared" si="13"/>
        <v>Middle Income</v>
      </c>
      <c r="F891" s="7">
        <v>5</v>
      </c>
      <c r="G891" s="7" t="s">
        <v>19</v>
      </c>
      <c r="H891" s="7" t="s">
        <v>21</v>
      </c>
      <c r="I891" s="7" t="s">
        <v>18</v>
      </c>
      <c r="J891" s="7">
        <v>2</v>
      </c>
      <c r="K891" s="7" t="s">
        <v>22</v>
      </c>
      <c r="L891" s="9" t="str">
        <f>IF(K891="0-1 Miles","Less than a mile",
 IF(K891="1-2 Miles","Between 1 and 2 miles",
 IF(K891="2-5 Miles","Between 2 and 5 miles",
 IF(K891="5-10 Miles","Between 5 and 10 miles",
 IF(K891="10+ Miles","Greater than 10 miles",
 "Unknown"
)))))</f>
        <v>Between 2 and 5 miles</v>
      </c>
      <c r="M891" s="7" t="s">
        <v>17</v>
      </c>
      <c r="N891" s="7">
        <v>62</v>
      </c>
      <c r="O891" s="7" t="str">
        <f>IF(AND(N891&gt;=25,N891&lt;=34),"Young Adults",
 IF(AND(N891&gt;=35,N891&lt;=44),"Early Middle Age",
 IF(AND(N891&gt;=45,N891&lt;=54),"Middle Age",
 IF(AND(N891&gt;=55,N891&lt;=64),"Pre-Retirement",
 IF(AND(N891&gt;=65,N891&lt;=74),"Young Seniors",
 IF(AND(N891&gt;=75,N891&lt;=89),"Senior Citizens","Invalid Age")
)))))</f>
        <v>Pre-Retirement</v>
      </c>
      <c r="P891" s="7" t="s">
        <v>15</v>
      </c>
    </row>
    <row r="892" spans="1:16" x14ac:dyDescent="0.3">
      <c r="A892" s="7">
        <v>17197</v>
      </c>
      <c r="B892" s="7" t="s">
        <v>38</v>
      </c>
      <c r="C892" s="7" t="s">
        <v>39</v>
      </c>
      <c r="D892" s="8">
        <v>90000</v>
      </c>
      <c r="E892" s="8" t="str">
        <f t="shared" si="13"/>
        <v>Middle Income</v>
      </c>
      <c r="F892" s="7">
        <v>5</v>
      </c>
      <c r="G892" s="7" t="s">
        <v>19</v>
      </c>
      <c r="H892" s="7" t="s">
        <v>21</v>
      </c>
      <c r="I892" s="7" t="s">
        <v>15</v>
      </c>
      <c r="J892" s="7">
        <v>2</v>
      </c>
      <c r="K892" s="7" t="s">
        <v>30</v>
      </c>
      <c r="L892" s="9" t="str">
        <f>IF(K892="0-1 Miles","Less than a mile",
 IF(K892="1-2 Miles","Between 1 and 2 miles",
 IF(K892="2-5 Miles","Between 2 and 5 miles",
 IF(K892="5-10 Miles","Between 5 and 10 miles",
 IF(K892="10+ Miles","Greater than 10 miles",
 "Unknown"
)))))</f>
        <v>Greater than 10 miles</v>
      </c>
      <c r="M892" s="7" t="s">
        <v>17</v>
      </c>
      <c r="N892" s="7">
        <v>62</v>
      </c>
      <c r="O892" s="7" t="str">
        <f>IF(AND(N892&gt;=25,N892&lt;=34),"Young Adults",
 IF(AND(N892&gt;=35,N892&lt;=44),"Early Middle Age",
 IF(AND(N892&gt;=45,N892&lt;=54),"Middle Age",
 IF(AND(N892&gt;=55,N892&lt;=64),"Pre-Retirement",
 IF(AND(N892&gt;=65,N892&lt;=74),"Young Seniors",
 IF(AND(N892&gt;=75,N892&lt;=89),"Senior Citizens","Invalid Age")
)))))</f>
        <v>Pre-Retirement</v>
      </c>
      <c r="P892" s="7" t="s">
        <v>18</v>
      </c>
    </row>
    <row r="893" spans="1:16" x14ac:dyDescent="0.3">
      <c r="A893" s="4">
        <v>11415</v>
      </c>
      <c r="B893" s="4" t="s">
        <v>38</v>
      </c>
      <c r="C893" s="4" t="s">
        <v>36</v>
      </c>
      <c r="D893" s="5">
        <v>90000</v>
      </c>
      <c r="E893" s="5" t="str">
        <f t="shared" si="13"/>
        <v>Middle Income</v>
      </c>
      <c r="F893" s="4">
        <v>5</v>
      </c>
      <c r="G893" s="4" t="s">
        <v>19</v>
      </c>
      <c r="H893" s="4" t="s">
        <v>21</v>
      </c>
      <c r="I893" s="4" t="s">
        <v>18</v>
      </c>
      <c r="J893" s="4">
        <v>2</v>
      </c>
      <c r="K893" s="4" t="s">
        <v>30</v>
      </c>
      <c r="L893" s="6" t="str">
        <f>IF(K893="0-1 Miles","Less than a mile",
 IF(K893="1-2 Miles","Between 1 and 2 miles",
 IF(K893="2-5 Miles","Between 2 and 5 miles",
 IF(K893="5-10 Miles","Between 5 and 10 miles",
 IF(K893="10+ Miles","Greater than 10 miles",
 "Unknown"
)))))</f>
        <v>Greater than 10 miles</v>
      </c>
      <c r="M893" s="4" t="s">
        <v>17</v>
      </c>
      <c r="N893" s="4">
        <v>62</v>
      </c>
      <c r="O893" s="4" t="str">
        <f>IF(AND(N893&gt;=25,N893&lt;=34),"Young Adults",
 IF(AND(N893&gt;=35,N893&lt;=44),"Early Middle Age",
 IF(AND(N893&gt;=45,N893&lt;=54),"Middle Age",
 IF(AND(N893&gt;=55,N893&lt;=64),"Pre-Retirement",
 IF(AND(N893&gt;=65,N893&lt;=74),"Young Seniors",
 IF(AND(N893&gt;=75,N893&lt;=89),"Senior Citizens","Invalid Age")
)))))</f>
        <v>Pre-Retirement</v>
      </c>
      <c r="P893" s="4" t="s">
        <v>18</v>
      </c>
    </row>
    <row r="894" spans="1:16" x14ac:dyDescent="0.3">
      <c r="A894" s="7">
        <v>13343</v>
      </c>
      <c r="B894" s="7" t="s">
        <v>37</v>
      </c>
      <c r="C894" s="7" t="s">
        <v>39</v>
      </c>
      <c r="D894" s="8">
        <v>90000</v>
      </c>
      <c r="E894" s="8" t="str">
        <f t="shared" si="13"/>
        <v>Middle Income</v>
      </c>
      <c r="F894" s="7">
        <v>5</v>
      </c>
      <c r="G894" s="7" t="s">
        <v>13</v>
      </c>
      <c r="H894" s="7" t="s">
        <v>28</v>
      </c>
      <c r="I894" s="7" t="s">
        <v>15</v>
      </c>
      <c r="J894" s="7">
        <v>2</v>
      </c>
      <c r="K894" s="7" t="s">
        <v>26</v>
      </c>
      <c r="L894" s="9" t="str">
        <f>IF(K894="0-1 Miles","Less than a mile",
 IF(K894="1-2 Miles","Between 1 and 2 miles",
 IF(K894="2-5 Miles","Between 2 and 5 miles",
 IF(K894="5-10 Miles","Between 5 and 10 miles",
 IF(K894="10+ Miles","Greater than 10 miles",
 "Unknown"
)))))</f>
        <v>Between 1 and 2 miles</v>
      </c>
      <c r="M894" s="7" t="s">
        <v>32</v>
      </c>
      <c r="N894" s="7">
        <v>63</v>
      </c>
      <c r="O894" s="7" t="str">
        <f>IF(AND(N894&gt;=25,N894&lt;=34),"Young Adults",
 IF(AND(N894&gt;=35,N894&lt;=44),"Early Middle Age",
 IF(AND(N894&gt;=45,N894&lt;=54),"Middle Age",
 IF(AND(N894&gt;=55,N894&lt;=64),"Pre-Retirement",
 IF(AND(N894&gt;=65,N894&lt;=74),"Young Seniors",
 IF(AND(N894&gt;=75,N894&lt;=89),"Senior Citizens","Invalid Age")
)))))</f>
        <v>Pre-Retirement</v>
      </c>
      <c r="P894" s="7" t="s">
        <v>15</v>
      </c>
    </row>
    <row r="895" spans="1:16" x14ac:dyDescent="0.3">
      <c r="A895" s="7">
        <v>16007</v>
      </c>
      <c r="B895" s="7" t="s">
        <v>37</v>
      </c>
      <c r="C895" s="7" t="s">
        <v>39</v>
      </c>
      <c r="D895" s="8">
        <v>90000</v>
      </c>
      <c r="E895" s="8" t="str">
        <f t="shared" si="13"/>
        <v>Middle Income</v>
      </c>
      <c r="F895" s="7">
        <v>5</v>
      </c>
      <c r="G895" s="7" t="s">
        <v>13</v>
      </c>
      <c r="H895" s="7" t="s">
        <v>28</v>
      </c>
      <c r="I895" s="7" t="s">
        <v>15</v>
      </c>
      <c r="J895" s="7">
        <v>2</v>
      </c>
      <c r="K895" s="7" t="s">
        <v>26</v>
      </c>
      <c r="L895" s="9" t="str">
        <f>IF(K895="0-1 Miles","Less than a mile",
 IF(K895="1-2 Miles","Between 1 and 2 miles",
 IF(K895="2-5 Miles","Between 2 and 5 miles",
 IF(K895="5-10 Miles","Between 5 and 10 miles",
 IF(K895="10+ Miles","Greater than 10 miles",
 "Unknown"
)))))</f>
        <v>Between 1 and 2 miles</v>
      </c>
      <c r="M895" s="7" t="s">
        <v>32</v>
      </c>
      <c r="N895" s="7">
        <v>66</v>
      </c>
      <c r="O895" s="7" t="str">
        <f>IF(AND(N895&gt;=25,N895&lt;=34),"Young Adults",
 IF(AND(N895&gt;=35,N895&lt;=44),"Early Middle Age",
 IF(AND(N895&gt;=45,N895&lt;=54),"Middle Age",
 IF(AND(N895&gt;=55,N895&lt;=64),"Pre-Retirement",
 IF(AND(N895&gt;=65,N895&lt;=74),"Young Seniors",
 IF(AND(N895&gt;=75,N895&lt;=89),"Senior Citizens","Invalid Age")
)))))</f>
        <v>Young Seniors</v>
      </c>
      <c r="P895" s="7" t="s">
        <v>15</v>
      </c>
    </row>
    <row r="896" spans="1:16" x14ac:dyDescent="0.3">
      <c r="A896" s="4">
        <v>14432</v>
      </c>
      <c r="B896" s="4" t="s">
        <v>38</v>
      </c>
      <c r="C896" s="4" t="s">
        <v>36</v>
      </c>
      <c r="D896" s="5">
        <v>90000</v>
      </c>
      <c r="E896" s="5" t="str">
        <f t="shared" si="13"/>
        <v>Middle Income</v>
      </c>
      <c r="F896" s="4">
        <v>4</v>
      </c>
      <c r="G896" s="4" t="s">
        <v>31</v>
      </c>
      <c r="H896" s="4" t="s">
        <v>28</v>
      </c>
      <c r="I896" s="4" t="s">
        <v>15</v>
      </c>
      <c r="J896" s="4">
        <v>1</v>
      </c>
      <c r="K896" s="4" t="s">
        <v>23</v>
      </c>
      <c r="L896" s="6" t="str">
        <f>IF(K896="0-1 Miles","Less than a mile",
 IF(K896="1-2 Miles","Between 1 and 2 miles",
 IF(K896="2-5 Miles","Between 2 and 5 miles",
 IF(K896="5-10 Miles","Between 5 and 10 miles",
 IF(K896="10+ Miles","Greater than 10 miles",
 "Unknown"
)))))</f>
        <v>Between 5 and 10 miles</v>
      </c>
      <c r="M896" s="4" t="s">
        <v>32</v>
      </c>
      <c r="N896" s="4">
        <v>73</v>
      </c>
      <c r="O896" s="4" t="str">
        <f>IF(AND(N896&gt;=25,N896&lt;=34),"Young Adults",
 IF(AND(N896&gt;=35,N896&lt;=44),"Early Middle Age",
 IF(AND(N896&gt;=45,N896&lt;=54),"Middle Age",
 IF(AND(N896&gt;=55,N896&lt;=64),"Pre-Retirement",
 IF(AND(N896&gt;=65,N896&lt;=74),"Young Seniors",
 IF(AND(N896&gt;=75,N896&lt;=89),"Senior Citizens","Invalid Age")
)))))</f>
        <v>Young Seniors</v>
      </c>
      <c r="P896" s="4" t="s">
        <v>18</v>
      </c>
    </row>
    <row r="897" spans="1:16" x14ac:dyDescent="0.3">
      <c r="A897" s="4">
        <v>21568</v>
      </c>
      <c r="B897" s="4" t="s">
        <v>37</v>
      </c>
      <c r="C897" s="4" t="s">
        <v>39</v>
      </c>
      <c r="D897" s="5">
        <v>100000</v>
      </c>
      <c r="E897" s="5" t="str">
        <f t="shared" si="13"/>
        <v>Middle Income</v>
      </c>
      <c r="F897" s="4">
        <v>0</v>
      </c>
      <c r="G897" s="4" t="s">
        <v>27</v>
      </c>
      <c r="H897" s="4" t="s">
        <v>28</v>
      </c>
      <c r="I897" s="4" t="s">
        <v>15</v>
      </c>
      <c r="J897" s="4">
        <v>4</v>
      </c>
      <c r="K897" s="4" t="s">
        <v>30</v>
      </c>
      <c r="L897" s="6" t="str">
        <f>IF(K897="0-1 Miles","Less than a mile",
 IF(K897="1-2 Miles","Between 1 and 2 miles",
 IF(K897="2-5 Miles","Between 2 and 5 miles",
 IF(K897="5-10 Miles","Between 5 and 10 miles",
 IF(K897="10+ Miles","Greater than 10 miles",
 "Unknown"
)))))</f>
        <v>Greater than 10 miles</v>
      </c>
      <c r="M897" s="4" t="s">
        <v>24</v>
      </c>
      <c r="N897" s="4">
        <v>34</v>
      </c>
      <c r="O897" s="4" t="str">
        <f>IF(AND(N897&gt;=25,N897&lt;=34),"Young Adults",
 IF(AND(N897&gt;=35,N897&lt;=44),"Early Middle Age",
 IF(AND(N897&gt;=45,N897&lt;=54),"Middle Age",
 IF(AND(N897&gt;=55,N897&lt;=64),"Pre-Retirement",
 IF(AND(N897&gt;=65,N897&lt;=74),"Young Seniors",
 IF(AND(N897&gt;=75,N897&lt;=89),"Senior Citizens","Invalid Age")
)))))</f>
        <v>Young Adults</v>
      </c>
      <c r="P897" s="4" t="s">
        <v>15</v>
      </c>
    </row>
    <row r="898" spans="1:16" x14ac:dyDescent="0.3">
      <c r="A898" s="4">
        <v>14233</v>
      </c>
      <c r="B898" s="4" t="s">
        <v>38</v>
      </c>
      <c r="C898" s="4" t="s">
        <v>36</v>
      </c>
      <c r="D898" s="5">
        <v>100000</v>
      </c>
      <c r="E898" s="5" t="str">
        <f t="shared" ref="E898:E961" si="14">IF(D898&lt;=40000,"Low Income",IF(D898&lt;=70000,"Lower-Middle Income",IF(D898&lt;=100000,"Middle Income",IF(D898&lt;=130000,"Upper-Middle Income","High Income"))))</f>
        <v>Middle Income</v>
      </c>
      <c r="F898" s="4">
        <v>0</v>
      </c>
      <c r="G898" s="4" t="s">
        <v>27</v>
      </c>
      <c r="H898" s="4" t="s">
        <v>28</v>
      </c>
      <c r="I898" s="4" t="s">
        <v>15</v>
      </c>
      <c r="J898" s="4">
        <v>3</v>
      </c>
      <c r="K898" s="4" t="s">
        <v>30</v>
      </c>
      <c r="L898" s="6" t="str">
        <f>IF(K898="0-1 Miles","Less than a mile",
 IF(K898="1-2 Miles","Between 1 and 2 miles",
 IF(K898="2-5 Miles","Between 2 and 5 miles",
 IF(K898="5-10 Miles","Between 5 and 10 miles",
 IF(K898="10+ Miles","Greater than 10 miles",
 "Unknown"
)))))</f>
        <v>Greater than 10 miles</v>
      </c>
      <c r="M898" s="4" t="s">
        <v>24</v>
      </c>
      <c r="N898" s="4">
        <v>35</v>
      </c>
      <c r="O898" s="4" t="str">
        <f>IF(AND(N898&gt;=25,N898&lt;=34),"Young Adults",
 IF(AND(N898&gt;=35,N898&lt;=44),"Early Middle Age",
 IF(AND(N898&gt;=45,N898&lt;=54),"Middle Age",
 IF(AND(N898&gt;=55,N898&lt;=64),"Pre-Retirement",
 IF(AND(N898&gt;=65,N898&lt;=74),"Young Seniors",
 IF(AND(N898&gt;=75,N898&lt;=89),"Senior Citizens","Invalid Age")
)))))</f>
        <v>Early Middle Age</v>
      </c>
      <c r="P898" s="4" t="s">
        <v>18</v>
      </c>
    </row>
    <row r="899" spans="1:16" x14ac:dyDescent="0.3">
      <c r="A899" s="4">
        <v>20625</v>
      </c>
      <c r="B899" s="4" t="s">
        <v>37</v>
      </c>
      <c r="C899" s="4" t="s">
        <v>36</v>
      </c>
      <c r="D899" s="5">
        <v>100000</v>
      </c>
      <c r="E899" s="5" t="str">
        <f t="shared" si="14"/>
        <v>Middle Income</v>
      </c>
      <c r="F899" s="4">
        <v>0</v>
      </c>
      <c r="G899" s="4" t="s">
        <v>27</v>
      </c>
      <c r="H899" s="4" t="s">
        <v>28</v>
      </c>
      <c r="I899" s="4" t="s">
        <v>15</v>
      </c>
      <c r="J899" s="4">
        <v>3</v>
      </c>
      <c r="K899" s="4" t="s">
        <v>30</v>
      </c>
      <c r="L899" s="6" t="str">
        <f>IF(K899="0-1 Miles","Less than a mile",
 IF(K899="1-2 Miles","Between 1 and 2 miles",
 IF(K899="2-5 Miles","Between 2 and 5 miles",
 IF(K899="5-10 Miles","Between 5 and 10 miles",
 IF(K899="10+ Miles","Greater than 10 miles",
 "Unknown"
)))))</f>
        <v>Greater than 10 miles</v>
      </c>
      <c r="M899" s="4" t="s">
        <v>24</v>
      </c>
      <c r="N899" s="4">
        <v>35</v>
      </c>
      <c r="O899" s="4" t="str">
        <f>IF(AND(N899&gt;=25,N899&lt;=34),"Young Adults",
 IF(AND(N899&gt;=35,N899&lt;=44),"Early Middle Age",
 IF(AND(N899&gt;=45,N899&lt;=54),"Middle Age",
 IF(AND(N899&gt;=55,N899&lt;=64),"Pre-Retirement",
 IF(AND(N899&gt;=65,N899&lt;=74),"Young Seniors",
 IF(AND(N899&gt;=75,N899&lt;=89),"Senior Citizens","Invalid Age")
)))))</f>
        <v>Early Middle Age</v>
      </c>
      <c r="P899" s="4" t="s">
        <v>15</v>
      </c>
    </row>
    <row r="900" spans="1:16" x14ac:dyDescent="0.3">
      <c r="A900" s="7">
        <v>11896</v>
      </c>
      <c r="B900" s="7" t="s">
        <v>37</v>
      </c>
      <c r="C900" s="7" t="s">
        <v>36</v>
      </c>
      <c r="D900" s="8">
        <v>100000</v>
      </c>
      <c r="E900" s="8" t="str">
        <f t="shared" si="14"/>
        <v>Middle Income</v>
      </c>
      <c r="F900" s="7">
        <v>1</v>
      </c>
      <c r="G900" s="7" t="s">
        <v>31</v>
      </c>
      <c r="H900" s="7" t="s">
        <v>28</v>
      </c>
      <c r="I900" s="7" t="s">
        <v>15</v>
      </c>
      <c r="J900" s="7">
        <v>0</v>
      </c>
      <c r="K900" s="7" t="s">
        <v>22</v>
      </c>
      <c r="L900" s="9" t="str">
        <f>IF(K900="0-1 Miles","Less than a mile",
 IF(K900="1-2 Miles","Between 1 and 2 miles",
 IF(K900="2-5 Miles","Between 2 and 5 miles",
 IF(K900="5-10 Miles","Between 5 and 10 miles",
 IF(K900="10+ Miles","Greater than 10 miles",
 "Unknown"
)))))</f>
        <v>Between 2 and 5 miles</v>
      </c>
      <c r="M900" s="7" t="s">
        <v>24</v>
      </c>
      <c r="N900" s="7">
        <v>36</v>
      </c>
      <c r="O900" s="7" t="str">
        <f>IF(AND(N900&gt;=25,N900&lt;=34),"Young Adults",
 IF(AND(N900&gt;=35,N900&lt;=44),"Early Middle Age",
 IF(AND(N900&gt;=45,N900&lt;=54),"Middle Age",
 IF(AND(N900&gt;=55,N900&lt;=64),"Pre-Retirement",
 IF(AND(N900&gt;=65,N900&lt;=74),"Young Seniors",
 IF(AND(N900&gt;=75,N900&lt;=89),"Senior Citizens","Invalid Age")
)))))</f>
        <v>Early Middle Age</v>
      </c>
      <c r="P900" s="7" t="s">
        <v>15</v>
      </c>
    </row>
    <row r="901" spans="1:16" x14ac:dyDescent="0.3">
      <c r="A901" s="7">
        <v>19664</v>
      </c>
      <c r="B901" s="7" t="s">
        <v>38</v>
      </c>
      <c r="C901" s="7" t="s">
        <v>36</v>
      </c>
      <c r="D901" s="8">
        <v>100000</v>
      </c>
      <c r="E901" s="8" t="str">
        <f t="shared" si="14"/>
        <v>Middle Income</v>
      </c>
      <c r="F901" s="7">
        <v>3</v>
      </c>
      <c r="G901" s="7" t="s">
        <v>13</v>
      </c>
      <c r="H901" s="7" t="s">
        <v>28</v>
      </c>
      <c r="I901" s="7" t="s">
        <v>18</v>
      </c>
      <c r="J901" s="7">
        <v>3</v>
      </c>
      <c r="K901" s="7" t="s">
        <v>26</v>
      </c>
      <c r="L901" s="9" t="str">
        <f>IF(K901="0-1 Miles","Less than a mile",
 IF(K901="1-2 Miles","Between 1 and 2 miles",
 IF(K901="2-5 Miles","Between 2 and 5 miles",
 IF(K901="5-10 Miles","Between 5 and 10 miles",
 IF(K901="10+ Miles","Greater than 10 miles",
 "Unknown"
)))))</f>
        <v>Between 1 and 2 miles</v>
      </c>
      <c r="M901" s="7" t="s">
        <v>32</v>
      </c>
      <c r="N901" s="7">
        <v>38</v>
      </c>
      <c r="O901" s="7" t="str">
        <f>IF(AND(N901&gt;=25,N901&lt;=34),"Young Adults",
 IF(AND(N901&gt;=35,N901&lt;=44),"Early Middle Age",
 IF(AND(N901&gt;=45,N901&lt;=54),"Middle Age",
 IF(AND(N901&gt;=55,N901&lt;=64),"Pre-Retirement",
 IF(AND(N901&gt;=65,N901&lt;=74),"Young Seniors",
 IF(AND(N901&gt;=75,N901&lt;=89),"Senior Citizens","Invalid Age")
)))))</f>
        <v>Early Middle Age</v>
      </c>
      <c r="P901" s="7" t="s">
        <v>18</v>
      </c>
    </row>
    <row r="902" spans="1:16" x14ac:dyDescent="0.3">
      <c r="A902" s="4">
        <v>15214</v>
      </c>
      <c r="B902" s="4" t="s">
        <v>38</v>
      </c>
      <c r="C902" s="4" t="s">
        <v>39</v>
      </c>
      <c r="D902" s="5">
        <v>100000</v>
      </c>
      <c r="E902" s="5" t="str">
        <f t="shared" si="14"/>
        <v>Middle Income</v>
      </c>
      <c r="F902" s="4">
        <v>0</v>
      </c>
      <c r="G902" s="4" t="s">
        <v>31</v>
      </c>
      <c r="H902" s="4" t="s">
        <v>28</v>
      </c>
      <c r="I902" s="4" t="s">
        <v>18</v>
      </c>
      <c r="J902" s="4">
        <v>1</v>
      </c>
      <c r="K902" s="4" t="s">
        <v>26</v>
      </c>
      <c r="L902" s="6" t="str">
        <f>IF(K902="0-1 Miles","Less than a mile",
 IF(K902="1-2 Miles","Between 1 and 2 miles",
 IF(K902="2-5 Miles","Between 2 and 5 miles",
 IF(K902="5-10 Miles","Between 5 and 10 miles",
 IF(K902="10+ Miles","Greater than 10 miles",
 "Unknown"
)))))</f>
        <v>Between 1 and 2 miles</v>
      </c>
      <c r="M902" s="4" t="s">
        <v>24</v>
      </c>
      <c r="N902" s="4">
        <v>39</v>
      </c>
      <c r="O902" s="4" t="str">
        <f>IF(AND(N902&gt;=25,N902&lt;=34),"Young Adults",
 IF(AND(N902&gt;=35,N902&lt;=44),"Early Middle Age",
 IF(AND(N902&gt;=45,N902&lt;=54),"Middle Age",
 IF(AND(N902&gt;=55,N902&lt;=64),"Pre-Retirement",
 IF(AND(N902&gt;=65,N902&lt;=74),"Young Seniors",
 IF(AND(N902&gt;=75,N902&lt;=89),"Senior Citizens","Invalid Age")
)))))</f>
        <v>Early Middle Age</v>
      </c>
      <c r="P902" s="4" t="s">
        <v>15</v>
      </c>
    </row>
    <row r="903" spans="1:16" x14ac:dyDescent="0.3">
      <c r="A903" s="7">
        <v>18283</v>
      </c>
      <c r="B903" s="7" t="s">
        <v>38</v>
      </c>
      <c r="C903" s="7" t="s">
        <v>39</v>
      </c>
      <c r="D903" s="8">
        <v>100000</v>
      </c>
      <c r="E903" s="8" t="str">
        <f t="shared" si="14"/>
        <v>Middle Income</v>
      </c>
      <c r="F903" s="7">
        <v>0</v>
      </c>
      <c r="G903" s="7" t="s">
        <v>13</v>
      </c>
      <c r="H903" s="7" t="s">
        <v>21</v>
      </c>
      <c r="I903" s="7" t="s">
        <v>18</v>
      </c>
      <c r="J903" s="7">
        <v>1</v>
      </c>
      <c r="K903" s="7" t="s">
        <v>23</v>
      </c>
      <c r="L903" s="9" t="str">
        <f>IF(K903="0-1 Miles","Less than a mile",
 IF(K903="1-2 Miles","Between 1 and 2 miles",
 IF(K903="2-5 Miles","Between 2 and 5 miles",
 IF(K903="5-10 Miles","Between 5 and 10 miles",
 IF(K903="10+ Miles","Greater than 10 miles",
 "Unknown"
)))))</f>
        <v>Between 5 and 10 miles</v>
      </c>
      <c r="M903" s="7" t="s">
        <v>24</v>
      </c>
      <c r="N903" s="7">
        <v>40</v>
      </c>
      <c r="O903" s="7" t="str">
        <f>IF(AND(N903&gt;=25,N903&lt;=34),"Young Adults",
 IF(AND(N903&gt;=35,N903&lt;=44),"Early Middle Age",
 IF(AND(N903&gt;=45,N903&lt;=54),"Middle Age",
 IF(AND(N903&gt;=55,N903&lt;=64),"Pre-Retirement",
 IF(AND(N903&gt;=65,N903&lt;=74),"Young Seniors",
 IF(AND(N903&gt;=75,N903&lt;=89),"Senior Citizens","Invalid Age")
)))))</f>
        <v>Early Middle Age</v>
      </c>
      <c r="P903" s="7" t="s">
        <v>18</v>
      </c>
    </row>
    <row r="904" spans="1:16" x14ac:dyDescent="0.3">
      <c r="A904" s="7">
        <v>20228</v>
      </c>
      <c r="B904" s="7" t="s">
        <v>37</v>
      </c>
      <c r="C904" s="7" t="s">
        <v>36</v>
      </c>
      <c r="D904" s="8">
        <v>100000</v>
      </c>
      <c r="E904" s="8" t="str">
        <f t="shared" si="14"/>
        <v>Middle Income</v>
      </c>
      <c r="F904" s="7">
        <v>0</v>
      </c>
      <c r="G904" s="7" t="s">
        <v>31</v>
      </c>
      <c r="H904" s="7" t="s">
        <v>28</v>
      </c>
      <c r="I904" s="7" t="s">
        <v>15</v>
      </c>
      <c r="J904" s="7">
        <v>0</v>
      </c>
      <c r="K904" s="7" t="s">
        <v>22</v>
      </c>
      <c r="L904" s="9" t="str">
        <f>IF(K904="0-1 Miles","Less than a mile",
 IF(K904="1-2 Miles","Between 1 and 2 miles",
 IF(K904="2-5 Miles","Between 2 and 5 miles",
 IF(K904="5-10 Miles","Between 5 and 10 miles",
 IF(K904="10+ Miles","Greater than 10 miles",
 "Unknown"
)))))</f>
        <v>Between 2 and 5 miles</v>
      </c>
      <c r="M904" s="7" t="s">
        <v>24</v>
      </c>
      <c r="N904" s="7">
        <v>40</v>
      </c>
      <c r="O904" s="7" t="str">
        <f>IF(AND(N904&gt;=25,N904&lt;=34),"Young Adults",
 IF(AND(N904&gt;=35,N904&lt;=44),"Early Middle Age",
 IF(AND(N904&gt;=45,N904&lt;=54),"Middle Age",
 IF(AND(N904&gt;=55,N904&lt;=64),"Pre-Retirement",
 IF(AND(N904&gt;=65,N904&lt;=74),"Young Seniors",
 IF(AND(N904&gt;=75,N904&lt;=89),"Senior Citizens","Invalid Age")
)))))</f>
        <v>Early Middle Age</v>
      </c>
      <c r="P904" s="7" t="s">
        <v>15</v>
      </c>
    </row>
    <row r="905" spans="1:16" x14ac:dyDescent="0.3">
      <c r="A905" s="4">
        <v>15940</v>
      </c>
      <c r="B905" s="4" t="s">
        <v>37</v>
      </c>
      <c r="C905" s="4" t="s">
        <v>36</v>
      </c>
      <c r="D905" s="5">
        <v>100000</v>
      </c>
      <c r="E905" s="5" t="str">
        <f t="shared" si="14"/>
        <v>Middle Income</v>
      </c>
      <c r="F905" s="4">
        <v>4</v>
      </c>
      <c r="G905" s="4" t="s">
        <v>19</v>
      </c>
      <c r="H905" s="4" t="s">
        <v>21</v>
      </c>
      <c r="I905" s="4" t="s">
        <v>15</v>
      </c>
      <c r="J905" s="4">
        <v>4</v>
      </c>
      <c r="K905" s="4" t="s">
        <v>16</v>
      </c>
      <c r="L905" s="6" t="str">
        <f>IF(K905="0-1 Miles","Less than a mile",
 IF(K905="1-2 Miles","Between 1 and 2 miles",
 IF(K905="2-5 Miles","Between 2 and 5 miles",
 IF(K905="5-10 Miles","Between 5 and 10 miles",
 IF(K905="10+ Miles","Greater than 10 miles",
 "Unknown"
)))))</f>
        <v>Less than a mile</v>
      </c>
      <c r="M905" s="4" t="s">
        <v>32</v>
      </c>
      <c r="N905" s="4">
        <v>40</v>
      </c>
      <c r="O905" s="4" t="str">
        <f>IF(AND(N905&gt;=25,N905&lt;=34),"Young Adults",
 IF(AND(N905&gt;=35,N905&lt;=44),"Early Middle Age",
 IF(AND(N905&gt;=45,N905&lt;=54),"Middle Age",
 IF(AND(N905&gt;=55,N905&lt;=64),"Pre-Retirement",
 IF(AND(N905&gt;=65,N905&lt;=74),"Young Seniors",
 IF(AND(N905&gt;=75,N905&lt;=89),"Senior Citizens","Invalid Age")
)))))</f>
        <v>Early Middle Age</v>
      </c>
      <c r="P905" s="4" t="s">
        <v>18</v>
      </c>
    </row>
    <row r="906" spans="1:16" x14ac:dyDescent="0.3">
      <c r="A906" s="4">
        <v>18952</v>
      </c>
      <c r="B906" s="4" t="s">
        <v>37</v>
      </c>
      <c r="C906" s="4" t="s">
        <v>39</v>
      </c>
      <c r="D906" s="5">
        <v>100000</v>
      </c>
      <c r="E906" s="5" t="str">
        <f t="shared" si="14"/>
        <v>Middle Income</v>
      </c>
      <c r="F906" s="4">
        <v>4</v>
      </c>
      <c r="G906" s="4" t="s">
        <v>13</v>
      </c>
      <c r="H906" s="4" t="s">
        <v>28</v>
      </c>
      <c r="I906" s="4" t="s">
        <v>15</v>
      </c>
      <c r="J906" s="4">
        <v>4</v>
      </c>
      <c r="K906" s="4" t="s">
        <v>16</v>
      </c>
      <c r="L906" s="6" t="str">
        <f>IF(K906="0-1 Miles","Less than a mile",
 IF(K906="1-2 Miles","Between 1 and 2 miles",
 IF(K906="2-5 Miles","Between 2 and 5 miles",
 IF(K906="5-10 Miles","Between 5 and 10 miles",
 IF(K906="10+ Miles","Greater than 10 miles",
 "Unknown"
)))))</f>
        <v>Less than a mile</v>
      </c>
      <c r="M906" s="4" t="s">
        <v>32</v>
      </c>
      <c r="N906" s="4">
        <v>40</v>
      </c>
      <c r="O906" s="4" t="str">
        <f>IF(AND(N906&gt;=25,N906&lt;=34),"Young Adults",
 IF(AND(N906&gt;=35,N906&lt;=44),"Early Middle Age",
 IF(AND(N906&gt;=45,N906&lt;=54),"Middle Age",
 IF(AND(N906&gt;=55,N906&lt;=64),"Pre-Retirement",
 IF(AND(N906&gt;=65,N906&lt;=74),"Young Seniors",
 IF(AND(N906&gt;=75,N906&lt;=89),"Senior Citizens","Invalid Age")
)))))</f>
        <v>Early Middle Age</v>
      </c>
      <c r="P906" s="4" t="s">
        <v>18</v>
      </c>
    </row>
    <row r="907" spans="1:16" x14ac:dyDescent="0.3">
      <c r="A907" s="4">
        <v>11259</v>
      </c>
      <c r="B907" s="4" t="s">
        <v>37</v>
      </c>
      <c r="C907" s="4" t="s">
        <v>39</v>
      </c>
      <c r="D907" s="5">
        <v>100000</v>
      </c>
      <c r="E907" s="5" t="str">
        <f t="shared" si="14"/>
        <v>Middle Income</v>
      </c>
      <c r="F907" s="4">
        <v>4</v>
      </c>
      <c r="G907" s="4" t="s">
        <v>19</v>
      </c>
      <c r="H907" s="4" t="s">
        <v>21</v>
      </c>
      <c r="I907" s="4" t="s">
        <v>15</v>
      </c>
      <c r="J907" s="4">
        <v>4</v>
      </c>
      <c r="K907" s="4" t="s">
        <v>22</v>
      </c>
      <c r="L907" s="6" t="str">
        <f>IF(K907="0-1 Miles","Less than a mile",
 IF(K907="1-2 Miles","Between 1 and 2 miles",
 IF(K907="2-5 Miles","Between 2 and 5 miles",
 IF(K907="5-10 Miles","Between 5 and 10 miles",
 IF(K907="10+ Miles","Greater than 10 miles",
 "Unknown"
)))))</f>
        <v>Between 2 and 5 miles</v>
      </c>
      <c r="M907" s="4" t="s">
        <v>32</v>
      </c>
      <c r="N907" s="4">
        <v>41</v>
      </c>
      <c r="O907" s="4" t="str">
        <f>IF(AND(N907&gt;=25,N907&lt;=34),"Young Adults",
 IF(AND(N907&gt;=35,N907&lt;=44),"Early Middle Age",
 IF(AND(N907&gt;=45,N907&lt;=54),"Middle Age",
 IF(AND(N907&gt;=55,N907&lt;=64),"Pre-Retirement",
 IF(AND(N907&gt;=65,N907&lt;=74),"Young Seniors",
 IF(AND(N907&gt;=75,N907&lt;=89),"Senior Citizens","Invalid Age")
)))))</f>
        <v>Early Middle Age</v>
      </c>
      <c r="P907" s="4" t="s">
        <v>15</v>
      </c>
    </row>
    <row r="908" spans="1:16" x14ac:dyDescent="0.3">
      <c r="A908" s="4">
        <v>18517</v>
      </c>
      <c r="B908" s="4" t="s">
        <v>37</v>
      </c>
      <c r="C908" s="4" t="s">
        <v>36</v>
      </c>
      <c r="D908" s="5">
        <v>100000</v>
      </c>
      <c r="E908" s="5" t="str">
        <f t="shared" si="14"/>
        <v>Middle Income</v>
      </c>
      <c r="F908" s="4">
        <v>3</v>
      </c>
      <c r="G908" s="4" t="s">
        <v>13</v>
      </c>
      <c r="H908" s="4" t="s">
        <v>28</v>
      </c>
      <c r="I908" s="4" t="s">
        <v>15</v>
      </c>
      <c r="J908" s="4">
        <v>4</v>
      </c>
      <c r="K908" s="4" t="s">
        <v>16</v>
      </c>
      <c r="L908" s="6" t="str">
        <f>IF(K908="0-1 Miles","Less than a mile",
 IF(K908="1-2 Miles","Between 1 and 2 miles",
 IF(K908="2-5 Miles","Between 2 and 5 miles",
 IF(K908="5-10 Miles","Between 5 and 10 miles",
 IF(K908="10+ Miles","Greater than 10 miles",
 "Unknown"
)))))</f>
        <v>Less than a mile</v>
      </c>
      <c r="M908" s="4" t="s">
        <v>32</v>
      </c>
      <c r="N908" s="4">
        <v>41</v>
      </c>
      <c r="O908" s="4" t="str">
        <f>IF(AND(N908&gt;=25,N908&lt;=34),"Young Adults",
 IF(AND(N908&gt;=35,N908&lt;=44),"Early Middle Age",
 IF(AND(N908&gt;=45,N908&lt;=54),"Middle Age",
 IF(AND(N908&gt;=55,N908&lt;=64),"Pre-Retirement",
 IF(AND(N908&gt;=65,N908&lt;=74),"Young Seniors",
 IF(AND(N908&gt;=75,N908&lt;=89),"Senior Citizens","Invalid Age")
)))))</f>
        <v>Early Middle Age</v>
      </c>
      <c r="P908" s="4" t="s">
        <v>18</v>
      </c>
    </row>
    <row r="909" spans="1:16" x14ac:dyDescent="0.3">
      <c r="A909" s="4">
        <v>27638</v>
      </c>
      <c r="B909" s="4" t="s">
        <v>38</v>
      </c>
      <c r="C909" s="4" t="s">
        <v>36</v>
      </c>
      <c r="D909" s="5">
        <v>100000</v>
      </c>
      <c r="E909" s="5" t="str">
        <f t="shared" si="14"/>
        <v>Middle Income</v>
      </c>
      <c r="F909" s="4">
        <v>1</v>
      </c>
      <c r="G909" s="4" t="s">
        <v>19</v>
      </c>
      <c r="H909" s="4" t="s">
        <v>21</v>
      </c>
      <c r="I909" s="4" t="s">
        <v>18</v>
      </c>
      <c r="J909" s="4">
        <v>3</v>
      </c>
      <c r="K909" s="4" t="s">
        <v>26</v>
      </c>
      <c r="L909" s="6" t="str">
        <f>IF(K909="0-1 Miles","Less than a mile",
 IF(K909="1-2 Miles","Between 1 and 2 miles",
 IF(K909="2-5 Miles","Between 2 and 5 miles",
 IF(K909="5-10 Miles","Between 5 and 10 miles",
 IF(K909="10+ Miles","Greater than 10 miles",
 "Unknown"
)))))</f>
        <v>Between 1 and 2 miles</v>
      </c>
      <c r="M909" s="4" t="s">
        <v>32</v>
      </c>
      <c r="N909" s="4">
        <v>44</v>
      </c>
      <c r="O909" s="4" t="str">
        <f>IF(AND(N909&gt;=25,N909&lt;=34),"Young Adults",
 IF(AND(N909&gt;=35,N909&lt;=44),"Early Middle Age",
 IF(AND(N909&gt;=45,N909&lt;=54),"Middle Age",
 IF(AND(N909&gt;=55,N909&lt;=64),"Pre-Retirement",
 IF(AND(N909&gt;=65,N909&lt;=74),"Young Seniors",
 IF(AND(N909&gt;=75,N909&lt;=89),"Senior Citizens","Invalid Age")
)))))</f>
        <v>Early Middle Age</v>
      </c>
      <c r="P909" s="4" t="s">
        <v>18</v>
      </c>
    </row>
    <row r="910" spans="1:16" x14ac:dyDescent="0.3">
      <c r="A910" s="7">
        <v>27637</v>
      </c>
      <c r="B910" s="7" t="s">
        <v>38</v>
      </c>
      <c r="C910" s="7" t="s">
        <v>39</v>
      </c>
      <c r="D910" s="8">
        <v>100000</v>
      </c>
      <c r="E910" s="8" t="str">
        <f t="shared" si="14"/>
        <v>Middle Income</v>
      </c>
      <c r="F910" s="7">
        <v>1</v>
      </c>
      <c r="G910" s="7" t="s">
        <v>19</v>
      </c>
      <c r="H910" s="7" t="s">
        <v>21</v>
      </c>
      <c r="I910" s="7" t="s">
        <v>18</v>
      </c>
      <c r="J910" s="7">
        <v>3</v>
      </c>
      <c r="K910" s="7" t="s">
        <v>26</v>
      </c>
      <c r="L910" s="9" t="str">
        <f>IF(K910="0-1 Miles","Less than a mile",
 IF(K910="1-2 Miles","Between 1 and 2 miles",
 IF(K910="2-5 Miles","Between 2 and 5 miles",
 IF(K910="5-10 Miles","Between 5 and 10 miles",
 IF(K910="10+ Miles","Greater than 10 miles",
 "Unknown"
)))))</f>
        <v>Between 1 and 2 miles</v>
      </c>
      <c r="M910" s="7" t="s">
        <v>32</v>
      </c>
      <c r="N910" s="7">
        <v>44</v>
      </c>
      <c r="O910" s="7" t="str">
        <f>IF(AND(N910&gt;=25,N910&lt;=34),"Young Adults",
 IF(AND(N910&gt;=35,N910&lt;=44),"Early Middle Age",
 IF(AND(N910&gt;=45,N910&lt;=54),"Middle Age",
 IF(AND(N910&gt;=55,N910&lt;=64),"Pre-Retirement",
 IF(AND(N910&gt;=65,N910&lt;=74),"Young Seniors",
 IF(AND(N910&gt;=75,N910&lt;=89),"Senior Citizens","Invalid Age")
)))))</f>
        <v>Early Middle Age</v>
      </c>
      <c r="P910" s="7" t="s">
        <v>18</v>
      </c>
    </row>
    <row r="911" spans="1:16" x14ac:dyDescent="0.3">
      <c r="A911" s="4">
        <v>14469</v>
      </c>
      <c r="B911" s="4" t="s">
        <v>37</v>
      </c>
      <c r="C911" s="4" t="s">
        <v>39</v>
      </c>
      <c r="D911" s="5">
        <v>100000</v>
      </c>
      <c r="E911" s="5" t="str">
        <f t="shared" si="14"/>
        <v>Middle Income</v>
      </c>
      <c r="F911" s="4">
        <v>3</v>
      </c>
      <c r="G911" s="4" t="s">
        <v>19</v>
      </c>
      <c r="H911" s="4" t="s">
        <v>21</v>
      </c>
      <c r="I911" s="4" t="s">
        <v>15</v>
      </c>
      <c r="J911" s="4">
        <v>4</v>
      </c>
      <c r="K911" s="4" t="s">
        <v>26</v>
      </c>
      <c r="L911" s="6" t="str">
        <f>IF(K911="0-1 Miles","Less than a mile",
 IF(K911="1-2 Miles","Between 1 and 2 miles",
 IF(K911="2-5 Miles","Between 2 and 5 miles",
 IF(K911="5-10 Miles","Between 5 and 10 miles",
 IF(K911="10+ Miles","Greater than 10 miles",
 "Unknown"
)))))</f>
        <v>Between 1 and 2 miles</v>
      </c>
      <c r="M911" s="4" t="s">
        <v>32</v>
      </c>
      <c r="N911" s="4">
        <v>45</v>
      </c>
      <c r="O911" s="4" t="str">
        <f>IF(AND(N911&gt;=25,N911&lt;=34),"Young Adults",
 IF(AND(N911&gt;=35,N911&lt;=44),"Early Middle Age",
 IF(AND(N911&gt;=45,N911&lt;=54),"Middle Age",
 IF(AND(N911&gt;=55,N911&lt;=64),"Pre-Retirement",
 IF(AND(N911&gt;=65,N911&lt;=74),"Young Seniors",
 IF(AND(N911&gt;=75,N911&lt;=89),"Senior Citizens","Invalid Age")
)))))</f>
        <v>Middle Age</v>
      </c>
      <c r="P911" s="4" t="s">
        <v>18</v>
      </c>
    </row>
    <row r="912" spans="1:16" x14ac:dyDescent="0.3">
      <c r="A912" s="4">
        <v>23491</v>
      </c>
      <c r="B912" s="4" t="s">
        <v>38</v>
      </c>
      <c r="C912" s="4" t="s">
        <v>36</v>
      </c>
      <c r="D912" s="5">
        <v>100000</v>
      </c>
      <c r="E912" s="5" t="str">
        <f t="shared" si="14"/>
        <v>Middle Income</v>
      </c>
      <c r="F912" s="4">
        <v>0</v>
      </c>
      <c r="G912" s="4" t="s">
        <v>19</v>
      </c>
      <c r="H912" s="4" t="s">
        <v>21</v>
      </c>
      <c r="I912" s="4" t="s">
        <v>18</v>
      </c>
      <c r="J912" s="4">
        <v>4</v>
      </c>
      <c r="K912" s="4" t="s">
        <v>26</v>
      </c>
      <c r="L912" s="6" t="str">
        <f>IF(K912="0-1 Miles","Less than a mile",
 IF(K912="1-2 Miles","Between 1 and 2 miles",
 IF(K912="2-5 Miles","Between 2 and 5 miles",
 IF(K912="5-10 Miles","Between 5 and 10 miles",
 IF(K912="10+ Miles","Greater than 10 miles",
 "Unknown"
)))))</f>
        <v>Between 1 and 2 miles</v>
      </c>
      <c r="M912" s="4" t="s">
        <v>32</v>
      </c>
      <c r="N912" s="4">
        <v>45</v>
      </c>
      <c r="O912" s="4" t="str">
        <f>IF(AND(N912&gt;=25,N912&lt;=34),"Young Adults",
 IF(AND(N912&gt;=35,N912&lt;=44),"Early Middle Age",
 IF(AND(N912&gt;=45,N912&lt;=54),"Middle Age",
 IF(AND(N912&gt;=55,N912&lt;=64),"Pre-Retirement",
 IF(AND(N912&gt;=65,N912&lt;=74),"Young Seniors",
 IF(AND(N912&gt;=75,N912&lt;=89),"Senior Citizens","Invalid Age")
)))))</f>
        <v>Middle Age</v>
      </c>
      <c r="P912" s="4" t="s">
        <v>18</v>
      </c>
    </row>
    <row r="913" spans="1:16" x14ac:dyDescent="0.3">
      <c r="A913" s="4">
        <v>17324</v>
      </c>
      <c r="B913" s="4" t="s">
        <v>37</v>
      </c>
      <c r="C913" s="4" t="s">
        <v>39</v>
      </c>
      <c r="D913" s="5">
        <v>100000</v>
      </c>
      <c r="E913" s="5" t="str">
        <f t="shared" si="14"/>
        <v>Middle Income</v>
      </c>
      <c r="F913" s="4">
        <v>4</v>
      </c>
      <c r="G913" s="4" t="s">
        <v>13</v>
      </c>
      <c r="H913" s="4" t="s">
        <v>21</v>
      </c>
      <c r="I913" s="4" t="s">
        <v>15</v>
      </c>
      <c r="J913" s="4">
        <v>1</v>
      </c>
      <c r="K913" s="4" t="s">
        <v>30</v>
      </c>
      <c r="L913" s="6" t="str">
        <f>IF(K913="0-1 Miles","Less than a mile",
 IF(K913="1-2 Miles","Between 1 and 2 miles",
 IF(K913="2-5 Miles","Between 2 and 5 miles",
 IF(K913="5-10 Miles","Between 5 and 10 miles",
 IF(K913="10+ Miles","Greater than 10 miles",
 "Unknown"
)))))</f>
        <v>Greater than 10 miles</v>
      </c>
      <c r="M913" s="4" t="s">
        <v>24</v>
      </c>
      <c r="N913" s="4">
        <v>46</v>
      </c>
      <c r="O913" s="4" t="str">
        <f>IF(AND(N913&gt;=25,N913&lt;=34),"Young Adults",
 IF(AND(N913&gt;=35,N913&lt;=44),"Early Middle Age",
 IF(AND(N913&gt;=45,N913&lt;=54),"Middle Age",
 IF(AND(N913&gt;=55,N913&lt;=64),"Pre-Retirement",
 IF(AND(N913&gt;=65,N913&lt;=74),"Young Seniors",
 IF(AND(N913&gt;=75,N913&lt;=89),"Senior Citizens","Invalid Age")
)))))</f>
        <v>Middle Age</v>
      </c>
      <c r="P913" s="4" t="s">
        <v>18</v>
      </c>
    </row>
    <row r="914" spans="1:16" x14ac:dyDescent="0.3">
      <c r="A914" s="7">
        <v>24305</v>
      </c>
      <c r="B914" s="7" t="s">
        <v>38</v>
      </c>
      <c r="C914" s="7" t="s">
        <v>36</v>
      </c>
      <c r="D914" s="8">
        <v>100000</v>
      </c>
      <c r="E914" s="8" t="str">
        <f t="shared" si="14"/>
        <v>Middle Income</v>
      </c>
      <c r="F914" s="7">
        <v>1</v>
      </c>
      <c r="G914" s="7" t="s">
        <v>13</v>
      </c>
      <c r="H914" s="7" t="s">
        <v>28</v>
      </c>
      <c r="I914" s="7" t="s">
        <v>18</v>
      </c>
      <c r="J914" s="7">
        <v>3</v>
      </c>
      <c r="K914" s="7" t="s">
        <v>16</v>
      </c>
      <c r="L914" s="9" t="str">
        <f>IF(K914="0-1 Miles","Less than a mile",
 IF(K914="1-2 Miles","Between 1 and 2 miles",
 IF(K914="2-5 Miles","Between 2 and 5 miles",
 IF(K914="5-10 Miles","Between 5 and 10 miles",
 IF(K914="10+ Miles","Greater than 10 miles",
 "Unknown"
)))))</f>
        <v>Less than a mile</v>
      </c>
      <c r="M914" s="7" t="s">
        <v>24</v>
      </c>
      <c r="N914" s="7">
        <v>46</v>
      </c>
      <c r="O914" s="7" t="str">
        <f>IF(AND(N914&gt;=25,N914&lt;=34),"Young Adults",
 IF(AND(N914&gt;=35,N914&lt;=44),"Early Middle Age",
 IF(AND(N914&gt;=45,N914&lt;=54),"Middle Age",
 IF(AND(N914&gt;=55,N914&lt;=64),"Pre-Retirement",
 IF(AND(N914&gt;=65,N914&lt;=74),"Young Seniors",
 IF(AND(N914&gt;=75,N914&lt;=89),"Senior Citizens","Invalid Age")
)))))</f>
        <v>Middle Age</v>
      </c>
      <c r="P914" s="7" t="s">
        <v>15</v>
      </c>
    </row>
    <row r="915" spans="1:16" x14ac:dyDescent="0.3">
      <c r="A915" s="7">
        <v>25058</v>
      </c>
      <c r="B915" s="7" t="s">
        <v>37</v>
      </c>
      <c r="C915" s="7" t="s">
        <v>36</v>
      </c>
      <c r="D915" s="8">
        <v>100000</v>
      </c>
      <c r="E915" s="8" t="str">
        <f t="shared" si="14"/>
        <v>Middle Income</v>
      </c>
      <c r="F915" s="7">
        <v>1</v>
      </c>
      <c r="G915" s="7" t="s">
        <v>13</v>
      </c>
      <c r="H915" s="7" t="s">
        <v>28</v>
      </c>
      <c r="I915" s="7" t="s">
        <v>15</v>
      </c>
      <c r="J915" s="7">
        <v>3</v>
      </c>
      <c r="K915" s="7" t="s">
        <v>22</v>
      </c>
      <c r="L915" s="9" t="str">
        <f>IF(K915="0-1 Miles","Less than a mile",
 IF(K915="1-2 Miles","Between 1 and 2 miles",
 IF(K915="2-5 Miles","Between 2 and 5 miles",
 IF(K915="5-10 Miles","Between 5 and 10 miles",
 IF(K915="10+ Miles","Greater than 10 miles",
 "Unknown"
)))))</f>
        <v>Between 2 and 5 miles</v>
      </c>
      <c r="M915" s="7" t="s">
        <v>24</v>
      </c>
      <c r="N915" s="7">
        <v>47</v>
      </c>
      <c r="O915" s="7" t="str">
        <f>IF(AND(N915&gt;=25,N915&lt;=34),"Young Adults",
 IF(AND(N915&gt;=35,N915&lt;=44),"Early Middle Age",
 IF(AND(N915&gt;=45,N915&lt;=54),"Middle Age",
 IF(AND(N915&gt;=55,N915&lt;=64),"Pre-Retirement",
 IF(AND(N915&gt;=65,N915&lt;=74),"Young Seniors",
 IF(AND(N915&gt;=75,N915&lt;=89),"Senior Citizens","Invalid Age")
)))))</f>
        <v>Middle Age</v>
      </c>
      <c r="P915" s="7" t="s">
        <v>18</v>
      </c>
    </row>
    <row r="916" spans="1:16" x14ac:dyDescent="0.3">
      <c r="A916" s="4">
        <v>13133</v>
      </c>
      <c r="B916" s="4" t="s">
        <v>38</v>
      </c>
      <c r="C916" s="4" t="s">
        <v>36</v>
      </c>
      <c r="D916" s="5">
        <v>100000</v>
      </c>
      <c r="E916" s="5" t="str">
        <f t="shared" si="14"/>
        <v>Middle Income</v>
      </c>
      <c r="F916" s="4">
        <v>5</v>
      </c>
      <c r="G916" s="4" t="s">
        <v>13</v>
      </c>
      <c r="H916" s="4" t="s">
        <v>21</v>
      </c>
      <c r="I916" s="4" t="s">
        <v>15</v>
      </c>
      <c r="J916" s="4">
        <v>1</v>
      </c>
      <c r="K916" s="4" t="s">
        <v>23</v>
      </c>
      <c r="L916" s="6" t="str">
        <f>IF(K916="0-1 Miles","Less than a mile",
 IF(K916="1-2 Miles","Between 1 and 2 miles",
 IF(K916="2-5 Miles","Between 2 and 5 miles",
 IF(K916="5-10 Miles","Between 5 and 10 miles",
 IF(K916="10+ Miles","Greater than 10 miles",
 "Unknown"
)))))</f>
        <v>Between 5 and 10 miles</v>
      </c>
      <c r="M916" s="4" t="s">
        <v>24</v>
      </c>
      <c r="N916" s="4">
        <v>47</v>
      </c>
      <c r="O916" s="4" t="str">
        <f>IF(AND(N916&gt;=25,N916&lt;=34),"Young Adults",
 IF(AND(N916&gt;=35,N916&lt;=44),"Early Middle Age",
 IF(AND(N916&gt;=45,N916&lt;=54),"Middle Age",
 IF(AND(N916&gt;=55,N916&lt;=64),"Pre-Retirement",
 IF(AND(N916&gt;=65,N916&lt;=74),"Young Seniors",
 IF(AND(N916&gt;=75,N916&lt;=89),"Senior Citizens","Invalid Age")
)))))</f>
        <v>Middle Age</v>
      </c>
      <c r="P916" s="4" t="s">
        <v>15</v>
      </c>
    </row>
    <row r="917" spans="1:16" x14ac:dyDescent="0.3">
      <c r="A917" s="4">
        <v>29117</v>
      </c>
      <c r="B917" s="4" t="s">
        <v>38</v>
      </c>
      <c r="C917" s="4" t="s">
        <v>36</v>
      </c>
      <c r="D917" s="5">
        <v>100000</v>
      </c>
      <c r="E917" s="5" t="str">
        <f t="shared" si="14"/>
        <v>Middle Income</v>
      </c>
      <c r="F917" s="4">
        <v>1</v>
      </c>
      <c r="G917" s="4" t="s">
        <v>13</v>
      </c>
      <c r="H917" s="4" t="s">
        <v>28</v>
      </c>
      <c r="I917" s="4" t="s">
        <v>18</v>
      </c>
      <c r="J917" s="4">
        <v>3</v>
      </c>
      <c r="K917" s="4" t="s">
        <v>16</v>
      </c>
      <c r="L917" s="6" t="str">
        <f>IF(K917="0-1 Miles","Less than a mile",
 IF(K917="1-2 Miles","Between 1 and 2 miles",
 IF(K917="2-5 Miles","Between 2 and 5 miles",
 IF(K917="5-10 Miles","Between 5 and 10 miles",
 IF(K917="10+ Miles","Greater than 10 miles",
 "Unknown"
)))))</f>
        <v>Less than a mile</v>
      </c>
      <c r="M917" s="4" t="s">
        <v>24</v>
      </c>
      <c r="N917" s="4">
        <v>48</v>
      </c>
      <c r="O917" s="4" t="str">
        <f>IF(AND(N917&gt;=25,N917&lt;=34),"Young Adults",
 IF(AND(N917&gt;=35,N917&lt;=44),"Early Middle Age",
 IF(AND(N917&gt;=45,N917&lt;=54),"Middle Age",
 IF(AND(N917&gt;=55,N917&lt;=64),"Pre-Retirement",
 IF(AND(N917&gt;=65,N917&lt;=74),"Young Seniors",
 IF(AND(N917&gt;=75,N917&lt;=89),"Senior Citizens","Invalid Age")
)))))</f>
        <v>Middle Age</v>
      </c>
      <c r="P917" s="4" t="s">
        <v>18</v>
      </c>
    </row>
    <row r="918" spans="1:16" x14ac:dyDescent="0.3">
      <c r="A918" s="7">
        <v>29120</v>
      </c>
      <c r="B918" s="7" t="s">
        <v>38</v>
      </c>
      <c r="C918" s="7" t="s">
        <v>39</v>
      </c>
      <c r="D918" s="8">
        <v>100000</v>
      </c>
      <c r="E918" s="8" t="str">
        <f t="shared" si="14"/>
        <v>Middle Income</v>
      </c>
      <c r="F918" s="7">
        <v>1</v>
      </c>
      <c r="G918" s="7" t="s">
        <v>13</v>
      </c>
      <c r="H918" s="7" t="s">
        <v>28</v>
      </c>
      <c r="I918" s="7" t="s">
        <v>15</v>
      </c>
      <c r="J918" s="7">
        <v>4</v>
      </c>
      <c r="K918" s="7" t="s">
        <v>22</v>
      </c>
      <c r="L918" s="9" t="str">
        <f>IF(K918="0-1 Miles","Less than a mile",
 IF(K918="1-2 Miles","Between 1 and 2 miles",
 IF(K918="2-5 Miles","Between 2 and 5 miles",
 IF(K918="5-10 Miles","Between 5 and 10 miles",
 IF(K918="10+ Miles","Greater than 10 miles",
 "Unknown"
)))))</f>
        <v>Between 2 and 5 miles</v>
      </c>
      <c r="M918" s="7" t="s">
        <v>24</v>
      </c>
      <c r="N918" s="7">
        <v>48</v>
      </c>
      <c r="O918" s="7" t="str">
        <f>IF(AND(N918&gt;=25,N918&lt;=34),"Young Adults",
 IF(AND(N918&gt;=35,N918&lt;=44),"Early Middle Age",
 IF(AND(N918&gt;=45,N918&lt;=54),"Middle Age",
 IF(AND(N918&gt;=55,N918&lt;=64),"Pre-Retirement",
 IF(AND(N918&gt;=65,N918&lt;=74),"Young Seniors",
 IF(AND(N918&gt;=75,N918&lt;=89),"Senior Citizens","Invalid Age")
)))))</f>
        <v>Middle Age</v>
      </c>
      <c r="P918" s="7" t="s">
        <v>18</v>
      </c>
    </row>
    <row r="919" spans="1:16" x14ac:dyDescent="0.3">
      <c r="A919" s="7">
        <v>23627</v>
      </c>
      <c r="B919" s="7" t="s">
        <v>38</v>
      </c>
      <c r="C919" s="7" t="s">
        <v>39</v>
      </c>
      <c r="D919" s="8">
        <v>100000</v>
      </c>
      <c r="E919" s="8" t="str">
        <f t="shared" si="14"/>
        <v>Middle Income</v>
      </c>
      <c r="F919" s="7">
        <v>3</v>
      </c>
      <c r="G919" s="7" t="s">
        <v>19</v>
      </c>
      <c r="H919" s="7" t="s">
        <v>28</v>
      </c>
      <c r="I919" s="7" t="s">
        <v>18</v>
      </c>
      <c r="J919" s="7">
        <v>4</v>
      </c>
      <c r="K919" s="7" t="s">
        <v>23</v>
      </c>
      <c r="L919" s="9" t="str">
        <f>IF(K919="0-1 Miles","Less than a mile",
 IF(K919="1-2 Miles","Between 1 and 2 miles",
 IF(K919="2-5 Miles","Between 2 and 5 miles",
 IF(K919="5-10 Miles","Between 5 and 10 miles",
 IF(K919="10+ Miles","Greater than 10 miles",
 "Unknown"
)))))</f>
        <v>Between 5 and 10 miles</v>
      </c>
      <c r="M919" s="7" t="s">
        <v>17</v>
      </c>
      <c r="N919" s="7">
        <v>56</v>
      </c>
      <c r="O919" s="7" t="str">
        <f>IF(AND(N919&gt;=25,N919&lt;=34),"Young Adults",
 IF(AND(N919&gt;=35,N919&lt;=44),"Early Middle Age",
 IF(AND(N919&gt;=45,N919&lt;=54),"Middle Age",
 IF(AND(N919&gt;=55,N919&lt;=64),"Pre-Retirement",
 IF(AND(N919&gt;=65,N919&lt;=74),"Young Seniors",
 IF(AND(N919&gt;=75,N919&lt;=89),"Senior Citizens","Invalid Age")
)))))</f>
        <v>Pre-Retirement</v>
      </c>
      <c r="P919" s="7" t="s">
        <v>18</v>
      </c>
    </row>
    <row r="920" spans="1:16" x14ac:dyDescent="0.3">
      <c r="A920" s="7">
        <v>14193</v>
      </c>
      <c r="B920" s="7" t="s">
        <v>38</v>
      </c>
      <c r="C920" s="7" t="s">
        <v>39</v>
      </c>
      <c r="D920" s="8">
        <v>100000</v>
      </c>
      <c r="E920" s="8" t="str">
        <f t="shared" si="14"/>
        <v>Middle Income</v>
      </c>
      <c r="F920" s="7">
        <v>3</v>
      </c>
      <c r="G920" s="7" t="s">
        <v>19</v>
      </c>
      <c r="H920" s="7" t="s">
        <v>28</v>
      </c>
      <c r="I920" s="7" t="s">
        <v>15</v>
      </c>
      <c r="J920" s="7">
        <v>4</v>
      </c>
      <c r="K920" s="7" t="s">
        <v>30</v>
      </c>
      <c r="L920" s="9" t="str">
        <f>IF(K920="0-1 Miles","Less than a mile",
 IF(K920="1-2 Miles","Between 1 and 2 miles",
 IF(K920="2-5 Miles","Between 2 and 5 miles",
 IF(K920="5-10 Miles","Between 5 and 10 miles",
 IF(K920="10+ Miles","Greater than 10 miles",
 "Unknown"
)))))</f>
        <v>Greater than 10 miles</v>
      </c>
      <c r="M920" s="7" t="s">
        <v>17</v>
      </c>
      <c r="N920" s="7">
        <v>56</v>
      </c>
      <c r="O920" s="7" t="str">
        <f>IF(AND(N920&gt;=25,N920&lt;=34),"Young Adults",
 IF(AND(N920&gt;=35,N920&lt;=44),"Early Middle Age",
 IF(AND(N920&gt;=45,N920&lt;=54),"Middle Age",
 IF(AND(N920&gt;=55,N920&lt;=64),"Pre-Retirement",
 IF(AND(N920&gt;=65,N920&lt;=74),"Young Seniors",
 IF(AND(N920&gt;=75,N920&lt;=89),"Senior Citizens","Invalid Age")
)))))</f>
        <v>Pre-Retirement</v>
      </c>
      <c r="P920" s="7" t="s">
        <v>18</v>
      </c>
    </row>
    <row r="921" spans="1:16" x14ac:dyDescent="0.3">
      <c r="A921" s="4">
        <v>20598</v>
      </c>
      <c r="B921" s="4" t="s">
        <v>37</v>
      </c>
      <c r="C921" s="4" t="s">
        <v>36</v>
      </c>
      <c r="D921" s="5">
        <v>100000</v>
      </c>
      <c r="E921" s="5" t="str">
        <f t="shared" si="14"/>
        <v>Middle Income</v>
      </c>
      <c r="F921" s="4">
        <v>3</v>
      </c>
      <c r="G921" s="4" t="s">
        <v>29</v>
      </c>
      <c r="H921" s="4" t="s">
        <v>21</v>
      </c>
      <c r="I921" s="4" t="s">
        <v>15</v>
      </c>
      <c r="J921" s="4">
        <v>0</v>
      </c>
      <c r="K921" s="4" t="s">
        <v>30</v>
      </c>
      <c r="L921" s="6" t="str">
        <f>IF(K921="0-1 Miles","Less than a mile",
 IF(K921="1-2 Miles","Between 1 and 2 miles",
 IF(K921="2-5 Miles","Between 2 and 5 miles",
 IF(K921="5-10 Miles","Between 5 and 10 miles",
 IF(K921="10+ Miles","Greater than 10 miles",
 "Unknown"
)))))</f>
        <v>Greater than 10 miles</v>
      </c>
      <c r="M921" s="4" t="s">
        <v>17</v>
      </c>
      <c r="N921" s="4">
        <v>59</v>
      </c>
      <c r="O921" s="4" t="str">
        <f>IF(AND(N921&gt;=25,N921&lt;=34),"Young Adults",
 IF(AND(N921&gt;=35,N921&lt;=44),"Early Middle Age",
 IF(AND(N921&gt;=45,N921&lt;=54),"Middle Age",
 IF(AND(N921&gt;=55,N921&lt;=64),"Pre-Retirement",
 IF(AND(N921&gt;=65,N921&lt;=74),"Young Seniors",
 IF(AND(N921&gt;=75,N921&lt;=89),"Senior Citizens","Invalid Age")
)))))</f>
        <v>Pre-Retirement</v>
      </c>
      <c r="P921" s="4" t="s">
        <v>15</v>
      </c>
    </row>
    <row r="922" spans="1:16" x14ac:dyDescent="0.3">
      <c r="A922" s="4">
        <v>18153</v>
      </c>
      <c r="B922" s="4" t="s">
        <v>37</v>
      </c>
      <c r="C922" s="4" t="s">
        <v>39</v>
      </c>
      <c r="D922" s="5">
        <v>100000</v>
      </c>
      <c r="E922" s="5" t="str">
        <f t="shared" si="14"/>
        <v>Middle Income</v>
      </c>
      <c r="F922" s="4">
        <v>2</v>
      </c>
      <c r="G922" s="4" t="s">
        <v>13</v>
      </c>
      <c r="H922" s="4" t="s">
        <v>28</v>
      </c>
      <c r="I922" s="4" t="s">
        <v>15</v>
      </c>
      <c r="J922" s="4">
        <v>4</v>
      </c>
      <c r="K922" s="4" t="s">
        <v>30</v>
      </c>
      <c r="L922" s="6" t="str">
        <f>IF(K922="0-1 Miles","Less than a mile",
 IF(K922="1-2 Miles","Between 1 and 2 miles",
 IF(K922="2-5 Miles","Between 2 and 5 miles",
 IF(K922="5-10 Miles","Between 5 and 10 miles",
 IF(K922="10+ Miles","Greater than 10 miles",
 "Unknown"
)))))</f>
        <v>Greater than 10 miles</v>
      </c>
      <c r="M922" s="4" t="s">
        <v>17</v>
      </c>
      <c r="N922" s="4">
        <v>59</v>
      </c>
      <c r="O922" s="4" t="str">
        <f>IF(AND(N922&gt;=25,N922&lt;=34),"Young Adults",
 IF(AND(N922&gt;=35,N922&lt;=44),"Early Middle Age",
 IF(AND(N922&gt;=45,N922&lt;=54),"Middle Age",
 IF(AND(N922&gt;=55,N922&lt;=64),"Pre-Retirement",
 IF(AND(N922&gt;=65,N922&lt;=74),"Young Seniors",
 IF(AND(N922&gt;=75,N922&lt;=89),"Senior Citizens","Invalid Age")
)))))</f>
        <v>Pre-Retirement</v>
      </c>
      <c r="P922" s="4" t="s">
        <v>18</v>
      </c>
    </row>
    <row r="923" spans="1:16" x14ac:dyDescent="0.3">
      <c r="A923" s="4">
        <v>14507</v>
      </c>
      <c r="B923" s="4" t="s">
        <v>37</v>
      </c>
      <c r="C923" s="4" t="s">
        <v>36</v>
      </c>
      <c r="D923" s="5">
        <v>100000</v>
      </c>
      <c r="E923" s="5" t="str">
        <f t="shared" si="14"/>
        <v>Middle Income</v>
      </c>
      <c r="F923" s="4">
        <v>2</v>
      </c>
      <c r="G923" s="4" t="s">
        <v>31</v>
      </c>
      <c r="H923" s="4" t="s">
        <v>28</v>
      </c>
      <c r="I923" s="4" t="s">
        <v>15</v>
      </c>
      <c r="J923" s="4">
        <v>3</v>
      </c>
      <c r="K923" s="4" t="s">
        <v>26</v>
      </c>
      <c r="L923" s="6" t="str">
        <f>IF(K923="0-1 Miles","Less than a mile",
 IF(K923="1-2 Miles","Between 1 and 2 miles",
 IF(K923="2-5 Miles","Between 2 and 5 miles",
 IF(K923="5-10 Miles","Between 5 and 10 miles",
 IF(K923="10+ Miles","Greater than 10 miles",
 "Unknown"
)))))</f>
        <v>Between 1 and 2 miles</v>
      </c>
      <c r="M923" s="4" t="s">
        <v>32</v>
      </c>
      <c r="N923" s="4">
        <v>65</v>
      </c>
      <c r="O923" s="4" t="str">
        <f>IF(AND(N923&gt;=25,N923&lt;=34),"Young Adults",
 IF(AND(N923&gt;=35,N923&lt;=44),"Early Middle Age",
 IF(AND(N923&gt;=45,N923&lt;=54),"Middle Age",
 IF(AND(N923&gt;=55,N923&lt;=64),"Pre-Retirement",
 IF(AND(N923&gt;=65,N923&lt;=74),"Young Seniors",
 IF(AND(N923&gt;=75,N923&lt;=89),"Senior Citizens","Invalid Age")
)))))</f>
        <v>Young Seniors</v>
      </c>
      <c r="P923" s="4" t="s">
        <v>18</v>
      </c>
    </row>
    <row r="924" spans="1:16" x14ac:dyDescent="0.3">
      <c r="A924" s="7">
        <v>13415</v>
      </c>
      <c r="B924" s="7" t="s">
        <v>38</v>
      </c>
      <c r="C924" s="7" t="s">
        <v>36</v>
      </c>
      <c r="D924" s="8">
        <v>100000</v>
      </c>
      <c r="E924" s="8" t="str">
        <f t="shared" si="14"/>
        <v>Middle Income</v>
      </c>
      <c r="F924" s="7">
        <v>1</v>
      </c>
      <c r="G924" s="7" t="s">
        <v>31</v>
      </c>
      <c r="H924" s="7" t="s">
        <v>28</v>
      </c>
      <c r="I924" s="7" t="s">
        <v>15</v>
      </c>
      <c r="J924" s="7">
        <v>3</v>
      </c>
      <c r="K924" s="7" t="s">
        <v>22</v>
      </c>
      <c r="L924" s="9" t="str">
        <f>IF(K924="0-1 Miles","Less than a mile",
 IF(K924="1-2 Miles","Between 1 and 2 miles",
 IF(K924="2-5 Miles","Between 2 and 5 miles",
 IF(K924="5-10 Miles","Between 5 and 10 miles",
 IF(K924="10+ Miles","Greater than 10 miles",
 "Unknown"
)))))</f>
        <v>Between 2 and 5 miles</v>
      </c>
      <c r="M924" s="7" t="s">
        <v>32</v>
      </c>
      <c r="N924" s="7">
        <v>73</v>
      </c>
      <c r="O924" s="7" t="str">
        <f>IF(AND(N924&gt;=25,N924&lt;=34),"Young Adults",
 IF(AND(N924&gt;=35,N924&lt;=44),"Early Middle Age",
 IF(AND(N924&gt;=45,N924&lt;=54),"Middle Age",
 IF(AND(N924&gt;=55,N924&lt;=64),"Pre-Retirement",
 IF(AND(N924&gt;=65,N924&lt;=74),"Young Seniors",
 IF(AND(N924&gt;=75,N924&lt;=89),"Senior Citizens","Invalid Age")
)))))</f>
        <v>Young Seniors</v>
      </c>
      <c r="P924" s="7" t="s">
        <v>15</v>
      </c>
    </row>
    <row r="925" spans="1:16" x14ac:dyDescent="0.3">
      <c r="A925" s="4">
        <v>22931</v>
      </c>
      <c r="B925" s="4" t="s">
        <v>37</v>
      </c>
      <c r="C925" s="4" t="s">
        <v>36</v>
      </c>
      <c r="D925" s="5">
        <v>100000</v>
      </c>
      <c r="E925" s="5" t="str">
        <f t="shared" si="14"/>
        <v>Middle Income</v>
      </c>
      <c r="F925" s="4">
        <v>5</v>
      </c>
      <c r="G925" s="4" t="s">
        <v>31</v>
      </c>
      <c r="H925" s="4" t="s">
        <v>28</v>
      </c>
      <c r="I925" s="4" t="s">
        <v>18</v>
      </c>
      <c r="J925" s="4">
        <v>1</v>
      </c>
      <c r="K925" s="4" t="s">
        <v>26</v>
      </c>
      <c r="L925" s="6" t="str">
        <f>IF(K925="0-1 Miles","Less than a mile",
 IF(K925="1-2 Miles","Between 1 and 2 miles",
 IF(K925="2-5 Miles","Between 2 and 5 miles",
 IF(K925="5-10 Miles","Between 5 and 10 miles",
 IF(K925="10+ Miles","Greater than 10 miles",
 "Unknown"
)))))</f>
        <v>Between 1 and 2 miles</v>
      </c>
      <c r="M925" s="4" t="s">
        <v>24</v>
      </c>
      <c r="N925" s="4">
        <v>78</v>
      </c>
      <c r="O925" s="4" t="str">
        <f>IF(AND(N925&gt;=25,N925&lt;=34),"Young Adults",
 IF(AND(N925&gt;=35,N925&lt;=44),"Early Middle Age",
 IF(AND(N925&gt;=45,N925&lt;=54),"Middle Age",
 IF(AND(N925&gt;=55,N925&lt;=64),"Pre-Retirement",
 IF(AND(N925&gt;=65,N925&lt;=74),"Young Seniors",
 IF(AND(N925&gt;=75,N925&lt;=89),"Senior Citizens","Invalid Age")
)))))</f>
        <v>Senior Citizens</v>
      </c>
      <c r="P925" s="4" t="s">
        <v>15</v>
      </c>
    </row>
    <row r="926" spans="1:16" x14ac:dyDescent="0.3">
      <c r="A926" s="7">
        <v>21557</v>
      </c>
      <c r="B926" s="7" t="s">
        <v>38</v>
      </c>
      <c r="C926" s="7" t="s">
        <v>39</v>
      </c>
      <c r="D926" s="8">
        <v>110000</v>
      </c>
      <c r="E926" s="8" t="str">
        <f t="shared" si="14"/>
        <v>Upper-Middle Income</v>
      </c>
      <c r="F926" s="7">
        <v>0</v>
      </c>
      <c r="G926" s="7" t="s">
        <v>19</v>
      </c>
      <c r="H926" s="7" t="s">
        <v>28</v>
      </c>
      <c r="I926" s="7" t="s">
        <v>15</v>
      </c>
      <c r="J926" s="7">
        <v>3</v>
      </c>
      <c r="K926" s="7" t="s">
        <v>30</v>
      </c>
      <c r="L926" s="9" t="str">
        <f>IF(K926="0-1 Miles","Less than a mile",
 IF(K926="1-2 Miles","Between 1 and 2 miles",
 IF(K926="2-5 Miles","Between 2 and 5 miles",
 IF(K926="5-10 Miles","Between 5 and 10 miles",
 IF(K926="10+ Miles","Greater than 10 miles",
 "Unknown"
)))))</f>
        <v>Greater than 10 miles</v>
      </c>
      <c r="M926" s="7" t="s">
        <v>24</v>
      </c>
      <c r="N926" s="7">
        <v>32</v>
      </c>
      <c r="O926" s="7" t="str">
        <f>IF(AND(N926&gt;=25,N926&lt;=34),"Young Adults",
 IF(AND(N926&gt;=35,N926&lt;=44),"Early Middle Age",
 IF(AND(N926&gt;=45,N926&lt;=54),"Middle Age",
 IF(AND(N926&gt;=55,N926&lt;=64),"Pre-Retirement",
 IF(AND(N926&gt;=65,N926&lt;=74),"Young Seniors",
 IF(AND(N926&gt;=75,N926&lt;=89),"Senior Citizens","Invalid Age")
)))))</f>
        <v>Young Adults</v>
      </c>
      <c r="P926" s="7" t="s">
        <v>15</v>
      </c>
    </row>
    <row r="927" spans="1:16" x14ac:dyDescent="0.3">
      <c r="A927" s="4">
        <v>24901</v>
      </c>
      <c r="B927" s="4" t="s">
        <v>38</v>
      </c>
      <c r="C927" s="4" t="s">
        <v>36</v>
      </c>
      <c r="D927" s="5">
        <v>110000</v>
      </c>
      <c r="E927" s="5" t="str">
        <f t="shared" si="14"/>
        <v>Upper-Middle Income</v>
      </c>
      <c r="F927" s="4">
        <v>0</v>
      </c>
      <c r="G927" s="4" t="s">
        <v>19</v>
      </c>
      <c r="H927" s="4" t="s">
        <v>28</v>
      </c>
      <c r="I927" s="4" t="s">
        <v>18</v>
      </c>
      <c r="J927" s="4">
        <v>3</v>
      </c>
      <c r="K927" s="4" t="s">
        <v>30</v>
      </c>
      <c r="L927" s="6" t="str">
        <f>IF(K927="0-1 Miles","Less than a mile",
 IF(K927="1-2 Miles","Between 1 and 2 miles",
 IF(K927="2-5 Miles","Between 2 and 5 miles",
 IF(K927="5-10 Miles","Between 5 and 10 miles",
 IF(K927="10+ Miles","Greater than 10 miles",
 "Unknown"
)))))</f>
        <v>Greater than 10 miles</v>
      </c>
      <c r="M927" s="4" t="s">
        <v>24</v>
      </c>
      <c r="N927" s="4">
        <v>32</v>
      </c>
      <c r="O927" s="4" t="str">
        <f>IF(AND(N927&gt;=25,N927&lt;=34),"Young Adults",
 IF(AND(N927&gt;=35,N927&lt;=44),"Early Middle Age",
 IF(AND(N927&gt;=45,N927&lt;=54),"Middle Age",
 IF(AND(N927&gt;=55,N927&lt;=64),"Pre-Retirement",
 IF(AND(N927&gt;=65,N927&lt;=74),"Young Seniors",
 IF(AND(N927&gt;=75,N927&lt;=89),"Senior Citizens","Invalid Age")
)))))</f>
        <v>Young Adults</v>
      </c>
      <c r="P927" s="4" t="s">
        <v>15</v>
      </c>
    </row>
    <row r="928" spans="1:16" x14ac:dyDescent="0.3">
      <c r="A928" s="7">
        <v>21891</v>
      </c>
      <c r="B928" s="7" t="s">
        <v>37</v>
      </c>
      <c r="C928" s="7" t="s">
        <v>39</v>
      </c>
      <c r="D928" s="8">
        <v>110000</v>
      </c>
      <c r="E928" s="8" t="str">
        <f t="shared" si="14"/>
        <v>Upper-Middle Income</v>
      </c>
      <c r="F928" s="7">
        <v>0</v>
      </c>
      <c r="G928" s="7" t="s">
        <v>27</v>
      </c>
      <c r="H928" s="7" t="s">
        <v>28</v>
      </c>
      <c r="I928" s="7" t="s">
        <v>15</v>
      </c>
      <c r="J928" s="7">
        <v>3</v>
      </c>
      <c r="K928" s="7" t="s">
        <v>30</v>
      </c>
      <c r="L928" s="9" t="str">
        <f>IF(K928="0-1 Miles","Less than a mile",
 IF(K928="1-2 Miles","Between 1 and 2 miles",
 IF(K928="2-5 Miles","Between 2 and 5 miles",
 IF(K928="5-10 Miles","Between 5 and 10 miles",
 IF(K928="10+ Miles","Greater than 10 miles",
 "Unknown"
)))))</f>
        <v>Greater than 10 miles</v>
      </c>
      <c r="M928" s="7" t="s">
        <v>24</v>
      </c>
      <c r="N928" s="7">
        <v>34</v>
      </c>
      <c r="O928" s="7" t="str">
        <f>IF(AND(N928&gt;=25,N928&lt;=34),"Young Adults",
 IF(AND(N928&gt;=35,N928&lt;=44),"Early Middle Age",
 IF(AND(N928&gt;=45,N928&lt;=54),"Middle Age",
 IF(AND(N928&gt;=55,N928&lt;=64),"Pre-Retirement",
 IF(AND(N928&gt;=65,N928&lt;=74),"Young Seniors",
 IF(AND(N928&gt;=75,N928&lt;=89),"Senior Citizens","Invalid Age")
)))))</f>
        <v>Young Adults</v>
      </c>
      <c r="P928" s="7" t="s">
        <v>15</v>
      </c>
    </row>
    <row r="929" spans="1:16" x14ac:dyDescent="0.3">
      <c r="A929" s="7">
        <v>29048</v>
      </c>
      <c r="B929" s="7" t="s">
        <v>38</v>
      </c>
      <c r="C929" s="7" t="s">
        <v>36</v>
      </c>
      <c r="D929" s="8">
        <v>110000</v>
      </c>
      <c r="E929" s="8" t="str">
        <f t="shared" si="14"/>
        <v>Upper-Middle Income</v>
      </c>
      <c r="F929" s="7">
        <v>2</v>
      </c>
      <c r="G929" s="7" t="s">
        <v>13</v>
      </c>
      <c r="H929" s="7" t="s">
        <v>28</v>
      </c>
      <c r="I929" s="7" t="s">
        <v>18</v>
      </c>
      <c r="J929" s="7">
        <v>3</v>
      </c>
      <c r="K929" s="7" t="s">
        <v>16</v>
      </c>
      <c r="L929" s="9" t="str">
        <f>IF(K929="0-1 Miles","Less than a mile",
 IF(K929="1-2 Miles","Between 1 and 2 miles",
 IF(K929="2-5 Miles","Between 2 and 5 miles",
 IF(K929="5-10 Miles","Between 5 and 10 miles",
 IF(K929="10+ Miles","Greater than 10 miles",
 "Unknown"
)))))</f>
        <v>Less than a mile</v>
      </c>
      <c r="M929" s="7" t="s">
        <v>32</v>
      </c>
      <c r="N929" s="7">
        <v>37</v>
      </c>
      <c r="O929" s="7" t="str">
        <f>IF(AND(N929&gt;=25,N929&lt;=34),"Young Adults",
 IF(AND(N929&gt;=35,N929&lt;=44),"Early Middle Age",
 IF(AND(N929&gt;=45,N929&lt;=54),"Middle Age",
 IF(AND(N929&gt;=55,N929&lt;=64),"Pre-Retirement",
 IF(AND(N929&gt;=65,N929&lt;=74),"Young Seniors",
 IF(AND(N929&gt;=75,N929&lt;=89),"Senior Citizens","Invalid Age")
)))))</f>
        <v>Early Middle Age</v>
      </c>
      <c r="P929" s="7" t="s">
        <v>15</v>
      </c>
    </row>
    <row r="930" spans="1:16" x14ac:dyDescent="0.3">
      <c r="A930" s="4">
        <v>22719</v>
      </c>
      <c r="B930" s="4" t="s">
        <v>38</v>
      </c>
      <c r="C930" s="4" t="s">
        <v>36</v>
      </c>
      <c r="D930" s="5">
        <v>110000</v>
      </c>
      <c r="E930" s="5" t="str">
        <f t="shared" si="14"/>
        <v>Upper-Middle Income</v>
      </c>
      <c r="F930" s="4">
        <v>3</v>
      </c>
      <c r="G930" s="4" t="s">
        <v>13</v>
      </c>
      <c r="H930" s="4" t="s">
        <v>28</v>
      </c>
      <c r="I930" s="4" t="s">
        <v>15</v>
      </c>
      <c r="J930" s="4">
        <v>4</v>
      </c>
      <c r="K930" s="4" t="s">
        <v>22</v>
      </c>
      <c r="L930" s="6" t="str">
        <f>IF(K930="0-1 Miles","Less than a mile",
 IF(K930="1-2 Miles","Between 1 and 2 miles",
 IF(K930="2-5 Miles","Between 2 and 5 miles",
 IF(K930="5-10 Miles","Between 5 and 10 miles",
 IF(K930="10+ Miles","Greater than 10 miles",
 "Unknown"
)))))</f>
        <v>Between 2 and 5 miles</v>
      </c>
      <c r="M930" s="4" t="s">
        <v>32</v>
      </c>
      <c r="N930" s="4">
        <v>40</v>
      </c>
      <c r="O930" s="4" t="str">
        <f>IF(AND(N930&gt;=25,N930&lt;=34),"Young Adults",
 IF(AND(N930&gt;=35,N930&lt;=44),"Early Middle Age",
 IF(AND(N930&gt;=45,N930&lt;=54),"Middle Age",
 IF(AND(N930&gt;=55,N930&lt;=64),"Pre-Retirement",
 IF(AND(N930&gt;=65,N930&lt;=74),"Young Seniors",
 IF(AND(N930&gt;=75,N930&lt;=89),"Senior Citizens","Invalid Age")
)))))</f>
        <v>Early Middle Age</v>
      </c>
      <c r="P930" s="4" t="s">
        <v>15</v>
      </c>
    </row>
    <row r="931" spans="1:16" x14ac:dyDescent="0.3">
      <c r="A931" s="4">
        <v>13287</v>
      </c>
      <c r="B931" s="4" t="s">
        <v>38</v>
      </c>
      <c r="C931" s="4" t="s">
        <v>36</v>
      </c>
      <c r="D931" s="5">
        <v>110000</v>
      </c>
      <c r="E931" s="5" t="str">
        <f t="shared" si="14"/>
        <v>Upper-Middle Income</v>
      </c>
      <c r="F931" s="4">
        <v>4</v>
      </c>
      <c r="G931" s="4" t="s">
        <v>13</v>
      </c>
      <c r="H931" s="4" t="s">
        <v>28</v>
      </c>
      <c r="I931" s="4" t="s">
        <v>15</v>
      </c>
      <c r="J931" s="4">
        <v>4</v>
      </c>
      <c r="K931" s="4" t="s">
        <v>23</v>
      </c>
      <c r="L931" s="6" t="str">
        <f>IF(K931="0-1 Miles","Less than a mile",
 IF(K931="1-2 Miles","Between 1 and 2 miles",
 IF(K931="2-5 Miles","Between 2 and 5 miles",
 IF(K931="5-10 Miles","Between 5 and 10 miles",
 IF(K931="10+ Miles","Greater than 10 miles",
 "Unknown"
)))))</f>
        <v>Between 5 and 10 miles</v>
      </c>
      <c r="M931" s="4" t="s">
        <v>32</v>
      </c>
      <c r="N931" s="4">
        <v>42</v>
      </c>
      <c r="O931" s="4" t="str">
        <f>IF(AND(N931&gt;=25,N931&lt;=34),"Young Adults",
 IF(AND(N931&gt;=35,N931&lt;=44),"Early Middle Age",
 IF(AND(N931&gt;=45,N931&lt;=54),"Middle Age",
 IF(AND(N931&gt;=55,N931&lt;=64),"Pre-Retirement",
 IF(AND(N931&gt;=65,N931&lt;=74),"Young Seniors",
 IF(AND(N931&gt;=75,N931&lt;=89),"Senior Citizens","Invalid Age")
)))))</f>
        <v>Early Middle Age</v>
      </c>
      <c r="P931" s="4" t="s">
        <v>15</v>
      </c>
    </row>
    <row r="932" spans="1:16" x14ac:dyDescent="0.3">
      <c r="A932" s="4">
        <v>26065</v>
      </c>
      <c r="B932" s="4" t="s">
        <v>38</v>
      </c>
      <c r="C932" s="4" t="s">
        <v>39</v>
      </c>
      <c r="D932" s="5">
        <v>110000</v>
      </c>
      <c r="E932" s="5" t="str">
        <f t="shared" si="14"/>
        <v>Upper-Middle Income</v>
      </c>
      <c r="F932" s="4">
        <v>3</v>
      </c>
      <c r="G932" s="4" t="s">
        <v>13</v>
      </c>
      <c r="H932" s="4" t="s">
        <v>28</v>
      </c>
      <c r="I932" s="4" t="s">
        <v>18</v>
      </c>
      <c r="J932" s="4">
        <v>4</v>
      </c>
      <c r="K932" s="4" t="s">
        <v>26</v>
      </c>
      <c r="L932" s="6" t="str">
        <f>IF(K932="0-1 Miles","Less than a mile",
 IF(K932="1-2 Miles","Between 1 and 2 miles",
 IF(K932="2-5 Miles","Between 2 and 5 miles",
 IF(K932="5-10 Miles","Between 5 and 10 miles",
 IF(K932="10+ Miles","Greater than 10 miles",
 "Unknown"
)))))</f>
        <v>Between 1 and 2 miles</v>
      </c>
      <c r="M932" s="4" t="s">
        <v>32</v>
      </c>
      <c r="N932" s="4">
        <v>42</v>
      </c>
      <c r="O932" s="4" t="str">
        <f>IF(AND(N932&gt;=25,N932&lt;=34),"Young Adults",
 IF(AND(N932&gt;=35,N932&lt;=44),"Early Middle Age",
 IF(AND(N932&gt;=45,N932&lt;=54),"Middle Age",
 IF(AND(N932&gt;=55,N932&lt;=64),"Pre-Retirement",
 IF(AND(N932&gt;=65,N932&lt;=74),"Young Seniors",
 IF(AND(N932&gt;=75,N932&lt;=89),"Senior Citizens","Invalid Age")
)))))</f>
        <v>Early Middle Age</v>
      </c>
      <c r="P932" s="4" t="s">
        <v>18</v>
      </c>
    </row>
    <row r="933" spans="1:16" x14ac:dyDescent="0.3">
      <c r="A933" s="4">
        <v>29243</v>
      </c>
      <c r="B933" s="4" t="s">
        <v>38</v>
      </c>
      <c r="C933" s="4" t="s">
        <v>36</v>
      </c>
      <c r="D933" s="5">
        <v>110000</v>
      </c>
      <c r="E933" s="5" t="str">
        <f t="shared" si="14"/>
        <v>Upper-Middle Income</v>
      </c>
      <c r="F933" s="4">
        <v>1</v>
      </c>
      <c r="G933" s="4" t="s">
        <v>13</v>
      </c>
      <c r="H933" s="4" t="s">
        <v>28</v>
      </c>
      <c r="I933" s="4" t="s">
        <v>15</v>
      </c>
      <c r="J933" s="4">
        <v>1</v>
      </c>
      <c r="K933" s="4" t="s">
        <v>23</v>
      </c>
      <c r="L933" s="6" t="str">
        <f>IF(K933="0-1 Miles","Less than a mile",
 IF(K933="1-2 Miles","Between 1 and 2 miles",
 IF(K933="2-5 Miles","Between 2 and 5 miles",
 IF(K933="5-10 Miles","Between 5 and 10 miles",
 IF(K933="10+ Miles","Greater than 10 miles",
 "Unknown"
)))))</f>
        <v>Between 5 and 10 miles</v>
      </c>
      <c r="M933" s="4" t="s">
        <v>32</v>
      </c>
      <c r="N933" s="4">
        <v>43</v>
      </c>
      <c r="O933" s="4" t="str">
        <f>IF(AND(N933&gt;=25,N933&lt;=34),"Young Adults",
 IF(AND(N933&gt;=35,N933&lt;=44),"Early Middle Age",
 IF(AND(N933&gt;=45,N933&lt;=54),"Middle Age",
 IF(AND(N933&gt;=55,N933&lt;=64),"Pre-Retirement",
 IF(AND(N933&gt;=65,N933&lt;=74),"Young Seniors",
 IF(AND(N933&gt;=75,N933&lt;=89),"Senior Citizens","Invalid Age")
)))))</f>
        <v>Early Middle Age</v>
      </c>
      <c r="P933" s="4" t="s">
        <v>18</v>
      </c>
    </row>
    <row r="934" spans="1:16" x14ac:dyDescent="0.3">
      <c r="A934" s="7">
        <v>15382</v>
      </c>
      <c r="B934" s="7" t="s">
        <v>37</v>
      </c>
      <c r="C934" s="7" t="s">
        <v>39</v>
      </c>
      <c r="D934" s="8">
        <v>110000</v>
      </c>
      <c r="E934" s="8" t="str">
        <f t="shared" si="14"/>
        <v>Upper-Middle Income</v>
      </c>
      <c r="F934" s="7">
        <v>1</v>
      </c>
      <c r="G934" s="7" t="s">
        <v>13</v>
      </c>
      <c r="H934" s="7" t="s">
        <v>28</v>
      </c>
      <c r="I934" s="7" t="s">
        <v>15</v>
      </c>
      <c r="J934" s="7">
        <v>2</v>
      </c>
      <c r="K934" s="7" t="s">
        <v>26</v>
      </c>
      <c r="L934" s="9" t="str">
        <f>IF(K934="0-1 Miles","Less than a mile",
 IF(K934="1-2 Miles","Between 1 and 2 miles",
 IF(K934="2-5 Miles","Between 2 and 5 miles",
 IF(K934="5-10 Miles","Between 5 and 10 miles",
 IF(K934="10+ Miles","Greater than 10 miles",
 "Unknown"
)))))</f>
        <v>Between 1 and 2 miles</v>
      </c>
      <c r="M934" s="7" t="s">
        <v>32</v>
      </c>
      <c r="N934" s="7">
        <v>44</v>
      </c>
      <c r="O934" s="7" t="str">
        <f>IF(AND(N934&gt;=25,N934&lt;=34),"Young Adults",
 IF(AND(N934&gt;=35,N934&lt;=44),"Early Middle Age",
 IF(AND(N934&gt;=45,N934&lt;=54),"Middle Age",
 IF(AND(N934&gt;=55,N934&lt;=64),"Pre-Retirement",
 IF(AND(N934&gt;=65,N934&lt;=74),"Young Seniors",
 IF(AND(N934&gt;=75,N934&lt;=89),"Senior Citizens","Invalid Age")
)))))</f>
        <v>Early Middle Age</v>
      </c>
      <c r="P934" s="7" t="s">
        <v>18</v>
      </c>
    </row>
    <row r="935" spans="1:16" x14ac:dyDescent="0.3">
      <c r="A935" s="7">
        <v>25184</v>
      </c>
      <c r="B935" s="7" t="s">
        <v>38</v>
      </c>
      <c r="C935" s="7" t="s">
        <v>36</v>
      </c>
      <c r="D935" s="8">
        <v>110000</v>
      </c>
      <c r="E935" s="8" t="str">
        <f t="shared" si="14"/>
        <v>Upper-Middle Income</v>
      </c>
      <c r="F935" s="7">
        <v>1</v>
      </c>
      <c r="G935" s="7" t="s">
        <v>19</v>
      </c>
      <c r="H935" s="7" t="s">
        <v>21</v>
      </c>
      <c r="I935" s="7" t="s">
        <v>15</v>
      </c>
      <c r="J935" s="7">
        <v>4</v>
      </c>
      <c r="K935" s="7" t="s">
        <v>23</v>
      </c>
      <c r="L935" s="9" t="str">
        <f>IF(K935="0-1 Miles","Less than a mile",
 IF(K935="1-2 Miles","Between 1 and 2 miles",
 IF(K935="2-5 Miles","Between 2 and 5 miles",
 IF(K935="5-10 Miles","Between 5 and 10 miles",
 IF(K935="10+ Miles","Greater than 10 miles",
 "Unknown"
)))))</f>
        <v>Between 5 and 10 miles</v>
      </c>
      <c r="M935" s="7" t="s">
        <v>32</v>
      </c>
      <c r="N935" s="7">
        <v>45</v>
      </c>
      <c r="O935" s="7" t="str">
        <f>IF(AND(N935&gt;=25,N935&lt;=34),"Young Adults",
 IF(AND(N935&gt;=35,N935&lt;=44),"Early Middle Age",
 IF(AND(N935&gt;=45,N935&lt;=54),"Middle Age",
 IF(AND(N935&gt;=55,N935&lt;=64),"Pre-Retirement",
 IF(AND(N935&gt;=65,N935&lt;=74),"Young Seniors",
 IF(AND(N935&gt;=75,N935&lt;=89),"Senior Citizens","Invalid Age")
)))))</f>
        <v>Middle Age</v>
      </c>
      <c r="P935" s="7" t="s">
        <v>15</v>
      </c>
    </row>
    <row r="936" spans="1:16" x14ac:dyDescent="0.3">
      <c r="A936" s="7">
        <v>13296</v>
      </c>
      <c r="B936" s="7" t="s">
        <v>37</v>
      </c>
      <c r="C936" s="7" t="s">
        <v>36</v>
      </c>
      <c r="D936" s="8">
        <v>110000</v>
      </c>
      <c r="E936" s="8" t="str">
        <f t="shared" si="14"/>
        <v>Upper-Middle Income</v>
      </c>
      <c r="F936" s="7">
        <v>1</v>
      </c>
      <c r="G936" s="7" t="s">
        <v>13</v>
      </c>
      <c r="H936" s="7" t="s">
        <v>28</v>
      </c>
      <c r="I936" s="7" t="s">
        <v>15</v>
      </c>
      <c r="J936" s="7">
        <v>3</v>
      </c>
      <c r="K936" s="7" t="s">
        <v>23</v>
      </c>
      <c r="L936" s="9" t="str">
        <f>IF(K936="0-1 Miles","Less than a mile",
 IF(K936="1-2 Miles","Between 1 and 2 miles",
 IF(K936="2-5 Miles","Between 2 and 5 miles",
 IF(K936="5-10 Miles","Between 5 and 10 miles",
 IF(K936="10+ Miles","Greater than 10 miles",
 "Unknown"
)))))</f>
        <v>Between 5 and 10 miles</v>
      </c>
      <c r="M936" s="7" t="s">
        <v>32</v>
      </c>
      <c r="N936" s="7">
        <v>45</v>
      </c>
      <c r="O936" s="7" t="str">
        <f>IF(AND(N936&gt;=25,N936&lt;=34),"Young Adults",
 IF(AND(N936&gt;=35,N936&lt;=44),"Early Middle Age",
 IF(AND(N936&gt;=45,N936&lt;=54),"Middle Age",
 IF(AND(N936&gt;=55,N936&lt;=64),"Pre-Retirement",
 IF(AND(N936&gt;=65,N936&lt;=74),"Young Seniors",
 IF(AND(N936&gt;=75,N936&lt;=89),"Senior Citizens","Invalid Age")
)))))</f>
        <v>Middle Age</v>
      </c>
      <c r="P936" s="7" t="s">
        <v>18</v>
      </c>
    </row>
    <row r="937" spans="1:16" x14ac:dyDescent="0.3">
      <c r="A937" s="7">
        <v>15982</v>
      </c>
      <c r="B937" s="7" t="s">
        <v>37</v>
      </c>
      <c r="C937" s="7" t="s">
        <v>36</v>
      </c>
      <c r="D937" s="8">
        <v>110000</v>
      </c>
      <c r="E937" s="8" t="str">
        <f t="shared" si="14"/>
        <v>Upper-Middle Income</v>
      </c>
      <c r="F937" s="7">
        <v>5</v>
      </c>
      <c r="G937" s="7" t="s">
        <v>19</v>
      </c>
      <c r="H937" s="7" t="s">
        <v>21</v>
      </c>
      <c r="I937" s="7" t="s">
        <v>15</v>
      </c>
      <c r="J937" s="7">
        <v>4</v>
      </c>
      <c r="K937" s="7" t="s">
        <v>22</v>
      </c>
      <c r="L937" s="9" t="str">
        <f>IF(K937="0-1 Miles","Less than a mile",
 IF(K937="1-2 Miles","Between 1 and 2 miles",
 IF(K937="2-5 Miles","Between 2 and 5 miles",
 IF(K937="5-10 Miles","Between 5 and 10 miles",
 IF(K937="10+ Miles","Greater than 10 miles",
 "Unknown"
)))))</f>
        <v>Between 2 and 5 miles</v>
      </c>
      <c r="M937" s="7" t="s">
        <v>32</v>
      </c>
      <c r="N937" s="7">
        <v>46</v>
      </c>
      <c r="O937" s="7" t="str">
        <f>IF(AND(N937&gt;=25,N937&lt;=34),"Young Adults",
 IF(AND(N937&gt;=35,N937&lt;=44),"Early Middle Age",
 IF(AND(N937&gt;=45,N937&lt;=54),"Middle Age",
 IF(AND(N937&gt;=55,N937&lt;=64),"Pre-Retirement",
 IF(AND(N937&gt;=65,N937&lt;=74),"Young Seniors",
 IF(AND(N937&gt;=75,N937&lt;=89),"Senior Citizens","Invalid Age")
)))))</f>
        <v>Middle Age</v>
      </c>
      <c r="P937" s="7" t="s">
        <v>18</v>
      </c>
    </row>
    <row r="938" spans="1:16" x14ac:dyDescent="0.3">
      <c r="A938" s="4">
        <v>27304</v>
      </c>
      <c r="B938" s="4" t="s">
        <v>38</v>
      </c>
      <c r="C938" s="4" t="s">
        <v>39</v>
      </c>
      <c r="D938" s="5">
        <v>110000</v>
      </c>
      <c r="E938" s="5" t="str">
        <f t="shared" si="14"/>
        <v>Upper-Middle Income</v>
      </c>
      <c r="F938" s="4">
        <v>2</v>
      </c>
      <c r="G938" s="4" t="s">
        <v>19</v>
      </c>
      <c r="H938" s="4" t="s">
        <v>21</v>
      </c>
      <c r="I938" s="4" t="s">
        <v>18</v>
      </c>
      <c r="J938" s="4">
        <v>3</v>
      </c>
      <c r="K938" s="4" t="s">
        <v>23</v>
      </c>
      <c r="L938" s="6" t="str">
        <f>IF(K938="0-1 Miles","Less than a mile",
 IF(K938="1-2 Miles","Between 1 and 2 miles",
 IF(K938="2-5 Miles","Between 2 and 5 miles",
 IF(K938="5-10 Miles","Between 5 and 10 miles",
 IF(K938="10+ Miles","Greater than 10 miles",
 "Unknown"
)))))</f>
        <v>Between 5 and 10 miles</v>
      </c>
      <c r="M938" s="4" t="s">
        <v>17</v>
      </c>
      <c r="N938" s="4">
        <v>48</v>
      </c>
      <c r="O938" s="4" t="str">
        <f>IF(AND(N938&gt;=25,N938&lt;=34),"Young Adults",
 IF(AND(N938&gt;=35,N938&lt;=44),"Early Middle Age",
 IF(AND(N938&gt;=45,N938&lt;=54),"Middle Age",
 IF(AND(N938&gt;=55,N938&lt;=64),"Pre-Retirement",
 IF(AND(N938&gt;=65,N938&lt;=74),"Young Seniors",
 IF(AND(N938&gt;=75,N938&lt;=89),"Senior Citizens","Invalid Age")
)))))</f>
        <v>Middle Age</v>
      </c>
      <c r="P938" s="4" t="s">
        <v>18</v>
      </c>
    </row>
    <row r="939" spans="1:16" x14ac:dyDescent="0.3">
      <c r="A939" s="4">
        <v>18494</v>
      </c>
      <c r="B939" s="4" t="s">
        <v>37</v>
      </c>
      <c r="C939" s="4" t="s">
        <v>36</v>
      </c>
      <c r="D939" s="5">
        <v>110000</v>
      </c>
      <c r="E939" s="5" t="str">
        <f t="shared" si="14"/>
        <v>Upper-Middle Income</v>
      </c>
      <c r="F939" s="4">
        <v>5</v>
      </c>
      <c r="G939" s="4" t="s">
        <v>13</v>
      </c>
      <c r="H939" s="4" t="s">
        <v>28</v>
      </c>
      <c r="I939" s="4" t="s">
        <v>15</v>
      </c>
      <c r="J939" s="4">
        <v>4</v>
      </c>
      <c r="K939" s="4" t="s">
        <v>22</v>
      </c>
      <c r="L939" s="6" t="str">
        <f>IF(K939="0-1 Miles","Less than a mile",
 IF(K939="1-2 Miles","Between 1 and 2 miles",
 IF(K939="2-5 Miles","Between 2 and 5 miles",
 IF(K939="5-10 Miles","Between 5 and 10 miles",
 IF(K939="10+ Miles","Greater than 10 miles",
 "Unknown"
)))))</f>
        <v>Between 2 and 5 miles</v>
      </c>
      <c r="M939" s="4" t="s">
        <v>24</v>
      </c>
      <c r="N939" s="4">
        <v>48</v>
      </c>
      <c r="O939" s="4" t="str">
        <f>IF(AND(N939&gt;=25,N939&lt;=34),"Young Adults",
 IF(AND(N939&gt;=35,N939&lt;=44),"Early Middle Age",
 IF(AND(N939&gt;=45,N939&lt;=54),"Middle Age",
 IF(AND(N939&gt;=55,N939&lt;=64),"Pre-Retirement",
 IF(AND(N939&gt;=65,N939&lt;=74),"Young Seniors",
 IF(AND(N939&gt;=75,N939&lt;=89),"Senior Citizens","Invalid Age")
)))))</f>
        <v>Middle Age</v>
      </c>
      <c r="P939" s="4" t="s">
        <v>15</v>
      </c>
    </row>
    <row r="940" spans="1:16" x14ac:dyDescent="0.3">
      <c r="A940" s="4">
        <v>22204</v>
      </c>
      <c r="B940" s="4" t="s">
        <v>37</v>
      </c>
      <c r="C940" s="4" t="s">
        <v>36</v>
      </c>
      <c r="D940" s="5">
        <v>110000</v>
      </c>
      <c r="E940" s="5" t="str">
        <f t="shared" si="14"/>
        <v>Upper-Middle Income</v>
      </c>
      <c r="F940" s="4">
        <v>4</v>
      </c>
      <c r="G940" s="4" t="s">
        <v>13</v>
      </c>
      <c r="H940" s="4" t="s">
        <v>28</v>
      </c>
      <c r="I940" s="4" t="s">
        <v>15</v>
      </c>
      <c r="J940" s="4">
        <v>3</v>
      </c>
      <c r="K940" s="4" t="s">
        <v>22</v>
      </c>
      <c r="L940" s="6" t="str">
        <f>IF(K940="0-1 Miles","Less than a mile",
 IF(K940="1-2 Miles","Between 1 and 2 miles",
 IF(K940="2-5 Miles","Between 2 and 5 miles",
 IF(K940="5-10 Miles","Between 5 and 10 miles",
 IF(K940="10+ Miles","Greater than 10 miles",
 "Unknown"
)))))</f>
        <v>Between 2 and 5 miles</v>
      </c>
      <c r="M940" s="4" t="s">
        <v>24</v>
      </c>
      <c r="N940" s="4">
        <v>48</v>
      </c>
      <c r="O940" s="4" t="str">
        <f>IF(AND(N940&gt;=25,N940&lt;=34),"Young Adults",
 IF(AND(N940&gt;=35,N940&lt;=44),"Early Middle Age",
 IF(AND(N940&gt;=45,N940&lt;=54),"Middle Age",
 IF(AND(N940&gt;=55,N940&lt;=64),"Pre-Retirement",
 IF(AND(N940&gt;=65,N940&lt;=74),"Young Seniors",
 IF(AND(N940&gt;=75,N940&lt;=89),"Senior Citizens","Invalid Age")
)))))</f>
        <v>Middle Age</v>
      </c>
      <c r="P940" s="4" t="s">
        <v>18</v>
      </c>
    </row>
    <row r="941" spans="1:16" x14ac:dyDescent="0.3">
      <c r="A941" s="4">
        <v>25792</v>
      </c>
      <c r="B941" s="4" t="s">
        <v>38</v>
      </c>
      <c r="C941" s="4" t="s">
        <v>39</v>
      </c>
      <c r="D941" s="5">
        <v>110000</v>
      </c>
      <c r="E941" s="5" t="str">
        <f t="shared" si="14"/>
        <v>Upper-Middle Income</v>
      </c>
      <c r="F941" s="4">
        <v>3</v>
      </c>
      <c r="G941" s="4" t="s">
        <v>13</v>
      </c>
      <c r="H941" s="4" t="s">
        <v>28</v>
      </c>
      <c r="I941" s="4" t="s">
        <v>15</v>
      </c>
      <c r="J941" s="4">
        <v>4</v>
      </c>
      <c r="K941" s="4" t="s">
        <v>30</v>
      </c>
      <c r="L941" s="6" t="str">
        <f>IF(K941="0-1 Miles","Less than a mile",
 IF(K941="1-2 Miles","Between 1 and 2 miles",
 IF(K941="2-5 Miles","Between 2 and 5 miles",
 IF(K941="5-10 Miles","Between 5 and 10 miles",
 IF(K941="10+ Miles","Greater than 10 miles",
 "Unknown"
)))))</f>
        <v>Greater than 10 miles</v>
      </c>
      <c r="M941" s="4" t="s">
        <v>17</v>
      </c>
      <c r="N941" s="4">
        <v>53</v>
      </c>
      <c r="O941" s="4" t="str">
        <f>IF(AND(N941&gt;=25,N941&lt;=34),"Young Adults",
 IF(AND(N941&gt;=35,N941&lt;=44),"Early Middle Age",
 IF(AND(N941&gt;=45,N941&lt;=54),"Middle Age",
 IF(AND(N941&gt;=55,N941&lt;=64),"Pre-Retirement",
 IF(AND(N941&gt;=65,N941&lt;=74),"Young Seniors",
 IF(AND(N941&gt;=75,N941&lt;=89),"Senior Citizens","Invalid Age")
)))))</f>
        <v>Middle Age</v>
      </c>
      <c r="P941" s="4" t="s">
        <v>18</v>
      </c>
    </row>
    <row r="942" spans="1:16" x14ac:dyDescent="0.3">
      <c r="A942" s="4">
        <v>21560</v>
      </c>
      <c r="B942" s="4" t="s">
        <v>37</v>
      </c>
      <c r="C942" s="4" t="s">
        <v>36</v>
      </c>
      <c r="D942" s="5">
        <v>120000</v>
      </c>
      <c r="E942" s="5" t="str">
        <f t="shared" si="14"/>
        <v>Upper-Middle Income</v>
      </c>
      <c r="F942" s="4">
        <v>0</v>
      </c>
      <c r="G942" s="4" t="s">
        <v>29</v>
      </c>
      <c r="H942" s="4" t="s">
        <v>21</v>
      </c>
      <c r="I942" s="4" t="s">
        <v>15</v>
      </c>
      <c r="J942" s="4">
        <v>4</v>
      </c>
      <c r="K942" s="4" t="s">
        <v>30</v>
      </c>
      <c r="L942" s="6" t="str">
        <f>IF(K942="0-1 Miles","Less than a mile",
 IF(K942="1-2 Miles","Between 1 and 2 miles",
 IF(K942="2-5 Miles","Between 2 and 5 miles",
 IF(K942="5-10 Miles","Between 5 and 10 miles",
 IF(K942="10+ Miles","Greater than 10 miles",
 "Unknown"
)))))</f>
        <v>Greater than 10 miles</v>
      </c>
      <c r="M942" s="4" t="s">
        <v>24</v>
      </c>
      <c r="N942" s="4">
        <v>32</v>
      </c>
      <c r="O942" s="4" t="str">
        <f>IF(AND(N942&gt;=25,N942&lt;=34),"Young Adults",
 IF(AND(N942&gt;=35,N942&lt;=44),"Early Middle Age",
 IF(AND(N942&gt;=45,N942&lt;=54),"Middle Age",
 IF(AND(N942&gt;=55,N942&lt;=64),"Pre-Retirement",
 IF(AND(N942&gt;=65,N942&lt;=74),"Young Seniors",
 IF(AND(N942&gt;=75,N942&lt;=89),"Senior Citizens","Invalid Age")
)))))</f>
        <v>Young Adults</v>
      </c>
      <c r="P942" s="4" t="s">
        <v>15</v>
      </c>
    </row>
    <row r="943" spans="1:16" x14ac:dyDescent="0.3">
      <c r="A943" s="7">
        <v>28957</v>
      </c>
      <c r="B943" s="7" t="s">
        <v>38</v>
      </c>
      <c r="C943" s="7" t="s">
        <v>39</v>
      </c>
      <c r="D943" s="8">
        <v>120000</v>
      </c>
      <c r="E943" s="8" t="str">
        <f t="shared" si="14"/>
        <v>Upper-Middle Income</v>
      </c>
      <c r="F943" s="7">
        <v>0</v>
      </c>
      <c r="G943" s="7" t="s">
        <v>29</v>
      </c>
      <c r="H943" s="7" t="s">
        <v>21</v>
      </c>
      <c r="I943" s="7" t="s">
        <v>15</v>
      </c>
      <c r="J943" s="7">
        <v>4</v>
      </c>
      <c r="K943" s="7" t="s">
        <v>30</v>
      </c>
      <c r="L943" s="9" t="str">
        <f>IF(K943="0-1 Miles","Less than a mile",
 IF(K943="1-2 Miles","Between 1 and 2 miles",
 IF(K943="2-5 Miles","Between 2 and 5 miles",
 IF(K943="5-10 Miles","Between 5 and 10 miles",
 IF(K943="10+ Miles","Greater than 10 miles",
 "Unknown"
)))))</f>
        <v>Greater than 10 miles</v>
      </c>
      <c r="M943" s="7" t="s">
        <v>24</v>
      </c>
      <c r="N943" s="7">
        <v>34</v>
      </c>
      <c r="O943" s="7" t="str">
        <f>IF(AND(N943&gt;=25,N943&lt;=34),"Young Adults",
 IF(AND(N943&gt;=35,N943&lt;=44),"Early Middle Age",
 IF(AND(N943&gt;=45,N943&lt;=54),"Middle Age",
 IF(AND(N943&gt;=55,N943&lt;=64),"Pre-Retirement",
 IF(AND(N943&gt;=65,N943&lt;=74),"Young Seniors",
 IF(AND(N943&gt;=75,N943&lt;=89),"Senior Citizens","Invalid Age")
)))))</f>
        <v>Young Adults</v>
      </c>
      <c r="P943" s="7" t="s">
        <v>15</v>
      </c>
    </row>
    <row r="944" spans="1:16" x14ac:dyDescent="0.3">
      <c r="A944" s="7">
        <v>14238</v>
      </c>
      <c r="B944" s="7" t="s">
        <v>37</v>
      </c>
      <c r="C944" s="7" t="s">
        <v>36</v>
      </c>
      <c r="D944" s="8">
        <v>120000</v>
      </c>
      <c r="E944" s="8" t="str">
        <f t="shared" si="14"/>
        <v>Upper-Middle Income</v>
      </c>
      <c r="F944" s="7">
        <v>0</v>
      </c>
      <c r="G944" s="7" t="s">
        <v>29</v>
      </c>
      <c r="H944" s="7" t="s">
        <v>21</v>
      </c>
      <c r="I944" s="7" t="s">
        <v>15</v>
      </c>
      <c r="J944" s="7">
        <v>4</v>
      </c>
      <c r="K944" s="7" t="s">
        <v>30</v>
      </c>
      <c r="L944" s="9" t="str">
        <f>IF(K944="0-1 Miles","Less than a mile",
 IF(K944="1-2 Miles","Between 1 and 2 miles",
 IF(K944="2-5 Miles","Between 2 and 5 miles",
 IF(K944="5-10 Miles","Between 5 and 10 miles",
 IF(K944="10+ Miles","Greater than 10 miles",
 "Unknown"
)))))</f>
        <v>Greater than 10 miles</v>
      </c>
      <c r="M944" s="7" t="s">
        <v>24</v>
      </c>
      <c r="N944" s="7">
        <v>36</v>
      </c>
      <c r="O944" s="7" t="str">
        <f>IF(AND(N944&gt;=25,N944&lt;=34),"Young Adults",
 IF(AND(N944&gt;=35,N944&lt;=44),"Early Middle Age",
 IF(AND(N944&gt;=45,N944&lt;=54),"Middle Age",
 IF(AND(N944&gt;=55,N944&lt;=64),"Pre-Retirement",
 IF(AND(N944&gt;=65,N944&lt;=74),"Young Seniors",
 IF(AND(N944&gt;=75,N944&lt;=89),"Senior Citizens","Invalid Age")
)))))</f>
        <v>Early Middle Age</v>
      </c>
      <c r="P944" s="7" t="s">
        <v>15</v>
      </c>
    </row>
    <row r="945" spans="1:16" x14ac:dyDescent="0.3">
      <c r="A945" s="7">
        <v>16917</v>
      </c>
      <c r="B945" s="7" t="s">
        <v>37</v>
      </c>
      <c r="C945" s="7" t="s">
        <v>36</v>
      </c>
      <c r="D945" s="8">
        <v>120000</v>
      </c>
      <c r="E945" s="8" t="str">
        <f t="shared" si="14"/>
        <v>Upper-Middle Income</v>
      </c>
      <c r="F945" s="7">
        <v>1</v>
      </c>
      <c r="G945" s="7" t="s">
        <v>13</v>
      </c>
      <c r="H945" s="7" t="s">
        <v>28</v>
      </c>
      <c r="I945" s="7" t="s">
        <v>15</v>
      </c>
      <c r="J945" s="7">
        <v>4</v>
      </c>
      <c r="K945" s="7" t="s">
        <v>16</v>
      </c>
      <c r="L945" s="9" t="str">
        <f>IF(K945="0-1 Miles","Less than a mile",
 IF(K945="1-2 Miles","Between 1 and 2 miles",
 IF(K945="2-5 Miles","Between 2 and 5 miles",
 IF(K945="5-10 Miles","Between 5 and 10 miles",
 IF(K945="10+ Miles","Greater than 10 miles",
 "Unknown"
)))))</f>
        <v>Less than a mile</v>
      </c>
      <c r="M945" s="7" t="s">
        <v>32</v>
      </c>
      <c r="N945" s="7">
        <v>38</v>
      </c>
      <c r="O945" s="7" t="str">
        <f>IF(AND(N945&gt;=25,N945&lt;=34),"Young Adults",
 IF(AND(N945&gt;=35,N945&lt;=44),"Early Middle Age",
 IF(AND(N945&gt;=45,N945&lt;=54),"Middle Age",
 IF(AND(N945&gt;=55,N945&lt;=64),"Pre-Retirement",
 IF(AND(N945&gt;=65,N945&lt;=74),"Young Seniors",
 IF(AND(N945&gt;=75,N945&lt;=89),"Senior Citizens","Invalid Age")
)))))</f>
        <v>Early Middle Age</v>
      </c>
      <c r="P945" s="7" t="s">
        <v>18</v>
      </c>
    </row>
    <row r="946" spans="1:16" x14ac:dyDescent="0.3">
      <c r="A946" s="7">
        <v>15194</v>
      </c>
      <c r="B946" s="7" t="s">
        <v>38</v>
      </c>
      <c r="C946" s="7" t="s">
        <v>36</v>
      </c>
      <c r="D946" s="8">
        <v>120000</v>
      </c>
      <c r="E946" s="8" t="str">
        <f t="shared" si="14"/>
        <v>Upper-Middle Income</v>
      </c>
      <c r="F946" s="7">
        <v>2</v>
      </c>
      <c r="G946" s="7" t="s">
        <v>13</v>
      </c>
      <c r="H946" s="7" t="s">
        <v>28</v>
      </c>
      <c r="I946" s="7" t="s">
        <v>18</v>
      </c>
      <c r="J946" s="7">
        <v>3</v>
      </c>
      <c r="K946" s="7" t="s">
        <v>16</v>
      </c>
      <c r="L946" s="9" t="str">
        <f>IF(K946="0-1 Miles","Less than a mile",
 IF(K946="1-2 Miles","Between 1 and 2 miles",
 IF(K946="2-5 Miles","Between 2 and 5 miles",
 IF(K946="5-10 Miles","Between 5 and 10 miles",
 IF(K946="10+ Miles","Greater than 10 miles",
 "Unknown"
)))))</f>
        <v>Less than a mile</v>
      </c>
      <c r="M946" s="7" t="s">
        <v>32</v>
      </c>
      <c r="N946" s="7">
        <v>39</v>
      </c>
      <c r="O946" s="7" t="str">
        <f>IF(AND(N946&gt;=25,N946&lt;=34),"Young Adults",
 IF(AND(N946&gt;=35,N946&lt;=44),"Early Middle Age",
 IF(AND(N946&gt;=45,N946&lt;=54),"Middle Age",
 IF(AND(N946&gt;=55,N946&lt;=64),"Pre-Retirement",
 IF(AND(N946&gt;=65,N946&lt;=74),"Young Seniors",
 IF(AND(N946&gt;=75,N946&lt;=89),"Senior Citizens","Invalid Age")
)))))</f>
        <v>Early Middle Age</v>
      </c>
      <c r="P946" s="7" t="s">
        <v>15</v>
      </c>
    </row>
    <row r="947" spans="1:16" x14ac:dyDescent="0.3">
      <c r="A947" s="4">
        <v>19280</v>
      </c>
      <c r="B947" s="4" t="s">
        <v>37</v>
      </c>
      <c r="C947" s="4" t="s">
        <v>36</v>
      </c>
      <c r="D947" s="5">
        <v>120000</v>
      </c>
      <c r="E947" s="5" t="str">
        <f t="shared" si="14"/>
        <v>Upper-Middle Income</v>
      </c>
      <c r="F947" s="4">
        <v>2</v>
      </c>
      <c r="G947" s="4" t="s">
        <v>19</v>
      </c>
      <c r="H947" s="4" t="s">
        <v>25</v>
      </c>
      <c r="I947" s="4" t="s">
        <v>15</v>
      </c>
      <c r="J947" s="4">
        <v>1</v>
      </c>
      <c r="K947" s="4" t="s">
        <v>16</v>
      </c>
      <c r="L947" s="6" t="str">
        <f>IF(K947="0-1 Miles","Less than a mile",
 IF(K947="1-2 Miles","Between 1 and 2 miles",
 IF(K947="2-5 Miles","Between 2 and 5 miles",
 IF(K947="5-10 Miles","Between 5 and 10 miles",
 IF(K947="10+ Miles","Greater than 10 miles",
 "Unknown"
)))))</f>
        <v>Less than a mile</v>
      </c>
      <c r="M947" s="4" t="s">
        <v>17</v>
      </c>
      <c r="N947" s="4">
        <v>40</v>
      </c>
      <c r="O947" s="4" t="str">
        <f>IF(AND(N947&gt;=25,N947&lt;=34),"Young Adults",
 IF(AND(N947&gt;=35,N947&lt;=44),"Early Middle Age",
 IF(AND(N947&gt;=45,N947&lt;=54),"Middle Age",
 IF(AND(N947&gt;=55,N947&lt;=64),"Pre-Retirement",
 IF(AND(N947&gt;=65,N947&lt;=74),"Young Seniors",
 IF(AND(N947&gt;=75,N947&lt;=89),"Senior Citizens","Invalid Age")
)))))</f>
        <v>Early Middle Age</v>
      </c>
      <c r="P947" s="4" t="s">
        <v>15</v>
      </c>
    </row>
    <row r="948" spans="1:16" x14ac:dyDescent="0.3">
      <c r="A948" s="7">
        <v>24397</v>
      </c>
      <c r="B948" s="7" t="s">
        <v>38</v>
      </c>
      <c r="C948" s="7" t="s">
        <v>36</v>
      </c>
      <c r="D948" s="8">
        <v>120000</v>
      </c>
      <c r="E948" s="8" t="str">
        <f t="shared" si="14"/>
        <v>Upper-Middle Income</v>
      </c>
      <c r="F948" s="7">
        <v>2</v>
      </c>
      <c r="G948" s="7" t="s">
        <v>13</v>
      </c>
      <c r="H948" s="7" t="s">
        <v>28</v>
      </c>
      <c r="I948" s="7" t="s">
        <v>18</v>
      </c>
      <c r="J948" s="7">
        <v>4</v>
      </c>
      <c r="K948" s="7" t="s">
        <v>26</v>
      </c>
      <c r="L948" s="9" t="str">
        <f>IF(K948="0-1 Miles","Less than a mile",
 IF(K948="1-2 Miles","Between 1 and 2 miles",
 IF(K948="2-5 Miles","Between 2 and 5 miles",
 IF(K948="5-10 Miles","Between 5 and 10 miles",
 IF(K948="10+ Miles","Greater than 10 miles",
 "Unknown"
)))))</f>
        <v>Between 1 and 2 miles</v>
      </c>
      <c r="M948" s="7" t="s">
        <v>32</v>
      </c>
      <c r="N948" s="7">
        <v>40</v>
      </c>
      <c r="O948" s="7" t="str">
        <f>IF(AND(N948&gt;=25,N948&lt;=34),"Young Adults",
 IF(AND(N948&gt;=35,N948&lt;=44),"Early Middle Age",
 IF(AND(N948&gt;=45,N948&lt;=54),"Middle Age",
 IF(AND(N948&gt;=55,N948&lt;=64),"Pre-Retirement",
 IF(AND(N948&gt;=65,N948&lt;=74),"Young Seniors",
 IF(AND(N948&gt;=75,N948&lt;=89),"Senior Citizens","Invalid Age")
)))))</f>
        <v>Early Middle Age</v>
      </c>
      <c r="P948" s="7" t="s">
        <v>18</v>
      </c>
    </row>
    <row r="949" spans="1:16" x14ac:dyDescent="0.3">
      <c r="A949" s="7">
        <v>29237</v>
      </c>
      <c r="B949" s="7" t="s">
        <v>38</v>
      </c>
      <c r="C949" s="7" t="s">
        <v>39</v>
      </c>
      <c r="D949" s="8">
        <v>120000</v>
      </c>
      <c r="E949" s="8" t="str">
        <f t="shared" si="14"/>
        <v>Upper-Middle Income</v>
      </c>
      <c r="F949" s="7">
        <v>4</v>
      </c>
      <c r="G949" s="7" t="s">
        <v>19</v>
      </c>
      <c r="H949" s="7" t="s">
        <v>21</v>
      </c>
      <c r="I949" s="7" t="s">
        <v>15</v>
      </c>
      <c r="J949" s="7">
        <v>3</v>
      </c>
      <c r="K949" s="7" t="s">
        <v>23</v>
      </c>
      <c r="L949" s="9" t="str">
        <f>IF(K949="0-1 Miles","Less than a mile",
 IF(K949="1-2 Miles","Between 1 and 2 miles",
 IF(K949="2-5 Miles","Between 2 and 5 miles",
 IF(K949="5-10 Miles","Between 5 and 10 miles",
 IF(K949="10+ Miles","Greater than 10 miles",
 "Unknown"
)))))</f>
        <v>Between 5 and 10 miles</v>
      </c>
      <c r="M949" s="7" t="s">
        <v>32</v>
      </c>
      <c r="N949" s="7">
        <v>43</v>
      </c>
      <c r="O949" s="7" t="str">
        <f>IF(AND(N949&gt;=25,N949&lt;=34),"Young Adults",
 IF(AND(N949&gt;=35,N949&lt;=44),"Early Middle Age",
 IF(AND(N949&gt;=45,N949&lt;=54),"Middle Age",
 IF(AND(N949&gt;=55,N949&lt;=64),"Pre-Retirement",
 IF(AND(N949&gt;=65,N949&lt;=74),"Young Seniors",
 IF(AND(N949&gt;=75,N949&lt;=89),"Senior Citizens","Invalid Age")
)))))</f>
        <v>Early Middle Age</v>
      </c>
      <c r="P949" s="7" t="s">
        <v>15</v>
      </c>
    </row>
    <row r="950" spans="1:16" x14ac:dyDescent="0.3">
      <c r="A950" s="4">
        <v>13313</v>
      </c>
      <c r="B950" s="4" t="s">
        <v>37</v>
      </c>
      <c r="C950" s="4" t="s">
        <v>39</v>
      </c>
      <c r="D950" s="5">
        <v>120000</v>
      </c>
      <c r="E950" s="5" t="str">
        <f t="shared" si="14"/>
        <v>Upper-Middle Income</v>
      </c>
      <c r="F950" s="4">
        <v>1</v>
      </c>
      <c r="G950" s="4" t="s">
        <v>27</v>
      </c>
      <c r="H950" s="4" t="s">
        <v>21</v>
      </c>
      <c r="I950" s="4" t="s">
        <v>18</v>
      </c>
      <c r="J950" s="4">
        <v>4</v>
      </c>
      <c r="K950" s="4" t="s">
        <v>22</v>
      </c>
      <c r="L950" s="6" t="str">
        <f>IF(K950="0-1 Miles","Less than a mile",
 IF(K950="1-2 Miles","Between 1 and 2 miles",
 IF(K950="2-5 Miles","Between 2 and 5 miles",
 IF(K950="5-10 Miles","Between 5 and 10 miles",
 IF(K950="10+ Miles","Greater than 10 miles",
 "Unknown"
)))))</f>
        <v>Between 2 and 5 miles</v>
      </c>
      <c r="M950" s="4" t="s">
        <v>32</v>
      </c>
      <c r="N950" s="4">
        <v>45</v>
      </c>
      <c r="O950" s="4" t="str">
        <f>IF(AND(N950&gt;=25,N950&lt;=34),"Young Adults",
 IF(AND(N950&gt;=35,N950&lt;=44),"Early Middle Age",
 IF(AND(N950&gt;=45,N950&lt;=54),"Middle Age",
 IF(AND(N950&gt;=55,N950&lt;=64),"Pre-Retirement",
 IF(AND(N950&gt;=65,N950&lt;=74),"Young Seniors",
 IF(AND(N950&gt;=75,N950&lt;=89),"Senior Citizens","Invalid Age")
)))))</f>
        <v>Middle Age</v>
      </c>
      <c r="P950" s="4" t="s">
        <v>18</v>
      </c>
    </row>
    <row r="951" spans="1:16" x14ac:dyDescent="0.3">
      <c r="A951" s="7">
        <v>13089</v>
      </c>
      <c r="B951" s="7" t="s">
        <v>37</v>
      </c>
      <c r="C951" s="7" t="s">
        <v>39</v>
      </c>
      <c r="D951" s="8">
        <v>120000</v>
      </c>
      <c r="E951" s="8" t="str">
        <f t="shared" si="14"/>
        <v>Upper-Middle Income</v>
      </c>
      <c r="F951" s="7">
        <v>1</v>
      </c>
      <c r="G951" s="7" t="s">
        <v>13</v>
      </c>
      <c r="H951" s="7" t="s">
        <v>28</v>
      </c>
      <c r="I951" s="7" t="s">
        <v>15</v>
      </c>
      <c r="J951" s="7">
        <v>2</v>
      </c>
      <c r="K951" s="7" t="s">
        <v>16</v>
      </c>
      <c r="L951" s="9" t="str">
        <f>IF(K951="0-1 Miles","Less than a mile",
 IF(K951="1-2 Miles","Between 1 and 2 miles",
 IF(K951="2-5 Miles","Between 2 and 5 miles",
 IF(K951="5-10 Miles","Between 5 and 10 miles",
 IF(K951="10+ Miles","Greater than 10 miles",
 "Unknown"
)))))</f>
        <v>Less than a mile</v>
      </c>
      <c r="M951" s="7" t="s">
        <v>24</v>
      </c>
      <c r="N951" s="7">
        <v>46</v>
      </c>
      <c r="O951" s="7" t="str">
        <f>IF(AND(N951&gt;=25,N951&lt;=34),"Young Adults",
 IF(AND(N951&gt;=35,N951&lt;=44),"Early Middle Age",
 IF(AND(N951&gt;=45,N951&lt;=54),"Middle Age",
 IF(AND(N951&gt;=55,N951&lt;=64),"Pre-Retirement",
 IF(AND(N951&gt;=65,N951&lt;=74),"Young Seniors",
 IF(AND(N951&gt;=75,N951&lt;=89),"Senior Citizens","Invalid Age")
)))))</f>
        <v>Middle Age</v>
      </c>
      <c r="P951" s="7" t="s">
        <v>15</v>
      </c>
    </row>
    <row r="952" spans="1:16" x14ac:dyDescent="0.3">
      <c r="A952" s="4">
        <v>13314</v>
      </c>
      <c r="B952" s="4" t="s">
        <v>37</v>
      </c>
      <c r="C952" s="4" t="s">
        <v>36</v>
      </c>
      <c r="D952" s="5">
        <v>120000</v>
      </c>
      <c r="E952" s="5" t="str">
        <f t="shared" si="14"/>
        <v>Upper-Middle Income</v>
      </c>
      <c r="F952" s="4">
        <v>1</v>
      </c>
      <c r="G952" s="4" t="s">
        <v>27</v>
      </c>
      <c r="H952" s="4" t="s">
        <v>21</v>
      </c>
      <c r="I952" s="4" t="s">
        <v>15</v>
      </c>
      <c r="J952" s="4">
        <v>4</v>
      </c>
      <c r="K952" s="4" t="s">
        <v>23</v>
      </c>
      <c r="L952" s="6" t="str">
        <f>IF(K952="0-1 Miles","Less than a mile",
 IF(K952="1-2 Miles","Between 1 and 2 miles",
 IF(K952="2-5 Miles","Between 2 and 5 miles",
 IF(K952="5-10 Miles","Between 5 and 10 miles",
 IF(K952="10+ Miles","Greater than 10 miles",
 "Unknown"
)))))</f>
        <v>Between 5 and 10 miles</v>
      </c>
      <c r="M952" s="4" t="s">
        <v>32</v>
      </c>
      <c r="N952" s="4">
        <v>46</v>
      </c>
      <c r="O952" s="4" t="str">
        <f>IF(AND(N952&gt;=25,N952&lt;=34),"Young Adults",
 IF(AND(N952&gt;=35,N952&lt;=44),"Early Middle Age",
 IF(AND(N952&gt;=45,N952&lt;=54),"Middle Age",
 IF(AND(N952&gt;=55,N952&lt;=64),"Pre-Retirement",
 IF(AND(N952&gt;=65,N952&lt;=74),"Young Seniors",
 IF(AND(N952&gt;=75,N952&lt;=89),"Senior Citizens","Invalid Age")
)))))</f>
        <v>Middle Age</v>
      </c>
      <c r="P952" s="4" t="s">
        <v>15</v>
      </c>
    </row>
    <row r="953" spans="1:16" x14ac:dyDescent="0.3">
      <c r="A953" s="4">
        <v>17522</v>
      </c>
      <c r="B953" s="4" t="s">
        <v>37</v>
      </c>
      <c r="C953" s="4" t="s">
        <v>36</v>
      </c>
      <c r="D953" s="5">
        <v>120000</v>
      </c>
      <c r="E953" s="5" t="str">
        <f t="shared" si="14"/>
        <v>Upper-Middle Income</v>
      </c>
      <c r="F953" s="4">
        <v>4</v>
      </c>
      <c r="G953" s="4" t="s">
        <v>13</v>
      </c>
      <c r="H953" s="4" t="s">
        <v>28</v>
      </c>
      <c r="I953" s="4" t="s">
        <v>15</v>
      </c>
      <c r="J953" s="4">
        <v>1</v>
      </c>
      <c r="K953" s="4" t="s">
        <v>22</v>
      </c>
      <c r="L953" s="6" t="str">
        <f>IF(K953="0-1 Miles","Less than a mile",
 IF(K953="1-2 Miles","Between 1 and 2 miles",
 IF(K953="2-5 Miles","Between 2 and 5 miles",
 IF(K953="5-10 Miles","Between 5 and 10 miles",
 IF(K953="10+ Miles","Greater than 10 miles",
 "Unknown"
)))))</f>
        <v>Between 2 and 5 miles</v>
      </c>
      <c r="M953" s="4" t="s">
        <v>24</v>
      </c>
      <c r="N953" s="4">
        <v>47</v>
      </c>
      <c r="O953" s="4" t="str">
        <f>IF(AND(N953&gt;=25,N953&lt;=34),"Young Adults",
 IF(AND(N953&gt;=35,N953&lt;=44),"Early Middle Age",
 IF(AND(N953&gt;=45,N953&lt;=54),"Middle Age",
 IF(AND(N953&gt;=55,N953&lt;=64),"Pre-Retirement",
 IF(AND(N953&gt;=65,N953&lt;=74),"Young Seniors",
 IF(AND(N953&gt;=75,N953&lt;=89),"Senior Citizens","Invalid Age")
)))))</f>
        <v>Middle Age</v>
      </c>
      <c r="P953" s="4" t="s">
        <v>18</v>
      </c>
    </row>
    <row r="954" spans="1:16" x14ac:dyDescent="0.3">
      <c r="A954" s="7">
        <v>15926</v>
      </c>
      <c r="B954" s="7" t="s">
        <v>38</v>
      </c>
      <c r="C954" s="7" t="s">
        <v>39</v>
      </c>
      <c r="D954" s="8">
        <v>120000</v>
      </c>
      <c r="E954" s="8" t="str">
        <f t="shared" si="14"/>
        <v>Upper-Middle Income</v>
      </c>
      <c r="F954" s="7">
        <v>3</v>
      </c>
      <c r="G954" s="7" t="s">
        <v>27</v>
      </c>
      <c r="H954" s="7" t="s">
        <v>21</v>
      </c>
      <c r="I954" s="7" t="s">
        <v>15</v>
      </c>
      <c r="J954" s="7">
        <v>4</v>
      </c>
      <c r="K954" s="7" t="s">
        <v>23</v>
      </c>
      <c r="L954" s="9" t="str">
        <f>IF(K954="0-1 Miles","Less than a mile",
 IF(K954="1-2 Miles","Between 1 and 2 miles",
 IF(K954="2-5 Miles","Between 2 and 5 miles",
 IF(K954="5-10 Miles","Between 5 and 10 miles",
 IF(K954="10+ Miles","Greater than 10 miles",
 "Unknown"
)))))</f>
        <v>Between 5 and 10 miles</v>
      </c>
      <c r="M954" s="7" t="s">
        <v>17</v>
      </c>
      <c r="N954" s="7">
        <v>50</v>
      </c>
      <c r="O954" s="7" t="str">
        <f>IF(AND(N954&gt;=25,N954&lt;=34),"Young Adults",
 IF(AND(N954&gt;=35,N954&lt;=44),"Early Middle Age",
 IF(AND(N954&gt;=45,N954&lt;=54),"Middle Age",
 IF(AND(N954&gt;=55,N954&lt;=64),"Pre-Retirement",
 IF(AND(N954&gt;=65,N954&lt;=74),"Young Seniors",
 IF(AND(N954&gt;=75,N954&lt;=89),"Senior Citizens","Invalid Age")
)))))</f>
        <v>Middle Age</v>
      </c>
      <c r="P954" s="7" t="s">
        <v>15</v>
      </c>
    </row>
    <row r="955" spans="1:16" x14ac:dyDescent="0.3">
      <c r="A955" s="4">
        <v>26385</v>
      </c>
      <c r="B955" s="4" t="s">
        <v>38</v>
      </c>
      <c r="C955" s="4" t="s">
        <v>36</v>
      </c>
      <c r="D955" s="5">
        <v>120000</v>
      </c>
      <c r="E955" s="5" t="str">
        <f t="shared" si="14"/>
        <v>Upper-Middle Income</v>
      </c>
      <c r="F955" s="4">
        <v>3</v>
      </c>
      <c r="G955" s="4" t="s">
        <v>27</v>
      </c>
      <c r="H955" s="4" t="s">
        <v>21</v>
      </c>
      <c r="I955" s="4" t="s">
        <v>18</v>
      </c>
      <c r="J955" s="4">
        <v>4</v>
      </c>
      <c r="K955" s="4" t="s">
        <v>23</v>
      </c>
      <c r="L955" s="6" t="str">
        <f>IF(K955="0-1 Miles","Less than a mile",
 IF(K955="1-2 Miles","Between 1 and 2 miles",
 IF(K955="2-5 Miles","Between 2 and 5 miles",
 IF(K955="5-10 Miles","Between 5 and 10 miles",
 IF(K955="10+ Miles","Greater than 10 miles",
 "Unknown"
)))))</f>
        <v>Between 5 and 10 miles</v>
      </c>
      <c r="M955" s="4" t="s">
        <v>17</v>
      </c>
      <c r="N955" s="4">
        <v>50</v>
      </c>
      <c r="O955" s="4" t="str">
        <f>IF(AND(N955&gt;=25,N955&lt;=34),"Young Adults",
 IF(AND(N955&gt;=35,N955&lt;=44),"Early Middle Age",
 IF(AND(N955&gt;=45,N955&lt;=54),"Middle Age",
 IF(AND(N955&gt;=55,N955&lt;=64),"Pre-Retirement",
 IF(AND(N955&gt;=65,N955&lt;=74),"Young Seniors",
 IF(AND(N955&gt;=75,N955&lt;=89),"Senior Citizens","Invalid Age")
)))))</f>
        <v>Middle Age</v>
      </c>
      <c r="P955" s="4" t="s">
        <v>18</v>
      </c>
    </row>
    <row r="956" spans="1:16" x14ac:dyDescent="0.3">
      <c r="A956" s="7">
        <v>19057</v>
      </c>
      <c r="B956" s="7" t="s">
        <v>37</v>
      </c>
      <c r="C956" s="7" t="s">
        <v>39</v>
      </c>
      <c r="D956" s="8">
        <v>120000</v>
      </c>
      <c r="E956" s="8" t="str">
        <f t="shared" si="14"/>
        <v>Upper-Middle Income</v>
      </c>
      <c r="F956" s="7">
        <v>3</v>
      </c>
      <c r="G956" s="7" t="s">
        <v>13</v>
      </c>
      <c r="H956" s="7" t="s">
        <v>28</v>
      </c>
      <c r="I956" s="7" t="s">
        <v>18</v>
      </c>
      <c r="J956" s="7">
        <v>2</v>
      </c>
      <c r="K956" s="7" t="s">
        <v>30</v>
      </c>
      <c r="L956" s="9" t="str">
        <f>IF(K956="0-1 Miles","Less than a mile",
 IF(K956="1-2 Miles","Between 1 and 2 miles",
 IF(K956="2-5 Miles","Between 2 and 5 miles",
 IF(K956="5-10 Miles","Between 5 and 10 miles",
 IF(K956="10+ Miles","Greater than 10 miles",
 "Unknown"
)))))</f>
        <v>Greater than 10 miles</v>
      </c>
      <c r="M956" s="7" t="s">
        <v>17</v>
      </c>
      <c r="N956" s="7">
        <v>52</v>
      </c>
      <c r="O956" s="7" t="str">
        <f>IF(AND(N956&gt;=25,N956&lt;=34),"Young Adults",
 IF(AND(N956&gt;=35,N956&lt;=44),"Early Middle Age",
 IF(AND(N956&gt;=45,N956&lt;=54),"Middle Age",
 IF(AND(N956&gt;=55,N956&lt;=64),"Pre-Retirement",
 IF(AND(N956&gt;=65,N956&lt;=74),"Young Seniors",
 IF(AND(N956&gt;=75,N956&lt;=89),"Senior Citizens","Invalid Age")
)))))</f>
        <v>Middle Age</v>
      </c>
      <c r="P956" s="7" t="s">
        <v>15</v>
      </c>
    </row>
    <row r="957" spans="1:16" x14ac:dyDescent="0.3">
      <c r="A957" s="4">
        <v>22830</v>
      </c>
      <c r="B957" s="4" t="s">
        <v>37</v>
      </c>
      <c r="C957" s="4" t="s">
        <v>36</v>
      </c>
      <c r="D957" s="5">
        <v>120000</v>
      </c>
      <c r="E957" s="5" t="str">
        <f t="shared" si="14"/>
        <v>Upper-Middle Income</v>
      </c>
      <c r="F957" s="4">
        <v>4</v>
      </c>
      <c r="G957" s="4" t="s">
        <v>19</v>
      </c>
      <c r="H957" s="4" t="s">
        <v>28</v>
      </c>
      <c r="I957" s="4" t="s">
        <v>15</v>
      </c>
      <c r="J957" s="4">
        <v>3</v>
      </c>
      <c r="K957" s="4" t="s">
        <v>30</v>
      </c>
      <c r="L957" s="6" t="str">
        <f>IF(K957="0-1 Miles","Less than a mile",
 IF(K957="1-2 Miles","Between 1 and 2 miles",
 IF(K957="2-5 Miles","Between 2 and 5 miles",
 IF(K957="5-10 Miles","Between 5 and 10 miles",
 IF(K957="10+ Miles","Greater than 10 miles",
 "Unknown"
)))))</f>
        <v>Greater than 10 miles</v>
      </c>
      <c r="M957" s="4" t="s">
        <v>17</v>
      </c>
      <c r="N957" s="4">
        <v>56</v>
      </c>
      <c r="O957" s="4" t="str">
        <f>IF(AND(N957&gt;=25,N957&lt;=34),"Young Adults",
 IF(AND(N957&gt;=35,N957&lt;=44),"Early Middle Age",
 IF(AND(N957&gt;=45,N957&lt;=54),"Middle Age",
 IF(AND(N957&gt;=55,N957&lt;=64),"Pre-Retirement",
 IF(AND(N957&gt;=65,N957&lt;=74),"Young Seniors",
 IF(AND(N957&gt;=75,N957&lt;=89),"Senior Citizens","Invalid Age")
)))))</f>
        <v>Pre-Retirement</v>
      </c>
      <c r="P957" s="4" t="s">
        <v>18</v>
      </c>
    </row>
    <row r="958" spans="1:16" x14ac:dyDescent="0.3">
      <c r="A958" s="7">
        <v>16651</v>
      </c>
      <c r="B958" s="7" t="s">
        <v>37</v>
      </c>
      <c r="C958" s="7" t="s">
        <v>39</v>
      </c>
      <c r="D958" s="8">
        <v>120000</v>
      </c>
      <c r="E958" s="8" t="str">
        <f t="shared" si="14"/>
        <v>Upper-Middle Income</v>
      </c>
      <c r="F958" s="7">
        <v>2</v>
      </c>
      <c r="G958" s="7" t="s">
        <v>13</v>
      </c>
      <c r="H958" s="7" t="s">
        <v>28</v>
      </c>
      <c r="I958" s="7" t="s">
        <v>15</v>
      </c>
      <c r="J958" s="7">
        <v>3</v>
      </c>
      <c r="K958" s="7" t="s">
        <v>23</v>
      </c>
      <c r="L958" s="9" t="str">
        <f>IF(K958="0-1 Miles","Less than a mile",
 IF(K958="1-2 Miles","Between 1 and 2 miles",
 IF(K958="2-5 Miles","Between 2 and 5 miles",
 IF(K958="5-10 Miles","Between 5 and 10 miles",
 IF(K958="10+ Miles","Greater than 10 miles",
 "Unknown"
)))))</f>
        <v>Between 5 and 10 miles</v>
      </c>
      <c r="M958" s="7" t="s">
        <v>32</v>
      </c>
      <c r="N958" s="7">
        <v>62</v>
      </c>
      <c r="O958" s="7" t="str">
        <f>IF(AND(N958&gt;=25,N958&lt;=34),"Young Adults",
 IF(AND(N958&gt;=35,N958&lt;=44),"Early Middle Age",
 IF(AND(N958&gt;=45,N958&lt;=54),"Middle Age",
 IF(AND(N958&gt;=55,N958&lt;=64),"Pre-Retirement",
 IF(AND(N958&gt;=65,N958&lt;=74),"Young Seniors",
 IF(AND(N958&gt;=75,N958&lt;=89),"Senior Citizens","Invalid Age")
)))))</f>
        <v>Pre-Retirement</v>
      </c>
      <c r="P958" s="7" t="s">
        <v>18</v>
      </c>
    </row>
    <row r="959" spans="1:16" x14ac:dyDescent="0.3">
      <c r="A959" s="7">
        <v>12056</v>
      </c>
      <c r="B959" s="7" t="s">
        <v>37</v>
      </c>
      <c r="C959" s="7" t="s">
        <v>36</v>
      </c>
      <c r="D959" s="8">
        <v>120000</v>
      </c>
      <c r="E959" s="8" t="str">
        <f t="shared" si="14"/>
        <v>Upper-Middle Income</v>
      </c>
      <c r="F959" s="7">
        <v>2</v>
      </c>
      <c r="G959" s="7" t="s">
        <v>31</v>
      </c>
      <c r="H959" s="7" t="s">
        <v>28</v>
      </c>
      <c r="I959" s="7" t="s">
        <v>15</v>
      </c>
      <c r="J959" s="7">
        <v>3</v>
      </c>
      <c r="K959" s="7" t="s">
        <v>23</v>
      </c>
      <c r="L959" s="9" t="str">
        <f>IF(K959="0-1 Miles","Less than a mile",
 IF(K959="1-2 Miles","Between 1 and 2 miles",
 IF(K959="2-5 Miles","Between 2 and 5 miles",
 IF(K959="5-10 Miles","Between 5 and 10 miles",
 IF(K959="10+ Miles","Greater than 10 miles",
 "Unknown"
)))))</f>
        <v>Between 5 and 10 miles</v>
      </c>
      <c r="M959" s="7" t="s">
        <v>32</v>
      </c>
      <c r="N959" s="7">
        <v>64</v>
      </c>
      <c r="O959" s="7" t="str">
        <f>IF(AND(N959&gt;=25,N959&lt;=34),"Young Adults",
 IF(AND(N959&gt;=35,N959&lt;=44),"Early Middle Age",
 IF(AND(N959&gt;=45,N959&lt;=54),"Middle Age",
 IF(AND(N959&gt;=55,N959&lt;=64),"Pre-Retirement",
 IF(AND(N959&gt;=65,N959&lt;=74),"Young Seniors",
 IF(AND(N959&gt;=75,N959&lt;=89),"Senior Citizens","Invalid Age")
)))))</f>
        <v>Pre-Retirement</v>
      </c>
      <c r="P959" s="7" t="s">
        <v>18</v>
      </c>
    </row>
    <row r="960" spans="1:16" x14ac:dyDescent="0.3">
      <c r="A960" s="7">
        <v>12678</v>
      </c>
      <c r="B960" s="7" t="s">
        <v>38</v>
      </c>
      <c r="C960" s="7" t="s">
        <v>39</v>
      </c>
      <c r="D960" s="8">
        <v>130000</v>
      </c>
      <c r="E960" s="8" t="str">
        <f t="shared" si="14"/>
        <v>Upper-Middle Income</v>
      </c>
      <c r="F960" s="7">
        <v>4</v>
      </c>
      <c r="G960" s="7" t="s">
        <v>27</v>
      </c>
      <c r="H960" s="7" t="s">
        <v>28</v>
      </c>
      <c r="I960" s="7" t="s">
        <v>15</v>
      </c>
      <c r="J960" s="7">
        <v>4</v>
      </c>
      <c r="K960" s="7" t="s">
        <v>16</v>
      </c>
      <c r="L960" s="9" t="str">
        <f>IF(K960="0-1 Miles","Less than a mile",
 IF(K960="1-2 Miles","Between 1 and 2 miles",
 IF(K960="2-5 Miles","Between 2 and 5 miles",
 IF(K960="5-10 Miles","Between 5 and 10 miles",
 IF(K960="10+ Miles","Greater than 10 miles",
 "Unknown"
)))))</f>
        <v>Less than a mile</v>
      </c>
      <c r="M960" s="7" t="s">
        <v>24</v>
      </c>
      <c r="N960" s="7">
        <v>31</v>
      </c>
      <c r="O960" s="7" t="str">
        <f>IF(AND(N960&gt;=25,N960&lt;=34),"Young Adults",
 IF(AND(N960&gt;=35,N960&lt;=44),"Early Middle Age",
 IF(AND(N960&gt;=45,N960&lt;=54),"Middle Age",
 IF(AND(N960&gt;=55,N960&lt;=64),"Pre-Retirement",
 IF(AND(N960&gt;=65,N960&lt;=74),"Young Seniors",
 IF(AND(N960&gt;=75,N960&lt;=89),"Senior Citizens","Invalid Age")
)))))</f>
        <v>Young Adults</v>
      </c>
      <c r="P960" s="7" t="s">
        <v>18</v>
      </c>
    </row>
    <row r="961" spans="1:16" x14ac:dyDescent="0.3">
      <c r="A961" s="7">
        <v>29191</v>
      </c>
      <c r="B961" s="7" t="s">
        <v>38</v>
      </c>
      <c r="C961" s="7" t="s">
        <v>39</v>
      </c>
      <c r="D961" s="8">
        <v>130000</v>
      </c>
      <c r="E961" s="8" t="str">
        <f t="shared" si="14"/>
        <v>Upper-Middle Income</v>
      </c>
      <c r="F961" s="7">
        <v>1</v>
      </c>
      <c r="G961" s="7" t="s">
        <v>31</v>
      </c>
      <c r="H961" s="7" t="s">
        <v>28</v>
      </c>
      <c r="I961" s="7" t="s">
        <v>18</v>
      </c>
      <c r="J961" s="7">
        <v>1</v>
      </c>
      <c r="K961" s="7" t="s">
        <v>16</v>
      </c>
      <c r="L961" s="9" t="str">
        <f>IF(K961="0-1 Miles","Less than a mile",
 IF(K961="1-2 Miles","Between 1 and 2 miles",
 IF(K961="2-5 Miles","Between 2 and 5 miles",
 IF(K961="5-10 Miles","Between 5 and 10 miles",
 IF(K961="10+ Miles","Greater than 10 miles",
 "Unknown"
)))))</f>
        <v>Less than a mile</v>
      </c>
      <c r="M961" s="7" t="s">
        <v>24</v>
      </c>
      <c r="N961" s="7">
        <v>36</v>
      </c>
      <c r="O961" s="7" t="str">
        <f>IF(AND(N961&gt;=25,N961&lt;=34),"Young Adults",
 IF(AND(N961&gt;=35,N961&lt;=44),"Early Middle Age",
 IF(AND(N961&gt;=45,N961&lt;=54),"Middle Age",
 IF(AND(N961&gt;=55,N961&lt;=64),"Pre-Retirement",
 IF(AND(N961&gt;=65,N961&lt;=74),"Young Seniors",
 IF(AND(N961&gt;=75,N961&lt;=89),"Senior Citizens","Invalid Age")
)))))</f>
        <v>Early Middle Age</v>
      </c>
      <c r="P961" s="7" t="s">
        <v>15</v>
      </c>
    </row>
    <row r="962" spans="1:16" x14ac:dyDescent="0.3">
      <c r="A962" s="7">
        <v>13176</v>
      </c>
      <c r="B962" s="7" t="s">
        <v>38</v>
      </c>
      <c r="C962" s="7" t="s">
        <v>36</v>
      </c>
      <c r="D962" s="8">
        <v>130000</v>
      </c>
      <c r="E962" s="8" t="str">
        <f t="shared" ref="E962:E1025" si="15">IF(D962&lt;=40000,"Low Income",IF(D962&lt;=70000,"Lower-Middle Income",IF(D962&lt;=100000,"Middle Income",IF(D962&lt;=130000,"Upper-Middle Income","High Income"))))</f>
        <v>Upper-Middle Income</v>
      </c>
      <c r="F962" s="7">
        <v>0</v>
      </c>
      <c r="G962" s="7" t="s">
        <v>31</v>
      </c>
      <c r="H962" s="7" t="s">
        <v>28</v>
      </c>
      <c r="I962" s="7" t="s">
        <v>18</v>
      </c>
      <c r="J962" s="7">
        <v>2</v>
      </c>
      <c r="K962" s="7" t="s">
        <v>16</v>
      </c>
      <c r="L962" s="9" t="str">
        <f>IF(K962="0-1 Miles","Less than a mile",
 IF(K962="1-2 Miles","Between 1 and 2 miles",
 IF(K962="2-5 Miles","Between 2 and 5 miles",
 IF(K962="5-10 Miles","Between 5 and 10 miles",
 IF(K962="10+ Miles","Greater than 10 miles",
 "Unknown"
)))))</f>
        <v>Less than a mile</v>
      </c>
      <c r="M962" s="7" t="s">
        <v>32</v>
      </c>
      <c r="N962" s="7">
        <v>38</v>
      </c>
      <c r="O962" s="7" t="str">
        <f>IF(AND(N962&gt;=25,N962&lt;=34),"Young Adults",
 IF(AND(N962&gt;=35,N962&lt;=44),"Early Middle Age",
 IF(AND(N962&gt;=45,N962&lt;=54),"Middle Age",
 IF(AND(N962&gt;=55,N962&lt;=64),"Pre-Retirement",
 IF(AND(N962&gt;=65,N962&lt;=74),"Young Seniors",
 IF(AND(N962&gt;=75,N962&lt;=89),"Senior Citizens","Invalid Age")
)))))</f>
        <v>Early Middle Age</v>
      </c>
      <c r="P962" s="7" t="s">
        <v>15</v>
      </c>
    </row>
    <row r="963" spans="1:16" x14ac:dyDescent="0.3">
      <c r="A963" s="4">
        <v>18935</v>
      </c>
      <c r="B963" s="4" t="s">
        <v>37</v>
      </c>
      <c r="C963" s="4" t="s">
        <v>39</v>
      </c>
      <c r="D963" s="5">
        <v>130000</v>
      </c>
      <c r="E963" s="5" t="str">
        <f t="shared" si="15"/>
        <v>Upper-Middle Income</v>
      </c>
      <c r="F963" s="4">
        <v>0</v>
      </c>
      <c r="G963" s="4" t="s">
        <v>31</v>
      </c>
      <c r="H963" s="4" t="s">
        <v>28</v>
      </c>
      <c r="I963" s="4" t="s">
        <v>15</v>
      </c>
      <c r="J963" s="4">
        <v>3</v>
      </c>
      <c r="K963" s="4" t="s">
        <v>26</v>
      </c>
      <c r="L963" s="6" t="str">
        <f>IF(K963="0-1 Miles","Less than a mile",
 IF(K963="1-2 Miles","Between 1 and 2 miles",
 IF(K963="2-5 Miles","Between 2 and 5 miles",
 IF(K963="5-10 Miles","Between 5 and 10 miles",
 IF(K963="10+ Miles","Greater than 10 miles",
 "Unknown"
)))))</f>
        <v>Between 1 and 2 miles</v>
      </c>
      <c r="M963" s="4" t="s">
        <v>32</v>
      </c>
      <c r="N963" s="4">
        <v>40</v>
      </c>
      <c r="O963" s="4" t="str">
        <f>IF(AND(N963&gt;=25,N963&lt;=34),"Young Adults",
 IF(AND(N963&gt;=35,N963&lt;=44),"Early Middle Age",
 IF(AND(N963&gt;=45,N963&lt;=54),"Middle Age",
 IF(AND(N963&gt;=55,N963&lt;=64),"Pre-Retirement",
 IF(AND(N963&gt;=65,N963&lt;=74),"Young Seniors",
 IF(AND(N963&gt;=75,N963&lt;=89),"Senior Citizens","Invalid Age")
)))))</f>
        <v>Early Middle Age</v>
      </c>
      <c r="P963" s="4" t="s">
        <v>18</v>
      </c>
    </row>
    <row r="964" spans="1:16" x14ac:dyDescent="0.3">
      <c r="A964" s="4">
        <v>14443</v>
      </c>
      <c r="B964" s="4" t="s">
        <v>37</v>
      </c>
      <c r="C964" s="4" t="s">
        <v>36</v>
      </c>
      <c r="D964" s="5">
        <v>130000</v>
      </c>
      <c r="E964" s="5" t="str">
        <f t="shared" si="15"/>
        <v>Upper-Middle Income</v>
      </c>
      <c r="F964" s="4">
        <v>1</v>
      </c>
      <c r="G964" s="4" t="s">
        <v>31</v>
      </c>
      <c r="H964" s="4" t="s">
        <v>28</v>
      </c>
      <c r="I964" s="4" t="s">
        <v>15</v>
      </c>
      <c r="J964" s="4">
        <v>4</v>
      </c>
      <c r="K964" s="4" t="s">
        <v>16</v>
      </c>
      <c r="L964" s="6" t="str">
        <f>IF(K964="0-1 Miles","Less than a mile",
 IF(K964="1-2 Miles","Between 1 and 2 miles",
 IF(K964="2-5 Miles","Between 2 and 5 miles",
 IF(K964="5-10 Miles","Between 5 and 10 miles",
 IF(K964="10+ Miles","Greater than 10 miles",
 "Unknown"
)))))</f>
        <v>Less than a mile</v>
      </c>
      <c r="M964" s="4" t="s">
        <v>32</v>
      </c>
      <c r="N964" s="4">
        <v>40</v>
      </c>
      <c r="O964" s="4" t="str">
        <f>IF(AND(N964&gt;=25,N964&lt;=34),"Young Adults",
 IF(AND(N964&gt;=35,N964&lt;=44),"Early Middle Age",
 IF(AND(N964&gt;=45,N964&lt;=54),"Middle Age",
 IF(AND(N964&gt;=55,N964&lt;=64),"Pre-Retirement",
 IF(AND(N964&gt;=65,N964&lt;=74),"Young Seniors",
 IF(AND(N964&gt;=75,N964&lt;=89),"Senior Citizens","Invalid Age")
)))))</f>
        <v>Early Middle Age</v>
      </c>
      <c r="P964" s="4" t="s">
        <v>18</v>
      </c>
    </row>
    <row r="965" spans="1:16" x14ac:dyDescent="0.3">
      <c r="A965" s="7">
        <v>24398</v>
      </c>
      <c r="B965" s="7" t="s">
        <v>37</v>
      </c>
      <c r="C965" s="7" t="s">
        <v>36</v>
      </c>
      <c r="D965" s="8">
        <v>130000</v>
      </c>
      <c r="E965" s="8" t="str">
        <f t="shared" si="15"/>
        <v>Upper-Middle Income</v>
      </c>
      <c r="F965" s="7">
        <v>1</v>
      </c>
      <c r="G965" s="7" t="s">
        <v>31</v>
      </c>
      <c r="H965" s="7" t="s">
        <v>28</v>
      </c>
      <c r="I965" s="7" t="s">
        <v>15</v>
      </c>
      <c r="J965" s="7">
        <v>4</v>
      </c>
      <c r="K965" s="7" t="s">
        <v>16</v>
      </c>
      <c r="L965" s="9" t="str">
        <f>IF(K965="0-1 Miles","Less than a mile",
 IF(K965="1-2 Miles","Between 1 and 2 miles",
 IF(K965="2-5 Miles","Between 2 and 5 miles",
 IF(K965="5-10 Miles","Between 5 and 10 miles",
 IF(K965="10+ Miles","Greater than 10 miles",
 "Unknown"
)))))</f>
        <v>Less than a mile</v>
      </c>
      <c r="M965" s="7" t="s">
        <v>32</v>
      </c>
      <c r="N965" s="7">
        <v>41</v>
      </c>
      <c r="O965" s="7" t="str">
        <f>IF(AND(N965&gt;=25,N965&lt;=34),"Young Adults",
 IF(AND(N965&gt;=35,N965&lt;=44),"Early Middle Age",
 IF(AND(N965&gt;=45,N965&lt;=54),"Middle Age",
 IF(AND(N965&gt;=55,N965&lt;=64),"Pre-Retirement",
 IF(AND(N965&gt;=65,N965&lt;=74),"Young Seniors",
 IF(AND(N965&gt;=75,N965&lt;=89),"Senior Citizens","Invalid Age")
)))))</f>
        <v>Early Middle Age</v>
      </c>
      <c r="P965" s="7" t="s">
        <v>18</v>
      </c>
    </row>
    <row r="966" spans="1:16" x14ac:dyDescent="0.3">
      <c r="A966" s="7">
        <v>11269</v>
      </c>
      <c r="B966" s="7" t="s">
        <v>37</v>
      </c>
      <c r="C966" s="7" t="s">
        <v>36</v>
      </c>
      <c r="D966" s="8">
        <v>130000</v>
      </c>
      <c r="E966" s="8" t="str">
        <f t="shared" si="15"/>
        <v>Upper-Middle Income</v>
      </c>
      <c r="F966" s="7">
        <v>2</v>
      </c>
      <c r="G966" s="7" t="s">
        <v>31</v>
      </c>
      <c r="H966" s="7" t="s">
        <v>28</v>
      </c>
      <c r="I966" s="7" t="s">
        <v>15</v>
      </c>
      <c r="J966" s="7">
        <v>2</v>
      </c>
      <c r="K966" s="7" t="s">
        <v>16</v>
      </c>
      <c r="L966" s="9" t="str">
        <f>IF(K966="0-1 Miles","Less than a mile",
 IF(K966="1-2 Miles","Between 1 and 2 miles",
 IF(K966="2-5 Miles","Between 2 and 5 miles",
 IF(K966="5-10 Miles","Between 5 and 10 miles",
 IF(K966="10+ Miles","Greater than 10 miles",
 "Unknown"
)))))</f>
        <v>Less than a mile</v>
      </c>
      <c r="M966" s="7" t="s">
        <v>32</v>
      </c>
      <c r="N966" s="7">
        <v>41</v>
      </c>
      <c r="O966" s="7" t="str">
        <f>IF(AND(N966&gt;=25,N966&lt;=34),"Young Adults",
 IF(AND(N966&gt;=35,N966&lt;=44),"Early Middle Age",
 IF(AND(N966&gt;=45,N966&lt;=54),"Middle Age",
 IF(AND(N966&gt;=55,N966&lt;=64),"Pre-Retirement",
 IF(AND(N966&gt;=65,N966&lt;=74),"Young Seniors",
 IF(AND(N966&gt;=75,N966&lt;=89),"Senior Citizens","Invalid Age")
)))))</f>
        <v>Early Middle Age</v>
      </c>
      <c r="P966" s="7" t="s">
        <v>18</v>
      </c>
    </row>
    <row r="967" spans="1:16" x14ac:dyDescent="0.3">
      <c r="A967" s="7">
        <v>11270</v>
      </c>
      <c r="B967" s="7" t="s">
        <v>37</v>
      </c>
      <c r="C967" s="7" t="s">
        <v>36</v>
      </c>
      <c r="D967" s="8">
        <v>130000</v>
      </c>
      <c r="E967" s="8" t="str">
        <f t="shared" si="15"/>
        <v>Upper-Middle Income</v>
      </c>
      <c r="F967" s="7">
        <v>2</v>
      </c>
      <c r="G967" s="7" t="s">
        <v>31</v>
      </c>
      <c r="H967" s="7" t="s">
        <v>28</v>
      </c>
      <c r="I967" s="7" t="s">
        <v>15</v>
      </c>
      <c r="J967" s="7">
        <v>3</v>
      </c>
      <c r="K967" s="7" t="s">
        <v>16</v>
      </c>
      <c r="L967" s="9" t="str">
        <f>IF(K967="0-1 Miles","Less than a mile",
 IF(K967="1-2 Miles","Between 1 and 2 miles",
 IF(K967="2-5 Miles","Between 2 and 5 miles",
 IF(K967="5-10 Miles","Between 5 and 10 miles",
 IF(K967="10+ Miles","Greater than 10 miles",
 "Unknown"
)))))</f>
        <v>Less than a mile</v>
      </c>
      <c r="M967" s="7" t="s">
        <v>32</v>
      </c>
      <c r="N967" s="7">
        <v>42</v>
      </c>
      <c r="O967" s="7" t="str">
        <f>IF(AND(N967&gt;=25,N967&lt;=34),"Young Adults",
 IF(AND(N967&gt;=35,N967&lt;=44),"Early Middle Age",
 IF(AND(N967&gt;=45,N967&lt;=54),"Middle Age",
 IF(AND(N967&gt;=55,N967&lt;=64),"Pre-Retirement",
 IF(AND(N967&gt;=65,N967&lt;=74),"Young Seniors",
 IF(AND(N967&gt;=75,N967&lt;=89),"Senior Citizens","Invalid Age")
)))))</f>
        <v>Early Middle Age</v>
      </c>
      <c r="P967" s="7" t="s">
        <v>15</v>
      </c>
    </row>
    <row r="968" spans="1:16" x14ac:dyDescent="0.3">
      <c r="A968" s="7">
        <v>20339</v>
      </c>
      <c r="B968" s="7" t="s">
        <v>37</v>
      </c>
      <c r="C968" s="7" t="s">
        <v>39</v>
      </c>
      <c r="D968" s="8">
        <v>130000</v>
      </c>
      <c r="E968" s="8" t="str">
        <f t="shared" si="15"/>
        <v>Upper-Middle Income</v>
      </c>
      <c r="F968" s="7">
        <v>1</v>
      </c>
      <c r="G968" s="7" t="s">
        <v>13</v>
      </c>
      <c r="H968" s="7" t="s">
        <v>28</v>
      </c>
      <c r="I968" s="7" t="s">
        <v>15</v>
      </c>
      <c r="J968" s="7">
        <v>4</v>
      </c>
      <c r="K968" s="7" t="s">
        <v>22</v>
      </c>
      <c r="L968" s="9" t="str">
        <f>IF(K968="0-1 Miles","Less than a mile",
 IF(K968="1-2 Miles","Between 1 and 2 miles",
 IF(K968="2-5 Miles","Between 2 and 5 miles",
 IF(K968="5-10 Miles","Between 5 and 10 miles",
 IF(K968="10+ Miles","Greater than 10 miles",
 "Unknown"
)))))</f>
        <v>Between 2 and 5 miles</v>
      </c>
      <c r="M968" s="7" t="s">
        <v>32</v>
      </c>
      <c r="N968" s="7">
        <v>44</v>
      </c>
      <c r="O968" s="7" t="str">
        <f>IF(AND(N968&gt;=25,N968&lt;=34),"Young Adults",
 IF(AND(N968&gt;=35,N968&lt;=44),"Early Middle Age",
 IF(AND(N968&gt;=45,N968&lt;=54),"Middle Age",
 IF(AND(N968&gt;=55,N968&lt;=64),"Pre-Retirement",
 IF(AND(N968&gt;=65,N968&lt;=74),"Young Seniors",
 IF(AND(N968&gt;=75,N968&lt;=89),"Senior Citizens","Invalid Age")
)))))</f>
        <v>Early Middle Age</v>
      </c>
      <c r="P968" s="7" t="s">
        <v>15</v>
      </c>
    </row>
    <row r="969" spans="1:16" x14ac:dyDescent="0.3">
      <c r="A969" s="7">
        <v>23027</v>
      </c>
      <c r="B969" s="7" t="s">
        <v>38</v>
      </c>
      <c r="C969" s="7" t="s">
        <v>36</v>
      </c>
      <c r="D969" s="8">
        <v>130000</v>
      </c>
      <c r="E969" s="8" t="str">
        <f t="shared" si="15"/>
        <v>Upper-Middle Income</v>
      </c>
      <c r="F969" s="7">
        <v>1</v>
      </c>
      <c r="G969" s="7" t="s">
        <v>13</v>
      </c>
      <c r="H969" s="7" t="s">
        <v>28</v>
      </c>
      <c r="I969" s="7" t="s">
        <v>18</v>
      </c>
      <c r="J969" s="7">
        <v>4</v>
      </c>
      <c r="K969" s="7" t="s">
        <v>16</v>
      </c>
      <c r="L969" s="9" t="str">
        <f>IF(K969="0-1 Miles","Less than a mile",
 IF(K969="1-2 Miles","Between 1 and 2 miles",
 IF(K969="2-5 Miles","Between 2 and 5 miles",
 IF(K969="5-10 Miles","Between 5 and 10 miles",
 IF(K969="10+ Miles","Greater than 10 miles",
 "Unknown"
)))))</f>
        <v>Less than a mile</v>
      </c>
      <c r="M969" s="7" t="s">
        <v>32</v>
      </c>
      <c r="N969" s="7">
        <v>44</v>
      </c>
      <c r="O969" s="7" t="str">
        <f>IF(AND(N969&gt;=25,N969&lt;=34),"Young Adults",
 IF(AND(N969&gt;=35,N969&lt;=44),"Early Middle Age",
 IF(AND(N969&gt;=45,N969&lt;=54),"Middle Age",
 IF(AND(N969&gt;=55,N969&lt;=64),"Pre-Retirement",
 IF(AND(N969&gt;=65,N969&lt;=74),"Young Seniors",
 IF(AND(N969&gt;=75,N969&lt;=89),"Senior Citizens","Invalid Age")
)))))</f>
        <v>Early Middle Age</v>
      </c>
      <c r="P969" s="7" t="s">
        <v>18</v>
      </c>
    </row>
    <row r="970" spans="1:16" x14ac:dyDescent="0.3">
      <c r="A970" s="7">
        <v>13453</v>
      </c>
      <c r="B970" s="7" t="s">
        <v>37</v>
      </c>
      <c r="C970" s="7" t="s">
        <v>39</v>
      </c>
      <c r="D970" s="8">
        <v>130000</v>
      </c>
      <c r="E970" s="8" t="str">
        <f t="shared" si="15"/>
        <v>Upper-Middle Income</v>
      </c>
      <c r="F970" s="7">
        <v>3</v>
      </c>
      <c r="G970" s="7" t="s">
        <v>13</v>
      </c>
      <c r="H970" s="7" t="s">
        <v>28</v>
      </c>
      <c r="I970" s="7" t="s">
        <v>15</v>
      </c>
      <c r="J970" s="7">
        <v>3</v>
      </c>
      <c r="K970" s="7" t="s">
        <v>16</v>
      </c>
      <c r="L970" s="9" t="str">
        <f>IF(K970="0-1 Miles","Less than a mile",
 IF(K970="1-2 Miles","Between 1 and 2 miles",
 IF(K970="2-5 Miles","Between 2 and 5 miles",
 IF(K970="5-10 Miles","Between 5 and 10 miles",
 IF(K970="10+ Miles","Greater than 10 miles",
 "Unknown"
)))))</f>
        <v>Less than a mile</v>
      </c>
      <c r="M970" s="7" t="s">
        <v>32</v>
      </c>
      <c r="N970" s="7">
        <v>45</v>
      </c>
      <c r="O970" s="7" t="str">
        <f>IF(AND(N970&gt;=25,N970&lt;=34),"Young Adults",
 IF(AND(N970&gt;=35,N970&lt;=44),"Early Middle Age",
 IF(AND(N970&gt;=45,N970&lt;=54),"Middle Age",
 IF(AND(N970&gt;=55,N970&lt;=64),"Pre-Retirement",
 IF(AND(N970&gt;=65,N970&lt;=74),"Young Seniors",
 IF(AND(N970&gt;=75,N970&lt;=89),"Senior Citizens","Invalid Age")
)))))</f>
        <v>Middle Age</v>
      </c>
      <c r="P970" s="7" t="s">
        <v>15</v>
      </c>
    </row>
    <row r="971" spans="1:16" x14ac:dyDescent="0.3">
      <c r="A971" s="7">
        <v>22088</v>
      </c>
      <c r="B971" s="7" t="s">
        <v>37</v>
      </c>
      <c r="C971" s="7" t="s">
        <v>39</v>
      </c>
      <c r="D971" s="8">
        <v>130000</v>
      </c>
      <c r="E971" s="8" t="str">
        <f t="shared" si="15"/>
        <v>Upper-Middle Income</v>
      </c>
      <c r="F971" s="7">
        <v>1</v>
      </c>
      <c r="G971" s="7" t="s">
        <v>13</v>
      </c>
      <c r="H971" s="7" t="s">
        <v>28</v>
      </c>
      <c r="I971" s="7" t="s">
        <v>15</v>
      </c>
      <c r="J971" s="7">
        <v>2</v>
      </c>
      <c r="K971" s="7" t="s">
        <v>16</v>
      </c>
      <c r="L971" s="9" t="str">
        <f>IF(K971="0-1 Miles","Less than a mile",
 IF(K971="1-2 Miles","Between 1 and 2 miles",
 IF(K971="2-5 Miles","Between 2 and 5 miles",
 IF(K971="5-10 Miles","Between 5 and 10 miles",
 IF(K971="10+ Miles","Greater than 10 miles",
 "Unknown"
)))))</f>
        <v>Less than a mile</v>
      </c>
      <c r="M971" s="7" t="s">
        <v>32</v>
      </c>
      <c r="N971" s="7">
        <v>45</v>
      </c>
      <c r="O971" s="7" t="str">
        <f>IF(AND(N971&gt;=25,N971&lt;=34),"Young Adults",
 IF(AND(N971&gt;=35,N971&lt;=44),"Early Middle Age",
 IF(AND(N971&gt;=45,N971&lt;=54),"Middle Age",
 IF(AND(N971&gt;=55,N971&lt;=64),"Pre-Retirement",
 IF(AND(N971&gt;=65,N971&lt;=74),"Young Seniors",
 IF(AND(N971&gt;=75,N971&lt;=89),"Senior Citizens","Invalid Age")
)))))</f>
        <v>Middle Age</v>
      </c>
      <c r="P971" s="7" t="s">
        <v>15</v>
      </c>
    </row>
    <row r="972" spans="1:16" x14ac:dyDescent="0.3">
      <c r="A972" s="7">
        <v>28269</v>
      </c>
      <c r="B972" s="7" t="s">
        <v>38</v>
      </c>
      <c r="C972" s="7" t="s">
        <v>39</v>
      </c>
      <c r="D972" s="8">
        <v>130000</v>
      </c>
      <c r="E972" s="8" t="str">
        <f t="shared" si="15"/>
        <v>Upper-Middle Income</v>
      </c>
      <c r="F972" s="7">
        <v>1</v>
      </c>
      <c r="G972" s="7" t="s">
        <v>13</v>
      </c>
      <c r="H972" s="7" t="s">
        <v>28</v>
      </c>
      <c r="I972" s="7" t="s">
        <v>18</v>
      </c>
      <c r="J972" s="7">
        <v>1</v>
      </c>
      <c r="K972" s="7" t="s">
        <v>22</v>
      </c>
      <c r="L972" s="9" t="str">
        <f>IF(K972="0-1 Miles","Less than a mile",
 IF(K972="1-2 Miles","Between 1 and 2 miles",
 IF(K972="2-5 Miles","Between 2 and 5 miles",
 IF(K972="5-10 Miles","Between 5 and 10 miles",
 IF(K972="10+ Miles","Greater than 10 miles",
 "Unknown"
)))))</f>
        <v>Between 2 and 5 miles</v>
      </c>
      <c r="M972" s="7" t="s">
        <v>32</v>
      </c>
      <c r="N972" s="7">
        <v>45</v>
      </c>
      <c r="O972" s="7" t="str">
        <f>IF(AND(N972&gt;=25,N972&lt;=34),"Young Adults",
 IF(AND(N972&gt;=35,N972&lt;=44),"Early Middle Age",
 IF(AND(N972&gt;=45,N972&lt;=54),"Middle Age",
 IF(AND(N972&gt;=55,N972&lt;=64),"Pre-Retirement",
 IF(AND(N972&gt;=65,N972&lt;=74),"Young Seniors",
 IF(AND(N972&gt;=75,N972&lt;=89),"Senior Citizens","Invalid Age")
)))))</f>
        <v>Middle Age</v>
      </c>
      <c r="P972" s="7" t="s">
        <v>18</v>
      </c>
    </row>
    <row r="973" spans="1:16" x14ac:dyDescent="0.3">
      <c r="A973" s="4">
        <v>16867</v>
      </c>
      <c r="B973" s="4" t="s">
        <v>38</v>
      </c>
      <c r="C973" s="4" t="s">
        <v>39</v>
      </c>
      <c r="D973" s="5">
        <v>130000</v>
      </c>
      <c r="E973" s="5" t="str">
        <f t="shared" si="15"/>
        <v>Upper-Middle Income</v>
      </c>
      <c r="F973" s="4">
        <v>1</v>
      </c>
      <c r="G973" s="4" t="s">
        <v>13</v>
      </c>
      <c r="H973" s="4" t="s">
        <v>28</v>
      </c>
      <c r="I973" s="4" t="s">
        <v>18</v>
      </c>
      <c r="J973" s="4">
        <v>3</v>
      </c>
      <c r="K973" s="4" t="s">
        <v>16</v>
      </c>
      <c r="L973" s="6" t="str">
        <f>IF(K973="0-1 Miles","Less than a mile",
 IF(K973="1-2 Miles","Between 1 and 2 miles",
 IF(K973="2-5 Miles","Between 2 and 5 miles",
 IF(K973="5-10 Miles","Between 5 and 10 miles",
 IF(K973="10+ Miles","Greater than 10 miles",
 "Unknown"
)))))</f>
        <v>Less than a mile</v>
      </c>
      <c r="M973" s="4" t="s">
        <v>32</v>
      </c>
      <c r="N973" s="4">
        <v>45</v>
      </c>
      <c r="O973" s="4" t="str">
        <f>IF(AND(N973&gt;=25,N973&lt;=34),"Young Adults",
 IF(AND(N973&gt;=35,N973&lt;=44),"Early Middle Age",
 IF(AND(N973&gt;=45,N973&lt;=54),"Middle Age",
 IF(AND(N973&gt;=55,N973&lt;=64),"Pre-Retirement",
 IF(AND(N973&gt;=65,N973&lt;=74),"Young Seniors",
 IF(AND(N973&gt;=75,N973&lt;=89),"Senior Citizens","Invalid Age")
)))))</f>
        <v>Middle Age</v>
      </c>
      <c r="P973" s="4" t="s">
        <v>15</v>
      </c>
    </row>
    <row r="974" spans="1:16" x14ac:dyDescent="0.3">
      <c r="A974" s="4">
        <v>15758</v>
      </c>
      <c r="B974" s="4" t="s">
        <v>37</v>
      </c>
      <c r="C974" s="4" t="s">
        <v>36</v>
      </c>
      <c r="D974" s="5">
        <v>130000</v>
      </c>
      <c r="E974" s="5" t="str">
        <f t="shared" si="15"/>
        <v>Upper-Middle Income</v>
      </c>
      <c r="F974" s="4">
        <v>0</v>
      </c>
      <c r="G974" s="4" t="s">
        <v>31</v>
      </c>
      <c r="H974" s="4" t="s">
        <v>28</v>
      </c>
      <c r="I974" s="4" t="s">
        <v>15</v>
      </c>
      <c r="J974" s="4">
        <v>0</v>
      </c>
      <c r="K974" s="4" t="s">
        <v>23</v>
      </c>
      <c r="L974" s="6" t="str">
        <f>IF(K974="0-1 Miles","Less than a mile",
 IF(K974="1-2 Miles","Between 1 and 2 miles",
 IF(K974="2-5 Miles","Between 2 and 5 miles",
 IF(K974="5-10 Miles","Between 5 and 10 miles",
 IF(K974="10+ Miles","Greater than 10 miles",
 "Unknown"
)))))</f>
        <v>Between 5 and 10 miles</v>
      </c>
      <c r="M974" s="4" t="s">
        <v>24</v>
      </c>
      <c r="N974" s="4">
        <v>48</v>
      </c>
      <c r="O974" s="4" t="str">
        <f>IF(AND(N974&gt;=25,N974&lt;=34),"Young Adults",
 IF(AND(N974&gt;=35,N974&lt;=44),"Early Middle Age",
 IF(AND(N974&gt;=45,N974&lt;=54),"Middle Age",
 IF(AND(N974&gt;=55,N974&lt;=64),"Pre-Retirement",
 IF(AND(N974&gt;=65,N974&lt;=74),"Young Seniors",
 IF(AND(N974&gt;=75,N974&lt;=89),"Senior Citizens","Invalid Age")
)))))</f>
        <v>Middle Age</v>
      </c>
      <c r="P974" s="4" t="s">
        <v>18</v>
      </c>
    </row>
    <row r="975" spans="1:16" x14ac:dyDescent="0.3">
      <c r="A975" s="7">
        <v>13082</v>
      </c>
      <c r="B975" s="7" t="s">
        <v>38</v>
      </c>
      <c r="C975" s="7" t="s">
        <v>36</v>
      </c>
      <c r="D975" s="8">
        <v>130000</v>
      </c>
      <c r="E975" s="8" t="str">
        <f t="shared" si="15"/>
        <v>Upper-Middle Income</v>
      </c>
      <c r="F975" s="7">
        <v>0</v>
      </c>
      <c r="G975" s="7" t="s">
        <v>31</v>
      </c>
      <c r="H975" s="7" t="s">
        <v>28</v>
      </c>
      <c r="I975" s="7" t="s">
        <v>15</v>
      </c>
      <c r="J975" s="7">
        <v>0</v>
      </c>
      <c r="K975" s="7" t="s">
        <v>22</v>
      </c>
      <c r="L975" s="9" t="str">
        <f>IF(K975="0-1 Miles","Less than a mile",
 IF(K975="1-2 Miles","Between 1 and 2 miles",
 IF(K975="2-5 Miles","Between 2 and 5 miles",
 IF(K975="5-10 Miles","Between 5 and 10 miles",
 IF(K975="10+ Miles","Greater than 10 miles",
 "Unknown"
)))))</f>
        <v>Between 2 and 5 miles</v>
      </c>
      <c r="M975" s="7" t="s">
        <v>24</v>
      </c>
      <c r="N975" s="7">
        <v>48</v>
      </c>
      <c r="O975" s="7" t="str">
        <f>IF(AND(N975&gt;=25,N975&lt;=34),"Young Adults",
 IF(AND(N975&gt;=35,N975&lt;=44),"Early Middle Age",
 IF(AND(N975&gt;=45,N975&lt;=54),"Middle Age",
 IF(AND(N975&gt;=55,N975&lt;=64),"Pre-Retirement",
 IF(AND(N975&gt;=65,N975&lt;=74),"Young Seniors",
 IF(AND(N975&gt;=75,N975&lt;=89),"Senior Citizens","Invalid Age")
)))))</f>
        <v>Middle Age</v>
      </c>
      <c r="P975" s="7" t="s">
        <v>15</v>
      </c>
    </row>
    <row r="976" spans="1:16" x14ac:dyDescent="0.3">
      <c r="A976" s="7">
        <v>14278</v>
      </c>
      <c r="B976" s="7" t="s">
        <v>37</v>
      </c>
      <c r="C976" s="7" t="s">
        <v>39</v>
      </c>
      <c r="D976" s="8">
        <v>130000</v>
      </c>
      <c r="E976" s="8" t="str">
        <f t="shared" si="15"/>
        <v>Upper-Middle Income</v>
      </c>
      <c r="F976" s="7">
        <v>0</v>
      </c>
      <c r="G976" s="7" t="s">
        <v>31</v>
      </c>
      <c r="H976" s="7" t="s">
        <v>28</v>
      </c>
      <c r="I976" s="7" t="s">
        <v>15</v>
      </c>
      <c r="J976" s="7">
        <v>1</v>
      </c>
      <c r="K976" s="7" t="s">
        <v>30</v>
      </c>
      <c r="L976" s="9" t="str">
        <f>IF(K976="0-1 Miles","Less than a mile",
 IF(K976="1-2 Miles","Between 1 and 2 miles",
 IF(K976="2-5 Miles","Between 2 and 5 miles",
 IF(K976="5-10 Miles","Between 5 and 10 miles",
 IF(K976="10+ Miles","Greater than 10 miles",
 "Unknown"
)))))</f>
        <v>Greater than 10 miles</v>
      </c>
      <c r="M976" s="7" t="s">
        <v>24</v>
      </c>
      <c r="N976" s="7">
        <v>48</v>
      </c>
      <c r="O976" s="7" t="str">
        <f>IF(AND(N976&gt;=25,N976&lt;=34),"Young Adults",
 IF(AND(N976&gt;=35,N976&lt;=44),"Early Middle Age",
 IF(AND(N976&gt;=45,N976&lt;=54),"Middle Age",
 IF(AND(N976&gt;=55,N976&lt;=64),"Pre-Retirement",
 IF(AND(N976&gt;=65,N976&lt;=74),"Young Seniors",
 IF(AND(N976&gt;=75,N976&lt;=89),"Senior Citizens","Invalid Age")
)))))</f>
        <v>Middle Age</v>
      </c>
      <c r="P976" s="7" t="s">
        <v>18</v>
      </c>
    </row>
    <row r="977" spans="1:16" x14ac:dyDescent="0.3">
      <c r="A977" s="7">
        <v>12133</v>
      </c>
      <c r="B977" s="7" t="s">
        <v>37</v>
      </c>
      <c r="C977" s="7" t="s">
        <v>39</v>
      </c>
      <c r="D977" s="8">
        <v>130000</v>
      </c>
      <c r="E977" s="8" t="str">
        <f t="shared" si="15"/>
        <v>Upper-Middle Income</v>
      </c>
      <c r="F977" s="7">
        <v>3</v>
      </c>
      <c r="G977" s="7" t="s">
        <v>19</v>
      </c>
      <c r="H977" s="7" t="s">
        <v>21</v>
      </c>
      <c r="I977" s="7" t="s">
        <v>15</v>
      </c>
      <c r="J977" s="7">
        <v>3</v>
      </c>
      <c r="K977" s="7" t="s">
        <v>23</v>
      </c>
      <c r="L977" s="9" t="str">
        <f>IF(K977="0-1 Miles","Less than a mile",
 IF(K977="1-2 Miles","Between 1 and 2 miles",
 IF(K977="2-5 Miles","Between 2 and 5 miles",
 IF(K977="5-10 Miles","Between 5 and 10 miles",
 IF(K977="10+ Miles","Greater than 10 miles",
 "Unknown"
)))))</f>
        <v>Between 5 and 10 miles</v>
      </c>
      <c r="M977" s="7" t="s">
        <v>17</v>
      </c>
      <c r="N977" s="7">
        <v>50</v>
      </c>
      <c r="O977" s="7" t="str">
        <f>IF(AND(N977&gt;=25,N977&lt;=34),"Young Adults",
 IF(AND(N977&gt;=35,N977&lt;=44),"Early Middle Age",
 IF(AND(N977&gt;=45,N977&lt;=54),"Middle Age",
 IF(AND(N977&gt;=55,N977&lt;=64),"Pre-Retirement",
 IF(AND(N977&gt;=65,N977&lt;=74),"Young Seniors",
 IF(AND(N977&gt;=75,N977&lt;=89),"Senior Citizens","Invalid Age")
)))))</f>
        <v>Middle Age</v>
      </c>
      <c r="P977" s="7" t="s">
        <v>15</v>
      </c>
    </row>
    <row r="978" spans="1:16" x14ac:dyDescent="0.3">
      <c r="A978" s="4">
        <v>17191</v>
      </c>
      <c r="B978" s="4" t="s">
        <v>38</v>
      </c>
      <c r="C978" s="4" t="s">
        <v>36</v>
      </c>
      <c r="D978" s="5">
        <v>130000</v>
      </c>
      <c r="E978" s="5" t="str">
        <f t="shared" si="15"/>
        <v>Upper-Middle Income</v>
      </c>
      <c r="F978" s="4">
        <v>3</v>
      </c>
      <c r="G978" s="4" t="s">
        <v>19</v>
      </c>
      <c r="H978" s="4" t="s">
        <v>21</v>
      </c>
      <c r="I978" s="4" t="s">
        <v>18</v>
      </c>
      <c r="J978" s="4">
        <v>3</v>
      </c>
      <c r="K978" s="4" t="s">
        <v>16</v>
      </c>
      <c r="L978" s="6" t="str">
        <f>IF(K978="0-1 Miles","Less than a mile",
 IF(K978="1-2 Miles","Between 1 and 2 miles",
 IF(K978="2-5 Miles","Between 2 and 5 miles",
 IF(K978="5-10 Miles","Between 5 and 10 miles",
 IF(K978="10+ Miles","Greater than 10 miles",
 "Unknown"
)))))</f>
        <v>Less than a mile</v>
      </c>
      <c r="M978" s="4" t="s">
        <v>17</v>
      </c>
      <c r="N978" s="4">
        <v>51</v>
      </c>
      <c r="O978" s="4" t="str">
        <f>IF(AND(N978&gt;=25,N978&lt;=34),"Young Adults",
 IF(AND(N978&gt;=35,N978&lt;=44),"Early Middle Age",
 IF(AND(N978&gt;=45,N978&lt;=54),"Middle Age",
 IF(AND(N978&gt;=55,N978&lt;=64),"Pre-Retirement",
 IF(AND(N978&gt;=65,N978&lt;=74),"Young Seniors",
 IF(AND(N978&gt;=75,N978&lt;=89),"Senior Citizens","Invalid Age")
)))))</f>
        <v>Middle Age</v>
      </c>
      <c r="P978" s="4" t="s">
        <v>15</v>
      </c>
    </row>
    <row r="979" spans="1:16" x14ac:dyDescent="0.3">
      <c r="A979" s="4">
        <v>11249</v>
      </c>
      <c r="B979" s="4" t="s">
        <v>37</v>
      </c>
      <c r="C979" s="4" t="s">
        <v>39</v>
      </c>
      <c r="D979" s="5">
        <v>130000</v>
      </c>
      <c r="E979" s="5" t="str">
        <f t="shared" si="15"/>
        <v>Upper-Middle Income</v>
      </c>
      <c r="F979" s="4">
        <v>3</v>
      </c>
      <c r="G979" s="4" t="s">
        <v>19</v>
      </c>
      <c r="H979" s="4" t="s">
        <v>21</v>
      </c>
      <c r="I979" s="4" t="s">
        <v>15</v>
      </c>
      <c r="J979" s="4">
        <v>3</v>
      </c>
      <c r="K979" s="4" t="s">
        <v>16</v>
      </c>
      <c r="L979" s="6" t="str">
        <f>IF(K979="0-1 Miles","Less than a mile",
 IF(K979="1-2 Miles","Between 1 and 2 miles",
 IF(K979="2-5 Miles","Between 2 and 5 miles",
 IF(K979="5-10 Miles","Between 5 and 10 miles",
 IF(K979="10+ Miles","Greater than 10 miles",
 "Unknown"
)))))</f>
        <v>Less than a mile</v>
      </c>
      <c r="M979" s="4" t="s">
        <v>17</v>
      </c>
      <c r="N979" s="4">
        <v>51</v>
      </c>
      <c r="O979" s="4" t="str">
        <f>IF(AND(N979&gt;=25,N979&lt;=34),"Young Adults",
 IF(AND(N979&gt;=35,N979&lt;=44),"Early Middle Age",
 IF(AND(N979&gt;=45,N979&lt;=54),"Middle Age",
 IF(AND(N979&gt;=55,N979&lt;=64),"Pre-Retirement",
 IF(AND(N979&gt;=65,N979&lt;=74),"Young Seniors",
 IF(AND(N979&gt;=75,N979&lt;=89),"Senior Citizens","Invalid Age")
)))))</f>
        <v>Middle Age</v>
      </c>
      <c r="P979" s="4" t="s">
        <v>15</v>
      </c>
    </row>
    <row r="980" spans="1:16" x14ac:dyDescent="0.3">
      <c r="A980" s="7">
        <v>18160</v>
      </c>
      <c r="B980" s="7" t="s">
        <v>37</v>
      </c>
      <c r="C980" s="7" t="s">
        <v>36</v>
      </c>
      <c r="D980" s="8">
        <v>130000</v>
      </c>
      <c r="E980" s="8" t="str">
        <f t="shared" si="15"/>
        <v>Upper-Middle Income</v>
      </c>
      <c r="F980" s="7">
        <v>3</v>
      </c>
      <c r="G980" s="7" t="s">
        <v>27</v>
      </c>
      <c r="H980" s="7" t="s">
        <v>21</v>
      </c>
      <c r="I980" s="7" t="s">
        <v>15</v>
      </c>
      <c r="J980" s="7">
        <v>4</v>
      </c>
      <c r="K980" s="7" t="s">
        <v>23</v>
      </c>
      <c r="L980" s="9" t="str">
        <f>IF(K980="0-1 Miles","Less than a mile",
 IF(K980="1-2 Miles","Between 1 and 2 miles",
 IF(K980="2-5 Miles","Between 2 and 5 miles",
 IF(K980="5-10 Miles","Between 5 and 10 miles",
 IF(K980="10+ Miles","Greater than 10 miles",
 "Unknown"
)))))</f>
        <v>Between 5 and 10 miles</v>
      </c>
      <c r="M980" s="7" t="s">
        <v>17</v>
      </c>
      <c r="N980" s="7">
        <v>51</v>
      </c>
      <c r="O980" s="7" t="str">
        <f>IF(AND(N980&gt;=25,N980&lt;=34),"Young Adults",
 IF(AND(N980&gt;=35,N980&lt;=44),"Early Middle Age",
 IF(AND(N980&gt;=45,N980&lt;=54),"Middle Age",
 IF(AND(N980&gt;=55,N980&lt;=64),"Pre-Retirement",
 IF(AND(N980&gt;=65,N980&lt;=74),"Young Seniors",
 IF(AND(N980&gt;=75,N980&lt;=89),"Senior Citizens","Invalid Age")
)))))</f>
        <v>Middle Age</v>
      </c>
      <c r="P980" s="7" t="s">
        <v>15</v>
      </c>
    </row>
    <row r="981" spans="1:16" x14ac:dyDescent="0.3">
      <c r="A981" s="7">
        <v>18140</v>
      </c>
      <c r="B981" s="7" t="s">
        <v>37</v>
      </c>
      <c r="C981" s="7" t="s">
        <v>36</v>
      </c>
      <c r="D981" s="8">
        <v>130000</v>
      </c>
      <c r="E981" s="8" t="str">
        <f t="shared" si="15"/>
        <v>Upper-Middle Income</v>
      </c>
      <c r="F981" s="7">
        <v>3</v>
      </c>
      <c r="G981" s="7" t="s">
        <v>19</v>
      </c>
      <c r="H981" s="7" t="s">
        <v>21</v>
      </c>
      <c r="I981" s="7" t="s">
        <v>18</v>
      </c>
      <c r="J981" s="7">
        <v>3</v>
      </c>
      <c r="K981" s="7" t="s">
        <v>23</v>
      </c>
      <c r="L981" s="9" t="str">
        <f>IF(K981="0-1 Miles","Less than a mile",
 IF(K981="1-2 Miles","Between 1 and 2 miles",
 IF(K981="2-5 Miles","Between 2 and 5 miles",
 IF(K981="5-10 Miles","Between 5 and 10 miles",
 IF(K981="10+ Miles","Greater than 10 miles",
 "Unknown"
)))))</f>
        <v>Between 5 and 10 miles</v>
      </c>
      <c r="M981" s="7" t="s">
        <v>17</v>
      </c>
      <c r="N981" s="7">
        <v>51</v>
      </c>
      <c r="O981" s="7" t="str">
        <f>IF(AND(N981&gt;=25,N981&lt;=34),"Young Adults",
 IF(AND(N981&gt;=35,N981&lt;=44),"Early Middle Age",
 IF(AND(N981&gt;=45,N981&lt;=54),"Middle Age",
 IF(AND(N981&gt;=55,N981&lt;=64),"Pre-Retirement",
 IF(AND(N981&gt;=65,N981&lt;=74),"Young Seniors",
 IF(AND(N981&gt;=75,N981&lt;=89),"Senior Citizens","Invalid Age")
)))))</f>
        <v>Middle Age</v>
      </c>
      <c r="P981" s="7" t="s">
        <v>15</v>
      </c>
    </row>
    <row r="982" spans="1:16" x14ac:dyDescent="0.3">
      <c r="A982" s="4">
        <v>24857</v>
      </c>
      <c r="B982" s="4" t="s">
        <v>37</v>
      </c>
      <c r="C982" s="4" t="s">
        <v>39</v>
      </c>
      <c r="D982" s="5">
        <v>130000</v>
      </c>
      <c r="E982" s="5" t="str">
        <f t="shared" si="15"/>
        <v>Upper-Middle Income</v>
      </c>
      <c r="F982" s="4">
        <v>3</v>
      </c>
      <c r="G982" s="4" t="s">
        <v>27</v>
      </c>
      <c r="H982" s="4" t="s">
        <v>21</v>
      </c>
      <c r="I982" s="4" t="s">
        <v>15</v>
      </c>
      <c r="J982" s="4">
        <v>4</v>
      </c>
      <c r="K982" s="4" t="s">
        <v>16</v>
      </c>
      <c r="L982" s="6" t="str">
        <f>IF(K982="0-1 Miles","Less than a mile",
 IF(K982="1-2 Miles","Between 1 and 2 miles",
 IF(K982="2-5 Miles","Between 2 and 5 miles",
 IF(K982="5-10 Miles","Between 5 and 10 miles",
 IF(K982="10+ Miles","Greater than 10 miles",
 "Unknown"
)))))</f>
        <v>Less than a mile</v>
      </c>
      <c r="M982" s="4" t="s">
        <v>17</v>
      </c>
      <c r="N982" s="4">
        <v>52</v>
      </c>
      <c r="O982" s="4" t="str">
        <f>IF(AND(N982&gt;=25,N982&lt;=34),"Young Adults",
 IF(AND(N982&gt;=35,N982&lt;=44),"Early Middle Age",
 IF(AND(N982&gt;=45,N982&lt;=54),"Middle Age",
 IF(AND(N982&gt;=55,N982&lt;=64),"Pre-Retirement",
 IF(AND(N982&gt;=65,N982&lt;=74),"Young Seniors",
 IF(AND(N982&gt;=75,N982&lt;=89),"Senior Citizens","Invalid Age")
)))))</f>
        <v>Middle Age</v>
      </c>
      <c r="P982" s="4" t="s">
        <v>18</v>
      </c>
    </row>
    <row r="983" spans="1:16" x14ac:dyDescent="0.3">
      <c r="A983" s="7">
        <v>22821</v>
      </c>
      <c r="B983" s="7" t="s">
        <v>37</v>
      </c>
      <c r="C983" s="7" t="s">
        <v>39</v>
      </c>
      <c r="D983" s="8">
        <v>130000</v>
      </c>
      <c r="E983" s="8" t="str">
        <f t="shared" si="15"/>
        <v>Upper-Middle Income</v>
      </c>
      <c r="F983" s="7">
        <v>3</v>
      </c>
      <c r="G983" s="7" t="s">
        <v>19</v>
      </c>
      <c r="H983" s="7" t="s">
        <v>21</v>
      </c>
      <c r="I983" s="7" t="s">
        <v>15</v>
      </c>
      <c r="J983" s="7">
        <v>4</v>
      </c>
      <c r="K983" s="7" t="s">
        <v>16</v>
      </c>
      <c r="L983" s="9" t="str">
        <f>IF(K983="0-1 Miles","Less than a mile",
 IF(K983="1-2 Miles","Between 1 and 2 miles",
 IF(K983="2-5 Miles","Between 2 and 5 miles",
 IF(K983="5-10 Miles","Between 5 and 10 miles",
 IF(K983="10+ Miles","Greater than 10 miles",
 "Unknown"
)))))</f>
        <v>Less than a mile</v>
      </c>
      <c r="M983" s="7" t="s">
        <v>17</v>
      </c>
      <c r="N983" s="7">
        <v>52</v>
      </c>
      <c r="O983" s="7" t="str">
        <f>IF(AND(N983&gt;=25,N983&lt;=34),"Young Adults",
 IF(AND(N983&gt;=35,N983&lt;=44),"Early Middle Age",
 IF(AND(N983&gt;=45,N983&lt;=54),"Middle Age",
 IF(AND(N983&gt;=55,N983&lt;=64),"Pre-Retirement",
 IF(AND(N983&gt;=65,N983&lt;=74),"Young Seniors",
 IF(AND(N983&gt;=75,N983&lt;=89),"Senior Citizens","Invalid Age")
)))))</f>
        <v>Middle Age</v>
      </c>
      <c r="P983" s="7" t="s">
        <v>18</v>
      </c>
    </row>
    <row r="984" spans="1:16" x14ac:dyDescent="0.3">
      <c r="A984" s="4">
        <v>19066</v>
      </c>
      <c r="B984" s="4" t="s">
        <v>37</v>
      </c>
      <c r="C984" s="4" t="s">
        <v>36</v>
      </c>
      <c r="D984" s="5">
        <v>130000</v>
      </c>
      <c r="E984" s="5" t="str">
        <f t="shared" si="15"/>
        <v>Upper-Middle Income</v>
      </c>
      <c r="F984" s="4">
        <v>4</v>
      </c>
      <c r="G984" s="4" t="s">
        <v>19</v>
      </c>
      <c r="H984" s="4" t="s">
        <v>21</v>
      </c>
      <c r="I984" s="4" t="s">
        <v>18</v>
      </c>
      <c r="J984" s="4">
        <v>3</v>
      </c>
      <c r="K984" s="4" t="s">
        <v>30</v>
      </c>
      <c r="L984" s="6" t="str">
        <f>IF(K984="0-1 Miles","Less than a mile",
 IF(K984="1-2 Miles","Between 1 and 2 miles",
 IF(K984="2-5 Miles","Between 2 and 5 miles",
 IF(K984="5-10 Miles","Between 5 and 10 miles",
 IF(K984="10+ Miles","Greater than 10 miles",
 "Unknown"
)))))</f>
        <v>Greater than 10 miles</v>
      </c>
      <c r="M984" s="4" t="s">
        <v>17</v>
      </c>
      <c r="N984" s="4">
        <v>54</v>
      </c>
      <c r="O984" s="4" t="str">
        <f>IF(AND(N984&gt;=25,N984&lt;=34),"Young Adults",
 IF(AND(N984&gt;=35,N984&lt;=44),"Early Middle Age",
 IF(AND(N984&gt;=45,N984&lt;=54),"Middle Age",
 IF(AND(N984&gt;=55,N984&lt;=64),"Pre-Retirement",
 IF(AND(N984&gt;=65,N984&lt;=74),"Young Seniors",
 IF(AND(N984&gt;=75,N984&lt;=89),"Senior Citizens","Invalid Age")
)))))</f>
        <v>Middle Age</v>
      </c>
      <c r="P984" s="4" t="s">
        <v>18</v>
      </c>
    </row>
    <row r="985" spans="1:16" x14ac:dyDescent="0.3">
      <c r="A985" s="4">
        <v>18172</v>
      </c>
      <c r="B985" s="4" t="s">
        <v>37</v>
      </c>
      <c r="C985" s="4" t="s">
        <v>36</v>
      </c>
      <c r="D985" s="5">
        <v>130000</v>
      </c>
      <c r="E985" s="5" t="str">
        <f t="shared" si="15"/>
        <v>Upper-Middle Income</v>
      </c>
      <c r="F985" s="4">
        <v>4</v>
      </c>
      <c r="G985" s="4" t="s">
        <v>27</v>
      </c>
      <c r="H985" s="4" t="s">
        <v>21</v>
      </c>
      <c r="I985" s="4" t="s">
        <v>15</v>
      </c>
      <c r="J985" s="4">
        <v>3</v>
      </c>
      <c r="K985" s="4" t="s">
        <v>16</v>
      </c>
      <c r="L985" s="6" t="str">
        <f>IF(K985="0-1 Miles","Less than a mile",
 IF(K985="1-2 Miles","Between 1 and 2 miles",
 IF(K985="2-5 Miles","Between 2 and 5 miles",
 IF(K985="5-10 Miles","Between 5 and 10 miles",
 IF(K985="10+ Miles","Greater than 10 miles",
 "Unknown"
)))))</f>
        <v>Less than a mile</v>
      </c>
      <c r="M985" s="4" t="s">
        <v>17</v>
      </c>
      <c r="N985" s="4">
        <v>55</v>
      </c>
      <c r="O985" s="4" t="str">
        <f>IF(AND(N985&gt;=25,N985&lt;=34),"Young Adults",
 IF(AND(N985&gt;=35,N985&lt;=44),"Early Middle Age",
 IF(AND(N985&gt;=45,N985&lt;=54),"Middle Age",
 IF(AND(N985&gt;=55,N985&lt;=64),"Pre-Retirement",
 IF(AND(N985&gt;=65,N985&lt;=74),"Young Seniors",
 IF(AND(N985&gt;=75,N985&lt;=89),"Senior Citizens","Invalid Age")
)))))</f>
        <v>Pre-Retirement</v>
      </c>
      <c r="P985" s="4" t="s">
        <v>18</v>
      </c>
    </row>
    <row r="986" spans="1:16" x14ac:dyDescent="0.3">
      <c r="A986" s="4">
        <v>28918</v>
      </c>
      <c r="B986" s="4" t="s">
        <v>37</v>
      </c>
      <c r="C986" s="4" t="s">
        <v>39</v>
      </c>
      <c r="D986" s="5">
        <v>130000</v>
      </c>
      <c r="E986" s="5" t="str">
        <f t="shared" si="15"/>
        <v>Upper-Middle Income</v>
      </c>
      <c r="F986" s="4">
        <v>4</v>
      </c>
      <c r="G986" s="4" t="s">
        <v>27</v>
      </c>
      <c r="H986" s="4" t="s">
        <v>28</v>
      </c>
      <c r="I986" s="4" t="s">
        <v>18</v>
      </c>
      <c r="J986" s="4">
        <v>4</v>
      </c>
      <c r="K986" s="4" t="s">
        <v>30</v>
      </c>
      <c r="L986" s="6" t="str">
        <f>IF(K986="0-1 Miles","Less than a mile",
 IF(K986="1-2 Miles","Between 1 and 2 miles",
 IF(K986="2-5 Miles","Between 2 and 5 miles",
 IF(K986="5-10 Miles","Between 5 and 10 miles",
 IF(K986="10+ Miles","Greater than 10 miles",
 "Unknown"
)))))</f>
        <v>Greater than 10 miles</v>
      </c>
      <c r="M986" s="4" t="s">
        <v>17</v>
      </c>
      <c r="N986" s="4">
        <v>58</v>
      </c>
      <c r="O986" s="4" t="str">
        <f>IF(AND(N986&gt;=25,N986&lt;=34),"Young Adults",
 IF(AND(N986&gt;=35,N986&lt;=44),"Early Middle Age",
 IF(AND(N986&gt;=45,N986&lt;=54),"Middle Age",
 IF(AND(N986&gt;=55,N986&lt;=64),"Pre-Retirement",
 IF(AND(N986&gt;=65,N986&lt;=74),"Young Seniors",
 IF(AND(N986&gt;=75,N986&lt;=89),"Senior Citizens","Invalid Age")
)))))</f>
        <v>Pre-Retirement</v>
      </c>
      <c r="P986" s="4" t="s">
        <v>18</v>
      </c>
    </row>
    <row r="987" spans="1:16" x14ac:dyDescent="0.3">
      <c r="A987" s="4">
        <v>12664</v>
      </c>
      <c r="B987" s="4" t="s">
        <v>37</v>
      </c>
      <c r="C987" s="4" t="s">
        <v>39</v>
      </c>
      <c r="D987" s="5">
        <v>130000</v>
      </c>
      <c r="E987" s="5" t="str">
        <f t="shared" si="15"/>
        <v>Upper-Middle Income</v>
      </c>
      <c r="F987" s="4">
        <v>5</v>
      </c>
      <c r="G987" s="4" t="s">
        <v>19</v>
      </c>
      <c r="H987" s="4" t="s">
        <v>21</v>
      </c>
      <c r="I987" s="4" t="s">
        <v>15</v>
      </c>
      <c r="J987" s="4">
        <v>4</v>
      </c>
      <c r="K987" s="4" t="s">
        <v>16</v>
      </c>
      <c r="L987" s="6" t="str">
        <f>IF(K987="0-1 Miles","Less than a mile",
 IF(K987="1-2 Miles","Between 1 and 2 miles",
 IF(K987="2-5 Miles","Between 2 and 5 miles",
 IF(K987="5-10 Miles","Between 5 and 10 miles",
 IF(K987="10+ Miles","Greater than 10 miles",
 "Unknown"
)))))</f>
        <v>Less than a mile</v>
      </c>
      <c r="M987" s="4" t="s">
        <v>17</v>
      </c>
      <c r="N987" s="4">
        <v>59</v>
      </c>
      <c r="O987" s="4" t="str">
        <f>IF(AND(N987&gt;=25,N987&lt;=34),"Young Adults",
 IF(AND(N987&gt;=35,N987&lt;=44),"Early Middle Age",
 IF(AND(N987&gt;=45,N987&lt;=54),"Middle Age",
 IF(AND(N987&gt;=55,N987&lt;=64),"Pre-Retirement",
 IF(AND(N987&gt;=65,N987&lt;=74),"Young Seniors",
 IF(AND(N987&gt;=75,N987&lt;=89),"Senior Citizens","Invalid Age")
)))))</f>
        <v>Pre-Retirement</v>
      </c>
      <c r="P987" s="4" t="s">
        <v>18</v>
      </c>
    </row>
    <row r="988" spans="1:16" x14ac:dyDescent="0.3">
      <c r="A988" s="4">
        <v>20567</v>
      </c>
      <c r="B988" s="4" t="s">
        <v>37</v>
      </c>
      <c r="C988" s="4" t="s">
        <v>36</v>
      </c>
      <c r="D988" s="5">
        <v>130000</v>
      </c>
      <c r="E988" s="5" t="str">
        <f t="shared" si="15"/>
        <v>Upper-Middle Income</v>
      </c>
      <c r="F988" s="4">
        <v>4</v>
      </c>
      <c r="G988" s="4" t="s">
        <v>19</v>
      </c>
      <c r="H988" s="4" t="s">
        <v>21</v>
      </c>
      <c r="I988" s="4" t="s">
        <v>18</v>
      </c>
      <c r="J988" s="4">
        <v>4</v>
      </c>
      <c r="K988" s="4" t="s">
        <v>23</v>
      </c>
      <c r="L988" s="6" t="str">
        <f>IF(K988="0-1 Miles","Less than a mile",
 IF(K988="1-2 Miles","Between 1 and 2 miles",
 IF(K988="2-5 Miles","Between 2 and 5 miles",
 IF(K988="5-10 Miles","Between 5 and 10 miles",
 IF(K988="10+ Miles","Greater than 10 miles",
 "Unknown"
)))))</f>
        <v>Between 5 and 10 miles</v>
      </c>
      <c r="M988" s="4" t="s">
        <v>17</v>
      </c>
      <c r="N988" s="4">
        <v>61</v>
      </c>
      <c r="O988" s="4" t="str">
        <f>IF(AND(N988&gt;=25,N988&lt;=34),"Young Adults",
 IF(AND(N988&gt;=35,N988&lt;=44),"Early Middle Age",
 IF(AND(N988&gt;=45,N988&lt;=54),"Middle Age",
 IF(AND(N988&gt;=55,N988&lt;=64),"Pre-Retirement",
 IF(AND(N988&gt;=65,N988&lt;=74),"Young Seniors",
 IF(AND(N988&gt;=75,N988&lt;=89),"Senior Citizens","Invalid Age")
)))))</f>
        <v>Pre-Retirement</v>
      </c>
      <c r="P988" s="4" t="s">
        <v>15</v>
      </c>
    </row>
    <row r="989" spans="1:16" x14ac:dyDescent="0.3">
      <c r="A989" s="7">
        <v>17203</v>
      </c>
      <c r="B989" s="7" t="s">
        <v>37</v>
      </c>
      <c r="C989" s="7" t="s">
        <v>39</v>
      </c>
      <c r="D989" s="8">
        <v>130000</v>
      </c>
      <c r="E989" s="8" t="str">
        <f t="shared" si="15"/>
        <v>Upper-Middle Income</v>
      </c>
      <c r="F989" s="7">
        <v>4</v>
      </c>
      <c r="G989" s="7" t="s">
        <v>19</v>
      </c>
      <c r="H989" s="7" t="s">
        <v>21</v>
      </c>
      <c r="I989" s="7" t="s">
        <v>15</v>
      </c>
      <c r="J989" s="7">
        <v>4</v>
      </c>
      <c r="K989" s="7" t="s">
        <v>23</v>
      </c>
      <c r="L989" s="9" t="str">
        <f>IF(K989="0-1 Miles","Less than a mile",
 IF(K989="1-2 Miles","Between 1 and 2 miles",
 IF(K989="2-5 Miles","Between 2 and 5 miles",
 IF(K989="5-10 Miles","Between 5 and 10 miles",
 IF(K989="10+ Miles","Greater than 10 miles",
 "Unknown"
)))))</f>
        <v>Between 5 and 10 miles</v>
      </c>
      <c r="M989" s="7" t="s">
        <v>17</v>
      </c>
      <c r="N989" s="7">
        <v>61</v>
      </c>
      <c r="O989" s="7" t="str">
        <f>IF(AND(N989&gt;=25,N989&lt;=34),"Young Adults",
 IF(AND(N989&gt;=35,N989&lt;=44),"Early Middle Age",
 IF(AND(N989&gt;=45,N989&lt;=54),"Middle Age",
 IF(AND(N989&gt;=55,N989&lt;=64),"Pre-Retirement",
 IF(AND(N989&gt;=65,N989&lt;=74),"Young Seniors",
 IF(AND(N989&gt;=75,N989&lt;=89),"Senior Citizens","Invalid Age")
)))))</f>
        <v>Pre-Retirement</v>
      </c>
      <c r="P989" s="7" t="s">
        <v>15</v>
      </c>
    </row>
    <row r="990" spans="1:16" x14ac:dyDescent="0.3">
      <c r="A990" s="7">
        <v>12205</v>
      </c>
      <c r="B990" s="7" t="s">
        <v>38</v>
      </c>
      <c r="C990" s="7" t="s">
        <v>39</v>
      </c>
      <c r="D990" s="8">
        <v>130000</v>
      </c>
      <c r="E990" s="8" t="str">
        <f t="shared" si="15"/>
        <v>Upper-Middle Income</v>
      </c>
      <c r="F990" s="7">
        <v>2</v>
      </c>
      <c r="G990" s="7" t="s">
        <v>13</v>
      </c>
      <c r="H990" s="7" t="s">
        <v>28</v>
      </c>
      <c r="I990" s="7" t="s">
        <v>18</v>
      </c>
      <c r="J990" s="7">
        <v>4</v>
      </c>
      <c r="K990" s="7" t="s">
        <v>16</v>
      </c>
      <c r="L990" s="9" t="str">
        <f>IF(K990="0-1 Miles","Less than a mile",
 IF(K990="1-2 Miles","Between 1 and 2 miles",
 IF(K990="2-5 Miles","Between 2 and 5 miles",
 IF(K990="5-10 Miles","Between 5 and 10 miles",
 IF(K990="10+ Miles","Greater than 10 miles",
 "Unknown"
)))))</f>
        <v>Less than a mile</v>
      </c>
      <c r="M990" s="7" t="s">
        <v>32</v>
      </c>
      <c r="N990" s="7">
        <v>67</v>
      </c>
      <c r="O990" s="7" t="str">
        <f>IF(AND(N990&gt;=25,N990&lt;=34),"Young Adults",
 IF(AND(N990&gt;=35,N990&lt;=44),"Early Middle Age",
 IF(AND(N990&gt;=45,N990&lt;=54),"Middle Age",
 IF(AND(N990&gt;=55,N990&lt;=64),"Pre-Retirement",
 IF(AND(N990&gt;=65,N990&lt;=74),"Young Seniors",
 IF(AND(N990&gt;=75,N990&lt;=89),"Senior Citizens","Invalid Age")
)))))</f>
        <v>Young Seniors</v>
      </c>
      <c r="P990" s="7" t="s">
        <v>18</v>
      </c>
    </row>
    <row r="991" spans="1:16" x14ac:dyDescent="0.3">
      <c r="A991" s="4">
        <v>15412</v>
      </c>
      <c r="B991" s="4" t="s">
        <v>37</v>
      </c>
      <c r="C991" s="4" t="s">
        <v>36</v>
      </c>
      <c r="D991" s="5">
        <v>130000</v>
      </c>
      <c r="E991" s="5" t="str">
        <f t="shared" si="15"/>
        <v>Upper-Middle Income</v>
      </c>
      <c r="F991" s="4">
        <v>2</v>
      </c>
      <c r="G991" s="4" t="s">
        <v>31</v>
      </c>
      <c r="H991" s="4" t="s">
        <v>28</v>
      </c>
      <c r="I991" s="4" t="s">
        <v>15</v>
      </c>
      <c r="J991" s="4">
        <v>3</v>
      </c>
      <c r="K991" s="4" t="s">
        <v>22</v>
      </c>
      <c r="L991" s="6" t="str">
        <f>IF(K991="0-1 Miles","Less than a mile",
 IF(K991="1-2 Miles","Between 1 and 2 miles",
 IF(K991="2-5 Miles","Between 2 and 5 miles",
 IF(K991="5-10 Miles","Between 5 and 10 miles",
 IF(K991="10+ Miles","Greater than 10 miles",
 "Unknown"
)))))</f>
        <v>Between 2 and 5 miles</v>
      </c>
      <c r="M991" s="4" t="s">
        <v>32</v>
      </c>
      <c r="N991" s="4">
        <v>69</v>
      </c>
      <c r="O991" s="4" t="str">
        <f>IF(AND(N991&gt;=25,N991&lt;=34),"Young Adults",
 IF(AND(N991&gt;=35,N991&lt;=44),"Early Middle Age",
 IF(AND(N991&gt;=45,N991&lt;=54),"Middle Age",
 IF(AND(N991&gt;=55,N991&lt;=64),"Pre-Retirement",
 IF(AND(N991&gt;=65,N991&lt;=74),"Young Seniors",
 IF(AND(N991&gt;=75,N991&lt;=89),"Senior Citizens","Invalid Age")
)))))</f>
        <v>Young Seniors</v>
      </c>
      <c r="P991" s="4" t="s">
        <v>18</v>
      </c>
    </row>
    <row r="992" spans="1:16" x14ac:dyDescent="0.3">
      <c r="A992" s="4">
        <v>12705</v>
      </c>
      <c r="B992" s="4" t="s">
        <v>37</v>
      </c>
      <c r="C992" s="4" t="s">
        <v>36</v>
      </c>
      <c r="D992" s="5">
        <v>150000</v>
      </c>
      <c r="E992" s="5" t="str">
        <f t="shared" si="15"/>
        <v>High Income</v>
      </c>
      <c r="F992" s="4">
        <v>0</v>
      </c>
      <c r="G992" s="4" t="s">
        <v>13</v>
      </c>
      <c r="H992" s="4" t="s">
        <v>28</v>
      </c>
      <c r="I992" s="4" t="s">
        <v>15</v>
      </c>
      <c r="J992" s="4">
        <v>4</v>
      </c>
      <c r="K992" s="4" t="s">
        <v>16</v>
      </c>
      <c r="L992" s="6" t="str">
        <f>IF(K992="0-1 Miles","Less than a mile",
 IF(K992="1-2 Miles","Between 1 and 2 miles",
 IF(K992="2-5 Miles","Between 2 and 5 miles",
 IF(K992="5-10 Miles","Between 5 and 10 miles",
 IF(K992="10+ Miles","Greater than 10 miles",
 "Unknown"
)))))</f>
        <v>Less than a mile</v>
      </c>
      <c r="M992" s="4" t="s">
        <v>24</v>
      </c>
      <c r="N992" s="4">
        <v>37</v>
      </c>
      <c r="O992" s="4" t="str">
        <f>IF(AND(N992&gt;=25,N992&lt;=34),"Young Adults",
 IF(AND(N992&gt;=35,N992&lt;=44),"Early Middle Age",
 IF(AND(N992&gt;=45,N992&lt;=54),"Middle Age",
 IF(AND(N992&gt;=55,N992&lt;=64),"Pre-Retirement",
 IF(AND(N992&gt;=65,N992&lt;=74),"Young Seniors",
 IF(AND(N992&gt;=75,N992&lt;=89),"Senior Citizens","Invalid Age")
)))))</f>
        <v>Early Middle Age</v>
      </c>
      <c r="P992" s="4" t="s">
        <v>15</v>
      </c>
    </row>
    <row r="993" spans="1:16" x14ac:dyDescent="0.3">
      <c r="A993" s="4">
        <v>11292</v>
      </c>
      <c r="B993" s="4" t="s">
        <v>38</v>
      </c>
      <c r="C993" s="4" t="s">
        <v>36</v>
      </c>
      <c r="D993" s="5">
        <v>150000</v>
      </c>
      <c r="E993" s="5" t="str">
        <f t="shared" si="15"/>
        <v>High Income</v>
      </c>
      <c r="F993" s="4">
        <v>1</v>
      </c>
      <c r="G993" s="4" t="s">
        <v>19</v>
      </c>
      <c r="H993" s="4" t="s">
        <v>21</v>
      </c>
      <c r="I993" s="4" t="s">
        <v>18</v>
      </c>
      <c r="J993" s="4">
        <v>3</v>
      </c>
      <c r="K993" s="4" t="s">
        <v>16</v>
      </c>
      <c r="L993" s="6" t="str">
        <f>IF(K993="0-1 Miles","Less than a mile",
 IF(K993="1-2 Miles","Between 1 and 2 miles",
 IF(K993="2-5 Miles","Between 2 and 5 miles",
 IF(K993="5-10 Miles","Between 5 and 10 miles",
 IF(K993="10+ Miles","Greater than 10 miles",
 "Unknown"
)))))</f>
        <v>Less than a mile</v>
      </c>
      <c r="M993" s="4" t="s">
        <v>32</v>
      </c>
      <c r="N993" s="4">
        <v>44</v>
      </c>
      <c r="O993" s="4" t="str">
        <f>IF(AND(N993&gt;=25,N993&lt;=34),"Young Adults",
 IF(AND(N993&gt;=35,N993&lt;=44),"Early Middle Age",
 IF(AND(N993&gt;=45,N993&lt;=54),"Middle Age",
 IF(AND(N993&gt;=55,N993&lt;=64),"Pre-Retirement",
 IF(AND(N993&gt;=65,N993&lt;=74),"Young Seniors",
 IF(AND(N993&gt;=75,N993&lt;=89),"Senior Citizens","Invalid Age")
)))))</f>
        <v>Early Middle Age</v>
      </c>
      <c r="P993" s="4" t="s">
        <v>15</v>
      </c>
    </row>
    <row r="994" spans="1:16" x14ac:dyDescent="0.3">
      <c r="A994" s="7">
        <v>15922</v>
      </c>
      <c r="B994" s="7" t="s">
        <v>37</v>
      </c>
      <c r="C994" s="7" t="s">
        <v>36</v>
      </c>
      <c r="D994" s="8">
        <v>150000</v>
      </c>
      <c r="E994" s="8" t="str">
        <f t="shared" si="15"/>
        <v>High Income</v>
      </c>
      <c r="F994" s="7">
        <v>2</v>
      </c>
      <c r="G994" s="7" t="s">
        <v>27</v>
      </c>
      <c r="H994" s="7" t="s">
        <v>21</v>
      </c>
      <c r="I994" s="7" t="s">
        <v>15</v>
      </c>
      <c r="J994" s="7">
        <v>4</v>
      </c>
      <c r="K994" s="7" t="s">
        <v>16</v>
      </c>
      <c r="L994" s="9" t="str">
        <f>IF(K994="0-1 Miles","Less than a mile",
 IF(K994="1-2 Miles","Between 1 and 2 miles",
 IF(K994="2-5 Miles","Between 2 and 5 miles",
 IF(K994="5-10 Miles","Between 5 and 10 miles",
 IF(K994="10+ Miles","Greater than 10 miles",
 "Unknown"
)))))</f>
        <v>Less than a mile</v>
      </c>
      <c r="M994" s="7" t="s">
        <v>17</v>
      </c>
      <c r="N994" s="7">
        <v>48</v>
      </c>
      <c r="O994" s="7" t="str">
        <f>IF(AND(N994&gt;=25,N994&lt;=34),"Young Adults",
 IF(AND(N994&gt;=35,N994&lt;=44),"Early Middle Age",
 IF(AND(N994&gt;=45,N994&lt;=54),"Middle Age",
 IF(AND(N994&gt;=55,N994&lt;=64),"Pre-Retirement",
 IF(AND(N994&gt;=65,N994&lt;=74),"Young Seniors",
 IF(AND(N994&gt;=75,N994&lt;=89),"Senior Citizens","Invalid Age")
)))))</f>
        <v>Middle Age</v>
      </c>
      <c r="P994" s="7" t="s">
        <v>18</v>
      </c>
    </row>
    <row r="995" spans="1:16" x14ac:dyDescent="0.3">
      <c r="A995" s="4">
        <v>23608</v>
      </c>
      <c r="B995" s="4" t="s">
        <v>37</v>
      </c>
      <c r="C995" s="4" t="s">
        <v>39</v>
      </c>
      <c r="D995" s="5">
        <v>150000</v>
      </c>
      <c r="E995" s="5" t="str">
        <f t="shared" si="15"/>
        <v>High Income</v>
      </c>
      <c r="F995" s="4">
        <v>3</v>
      </c>
      <c r="G995" s="4" t="s">
        <v>27</v>
      </c>
      <c r="H995" s="4" t="s">
        <v>21</v>
      </c>
      <c r="I995" s="4" t="s">
        <v>15</v>
      </c>
      <c r="J995" s="4">
        <v>3</v>
      </c>
      <c r="K995" s="4" t="s">
        <v>16</v>
      </c>
      <c r="L995" s="6" t="str">
        <f>IF(K995="0-1 Miles","Less than a mile",
 IF(K995="1-2 Miles","Between 1 and 2 miles",
 IF(K995="2-5 Miles","Between 2 and 5 miles",
 IF(K995="5-10 Miles","Between 5 and 10 miles",
 IF(K995="10+ Miles","Greater than 10 miles",
 "Unknown"
)))))</f>
        <v>Less than a mile</v>
      </c>
      <c r="M995" s="4" t="s">
        <v>17</v>
      </c>
      <c r="N995" s="4">
        <v>51</v>
      </c>
      <c r="O995" s="4" t="str">
        <f>IF(AND(N995&gt;=25,N995&lt;=34),"Young Adults",
 IF(AND(N995&gt;=35,N995&lt;=44),"Early Middle Age",
 IF(AND(N995&gt;=45,N995&lt;=54),"Middle Age",
 IF(AND(N995&gt;=55,N995&lt;=64),"Pre-Retirement",
 IF(AND(N995&gt;=65,N995&lt;=74),"Young Seniors",
 IF(AND(N995&gt;=75,N995&lt;=89),"Senior Citizens","Invalid Age")
)))))</f>
        <v>Middle Age</v>
      </c>
      <c r="P995" s="4" t="s">
        <v>15</v>
      </c>
    </row>
    <row r="996" spans="1:16" x14ac:dyDescent="0.3">
      <c r="A996" s="4">
        <v>27974</v>
      </c>
      <c r="B996" s="4" t="s">
        <v>38</v>
      </c>
      <c r="C996" s="4" t="s">
        <v>36</v>
      </c>
      <c r="D996" s="5">
        <v>160000</v>
      </c>
      <c r="E996" s="5" t="str">
        <f t="shared" si="15"/>
        <v>High Income</v>
      </c>
      <c r="F996" s="4">
        <v>2</v>
      </c>
      <c r="G996" s="4" t="s">
        <v>27</v>
      </c>
      <c r="H996" s="4" t="s">
        <v>28</v>
      </c>
      <c r="I996" s="4" t="s">
        <v>15</v>
      </c>
      <c r="J996" s="4">
        <v>4</v>
      </c>
      <c r="K996" s="4" t="s">
        <v>16</v>
      </c>
      <c r="L996" s="6" t="str">
        <f>IF(K996="0-1 Miles","Less than a mile",
 IF(K996="1-2 Miles","Between 1 and 2 miles",
 IF(K996="2-5 Miles","Between 2 and 5 miles",
 IF(K996="5-10 Miles","Between 5 and 10 miles",
 IF(K996="10+ Miles","Greater than 10 miles",
 "Unknown"
)))))</f>
        <v>Less than a mile</v>
      </c>
      <c r="M996" s="4" t="s">
        <v>24</v>
      </c>
      <c r="N996" s="4">
        <v>33</v>
      </c>
      <c r="O996" s="4" t="str">
        <f>IF(AND(N996&gt;=25,N996&lt;=34),"Young Adults",
 IF(AND(N996&gt;=35,N996&lt;=44),"Early Middle Age",
 IF(AND(N996&gt;=45,N996&lt;=54),"Middle Age",
 IF(AND(N996&gt;=55,N996&lt;=64),"Pre-Retirement",
 IF(AND(N996&gt;=65,N996&lt;=74),"Young Seniors",
 IF(AND(N996&gt;=75,N996&lt;=89),"Senior Citizens","Invalid Age")
)))))</f>
        <v>Young Adults</v>
      </c>
      <c r="P996" s="4" t="s">
        <v>15</v>
      </c>
    </row>
    <row r="997" spans="1:16" x14ac:dyDescent="0.3">
      <c r="A997" s="4">
        <v>16675</v>
      </c>
      <c r="B997" s="4" t="s">
        <v>38</v>
      </c>
      <c r="C997" s="4" t="s">
        <v>39</v>
      </c>
      <c r="D997" s="5">
        <v>160000</v>
      </c>
      <c r="E997" s="5" t="str">
        <f t="shared" si="15"/>
        <v>High Income</v>
      </c>
      <c r="F997" s="4">
        <v>0</v>
      </c>
      <c r="G997" s="4" t="s">
        <v>31</v>
      </c>
      <c r="H997" s="4" t="s">
        <v>28</v>
      </c>
      <c r="I997" s="4" t="s">
        <v>18</v>
      </c>
      <c r="J997" s="4">
        <v>3</v>
      </c>
      <c r="K997" s="4" t="s">
        <v>16</v>
      </c>
      <c r="L997" s="6" t="str">
        <f>IF(K997="0-1 Miles","Less than a mile",
 IF(K997="1-2 Miles","Between 1 and 2 miles",
 IF(K997="2-5 Miles","Between 2 and 5 miles",
 IF(K997="5-10 Miles","Between 5 and 10 miles",
 IF(K997="10+ Miles","Greater than 10 miles",
 "Unknown"
)))))</f>
        <v>Less than a mile</v>
      </c>
      <c r="M997" s="4" t="s">
        <v>24</v>
      </c>
      <c r="N997" s="4">
        <v>47</v>
      </c>
      <c r="O997" s="4" t="str">
        <f>IF(AND(N997&gt;=25,N997&lt;=34),"Young Adults",
 IF(AND(N997&gt;=35,N997&lt;=44),"Early Middle Age",
 IF(AND(N997&gt;=45,N997&lt;=54),"Middle Age",
 IF(AND(N997&gt;=55,N997&lt;=64),"Pre-Retirement",
 IF(AND(N997&gt;=65,N997&lt;=74),"Young Seniors",
 IF(AND(N997&gt;=75,N997&lt;=89),"Senior Citizens","Invalid Age")
)))))</f>
        <v>Middle Age</v>
      </c>
      <c r="P997" s="4" t="s">
        <v>15</v>
      </c>
    </row>
    <row r="998" spans="1:16" x14ac:dyDescent="0.3">
      <c r="A998" s="7">
        <v>14191</v>
      </c>
      <c r="B998" s="7" t="s">
        <v>37</v>
      </c>
      <c r="C998" s="7" t="s">
        <v>36</v>
      </c>
      <c r="D998" s="8">
        <v>160000</v>
      </c>
      <c r="E998" s="8" t="str">
        <f t="shared" si="15"/>
        <v>High Income</v>
      </c>
      <c r="F998" s="7">
        <v>4</v>
      </c>
      <c r="G998" s="7" t="s">
        <v>19</v>
      </c>
      <c r="H998" s="7" t="s">
        <v>21</v>
      </c>
      <c r="I998" s="7" t="s">
        <v>18</v>
      </c>
      <c r="J998" s="7">
        <v>2</v>
      </c>
      <c r="K998" s="7" t="s">
        <v>30</v>
      </c>
      <c r="L998" s="9" t="str">
        <f>IF(K998="0-1 Miles","Less than a mile",
 IF(K998="1-2 Miles","Between 1 and 2 miles",
 IF(K998="2-5 Miles","Between 2 and 5 miles",
 IF(K998="5-10 Miles","Between 5 and 10 miles",
 IF(K998="10+ Miles","Greater than 10 miles",
 "Unknown"
)))))</f>
        <v>Greater than 10 miles</v>
      </c>
      <c r="M998" s="7" t="s">
        <v>17</v>
      </c>
      <c r="N998" s="7">
        <v>55</v>
      </c>
      <c r="O998" s="7" t="str">
        <f>IF(AND(N998&gt;=25,N998&lt;=34),"Young Adults",
 IF(AND(N998&gt;=35,N998&lt;=44),"Early Middle Age",
 IF(AND(N998&gt;=45,N998&lt;=54),"Middle Age",
 IF(AND(N998&gt;=55,N998&lt;=64),"Pre-Retirement",
 IF(AND(N998&gt;=65,N998&lt;=74),"Young Seniors",
 IF(AND(N998&gt;=75,N998&lt;=89),"Senior Citizens","Invalid Age")
)))))</f>
        <v>Pre-Retirement</v>
      </c>
      <c r="P998" s="7" t="s">
        <v>15</v>
      </c>
    </row>
    <row r="999" spans="1:16" x14ac:dyDescent="0.3">
      <c r="A999" s="4">
        <v>17185</v>
      </c>
      <c r="B999" s="4" t="s">
        <v>37</v>
      </c>
      <c r="C999" s="4" t="s">
        <v>39</v>
      </c>
      <c r="D999" s="5">
        <v>170000</v>
      </c>
      <c r="E999" s="5" t="str">
        <f t="shared" si="15"/>
        <v>High Income</v>
      </c>
      <c r="F999" s="4">
        <v>4</v>
      </c>
      <c r="G999" s="4" t="s">
        <v>19</v>
      </c>
      <c r="H999" s="4" t="s">
        <v>21</v>
      </c>
      <c r="I999" s="4" t="s">
        <v>18</v>
      </c>
      <c r="J999" s="4">
        <v>3</v>
      </c>
      <c r="K999" s="4" t="s">
        <v>23</v>
      </c>
      <c r="L999" s="6" t="str">
        <f>IF(K999="0-1 Miles","Less than a mile",
 IF(K999="1-2 Miles","Between 1 and 2 miles",
 IF(K999="2-5 Miles","Between 2 and 5 miles",
 IF(K999="5-10 Miles","Between 5 and 10 miles",
 IF(K999="10+ Miles","Greater than 10 miles",
 "Unknown"
)))))</f>
        <v>Between 5 and 10 miles</v>
      </c>
      <c r="M999" s="4" t="s">
        <v>17</v>
      </c>
      <c r="N999" s="4">
        <v>48</v>
      </c>
      <c r="O999" s="4" t="str">
        <f>IF(AND(N999&gt;=25,N999&lt;=34),"Young Adults",
 IF(AND(N999&gt;=35,N999&lt;=44),"Early Middle Age",
 IF(AND(N999&gt;=45,N999&lt;=54),"Middle Age",
 IF(AND(N999&gt;=55,N999&lt;=64),"Pre-Retirement",
 IF(AND(N999&gt;=65,N999&lt;=74),"Young Seniors",
 IF(AND(N999&gt;=75,N999&lt;=89),"Senior Citizens","Invalid Age")
)))))</f>
        <v>Middle Age</v>
      </c>
      <c r="P999" s="4" t="s">
        <v>15</v>
      </c>
    </row>
    <row r="1000" spans="1:16" x14ac:dyDescent="0.3">
      <c r="A1000" s="7">
        <v>11434</v>
      </c>
      <c r="B1000" s="7" t="s">
        <v>37</v>
      </c>
      <c r="C1000" s="7" t="s">
        <v>36</v>
      </c>
      <c r="D1000" s="8">
        <v>170000</v>
      </c>
      <c r="E1000" s="8" t="str">
        <f t="shared" si="15"/>
        <v>High Income</v>
      </c>
      <c r="F1000" s="7">
        <v>5</v>
      </c>
      <c r="G1000" s="7" t="s">
        <v>19</v>
      </c>
      <c r="H1000" s="7" t="s">
        <v>21</v>
      </c>
      <c r="I1000" s="7" t="s">
        <v>15</v>
      </c>
      <c r="J1000" s="7">
        <v>0</v>
      </c>
      <c r="K1000" s="7" t="s">
        <v>16</v>
      </c>
      <c r="L1000" s="9" t="str">
        <f>IF(K1000="0-1 Miles","Less than a mile",
 IF(K1000="1-2 Miles","Between 1 and 2 miles",
 IF(K1000="2-5 Miles","Between 2 and 5 miles",
 IF(K1000="5-10 Miles","Between 5 and 10 miles",
 IF(K1000="10+ Miles","Greater than 10 miles",
 "Unknown"
)))))</f>
        <v>Less than a mile</v>
      </c>
      <c r="M1000" s="7" t="s">
        <v>17</v>
      </c>
      <c r="N1000" s="7">
        <v>55</v>
      </c>
      <c r="O1000" s="7" t="str">
        <f>IF(AND(N1000&gt;=25,N1000&lt;=34),"Young Adults",
 IF(AND(N1000&gt;=35,N1000&lt;=44),"Early Middle Age",
 IF(AND(N1000&gt;=45,N1000&lt;=54),"Middle Age",
 IF(AND(N1000&gt;=55,N1000&lt;=64),"Pre-Retirement",
 IF(AND(N1000&gt;=65,N1000&lt;=74),"Young Seniors",
 IF(AND(N1000&gt;=75,N1000&lt;=89),"Senior Citizens","Invalid Age")
)))))</f>
        <v>Pre-Retirement</v>
      </c>
      <c r="P1000" s="7" t="s">
        <v>18</v>
      </c>
    </row>
    <row r="1001" spans="1:16" x14ac:dyDescent="0.3">
      <c r="A1001" s="4">
        <v>16009</v>
      </c>
      <c r="B1001" s="4" t="s">
        <v>38</v>
      </c>
      <c r="C1001" s="4" t="s">
        <v>36</v>
      </c>
      <c r="D1001" s="5">
        <v>170000</v>
      </c>
      <c r="E1001" s="5" t="str">
        <f t="shared" si="15"/>
        <v>High Income</v>
      </c>
      <c r="F1001" s="4">
        <v>1</v>
      </c>
      <c r="G1001" s="4" t="s">
        <v>31</v>
      </c>
      <c r="H1001" s="4" t="s">
        <v>28</v>
      </c>
      <c r="I1001" s="4" t="s">
        <v>18</v>
      </c>
      <c r="J1001" s="4">
        <v>4</v>
      </c>
      <c r="K1001" s="4" t="s">
        <v>16</v>
      </c>
      <c r="L1001" s="6" t="str">
        <f>IF(K1001="0-1 Miles","Less than a mile",
 IF(K1001="1-2 Miles","Between 1 and 2 miles",
 IF(K1001="2-5 Miles","Between 2 and 5 miles",
 IF(K1001="5-10 Miles","Between 5 and 10 miles",
 IF(K1001="10+ Miles","Greater than 10 miles",
 "Unknown"
)))))</f>
        <v>Less than a mile</v>
      </c>
      <c r="M1001" s="4" t="s">
        <v>32</v>
      </c>
      <c r="N1001" s="4">
        <v>66</v>
      </c>
      <c r="O1001" s="4" t="str">
        <f>IF(AND(N1001&gt;=25,N1001&lt;=34),"Young Adults",
 IF(AND(N1001&gt;=35,N1001&lt;=44),"Early Middle Age",
 IF(AND(N1001&gt;=45,N1001&lt;=54),"Middle Age",
 IF(AND(N1001&gt;=55,N1001&lt;=64),"Pre-Retirement",
 IF(AND(N1001&gt;=65,N1001&lt;=74),"Young Seniors",
 IF(AND(N1001&gt;=75,N1001&lt;=89),"Senior Citizens","Invalid Age")
)))))</f>
        <v>Young Seniors</v>
      </c>
      <c r="P1001" s="4"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C674-B0F3-4C67-BBD6-B88BE8D1A2E4}">
  <dimension ref="B2:W77"/>
  <sheetViews>
    <sheetView topLeftCell="F11" workbookViewId="0">
      <selection activeCell="N7" sqref="N7"/>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14" max="15" width="21.88671875" bestFit="1" customWidth="1"/>
    <col min="16" max="16" width="3.77734375" bestFit="1" customWidth="1"/>
    <col min="17" max="17" width="12.5546875" bestFit="1" customWidth="1"/>
    <col min="18" max="18" width="21.88671875" bestFit="1" customWidth="1"/>
    <col min="19" max="19" width="7.44140625" bestFit="1" customWidth="1"/>
    <col min="20" max="20" width="11.21875" bestFit="1" customWidth="1"/>
    <col min="21" max="21" width="10.77734375" bestFit="1" customWidth="1"/>
    <col min="22" max="22" width="13.44140625" bestFit="1" customWidth="1"/>
    <col min="23" max="23" width="10.77734375" bestFit="1" customWidth="1"/>
    <col min="24" max="24" width="9.44140625" bestFit="1" customWidth="1"/>
    <col min="25" max="25" width="3.77734375" bestFit="1" customWidth="1"/>
    <col min="26" max="26" width="12.109375" bestFit="1" customWidth="1"/>
    <col min="27" max="27" width="13.21875" bestFit="1" customWidth="1"/>
    <col min="28" max="28" width="4" bestFit="1" customWidth="1"/>
    <col min="29" max="29" width="16" bestFit="1" customWidth="1"/>
    <col min="30" max="30" width="15.44140625" bestFit="1" customWidth="1"/>
    <col min="31" max="31" width="4" bestFit="1" customWidth="1"/>
    <col min="32" max="32" width="18.21875" bestFit="1" customWidth="1"/>
    <col min="33" max="33" width="10.77734375" bestFit="1" customWidth="1"/>
  </cols>
  <sheetData>
    <row r="2" spans="2:5" x14ac:dyDescent="0.3">
      <c r="B2" s="13" t="s">
        <v>42</v>
      </c>
      <c r="C2" s="13" t="s">
        <v>45</v>
      </c>
    </row>
    <row r="3" spans="2:5" x14ac:dyDescent="0.3">
      <c r="B3" s="13" t="s">
        <v>43</v>
      </c>
      <c r="C3" t="s">
        <v>18</v>
      </c>
      <c r="D3" t="s">
        <v>15</v>
      </c>
      <c r="E3" t="s">
        <v>44</v>
      </c>
    </row>
    <row r="4" spans="2:5" x14ac:dyDescent="0.3">
      <c r="B4" s="14" t="s">
        <v>36</v>
      </c>
      <c r="C4" s="15">
        <v>122222.22222222222</v>
      </c>
      <c r="D4" s="15">
        <v>120555.55555555556</v>
      </c>
      <c r="E4" s="15">
        <v>121388.88888888889</v>
      </c>
    </row>
    <row r="5" spans="2:5" x14ac:dyDescent="0.3">
      <c r="B5" s="14" t="s">
        <v>44</v>
      </c>
      <c r="C5" s="15">
        <v>122222.22222222222</v>
      </c>
      <c r="D5" s="15">
        <v>120555.55555555556</v>
      </c>
      <c r="E5" s="15">
        <v>121388.88888888889</v>
      </c>
    </row>
    <row r="17" spans="2:17" x14ac:dyDescent="0.3">
      <c r="B17" s="13" t="s">
        <v>51</v>
      </c>
      <c r="C17" s="13" t="s">
        <v>45</v>
      </c>
      <c r="N17" s="13" t="s">
        <v>51</v>
      </c>
      <c r="O17" s="13" t="s">
        <v>45</v>
      </c>
    </row>
    <row r="18" spans="2:17" x14ac:dyDescent="0.3">
      <c r="B18" s="13" t="s">
        <v>43</v>
      </c>
      <c r="C18" t="s">
        <v>18</v>
      </c>
      <c r="D18" t="s">
        <v>15</v>
      </c>
      <c r="E18" t="s">
        <v>44</v>
      </c>
      <c r="N18" s="13" t="s">
        <v>43</v>
      </c>
      <c r="O18" t="s">
        <v>18</v>
      </c>
      <c r="P18" t="s">
        <v>15</v>
      </c>
      <c r="Q18" t="s">
        <v>44</v>
      </c>
    </row>
    <row r="19" spans="2:17" x14ac:dyDescent="0.3">
      <c r="B19" s="14" t="s">
        <v>50</v>
      </c>
      <c r="C19" s="16">
        <v>6</v>
      </c>
      <c r="D19" s="16">
        <v>6</v>
      </c>
      <c r="E19" s="16">
        <v>12</v>
      </c>
      <c r="N19" s="14" t="s">
        <v>37</v>
      </c>
      <c r="O19" s="16">
        <v>14</v>
      </c>
      <c r="P19" s="16">
        <v>9</v>
      </c>
      <c r="Q19" s="16">
        <v>23</v>
      </c>
    </row>
    <row r="20" spans="2:17" x14ac:dyDescent="0.3">
      <c r="B20" s="14" t="s">
        <v>48</v>
      </c>
      <c r="C20" s="16">
        <v>5</v>
      </c>
      <c r="D20" s="16">
        <v>6</v>
      </c>
      <c r="E20" s="16">
        <v>11</v>
      </c>
      <c r="N20" s="14" t="s">
        <v>38</v>
      </c>
      <c r="O20" s="16">
        <v>4</v>
      </c>
      <c r="P20" s="16">
        <v>9</v>
      </c>
      <c r="Q20" s="16">
        <v>13</v>
      </c>
    </row>
    <row r="21" spans="2:17" x14ac:dyDescent="0.3">
      <c r="B21" s="14" t="s">
        <v>47</v>
      </c>
      <c r="C21" s="16">
        <v>4</v>
      </c>
      <c r="D21" s="16">
        <v>3</v>
      </c>
      <c r="E21" s="16">
        <v>7</v>
      </c>
      <c r="N21" s="14" t="s">
        <v>44</v>
      </c>
      <c r="O21" s="16">
        <v>18</v>
      </c>
      <c r="P21" s="16">
        <v>18</v>
      </c>
      <c r="Q21" s="16">
        <v>36</v>
      </c>
    </row>
    <row r="22" spans="2:17" x14ac:dyDescent="0.3">
      <c r="B22" s="14" t="s">
        <v>49</v>
      </c>
      <c r="C22" s="16">
        <v>2</v>
      </c>
      <c r="D22" s="16">
        <v>3</v>
      </c>
      <c r="E22" s="16">
        <v>5</v>
      </c>
    </row>
    <row r="23" spans="2:17" x14ac:dyDescent="0.3">
      <c r="B23" s="14" t="s">
        <v>46</v>
      </c>
      <c r="C23" s="16">
        <v>1</v>
      </c>
      <c r="D23" s="16"/>
      <c r="E23" s="16">
        <v>1</v>
      </c>
    </row>
    <row r="24" spans="2:17" x14ac:dyDescent="0.3">
      <c r="B24" s="14" t="s">
        <v>44</v>
      </c>
      <c r="C24" s="16">
        <v>18</v>
      </c>
      <c r="D24" s="16">
        <v>18</v>
      </c>
      <c r="E24" s="16">
        <v>36</v>
      </c>
    </row>
    <row r="30" spans="2:17" x14ac:dyDescent="0.3">
      <c r="B30" s="13" t="s">
        <v>51</v>
      </c>
      <c r="C30" s="13" t="s">
        <v>45</v>
      </c>
    </row>
    <row r="31" spans="2:17" x14ac:dyDescent="0.3">
      <c r="B31" s="13" t="s">
        <v>43</v>
      </c>
      <c r="C31" t="s">
        <v>18</v>
      </c>
      <c r="D31" t="s">
        <v>15</v>
      </c>
      <c r="E31" t="s">
        <v>44</v>
      </c>
    </row>
    <row r="32" spans="2:17" x14ac:dyDescent="0.3">
      <c r="B32" s="14" t="s">
        <v>52</v>
      </c>
      <c r="C32" s="16">
        <v>7</v>
      </c>
      <c r="D32" s="16">
        <v>8</v>
      </c>
      <c r="E32" s="16">
        <v>15</v>
      </c>
    </row>
    <row r="33" spans="2:18" x14ac:dyDescent="0.3">
      <c r="B33" s="14" t="s">
        <v>53</v>
      </c>
      <c r="C33" s="16">
        <v>7</v>
      </c>
      <c r="D33" s="16">
        <v>7</v>
      </c>
      <c r="E33" s="16">
        <v>14</v>
      </c>
    </row>
    <row r="34" spans="2:18" x14ac:dyDescent="0.3">
      <c r="B34" s="14" t="s">
        <v>55</v>
      </c>
      <c r="C34" s="16"/>
      <c r="D34" s="16">
        <v>2</v>
      </c>
      <c r="E34" s="16">
        <v>2</v>
      </c>
    </row>
    <row r="35" spans="2:18" x14ac:dyDescent="0.3">
      <c r="B35" s="14" t="s">
        <v>54</v>
      </c>
      <c r="C35" s="16">
        <v>3</v>
      </c>
      <c r="D35" s="16">
        <v>1</v>
      </c>
      <c r="E35" s="16">
        <v>4</v>
      </c>
    </row>
    <row r="36" spans="2:18" x14ac:dyDescent="0.3">
      <c r="B36" s="14" t="s">
        <v>56</v>
      </c>
      <c r="C36" s="16">
        <v>1</v>
      </c>
      <c r="D36" s="16"/>
      <c r="E36" s="16">
        <v>1</v>
      </c>
      <c r="N36" s="13" t="s">
        <v>43</v>
      </c>
      <c r="O36" t="s">
        <v>51</v>
      </c>
    </row>
    <row r="37" spans="2:18" x14ac:dyDescent="0.3">
      <c r="B37" s="14" t="s">
        <v>44</v>
      </c>
      <c r="C37" s="16">
        <v>18</v>
      </c>
      <c r="D37" s="16">
        <v>18</v>
      </c>
      <c r="E37" s="16">
        <v>36</v>
      </c>
      <c r="N37" s="14" t="s">
        <v>17</v>
      </c>
      <c r="O37" s="16">
        <v>9</v>
      </c>
      <c r="Q37" s="14" t="s">
        <v>17</v>
      </c>
      <c r="R37" s="16">
        <v>300</v>
      </c>
    </row>
    <row r="38" spans="2:18" x14ac:dyDescent="0.3">
      <c r="N38" s="14" t="s">
        <v>32</v>
      </c>
      <c r="O38" s="16">
        <v>19</v>
      </c>
      <c r="Q38" s="14" t="s">
        <v>32</v>
      </c>
      <c r="R38" s="16">
        <v>508</v>
      </c>
    </row>
    <row r="39" spans="2:18" x14ac:dyDescent="0.3">
      <c r="N39" s="14" t="s">
        <v>24</v>
      </c>
      <c r="O39" s="16">
        <v>8</v>
      </c>
      <c r="Q39" s="14" t="s">
        <v>24</v>
      </c>
      <c r="R39" s="16">
        <v>192</v>
      </c>
    </row>
    <row r="40" spans="2:18" x14ac:dyDescent="0.3">
      <c r="N40" s="14" t="s">
        <v>44</v>
      </c>
      <c r="O40" s="16">
        <v>36</v>
      </c>
    </row>
    <row r="43" spans="2:18" x14ac:dyDescent="0.3">
      <c r="N43" s="13" t="s">
        <v>43</v>
      </c>
      <c r="O43" t="s">
        <v>51</v>
      </c>
    </row>
    <row r="44" spans="2:18" x14ac:dyDescent="0.3">
      <c r="N44" s="14" t="s">
        <v>13</v>
      </c>
      <c r="O44" s="16">
        <v>12</v>
      </c>
    </row>
    <row r="45" spans="2:18" x14ac:dyDescent="0.3">
      <c r="N45" s="14" t="s">
        <v>19</v>
      </c>
      <c r="O45" s="16">
        <v>9</v>
      </c>
    </row>
    <row r="46" spans="2:18" x14ac:dyDescent="0.3">
      <c r="N46" s="14" t="s">
        <v>31</v>
      </c>
      <c r="O46" s="16">
        <v>9</v>
      </c>
    </row>
    <row r="47" spans="2:18" x14ac:dyDescent="0.3">
      <c r="N47" s="14" t="s">
        <v>27</v>
      </c>
      <c r="O47" s="16">
        <v>4</v>
      </c>
    </row>
    <row r="48" spans="2:18" x14ac:dyDescent="0.3">
      <c r="N48" s="14" t="s">
        <v>29</v>
      </c>
      <c r="O48" s="16">
        <v>2</v>
      </c>
    </row>
    <row r="49" spans="14:23" x14ac:dyDescent="0.3">
      <c r="N49" s="14" t="s">
        <v>44</v>
      </c>
      <c r="O49" s="16">
        <v>36</v>
      </c>
    </row>
    <row r="51" spans="14:23" x14ac:dyDescent="0.3">
      <c r="N51" s="14" t="s">
        <v>5</v>
      </c>
      <c r="O51" t="s">
        <v>57</v>
      </c>
    </row>
    <row r="52" spans="14:23" x14ac:dyDescent="0.3">
      <c r="N52" t="str">
        <f>N44</f>
        <v>Bachelors</v>
      </c>
      <c r="O52">
        <f>GETPIVOTDATA("Purchased Bike",$N$43,"Education","Bachelors")</f>
        <v>12</v>
      </c>
    </row>
    <row r="53" spans="14:23" x14ac:dyDescent="0.3">
      <c r="N53" t="str">
        <f>N45</f>
        <v>Partial College</v>
      </c>
      <c r="O53">
        <f>GETPIVOTDATA("Purchased Bike",$N$43,"Education","Partial College")</f>
        <v>9</v>
      </c>
    </row>
    <row r="54" spans="14:23" x14ac:dyDescent="0.3">
      <c r="N54" t="str">
        <f>N46</f>
        <v>Graduate Degree</v>
      </c>
      <c r="O54">
        <f>GETPIVOTDATA("Purchased Bike",$N$43,"Education","High School")</f>
        <v>4</v>
      </c>
    </row>
    <row r="55" spans="14:23" x14ac:dyDescent="0.3">
      <c r="N55" t="str">
        <f>N47</f>
        <v>High School</v>
      </c>
      <c r="O55">
        <f>GETPIVOTDATA("Purchased Bike",$N$43,"Education","Graduate Degree")</f>
        <v>9</v>
      </c>
    </row>
    <row r="56" spans="14:23" x14ac:dyDescent="0.3">
      <c r="N56" t="str">
        <f>N48</f>
        <v>Partial High School</v>
      </c>
      <c r="O56">
        <f>GETPIVOTDATA("Purchased Bike",$N$43,"Education","Partial High School")</f>
        <v>2</v>
      </c>
    </row>
    <row r="59" spans="14:23" x14ac:dyDescent="0.3">
      <c r="N59" t="s">
        <v>51</v>
      </c>
      <c r="R59" s="13" t="s">
        <v>45</v>
      </c>
    </row>
    <row r="60" spans="14:23" x14ac:dyDescent="0.3">
      <c r="N60" s="16">
        <v>36</v>
      </c>
      <c r="R60" t="s">
        <v>28</v>
      </c>
      <c r="S60" t="s">
        <v>25</v>
      </c>
      <c r="T60" t="s">
        <v>21</v>
      </c>
      <c r="U60" t="s">
        <v>44</v>
      </c>
    </row>
    <row r="61" spans="14:23" x14ac:dyDescent="0.3">
      <c r="Q61" t="s">
        <v>51</v>
      </c>
      <c r="R61" s="16">
        <v>23</v>
      </c>
      <c r="S61" s="16">
        <v>1</v>
      </c>
      <c r="T61" s="16">
        <v>12</v>
      </c>
      <c r="U61" s="16">
        <v>36</v>
      </c>
    </row>
    <row r="62" spans="14:23" x14ac:dyDescent="0.3">
      <c r="N62">
        <f>GETPIVOTDATA("Purchased Bike",$N$59)</f>
        <v>36</v>
      </c>
      <c r="Q62" s="17" t="s">
        <v>59</v>
      </c>
      <c r="R62" s="17"/>
      <c r="S62" s="17"/>
      <c r="T62" s="17"/>
      <c r="U62" s="17"/>
      <c r="V62" s="17"/>
      <c r="W62" s="16"/>
    </row>
    <row r="63" spans="14:23" x14ac:dyDescent="0.3">
      <c r="R63" t="str">
        <f>R60</f>
        <v>Management</v>
      </c>
      <c r="S63" t="str">
        <f t="shared" ref="S63:V63" si="0">S60</f>
        <v>Manual</v>
      </c>
      <c r="T63" t="str">
        <f t="shared" si="0"/>
        <v>Professional</v>
      </c>
      <c r="U63" t="str">
        <f t="shared" si="0"/>
        <v>Grand Total</v>
      </c>
      <c r="V63">
        <f t="shared" si="0"/>
        <v>0</v>
      </c>
    </row>
    <row r="64" spans="14:23" x14ac:dyDescent="0.3">
      <c r="Q64" t="str">
        <f>Q61</f>
        <v>Count of Purchased Bike</v>
      </c>
      <c r="R64" t="e">
        <f>GETPIVOTDATA("Purchased Bike",$Q$59,"Occupation","Clerical")</f>
        <v>#REF!</v>
      </c>
      <c r="S64">
        <f>GETPIVOTDATA("Purchased Bike",$Q$59,"Occupation","Management")</f>
        <v>23</v>
      </c>
      <c r="T64">
        <f>GETPIVOTDATA("Purchased Bike",$Q$59,"Occupation","Manual")</f>
        <v>1</v>
      </c>
      <c r="U64">
        <f>GETPIVOTDATA("Purchased Bike",$Q$59,"Occupation","Professional")</f>
        <v>12</v>
      </c>
      <c r="V64" t="e">
        <f>GETPIVOTDATA("Purchased Bike",$Q$59,"Occupation","Skilled Manual")</f>
        <v>#REF!</v>
      </c>
      <c r="W64" t="e">
        <f t="shared" ref="W64" si="1">GETPIVOTDATA("Purchased Bike",$Q$59,"Occupation","Clerical")</f>
        <v>#REF!</v>
      </c>
    </row>
    <row r="73" spans="17:21" x14ac:dyDescent="0.3">
      <c r="Q73" s="13" t="s">
        <v>43</v>
      </c>
      <c r="R73" t="s">
        <v>51</v>
      </c>
      <c r="T73" s="18" t="s">
        <v>10</v>
      </c>
      <c r="U73" s="18" t="s">
        <v>60</v>
      </c>
    </row>
    <row r="74" spans="17:21" x14ac:dyDescent="0.3">
      <c r="Q74" s="14" t="s">
        <v>61</v>
      </c>
      <c r="R74" s="16">
        <v>9</v>
      </c>
      <c r="T74" s="14" t="str">
        <f>Q74</f>
        <v>East</v>
      </c>
      <c r="U74" s="16">
        <f>GETPIVOTDATA("Purchased Bike",$Q$73,"Region","Europe")</f>
        <v>9</v>
      </c>
    </row>
    <row r="75" spans="17:21" x14ac:dyDescent="0.3">
      <c r="Q75" s="14" t="s">
        <v>62</v>
      </c>
      <c r="R75" s="16">
        <v>19</v>
      </c>
      <c r="T75" s="14" t="str">
        <f t="shared" ref="T75:T76" si="2">Q75</f>
        <v>North</v>
      </c>
      <c r="U75" s="16">
        <f>GETPIVOTDATA("Purchased Bike",$Q$73,"Region","North America")</f>
        <v>19</v>
      </c>
    </row>
    <row r="76" spans="17:21" x14ac:dyDescent="0.3">
      <c r="Q76" s="14" t="s">
        <v>63</v>
      </c>
      <c r="R76" s="16">
        <v>8</v>
      </c>
      <c r="T76" s="14" t="str">
        <f t="shared" si="2"/>
        <v>West</v>
      </c>
      <c r="U76" s="16">
        <f>GETPIVOTDATA("Purchased Bike",$Q$73,"Region","Pacific")</f>
        <v>8</v>
      </c>
    </row>
    <row r="77" spans="17:21" x14ac:dyDescent="0.3">
      <c r="Q77" s="14" t="s">
        <v>44</v>
      </c>
      <c r="R77" s="16">
        <v>36</v>
      </c>
    </row>
  </sheetData>
  <mergeCells count="1">
    <mergeCell ref="Q62:V62"/>
  </mergeCells>
  <pageMargins left="0.7" right="0.7" top="0.75" bottom="0.75" header="0.3" footer="0.3"/>
  <pageSetup paperSize="9" orientation="portrait" horizontalDpi="4294967293" verticalDpi="0"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08D6-ADE3-47E7-B60A-68CA2A8458A5}">
  <dimension ref="A1"/>
  <sheetViews>
    <sheetView showGridLines="0" showRowColHeaders="0" workbookViewId="0">
      <selection activeCell="T8" sqref="T8"/>
    </sheetView>
  </sheetViews>
  <sheetFormatPr defaultRowHeight="14.4" x14ac:dyDescent="0.3"/>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Tables_Charts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Founa</cp:lastModifiedBy>
  <cp:lastPrinted>2025-10-03T05:37:55Z</cp:lastPrinted>
  <dcterms:created xsi:type="dcterms:W3CDTF">2022-03-18T02:50:57Z</dcterms:created>
  <dcterms:modified xsi:type="dcterms:W3CDTF">2025-10-03T14:35:52Z</dcterms:modified>
</cp:coreProperties>
</file>