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ata\52422003_Vitters_Detail_Eng_Zero_MAS\Software\Configuration\IO-Lists\"/>
    </mc:Choice>
  </mc:AlternateContent>
  <bookViews>
    <workbookView xWindow="-195" yWindow="-195" windowWidth="29190" windowHeight="15870" tabRatio="500" activeTab="2"/>
  </bookViews>
  <sheets>
    <sheet name="Rev" sheetId="1" r:id="rId1"/>
    <sheet name="Project definitions" sheetId="2" r:id="rId2"/>
    <sheet name="IO-List" sheetId="3" r:id="rId3"/>
    <sheet name="Help" sheetId="4" r:id="rId4"/>
    <sheet name="Internal lists" sheetId="5" r:id="rId5"/>
  </sheets>
  <definedNames>
    <definedName name="_xlnm._FilterDatabase" localSheetId="2" hidden="1">'IO-List'!$A$1:$BU$626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70" i="3" l="1"/>
  <c r="J75" i="3"/>
  <c r="W535" i="3" l="1"/>
  <c r="X535" i="3"/>
  <c r="Y535" i="3"/>
  <c r="W536" i="3"/>
  <c r="X536" i="3"/>
  <c r="Y536" i="3"/>
  <c r="W537" i="3"/>
  <c r="X537" i="3"/>
  <c r="Y537" i="3"/>
  <c r="W538" i="3"/>
  <c r="X538" i="3"/>
  <c r="Y538" i="3"/>
  <c r="W539" i="3"/>
  <c r="X539" i="3"/>
  <c r="Y539" i="3"/>
  <c r="W540" i="3"/>
  <c r="X540" i="3"/>
  <c r="Y540" i="3"/>
  <c r="W541" i="3"/>
  <c r="X541" i="3"/>
  <c r="Y541" i="3"/>
  <c r="W542" i="3"/>
  <c r="X542" i="3"/>
  <c r="Y542" i="3"/>
  <c r="W543" i="3"/>
  <c r="X543" i="3"/>
  <c r="Y543" i="3"/>
  <c r="W544" i="3"/>
  <c r="X544" i="3"/>
  <c r="Y544" i="3"/>
  <c r="W545" i="3"/>
  <c r="X545" i="3"/>
  <c r="Y545" i="3"/>
  <c r="W546" i="3"/>
  <c r="X546" i="3"/>
  <c r="Y546" i="3"/>
  <c r="W547" i="3"/>
  <c r="X547" i="3"/>
  <c r="Y547" i="3"/>
  <c r="W548" i="3"/>
  <c r="X548" i="3"/>
  <c r="Y548" i="3"/>
  <c r="W549" i="3"/>
  <c r="X549" i="3"/>
  <c r="Y549" i="3"/>
  <c r="W550" i="3"/>
  <c r="X550" i="3"/>
  <c r="Y550" i="3"/>
  <c r="W551" i="3"/>
  <c r="X551" i="3"/>
  <c r="Y551" i="3"/>
  <c r="W552" i="3"/>
  <c r="X552" i="3"/>
  <c r="Y552" i="3"/>
  <c r="W553" i="3"/>
  <c r="X553" i="3"/>
  <c r="Y553" i="3"/>
  <c r="W554" i="3"/>
  <c r="X554" i="3"/>
  <c r="Y554" i="3"/>
  <c r="W555" i="3"/>
  <c r="X555" i="3"/>
  <c r="Y555" i="3"/>
  <c r="W556" i="3"/>
  <c r="X556" i="3"/>
  <c r="Y556" i="3"/>
  <c r="W557" i="3"/>
  <c r="X557" i="3"/>
  <c r="Y557" i="3"/>
  <c r="W558" i="3"/>
  <c r="X558" i="3"/>
  <c r="Y558" i="3"/>
  <c r="W559" i="3"/>
  <c r="X559" i="3"/>
  <c r="Y559" i="3"/>
  <c r="W560" i="3"/>
  <c r="X560" i="3"/>
  <c r="Y560" i="3"/>
  <c r="W561" i="3"/>
  <c r="X561" i="3"/>
  <c r="Y561" i="3"/>
  <c r="W562" i="3"/>
  <c r="X562" i="3"/>
  <c r="Y562" i="3"/>
  <c r="W563" i="3"/>
  <c r="X563" i="3"/>
  <c r="Y563" i="3"/>
  <c r="W564" i="3"/>
  <c r="X564" i="3"/>
  <c r="Y564" i="3"/>
  <c r="W565" i="3"/>
  <c r="X565" i="3"/>
  <c r="Y565" i="3"/>
  <c r="W566" i="3"/>
  <c r="X566" i="3"/>
  <c r="Y566" i="3"/>
  <c r="W567" i="3"/>
  <c r="X567" i="3"/>
  <c r="Y567" i="3"/>
  <c r="W568" i="3"/>
  <c r="X568" i="3"/>
  <c r="Y568" i="3"/>
  <c r="W569" i="3"/>
  <c r="X569" i="3"/>
  <c r="Y569" i="3"/>
  <c r="W570" i="3"/>
  <c r="X570" i="3"/>
  <c r="Y570" i="3"/>
  <c r="W571" i="3"/>
  <c r="X571" i="3"/>
  <c r="Y571" i="3"/>
  <c r="W572" i="3"/>
  <c r="X572" i="3"/>
  <c r="Y572" i="3"/>
  <c r="W573" i="3"/>
  <c r="X573" i="3"/>
  <c r="Y573" i="3"/>
  <c r="W574" i="3"/>
  <c r="X574" i="3"/>
  <c r="Y574" i="3"/>
  <c r="W575" i="3"/>
  <c r="X575" i="3"/>
  <c r="Y575" i="3"/>
  <c r="W576" i="3"/>
  <c r="X576" i="3"/>
  <c r="Y576" i="3"/>
  <c r="W577" i="3"/>
  <c r="X577" i="3"/>
  <c r="Y577" i="3"/>
  <c r="W578" i="3"/>
  <c r="X578" i="3"/>
  <c r="Y578" i="3"/>
  <c r="W579" i="3"/>
  <c r="X579" i="3"/>
  <c r="Y579" i="3"/>
  <c r="W580" i="3"/>
  <c r="X580" i="3"/>
  <c r="Y580" i="3"/>
  <c r="W581" i="3"/>
  <c r="X581" i="3"/>
  <c r="Y581" i="3"/>
  <c r="W582" i="3"/>
  <c r="X582" i="3"/>
  <c r="Y582" i="3"/>
  <c r="W583" i="3"/>
  <c r="X583" i="3"/>
  <c r="Y583" i="3"/>
  <c r="W584" i="3"/>
  <c r="X584" i="3"/>
  <c r="Y584" i="3"/>
  <c r="W585" i="3"/>
  <c r="X585" i="3"/>
  <c r="Y585" i="3"/>
  <c r="W586" i="3"/>
  <c r="X586" i="3"/>
  <c r="Y586" i="3"/>
  <c r="W587" i="3"/>
  <c r="X587" i="3"/>
  <c r="Y587" i="3"/>
  <c r="W588" i="3"/>
  <c r="X588" i="3"/>
  <c r="Y588" i="3"/>
  <c r="W589" i="3"/>
  <c r="X589" i="3"/>
  <c r="Y589" i="3"/>
  <c r="W590" i="3"/>
  <c r="X590" i="3"/>
  <c r="Y590" i="3"/>
  <c r="W591" i="3"/>
  <c r="X591" i="3"/>
  <c r="Y591" i="3"/>
  <c r="W592" i="3"/>
  <c r="X592" i="3"/>
  <c r="Y592" i="3"/>
  <c r="W593" i="3"/>
  <c r="X593" i="3"/>
  <c r="Y593" i="3"/>
  <c r="W594" i="3"/>
  <c r="X594" i="3"/>
  <c r="Y594" i="3"/>
  <c r="W595" i="3"/>
  <c r="X595" i="3"/>
  <c r="Y595" i="3"/>
  <c r="W596" i="3"/>
  <c r="X596" i="3"/>
  <c r="Y596" i="3"/>
  <c r="W597" i="3"/>
  <c r="X597" i="3"/>
  <c r="Y597" i="3"/>
  <c r="W598" i="3"/>
  <c r="X598" i="3"/>
  <c r="Y598" i="3"/>
  <c r="W599" i="3"/>
  <c r="X599" i="3"/>
  <c r="Y599" i="3"/>
  <c r="W600" i="3"/>
  <c r="X600" i="3"/>
  <c r="Y600" i="3"/>
  <c r="W601" i="3"/>
  <c r="X601" i="3"/>
  <c r="Y601" i="3"/>
  <c r="W602" i="3"/>
  <c r="X602" i="3"/>
  <c r="Y602" i="3"/>
  <c r="W603" i="3"/>
  <c r="X603" i="3"/>
  <c r="Y603" i="3"/>
  <c r="W604" i="3"/>
  <c r="X604" i="3"/>
  <c r="Y604" i="3"/>
  <c r="W605" i="3"/>
  <c r="X605" i="3"/>
  <c r="Y605" i="3"/>
  <c r="W606" i="3"/>
  <c r="X606" i="3"/>
  <c r="Y606" i="3"/>
  <c r="W607" i="3"/>
  <c r="X607" i="3"/>
  <c r="Y607" i="3"/>
  <c r="W608" i="3"/>
  <c r="X608" i="3"/>
  <c r="Y608" i="3"/>
  <c r="W609" i="3"/>
  <c r="X609" i="3"/>
  <c r="Y609" i="3"/>
  <c r="W610" i="3"/>
  <c r="X610" i="3"/>
  <c r="Y610" i="3"/>
  <c r="W611" i="3"/>
  <c r="X611" i="3"/>
  <c r="Y611" i="3"/>
  <c r="W612" i="3"/>
  <c r="X612" i="3"/>
  <c r="Y612" i="3"/>
  <c r="W613" i="3"/>
  <c r="X613" i="3"/>
  <c r="Y613" i="3"/>
  <c r="W614" i="3"/>
  <c r="X614" i="3"/>
  <c r="Y614" i="3"/>
  <c r="W615" i="3"/>
  <c r="X615" i="3"/>
  <c r="Y615" i="3"/>
  <c r="W616" i="3"/>
  <c r="X616" i="3"/>
  <c r="Y616" i="3"/>
  <c r="W617" i="3"/>
  <c r="X617" i="3"/>
  <c r="Y617" i="3"/>
  <c r="W618" i="3"/>
  <c r="X618" i="3"/>
  <c r="Y618" i="3"/>
  <c r="W619" i="3"/>
  <c r="X619" i="3"/>
  <c r="Y619" i="3"/>
  <c r="W620" i="3"/>
  <c r="X620" i="3"/>
  <c r="Y620" i="3"/>
  <c r="W621" i="3"/>
  <c r="X621" i="3"/>
  <c r="Y621" i="3"/>
  <c r="W622" i="3"/>
  <c r="X622" i="3"/>
  <c r="Y622" i="3"/>
  <c r="Y534" i="3"/>
  <c r="X534" i="3"/>
  <c r="W534" i="3"/>
  <c r="W510" i="3"/>
  <c r="X510" i="3"/>
  <c r="Y510" i="3"/>
  <c r="W511" i="3"/>
  <c r="X511" i="3"/>
  <c r="Y511" i="3"/>
  <c r="W512" i="3"/>
  <c r="X512" i="3"/>
  <c r="Y512" i="3"/>
  <c r="W513" i="3"/>
  <c r="X513" i="3"/>
  <c r="Y513" i="3"/>
  <c r="W514" i="3"/>
  <c r="X514" i="3"/>
  <c r="Y514" i="3"/>
  <c r="W515" i="3"/>
  <c r="X515" i="3"/>
  <c r="Y515" i="3"/>
  <c r="W516" i="3"/>
  <c r="X516" i="3"/>
  <c r="Y516" i="3"/>
  <c r="W517" i="3"/>
  <c r="X517" i="3"/>
  <c r="Y517" i="3"/>
  <c r="W518" i="3"/>
  <c r="X518" i="3"/>
  <c r="Y518" i="3"/>
  <c r="W519" i="3"/>
  <c r="X519" i="3"/>
  <c r="Y519" i="3"/>
  <c r="W520" i="3"/>
  <c r="X520" i="3"/>
  <c r="Y520" i="3"/>
  <c r="W521" i="3"/>
  <c r="X521" i="3"/>
  <c r="Y521" i="3"/>
  <c r="W522" i="3"/>
  <c r="X522" i="3"/>
  <c r="Y522" i="3"/>
  <c r="W523" i="3"/>
  <c r="X523" i="3"/>
  <c r="Y523" i="3"/>
  <c r="W524" i="3"/>
  <c r="X524" i="3"/>
  <c r="Y524" i="3"/>
  <c r="W525" i="3"/>
  <c r="X525" i="3"/>
  <c r="Y525" i="3"/>
  <c r="W526" i="3"/>
  <c r="X526" i="3"/>
  <c r="Y526" i="3"/>
  <c r="W527" i="3"/>
  <c r="X527" i="3"/>
  <c r="Y527" i="3"/>
  <c r="W528" i="3"/>
  <c r="X528" i="3"/>
  <c r="Y528" i="3"/>
  <c r="X509" i="3"/>
  <c r="W509" i="3"/>
  <c r="W508" i="3"/>
  <c r="X508" i="3"/>
  <c r="Y508" i="3"/>
  <c r="Y507" i="3"/>
  <c r="X507" i="3"/>
  <c r="W507" i="3"/>
  <c r="W324" i="3"/>
  <c r="X324" i="3"/>
  <c r="Y324" i="3"/>
  <c r="W325" i="3"/>
  <c r="X325" i="3"/>
  <c r="Y325" i="3"/>
  <c r="W326" i="3"/>
  <c r="X326" i="3"/>
  <c r="Y326" i="3"/>
  <c r="W327" i="3"/>
  <c r="X327" i="3"/>
  <c r="Y327" i="3"/>
  <c r="W328" i="3"/>
  <c r="X328" i="3"/>
  <c r="Y328" i="3"/>
  <c r="W329" i="3"/>
  <c r="X329" i="3"/>
  <c r="Y329" i="3"/>
  <c r="W330" i="3"/>
  <c r="X330" i="3"/>
  <c r="Y330" i="3"/>
  <c r="W331" i="3"/>
  <c r="X331" i="3"/>
  <c r="Y331" i="3"/>
  <c r="W332" i="3"/>
  <c r="X332" i="3"/>
  <c r="Y332" i="3"/>
  <c r="W333" i="3"/>
  <c r="X333" i="3"/>
  <c r="Y333" i="3"/>
  <c r="W334" i="3"/>
  <c r="X334" i="3"/>
  <c r="Y334" i="3"/>
  <c r="W335" i="3"/>
  <c r="X335" i="3"/>
  <c r="Y335" i="3"/>
  <c r="W336" i="3"/>
  <c r="X336" i="3"/>
  <c r="Y336" i="3"/>
  <c r="W337" i="3"/>
  <c r="X337" i="3"/>
  <c r="Y337" i="3"/>
  <c r="W338" i="3"/>
  <c r="X338" i="3"/>
  <c r="Y338" i="3"/>
  <c r="W339" i="3"/>
  <c r="X339" i="3"/>
  <c r="Y339" i="3"/>
  <c r="W340" i="3"/>
  <c r="X340" i="3"/>
  <c r="Y340" i="3"/>
  <c r="W341" i="3"/>
  <c r="X341" i="3"/>
  <c r="Y341" i="3"/>
  <c r="W342" i="3"/>
  <c r="X342" i="3"/>
  <c r="Y342" i="3"/>
  <c r="W343" i="3"/>
  <c r="X343" i="3"/>
  <c r="Y343" i="3"/>
  <c r="W344" i="3"/>
  <c r="X344" i="3"/>
  <c r="Y344" i="3"/>
  <c r="W345" i="3"/>
  <c r="X345" i="3"/>
  <c r="Y345" i="3"/>
  <c r="W346" i="3"/>
  <c r="X346" i="3"/>
  <c r="Y346" i="3"/>
  <c r="W347" i="3"/>
  <c r="X347" i="3"/>
  <c r="Y347" i="3"/>
  <c r="W348" i="3"/>
  <c r="X348" i="3"/>
  <c r="Y348" i="3"/>
  <c r="W349" i="3"/>
  <c r="X349" i="3"/>
  <c r="Y349" i="3"/>
  <c r="W350" i="3"/>
  <c r="X350" i="3"/>
  <c r="Y350" i="3"/>
  <c r="W351" i="3"/>
  <c r="X351" i="3"/>
  <c r="Y351" i="3"/>
  <c r="W352" i="3"/>
  <c r="X352" i="3"/>
  <c r="Y352" i="3"/>
  <c r="W353" i="3"/>
  <c r="X353" i="3"/>
  <c r="Y353" i="3"/>
  <c r="W354" i="3"/>
  <c r="X354" i="3"/>
  <c r="Y354" i="3"/>
  <c r="W355" i="3"/>
  <c r="X355" i="3"/>
  <c r="Y355" i="3"/>
  <c r="W356" i="3"/>
  <c r="X356" i="3"/>
  <c r="Y356" i="3"/>
  <c r="W357" i="3"/>
  <c r="X357" i="3"/>
  <c r="Y357" i="3"/>
  <c r="W358" i="3"/>
  <c r="X358" i="3"/>
  <c r="Y358" i="3"/>
  <c r="W359" i="3"/>
  <c r="X359" i="3"/>
  <c r="Y359" i="3"/>
  <c r="W360" i="3"/>
  <c r="X360" i="3"/>
  <c r="Y360" i="3"/>
  <c r="W361" i="3"/>
  <c r="X361" i="3"/>
  <c r="Y361" i="3"/>
  <c r="W362" i="3"/>
  <c r="X362" i="3"/>
  <c r="Y362" i="3"/>
  <c r="W363" i="3"/>
  <c r="X363" i="3"/>
  <c r="Y363" i="3"/>
  <c r="W364" i="3"/>
  <c r="X364" i="3"/>
  <c r="Y364" i="3"/>
  <c r="W365" i="3"/>
  <c r="X365" i="3"/>
  <c r="Y365" i="3"/>
  <c r="W366" i="3"/>
  <c r="X366" i="3"/>
  <c r="Y366" i="3"/>
  <c r="W367" i="3"/>
  <c r="X367" i="3"/>
  <c r="Y367" i="3"/>
  <c r="W368" i="3"/>
  <c r="X368" i="3"/>
  <c r="Y368" i="3"/>
  <c r="W369" i="3"/>
  <c r="X369" i="3"/>
  <c r="Y369" i="3"/>
  <c r="W370" i="3"/>
  <c r="X370" i="3"/>
  <c r="Y370" i="3"/>
  <c r="W371" i="3"/>
  <c r="X371" i="3"/>
  <c r="Y371" i="3"/>
  <c r="W372" i="3"/>
  <c r="X372" i="3"/>
  <c r="Y372" i="3"/>
  <c r="W373" i="3"/>
  <c r="X373" i="3"/>
  <c r="Y373" i="3"/>
  <c r="W374" i="3"/>
  <c r="X374" i="3"/>
  <c r="Y374" i="3"/>
  <c r="W375" i="3"/>
  <c r="X375" i="3"/>
  <c r="Y375" i="3"/>
  <c r="W376" i="3"/>
  <c r="X376" i="3"/>
  <c r="Y376" i="3"/>
  <c r="W377" i="3"/>
  <c r="X377" i="3"/>
  <c r="Y377" i="3"/>
  <c r="W378" i="3"/>
  <c r="X378" i="3"/>
  <c r="Y378" i="3"/>
  <c r="W379" i="3"/>
  <c r="X379" i="3"/>
  <c r="Y379" i="3"/>
  <c r="W380" i="3"/>
  <c r="X380" i="3"/>
  <c r="Y380" i="3"/>
  <c r="W381" i="3"/>
  <c r="X381" i="3"/>
  <c r="Y381" i="3"/>
  <c r="W382" i="3"/>
  <c r="X382" i="3"/>
  <c r="Y382" i="3"/>
  <c r="W383" i="3"/>
  <c r="X383" i="3"/>
  <c r="Y383" i="3"/>
  <c r="W384" i="3"/>
  <c r="X384" i="3"/>
  <c r="Y384" i="3"/>
  <c r="W385" i="3"/>
  <c r="X385" i="3"/>
  <c r="Y385" i="3"/>
  <c r="W386" i="3"/>
  <c r="X386" i="3"/>
  <c r="Y386" i="3"/>
  <c r="W387" i="3"/>
  <c r="X387" i="3"/>
  <c r="Y387" i="3"/>
  <c r="W388" i="3"/>
  <c r="X388" i="3"/>
  <c r="Y388" i="3"/>
  <c r="W389" i="3"/>
  <c r="X389" i="3"/>
  <c r="Y389" i="3"/>
  <c r="W390" i="3"/>
  <c r="X390" i="3"/>
  <c r="Y390" i="3"/>
  <c r="W391" i="3"/>
  <c r="X391" i="3"/>
  <c r="Y391" i="3"/>
  <c r="W392" i="3"/>
  <c r="X392" i="3"/>
  <c r="Y392" i="3"/>
  <c r="W393" i="3"/>
  <c r="X393" i="3"/>
  <c r="Y393" i="3"/>
  <c r="W394" i="3"/>
  <c r="X394" i="3"/>
  <c r="Y394" i="3"/>
  <c r="W395" i="3"/>
  <c r="X395" i="3"/>
  <c r="Y395" i="3"/>
  <c r="W396" i="3"/>
  <c r="X396" i="3"/>
  <c r="Y396" i="3"/>
  <c r="W397" i="3"/>
  <c r="X397" i="3"/>
  <c r="Y397" i="3"/>
  <c r="W398" i="3"/>
  <c r="X398" i="3"/>
  <c r="Y398" i="3"/>
  <c r="W399" i="3"/>
  <c r="X399" i="3"/>
  <c r="Y399" i="3"/>
  <c r="W400" i="3"/>
  <c r="X400" i="3"/>
  <c r="Y400" i="3"/>
  <c r="W401" i="3"/>
  <c r="X401" i="3"/>
  <c r="Y401" i="3"/>
  <c r="W402" i="3"/>
  <c r="X402" i="3"/>
  <c r="Y402" i="3"/>
  <c r="W403" i="3"/>
  <c r="X403" i="3"/>
  <c r="Y403" i="3"/>
  <c r="W404" i="3"/>
  <c r="X404" i="3"/>
  <c r="Y404" i="3"/>
  <c r="W405" i="3"/>
  <c r="X405" i="3"/>
  <c r="Y405" i="3"/>
  <c r="W406" i="3"/>
  <c r="X406" i="3"/>
  <c r="Y406" i="3"/>
  <c r="W407" i="3"/>
  <c r="X407" i="3"/>
  <c r="Y407" i="3"/>
  <c r="W408" i="3"/>
  <c r="X408" i="3"/>
  <c r="Y408" i="3"/>
  <c r="W409" i="3"/>
  <c r="X409" i="3"/>
  <c r="Y409" i="3"/>
  <c r="W410" i="3"/>
  <c r="X410" i="3"/>
  <c r="Y410" i="3"/>
  <c r="W411" i="3"/>
  <c r="X411" i="3"/>
  <c r="Y411" i="3"/>
  <c r="W412" i="3"/>
  <c r="X412" i="3"/>
  <c r="Y412" i="3"/>
  <c r="W413" i="3"/>
  <c r="X413" i="3"/>
  <c r="Y413" i="3"/>
  <c r="W414" i="3"/>
  <c r="X414" i="3"/>
  <c r="Y414" i="3"/>
  <c r="W415" i="3"/>
  <c r="X415" i="3"/>
  <c r="Y415" i="3"/>
  <c r="W416" i="3"/>
  <c r="X416" i="3"/>
  <c r="Y416" i="3"/>
  <c r="W417" i="3"/>
  <c r="X417" i="3"/>
  <c r="Y417" i="3"/>
  <c r="W418" i="3"/>
  <c r="X418" i="3"/>
  <c r="Y418" i="3"/>
  <c r="W419" i="3"/>
  <c r="X419" i="3"/>
  <c r="Y419" i="3"/>
  <c r="W420" i="3"/>
  <c r="X420" i="3"/>
  <c r="Y420" i="3"/>
  <c r="W421" i="3"/>
  <c r="X421" i="3"/>
  <c r="Y421" i="3"/>
  <c r="W422" i="3"/>
  <c r="X422" i="3"/>
  <c r="Y422" i="3"/>
  <c r="W423" i="3"/>
  <c r="X423" i="3"/>
  <c r="Y423" i="3"/>
  <c r="W424" i="3"/>
  <c r="X424" i="3"/>
  <c r="Y424" i="3"/>
  <c r="W425" i="3"/>
  <c r="X425" i="3"/>
  <c r="Y425" i="3"/>
  <c r="W426" i="3"/>
  <c r="X426" i="3"/>
  <c r="Y426" i="3"/>
  <c r="W427" i="3"/>
  <c r="X427" i="3"/>
  <c r="Y427" i="3"/>
  <c r="W428" i="3"/>
  <c r="X428" i="3"/>
  <c r="Y428" i="3"/>
  <c r="W429" i="3"/>
  <c r="X429" i="3"/>
  <c r="Y429" i="3"/>
  <c r="W430" i="3"/>
  <c r="X430" i="3"/>
  <c r="Y430" i="3"/>
  <c r="W431" i="3"/>
  <c r="X431" i="3"/>
  <c r="Y431" i="3"/>
  <c r="W432" i="3"/>
  <c r="X432" i="3"/>
  <c r="Y432" i="3"/>
  <c r="W433" i="3"/>
  <c r="X433" i="3"/>
  <c r="Y433" i="3"/>
  <c r="W434" i="3"/>
  <c r="X434" i="3"/>
  <c r="Y434" i="3"/>
  <c r="W435" i="3"/>
  <c r="X435" i="3"/>
  <c r="Y435" i="3"/>
  <c r="W436" i="3"/>
  <c r="X436" i="3"/>
  <c r="Y436" i="3"/>
  <c r="W437" i="3"/>
  <c r="X437" i="3"/>
  <c r="Y437" i="3"/>
  <c r="W438" i="3"/>
  <c r="X438" i="3"/>
  <c r="Y438" i="3"/>
  <c r="W439" i="3"/>
  <c r="X439" i="3"/>
  <c r="Y439" i="3"/>
  <c r="W440" i="3"/>
  <c r="X440" i="3"/>
  <c r="Y440" i="3"/>
  <c r="W441" i="3"/>
  <c r="X441" i="3"/>
  <c r="Y441" i="3"/>
  <c r="W442" i="3"/>
  <c r="X442" i="3"/>
  <c r="Y442" i="3"/>
  <c r="W443" i="3"/>
  <c r="X443" i="3"/>
  <c r="Y443" i="3"/>
  <c r="W444" i="3"/>
  <c r="X444" i="3"/>
  <c r="Y444" i="3"/>
  <c r="W445" i="3"/>
  <c r="X445" i="3"/>
  <c r="Y445" i="3"/>
  <c r="W446" i="3"/>
  <c r="X446" i="3"/>
  <c r="Y446" i="3"/>
  <c r="W447" i="3"/>
  <c r="X447" i="3"/>
  <c r="Y447" i="3"/>
  <c r="W448" i="3"/>
  <c r="X448" i="3"/>
  <c r="Y448" i="3"/>
  <c r="W449" i="3"/>
  <c r="X449" i="3"/>
  <c r="Y449" i="3"/>
  <c r="W450" i="3"/>
  <c r="X450" i="3"/>
  <c r="Y450" i="3"/>
  <c r="W451" i="3"/>
  <c r="X451" i="3"/>
  <c r="Y451" i="3"/>
  <c r="W452" i="3"/>
  <c r="X452" i="3"/>
  <c r="Y452" i="3"/>
  <c r="W453" i="3"/>
  <c r="X453" i="3"/>
  <c r="Y453" i="3"/>
  <c r="W454" i="3"/>
  <c r="X454" i="3"/>
  <c r="Y454" i="3"/>
  <c r="W455" i="3"/>
  <c r="X455" i="3"/>
  <c r="Y455" i="3"/>
  <c r="W456" i="3"/>
  <c r="X456" i="3"/>
  <c r="Y456" i="3"/>
  <c r="W457" i="3"/>
  <c r="X457" i="3"/>
  <c r="Y457" i="3"/>
  <c r="W458" i="3"/>
  <c r="X458" i="3"/>
  <c r="Y458" i="3"/>
  <c r="W459" i="3"/>
  <c r="X459" i="3"/>
  <c r="Y459" i="3"/>
  <c r="W460" i="3"/>
  <c r="X460" i="3"/>
  <c r="Y460" i="3"/>
  <c r="W461" i="3"/>
  <c r="X461" i="3"/>
  <c r="Y461" i="3"/>
  <c r="W462" i="3"/>
  <c r="X462" i="3"/>
  <c r="Y462" i="3"/>
  <c r="W463" i="3"/>
  <c r="X463" i="3"/>
  <c r="Y463" i="3"/>
  <c r="W464" i="3"/>
  <c r="X464" i="3"/>
  <c r="Y464" i="3"/>
  <c r="W465" i="3"/>
  <c r="X465" i="3"/>
  <c r="Y465" i="3"/>
  <c r="W466" i="3"/>
  <c r="X466" i="3"/>
  <c r="Y466" i="3"/>
  <c r="W467" i="3"/>
  <c r="X467" i="3"/>
  <c r="Y467" i="3"/>
  <c r="W468" i="3"/>
  <c r="X468" i="3"/>
  <c r="Y468" i="3"/>
  <c r="W469" i="3"/>
  <c r="X469" i="3"/>
  <c r="Y469" i="3"/>
  <c r="W470" i="3"/>
  <c r="X470" i="3"/>
  <c r="Y470" i="3"/>
  <c r="W471" i="3"/>
  <c r="X471" i="3"/>
  <c r="Y471" i="3"/>
  <c r="W472" i="3"/>
  <c r="X472" i="3"/>
  <c r="Y472" i="3"/>
  <c r="W473" i="3"/>
  <c r="X473" i="3"/>
  <c r="Y473" i="3"/>
  <c r="W474" i="3"/>
  <c r="X474" i="3"/>
  <c r="Y474" i="3"/>
  <c r="W475" i="3"/>
  <c r="X475" i="3"/>
  <c r="Y475" i="3"/>
  <c r="W476" i="3"/>
  <c r="X476" i="3"/>
  <c r="Y476" i="3"/>
  <c r="W477" i="3"/>
  <c r="X477" i="3"/>
  <c r="Y477" i="3"/>
  <c r="W478" i="3"/>
  <c r="X478" i="3"/>
  <c r="Y478" i="3"/>
  <c r="W479" i="3"/>
  <c r="X479" i="3"/>
  <c r="Y479" i="3"/>
  <c r="W480" i="3"/>
  <c r="X480" i="3"/>
  <c r="Y480" i="3"/>
  <c r="W481" i="3"/>
  <c r="X481" i="3"/>
  <c r="Y481" i="3"/>
  <c r="W482" i="3"/>
  <c r="X482" i="3"/>
  <c r="Y482" i="3"/>
  <c r="W483" i="3"/>
  <c r="X483" i="3"/>
  <c r="Y483" i="3"/>
  <c r="W484" i="3"/>
  <c r="X484" i="3"/>
  <c r="Y484" i="3"/>
  <c r="W485" i="3"/>
  <c r="X485" i="3"/>
  <c r="Y485" i="3"/>
  <c r="W486" i="3"/>
  <c r="X486" i="3"/>
  <c r="Y486" i="3"/>
  <c r="W487" i="3"/>
  <c r="X487" i="3"/>
  <c r="Y487" i="3"/>
  <c r="W488" i="3"/>
  <c r="X488" i="3"/>
  <c r="Y488" i="3"/>
  <c r="W489" i="3"/>
  <c r="X489" i="3"/>
  <c r="Y489" i="3"/>
  <c r="W490" i="3"/>
  <c r="X490" i="3"/>
  <c r="Y490" i="3"/>
  <c r="W491" i="3"/>
  <c r="X491" i="3"/>
  <c r="Y491" i="3"/>
  <c r="W492" i="3"/>
  <c r="X492" i="3"/>
  <c r="Y492" i="3"/>
  <c r="W493" i="3"/>
  <c r="X493" i="3"/>
  <c r="Y493" i="3"/>
  <c r="W494" i="3"/>
  <c r="X494" i="3"/>
  <c r="Y494" i="3"/>
  <c r="W495" i="3"/>
  <c r="X495" i="3"/>
  <c r="Y495" i="3"/>
  <c r="W496" i="3"/>
  <c r="X496" i="3"/>
  <c r="Y496" i="3"/>
  <c r="W497" i="3"/>
  <c r="X497" i="3"/>
  <c r="Y497" i="3"/>
  <c r="W498" i="3"/>
  <c r="X498" i="3"/>
  <c r="Y498" i="3"/>
  <c r="W499" i="3"/>
  <c r="X499" i="3"/>
  <c r="Y499" i="3"/>
  <c r="W500" i="3"/>
  <c r="X500" i="3"/>
  <c r="Y500" i="3"/>
  <c r="W501" i="3"/>
  <c r="X501" i="3"/>
  <c r="Y501" i="3"/>
  <c r="W502" i="3"/>
  <c r="X502" i="3"/>
  <c r="Y502" i="3"/>
  <c r="W503" i="3"/>
  <c r="X503" i="3"/>
  <c r="Y503" i="3"/>
  <c r="W504" i="3"/>
  <c r="X504" i="3"/>
  <c r="Y504" i="3"/>
  <c r="W505" i="3"/>
  <c r="X505" i="3"/>
  <c r="Y505" i="3"/>
  <c r="W506" i="3"/>
  <c r="X506" i="3"/>
  <c r="Y506" i="3"/>
  <c r="Y323" i="3"/>
  <c r="X323" i="3"/>
  <c r="W323" i="3"/>
  <c r="W284" i="3"/>
  <c r="X284" i="3"/>
  <c r="Y284" i="3"/>
  <c r="W285" i="3"/>
  <c r="X285" i="3"/>
  <c r="Y285" i="3"/>
  <c r="W286" i="3"/>
  <c r="X286" i="3"/>
  <c r="Y286" i="3"/>
  <c r="W287" i="3"/>
  <c r="X287" i="3"/>
  <c r="Y287" i="3"/>
  <c r="W288" i="3"/>
  <c r="X288" i="3"/>
  <c r="Y288" i="3"/>
  <c r="W289" i="3"/>
  <c r="X289" i="3"/>
  <c r="Y289" i="3"/>
  <c r="W290" i="3"/>
  <c r="X290" i="3"/>
  <c r="Y290" i="3"/>
  <c r="W291" i="3"/>
  <c r="X291" i="3"/>
  <c r="Y291" i="3"/>
  <c r="W292" i="3"/>
  <c r="X292" i="3"/>
  <c r="Y292" i="3"/>
  <c r="W293" i="3"/>
  <c r="X293" i="3"/>
  <c r="Y293" i="3"/>
  <c r="W294" i="3"/>
  <c r="X294" i="3"/>
  <c r="Y294" i="3"/>
  <c r="W295" i="3"/>
  <c r="X295" i="3"/>
  <c r="Y295" i="3"/>
  <c r="W296" i="3"/>
  <c r="X296" i="3"/>
  <c r="Y296" i="3"/>
  <c r="W297" i="3"/>
  <c r="X297" i="3"/>
  <c r="Y297" i="3"/>
  <c r="W298" i="3"/>
  <c r="X298" i="3"/>
  <c r="Y298" i="3"/>
  <c r="W299" i="3"/>
  <c r="X299" i="3"/>
  <c r="Y299" i="3"/>
  <c r="W300" i="3"/>
  <c r="X300" i="3"/>
  <c r="Y300" i="3"/>
  <c r="W301" i="3"/>
  <c r="X301" i="3"/>
  <c r="Y301" i="3"/>
  <c r="W302" i="3"/>
  <c r="X302" i="3"/>
  <c r="Y302" i="3"/>
  <c r="W303" i="3"/>
  <c r="X303" i="3"/>
  <c r="Y303" i="3"/>
  <c r="W304" i="3"/>
  <c r="X304" i="3"/>
  <c r="Y304" i="3"/>
  <c r="W305" i="3"/>
  <c r="X305" i="3"/>
  <c r="Y305" i="3"/>
  <c r="W306" i="3"/>
  <c r="X306" i="3"/>
  <c r="Y306" i="3"/>
  <c r="W307" i="3"/>
  <c r="X307" i="3"/>
  <c r="Y307" i="3"/>
  <c r="W308" i="3"/>
  <c r="X308" i="3"/>
  <c r="Y308" i="3"/>
  <c r="W309" i="3"/>
  <c r="X309" i="3"/>
  <c r="Y309" i="3"/>
  <c r="W310" i="3"/>
  <c r="X310" i="3"/>
  <c r="Y310" i="3"/>
  <c r="W311" i="3"/>
  <c r="X311" i="3"/>
  <c r="Y311" i="3"/>
  <c r="W312" i="3"/>
  <c r="X312" i="3"/>
  <c r="Y312" i="3"/>
  <c r="W313" i="3"/>
  <c r="X313" i="3"/>
  <c r="Y313" i="3"/>
  <c r="W314" i="3"/>
  <c r="X314" i="3"/>
  <c r="Y314" i="3"/>
  <c r="W315" i="3"/>
  <c r="X315" i="3"/>
  <c r="Y315" i="3"/>
  <c r="W316" i="3"/>
  <c r="X316" i="3"/>
  <c r="Y316" i="3"/>
  <c r="W317" i="3"/>
  <c r="X317" i="3"/>
  <c r="Y317" i="3"/>
  <c r="W318" i="3"/>
  <c r="X318" i="3"/>
  <c r="Y318" i="3"/>
  <c r="W319" i="3"/>
  <c r="X319" i="3"/>
  <c r="Y319" i="3"/>
  <c r="W320" i="3"/>
  <c r="X320" i="3"/>
  <c r="Y320" i="3"/>
  <c r="W321" i="3"/>
  <c r="X321" i="3"/>
  <c r="Y321" i="3"/>
  <c r="W322" i="3"/>
  <c r="X322" i="3"/>
  <c r="Y322" i="3"/>
  <c r="Y283" i="3"/>
  <c r="X283" i="3"/>
  <c r="W283" i="3"/>
  <c r="W5" i="3"/>
  <c r="X5" i="3"/>
  <c r="Y5" i="3"/>
  <c r="W6" i="3"/>
  <c r="X6" i="3"/>
  <c r="Y6" i="3"/>
  <c r="W7" i="3"/>
  <c r="X7" i="3"/>
  <c r="Y7" i="3"/>
  <c r="W8" i="3"/>
  <c r="X8" i="3"/>
  <c r="Y8" i="3"/>
  <c r="W9" i="3"/>
  <c r="X9" i="3"/>
  <c r="Y9" i="3"/>
  <c r="W10" i="3"/>
  <c r="X10" i="3"/>
  <c r="Y10" i="3"/>
  <c r="W11" i="3"/>
  <c r="X11" i="3"/>
  <c r="Y11" i="3"/>
  <c r="W12" i="3"/>
  <c r="X12" i="3"/>
  <c r="Y12" i="3"/>
  <c r="W13" i="3"/>
  <c r="X13" i="3"/>
  <c r="Y13" i="3"/>
  <c r="W14" i="3"/>
  <c r="X14" i="3"/>
  <c r="Y14" i="3"/>
  <c r="W15" i="3"/>
  <c r="X15" i="3"/>
  <c r="Y15" i="3"/>
  <c r="W16" i="3"/>
  <c r="X16" i="3"/>
  <c r="Y16" i="3"/>
  <c r="W17" i="3"/>
  <c r="X17" i="3"/>
  <c r="Y17" i="3"/>
  <c r="W18" i="3"/>
  <c r="X18" i="3"/>
  <c r="Y18" i="3"/>
  <c r="W19" i="3"/>
  <c r="X19" i="3"/>
  <c r="Y19" i="3"/>
  <c r="W20" i="3"/>
  <c r="X20" i="3"/>
  <c r="Y20" i="3"/>
  <c r="W21" i="3"/>
  <c r="X21" i="3"/>
  <c r="Y21" i="3"/>
  <c r="W22" i="3"/>
  <c r="X22" i="3"/>
  <c r="Y22" i="3"/>
  <c r="W23" i="3"/>
  <c r="X23" i="3"/>
  <c r="Y23" i="3"/>
  <c r="W24" i="3"/>
  <c r="X24" i="3"/>
  <c r="Y24" i="3"/>
  <c r="W25" i="3"/>
  <c r="X25" i="3"/>
  <c r="Y25" i="3"/>
  <c r="W26" i="3"/>
  <c r="X26" i="3"/>
  <c r="Y26" i="3"/>
  <c r="W27" i="3"/>
  <c r="X27" i="3"/>
  <c r="Y27" i="3"/>
  <c r="W28" i="3"/>
  <c r="X28" i="3"/>
  <c r="Y28" i="3"/>
  <c r="W29" i="3"/>
  <c r="X29" i="3"/>
  <c r="Y29" i="3"/>
  <c r="W30" i="3"/>
  <c r="X30" i="3"/>
  <c r="Y30" i="3"/>
  <c r="W31" i="3"/>
  <c r="X31" i="3"/>
  <c r="Y31" i="3"/>
  <c r="W32" i="3"/>
  <c r="X32" i="3"/>
  <c r="Y32" i="3"/>
  <c r="W33" i="3"/>
  <c r="X33" i="3"/>
  <c r="Y33" i="3"/>
  <c r="W34" i="3"/>
  <c r="X34" i="3"/>
  <c r="Y34" i="3"/>
  <c r="W35" i="3"/>
  <c r="X35" i="3"/>
  <c r="Y35" i="3"/>
  <c r="Y4" i="3"/>
  <c r="X4" i="3"/>
  <c r="W4" i="3"/>
  <c r="W227" i="3"/>
  <c r="X227" i="3"/>
  <c r="Y227" i="3"/>
  <c r="W228" i="3"/>
  <c r="X228" i="3"/>
  <c r="Y228" i="3"/>
  <c r="W229" i="3"/>
  <c r="X229" i="3"/>
  <c r="Y229" i="3"/>
  <c r="W230" i="3"/>
  <c r="X230" i="3"/>
  <c r="Y230" i="3"/>
  <c r="W231" i="3"/>
  <c r="X231" i="3"/>
  <c r="Y231" i="3"/>
  <c r="W232" i="3"/>
  <c r="X232" i="3"/>
  <c r="Y232" i="3"/>
  <c r="W233" i="3"/>
  <c r="X233" i="3"/>
  <c r="Y233" i="3"/>
  <c r="W234" i="3"/>
  <c r="X234" i="3"/>
  <c r="Y234" i="3"/>
  <c r="W235" i="3"/>
  <c r="X235" i="3"/>
  <c r="Y235" i="3"/>
  <c r="W236" i="3"/>
  <c r="X236" i="3"/>
  <c r="Y236" i="3"/>
  <c r="W237" i="3"/>
  <c r="X237" i="3"/>
  <c r="Y237" i="3"/>
  <c r="W238" i="3"/>
  <c r="X238" i="3"/>
  <c r="Y238" i="3"/>
  <c r="W239" i="3"/>
  <c r="X239" i="3"/>
  <c r="Y239" i="3"/>
  <c r="W240" i="3"/>
  <c r="X240" i="3"/>
  <c r="Y240" i="3"/>
  <c r="W241" i="3"/>
  <c r="X241" i="3"/>
  <c r="Y241" i="3"/>
  <c r="W242" i="3"/>
  <c r="X242" i="3"/>
  <c r="Y242" i="3"/>
  <c r="W243" i="3"/>
  <c r="X243" i="3"/>
  <c r="Y243" i="3"/>
  <c r="W244" i="3"/>
  <c r="X244" i="3"/>
  <c r="Y244" i="3"/>
  <c r="W245" i="3"/>
  <c r="X245" i="3"/>
  <c r="Y245" i="3"/>
  <c r="W246" i="3"/>
  <c r="X246" i="3"/>
  <c r="Y246" i="3"/>
  <c r="W247" i="3"/>
  <c r="X247" i="3"/>
  <c r="Y247" i="3"/>
  <c r="W248" i="3"/>
  <c r="X248" i="3"/>
  <c r="Y248" i="3"/>
  <c r="W249" i="3"/>
  <c r="X249" i="3"/>
  <c r="Y249" i="3"/>
  <c r="W250" i="3"/>
  <c r="X250" i="3"/>
  <c r="Y250" i="3"/>
  <c r="W251" i="3"/>
  <c r="X251" i="3"/>
  <c r="Y251" i="3"/>
  <c r="W252" i="3"/>
  <c r="X252" i="3"/>
  <c r="Y252" i="3"/>
  <c r="W253" i="3"/>
  <c r="X253" i="3"/>
  <c r="Y253" i="3"/>
  <c r="W254" i="3"/>
  <c r="X254" i="3"/>
  <c r="Y254" i="3"/>
  <c r="W255" i="3"/>
  <c r="X255" i="3"/>
  <c r="Y255" i="3"/>
  <c r="W256" i="3"/>
  <c r="X256" i="3"/>
  <c r="Y256" i="3"/>
  <c r="W257" i="3"/>
  <c r="X257" i="3"/>
  <c r="Y257" i="3"/>
  <c r="W258" i="3"/>
  <c r="X258" i="3"/>
  <c r="Y258" i="3"/>
  <c r="W259" i="3"/>
  <c r="X259" i="3"/>
  <c r="Y259" i="3"/>
  <c r="W260" i="3"/>
  <c r="X260" i="3"/>
  <c r="Y260" i="3"/>
  <c r="W261" i="3"/>
  <c r="X261" i="3"/>
  <c r="Y261" i="3"/>
  <c r="W262" i="3"/>
  <c r="X262" i="3"/>
  <c r="Y262" i="3"/>
  <c r="W263" i="3"/>
  <c r="X263" i="3"/>
  <c r="Y263" i="3"/>
  <c r="W264" i="3"/>
  <c r="X264" i="3"/>
  <c r="Y264" i="3"/>
  <c r="W265" i="3"/>
  <c r="X265" i="3"/>
  <c r="Y265" i="3"/>
  <c r="W266" i="3"/>
  <c r="X266" i="3"/>
  <c r="Y266" i="3"/>
  <c r="W267" i="3"/>
  <c r="X267" i="3"/>
  <c r="Y267" i="3"/>
  <c r="W268" i="3"/>
  <c r="X268" i="3"/>
  <c r="Y268" i="3"/>
  <c r="W269" i="3"/>
  <c r="X269" i="3"/>
  <c r="Y269" i="3"/>
  <c r="W270" i="3"/>
  <c r="X270" i="3"/>
  <c r="Y270" i="3"/>
  <c r="W271" i="3"/>
  <c r="X271" i="3"/>
  <c r="Y271" i="3"/>
  <c r="W272" i="3"/>
  <c r="X272" i="3"/>
  <c r="Y272" i="3"/>
  <c r="W273" i="3"/>
  <c r="X273" i="3"/>
  <c r="Y273" i="3"/>
  <c r="W274" i="3"/>
  <c r="X274" i="3"/>
  <c r="Y274" i="3"/>
  <c r="W275" i="3"/>
  <c r="X275" i="3"/>
  <c r="Y275" i="3"/>
  <c r="W276" i="3"/>
  <c r="X276" i="3"/>
  <c r="Y276" i="3"/>
  <c r="W277" i="3"/>
  <c r="X277" i="3"/>
  <c r="Y277" i="3"/>
  <c r="Y226" i="3"/>
  <c r="X226" i="3"/>
  <c r="W226" i="3"/>
  <c r="W225" i="3"/>
  <c r="X225" i="3"/>
  <c r="Y225" i="3"/>
  <c r="Y224" i="3"/>
  <c r="X224" i="3"/>
  <c r="W224" i="3"/>
  <c r="W223" i="3"/>
  <c r="X223" i="3"/>
  <c r="Y223" i="3"/>
  <c r="W210" i="3"/>
  <c r="X210" i="3"/>
  <c r="Y210" i="3"/>
  <c r="W211" i="3"/>
  <c r="X211" i="3"/>
  <c r="Y211" i="3"/>
  <c r="W212" i="3"/>
  <c r="X212" i="3"/>
  <c r="Y212" i="3"/>
  <c r="W213" i="3"/>
  <c r="X213" i="3"/>
  <c r="Y213" i="3"/>
  <c r="W214" i="3"/>
  <c r="X214" i="3"/>
  <c r="Y214" i="3"/>
  <c r="W215" i="3"/>
  <c r="X215" i="3"/>
  <c r="Y215" i="3"/>
  <c r="W216" i="3"/>
  <c r="X216" i="3"/>
  <c r="Y216" i="3"/>
  <c r="W217" i="3"/>
  <c r="X217" i="3"/>
  <c r="Y217" i="3"/>
  <c r="W218" i="3"/>
  <c r="X218" i="3"/>
  <c r="Y218" i="3"/>
  <c r="W219" i="3"/>
  <c r="X219" i="3"/>
  <c r="Y219" i="3"/>
  <c r="W220" i="3"/>
  <c r="X220" i="3"/>
  <c r="Y220" i="3"/>
  <c r="W221" i="3"/>
  <c r="X221" i="3"/>
  <c r="Y221" i="3"/>
  <c r="W222" i="3"/>
  <c r="X222" i="3"/>
  <c r="Y222" i="3"/>
  <c r="W196" i="3"/>
  <c r="X196" i="3"/>
  <c r="Y196" i="3"/>
  <c r="W197" i="3"/>
  <c r="X197" i="3"/>
  <c r="Y197" i="3"/>
  <c r="W198" i="3"/>
  <c r="X198" i="3"/>
  <c r="Y198" i="3"/>
  <c r="W199" i="3"/>
  <c r="X199" i="3"/>
  <c r="Y199" i="3"/>
  <c r="W200" i="3"/>
  <c r="X200" i="3"/>
  <c r="Y200" i="3"/>
  <c r="W201" i="3"/>
  <c r="X201" i="3"/>
  <c r="Y201" i="3"/>
  <c r="W202" i="3"/>
  <c r="X202" i="3"/>
  <c r="Y202" i="3"/>
  <c r="W203" i="3"/>
  <c r="X203" i="3"/>
  <c r="Y203" i="3"/>
  <c r="W204" i="3"/>
  <c r="X204" i="3"/>
  <c r="Y204" i="3"/>
  <c r="W205" i="3"/>
  <c r="X205" i="3"/>
  <c r="Y205" i="3"/>
  <c r="W206" i="3"/>
  <c r="X206" i="3"/>
  <c r="Y206" i="3"/>
  <c r="W207" i="3"/>
  <c r="X207" i="3"/>
  <c r="Y207" i="3"/>
  <c r="W208" i="3"/>
  <c r="X208" i="3"/>
  <c r="Y208" i="3"/>
  <c r="W209" i="3"/>
  <c r="X209" i="3"/>
  <c r="Y209" i="3"/>
  <c r="W175" i="3"/>
  <c r="X175" i="3"/>
  <c r="Y175" i="3"/>
  <c r="W176" i="3"/>
  <c r="X176" i="3"/>
  <c r="Y176" i="3"/>
  <c r="W177" i="3"/>
  <c r="X177" i="3"/>
  <c r="Y177" i="3"/>
  <c r="W178" i="3"/>
  <c r="X178" i="3"/>
  <c r="Y178" i="3"/>
  <c r="W179" i="3"/>
  <c r="X179" i="3"/>
  <c r="Y179" i="3"/>
  <c r="W180" i="3"/>
  <c r="X180" i="3"/>
  <c r="Y180" i="3"/>
  <c r="W181" i="3"/>
  <c r="X181" i="3"/>
  <c r="Y181" i="3"/>
  <c r="W182" i="3"/>
  <c r="X182" i="3"/>
  <c r="Y182" i="3"/>
  <c r="W183" i="3"/>
  <c r="X183" i="3"/>
  <c r="Y183" i="3"/>
  <c r="W184" i="3"/>
  <c r="X184" i="3"/>
  <c r="Y184" i="3"/>
  <c r="W185" i="3"/>
  <c r="X185" i="3"/>
  <c r="Y185" i="3"/>
  <c r="W186" i="3"/>
  <c r="X186" i="3"/>
  <c r="Y186" i="3"/>
  <c r="W187" i="3"/>
  <c r="X187" i="3"/>
  <c r="Y187" i="3"/>
  <c r="W188" i="3"/>
  <c r="X188" i="3"/>
  <c r="Y188" i="3"/>
  <c r="W189" i="3"/>
  <c r="X189" i="3"/>
  <c r="Y189" i="3"/>
  <c r="W190" i="3"/>
  <c r="X190" i="3"/>
  <c r="Y190" i="3"/>
  <c r="W191" i="3"/>
  <c r="X191" i="3"/>
  <c r="Y191" i="3"/>
  <c r="W192" i="3"/>
  <c r="X192" i="3"/>
  <c r="Y192" i="3"/>
  <c r="W193" i="3"/>
  <c r="X193" i="3"/>
  <c r="Y193" i="3"/>
  <c r="W194" i="3"/>
  <c r="X194" i="3"/>
  <c r="Y194" i="3"/>
  <c r="W195" i="3"/>
  <c r="X195" i="3"/>
  <c r="Y195" i="3"/>
  <c r="W159" i="3"/>
  <c r="X159" i="3"/>
  <c r="Y159" i="3"/>
  <c r="W160" i="3"/>
  <c r="X160" i="3"/>
  <c r="Y160" i="3"/>
  <c r="W161" i="3"/>
  <c r="X161" i="3"/>
  <c r="Y161" i="3"/>
  <c r="W162" i="3"/>
  <c r="X162" i="3"/>
  <c r="Y162" i="3"/>
  <c r="W163" i="3"/>
  <c r="X163" i="3"/>
  <c r="Y163" i="3"/>
  <c r="W164" i="3"/>
  <c r="X164" i="3"/>
  <c r="Y164" i="3"/>
  <c r="W165" i="3"/>
  <c r="X165" i="3"/>
  <c r="Y165" i="3"/>
  <c r="W166" i="3"/>
  <c r="X166" i="3"/>
  <c r="Y166" i="3"/>
  <c r="W167" i="3"/>
  <c r="X167" i="3"/>
  <c r="Y167" i="3"/>
  <c r="W168" i="3"/>
  <c r="X168" i="3"/>
  <c r="Y168" i="3"/>
  <c r="W169" i="3"/>
  <c r="X169" i="3"/>
  <c r="Y169" i="3"/>
  <c r="W170" i="3"/>
  <c r="X170" i="3"/>
  <c r="Y170" i="3"/>
  <c r="W171" i="3"/>
  <c r="X171" i="3"/>
  <c r="Y171" i="3"/>
  <c r="W172" i="3"/>
  <c r="X172" i="3"/>
  <c r="Y172" i="3"/>
  <c r="W173" i="3"/>
  <c r="X173" i="3"/>
  <c r="Y173" i="3"/>
  <c r="W174" i="3"/>
  <c r="X174" i="3"/>
  <c r="Y174" i="3"/>
  <c r="W142" i="3"/>
  <c r="X142" i="3"/>
  <c r="Y142" i="3"/>
  <c r="W143" i="3"/>
  <c r="X143" i="3"/>
  <c r="Y143" i="3"/>
  <c r="W144" i="3"/>
  <c r="X144" i="3"/>
  <c r="Y144" i="3"/>
  <c r="W145" i="3"/>
  <c r="X145" i="3"/>
  <c r="Y145" i="3"/>
  <c r="W146" i="3"/>
  <c r="X146" i="3"/>
  <c r="Y146" i="3"/>
  <c r="W147" i="3"/>
  <c r="X147" i="3"/>
  <c r="Y147" i="3"/>
  <c r="W148" i="3"/>
  <c r="X148" i="3"/>
  <c r="Y148" i="3"/>
  <c r="W149" i="3"/>
  <c r="X149" i="3"/>
  <c r="Y149" i="3"/>
  <c r="W150" i="3"/>
  <c r="X150" i="3"/>
  <c r="Y150" i="3"/>
  <c r="W151" i="3"/>
  <c r="X151" i="3"/>
  <c r="Y151" i="3"/>
  <c r="W152" i="3"/>
  <c r="X152" i="3"/>
  <c r="Y152" i="3"/>
  <c r="W153" i="3"/>
  <c r="X153" i="3"/>
  <c r="Y153" i="3"/>
  <c r="W154" i="3"/>
  <c r="X154" i="3"/>
  <c r="Y154" i="3"/>
  <c r="W155" i="3"/>
  <c r="X155" i="3"/>
  <c r="Y155" i="3"/>
  <c r="W156" i="3"/>
  <c r="X156" i="3"/>
  <c r="Y156" i="3"/>
  <c r="W157" i="3"/>
  <c r="X157" i="3"/>
  <c r="Y157" i="3"/>
  <c r="W158" i="3"/>
  <c r="X158" i="3"/>
  <c r="Y158" i="3"/>
  <c r="W118" i="3"/>
  <c r="X118" i="3"/>
  <c r="Y118" i="3"/>
  <c r="W119" i="3"/>
  <c r="X119" i="3"/>
  <c r="Y119" i="3"/>
  <c r="W120" i="3"/>
  <c r="X120" i="3"/>
  <c r="Y120" i="3"/>
  <c r="W121" i="3"/>
  <c r="X121" i="3"/>
  <c r="Y121" i="3"/>
  <c r="W122" i="3"/>
  <c r="X122" i="3"/>
  <c r="Y122" i="3"/>
  <c r="W123" i="3"/>
  <c r="X123" i="3"/>
  <c r="Y123" i="3"/>
  <c r="W124" i="3"/>
  <c r="X124" i="3"/>
  <c r="Y124" i="3"/>
  <c r="W125" i="3"/>
  <c r="X125" i="3"/>
  <c r="Y125" i="3"/>
  <c r="W126" i="3"/>
  <c r="X126" i="3"/>
  <c r="Y126" i="3"/>
  <c r="W127" i="3"/>
  <c r="X127" i="3"/>
  <c r="Y127" i="3"/>
  <c r="W128" i="3"/>
  <c r="X128" i="3"/>
  <c r="Y128" i="3"/>
  <c r="W129" i="3"/>
  <c r="X129" i="3"/>
  <c r="Y129" i="3"/>
  <c r="W130" i="3"/>
  <c r="X130" i="3"/>
  <c r="Y130" i="3"/>
  <c r="W131" i="3"/>
  <c r="X131" i="3"/>
  <c r="Y131" i="3"/>
  <c r="W132" i="3"/>
  <c r="X132" i="3"/>
  <c r="Y132" i="3"/>
  <c r="W133" i="3"/>
  <c r="X133" i="3"/>
  <c r="Y133" i="3"/>
  <c r="W134" i="3"/>
  <c r="X134" i="3"/>
  <c r="Y134" i="3"/>
  <c r="W135" i="3"/>
  <c r="X135" i="3"/>
  <c r="Y135" i="3"/>
  <c r="W136" i="3"/>
  <c r="X136" i="3"/>
  <c r="Y136" i="3"/>
  <c r="W137" i="3"/>
  <c r="X137" i="3"/>
  <c r="Y137" i="3"/>
  <c r="W138" i="3"/>
  <c r="X138" i="3"/>
  <c r="Y138" i="3"/>
  <c r="W139" i="3"/>
  <c r="X139" i="3"/>
  <c r="Y139" i="3"/>
  <c r="W140" i="3"/>
  <c r="X140" i="3"/>
  <c r="Y140" i="3"/>
  <c r="W141" i="3"/>
  <c r="X141" i="3"/>
  <c r="Y141" i="3"/>
  <c r="W111" i="3"/>
  <c r="X111" i="3"/>
  <c r="Y111" i="3"/>
  <c r="W112" i="3"/>
  <c r="X112" i="3"/>
  <c r="Y112" i="3"/>
  <c r="W113" i="3"/>
  <c r="X113" i="3"/>
  <c r="Y113" i="3"/>
  <c r="W114" i="3"/>
  <c r="X114" i="3"/>
  <c r="Y114" i="3"/>
  <c r="W115" i="3"/>
  <c r="X115" i="3"/>
  <c r="Y115" i="3"/>
  <c r="W116" i="3"/>
  <c r="X116" i="3"/>
  <c r="Y116" i="3"/>
  <c r="W117" i="3"/>
  <c r="X117" i="3"/>
  <c r="Y117" i="3"/>
  <c r="W86" i="3"/>
  <c r="X86" i="3"/>
  <c r="Y86" i="3"/>
  <c r="W87" i="3"/>
  <c r="X87" i="3"/>
  <c r="Y87" i="3"/>
  <c r="W88" i="3"/>
  <c r="X88" i="3"/>
  <c r="Y88" i="3"/>
  <c r="W89" i="3"/>
  <c r="X89" i="3"/>
  <c r="Y89" i="3"/>
  <c r="W90" i="3"/>
  <c r="X90" i="3"/>
  <c r="Y90" i="3"/>
  <c r="W91" i="3"/>
  <c r="X91" i="3"/>
  <c r="Y91" i="3"/>
  <c r="W92" i="3"/>
  <c r="X92" i="3"/>
  <c r="Y92" i="3"/>
  <c r="W93" i="3"/>
  <c r="X93" i="3"/>
  <c r="Y93" i="3"/>
  <c r="W94" i="3"/>
  <c r="X94" i="3"/>
  <c r="Y94" i="3"/>
  <c r="W95" i="3"/>
  <c r="X95" i="3"/>
  <c r="Y95" i="3"/>
  <c r="W96" i="3"/>
  <c r="X96" i="3"/>
  <c r="Y96" i="3"/>
  <c r="W97" i="3"/>
  <c r="X97" i="3"/>
  <c r="Y97" i="3"/>
  <c r="W98" i="3"/>
  <c r="X98" i="3"/>
  <c r="Y98" i="3"/>
  <c r="W99" i="3"/>
  <c r="X99" i="3"/>
  <c r="Y99" i="3"/>
  <c r="W100" i="3"/>
  <c r="X100" i="3"/>
  <c r="Y100" i="3"/>
  <c r="W101" i="3"/>
  <c r="X101" i="3"/>
  <c r="Y101" i="3"/>
  <c r="W102" i="3"/>
  <c r="X102" i="3"/>
  <c r="Y102" i="3"/>
  <c r="W103" i="3"/>
  <c r="X103" i="3"/>
  <c r="Y103" i="3"/>
  <c r="W104" i="3"/>
  <c r="X104" i="3"/>
  <c r="Y104" i="3"/>
  <c r="W105" i="3"/>
  <c r="X105" i="3"/>
  <c r="Y105" i="3"/>
  <c r="W106" i="3"/>
  <c r="X106" i="3"/>
  <c r="Y106" i="3"/>
  <c r="W107" i="3"/>
  <c r="X107" i="3"/>
  <c r="Y107" i="3"/>
  <c r="W108" i="3"/>
  <c r="X108" i="3"/>
  <c r="Y108" i="3"/>
  <c r="W109" i="3"/>
  <c r="X109" i="3"/>
  <c r="Y109" i="3"/>
  <c r="W110" i="3"/>
  <c r="X110" i="3"/>
  <c r="Y110" i="3"/>
  <c r="W61" i="3"/>
  <c r="X61" i="3"/>
  <c r="Y61" i="3"/>
  <c r="W62" i="3"/>
  <c r="X62" i="3"/>
  <c r="Y62" i="3"/>
  <c r="W63" i="3"/>
  <c r="X63" i="3"/>
  <c r="Y63" i="3"/>
  <c r="W64" i="3"/>
  <c r="X64" i="3"/>
  <c r="Y64" i="3"/>
  <c r="W65" i="3"/>
  <c r="X65" i="3"/>
  <c r="Y65" i="3"/>
  <c r="W66" i="3"/>
  <c r="X66" i="3"/>
  <c r="Y66" i="3"/>
  <c r="W67" i="3"/>
  <c r="X67" i="3"/>
  <c r="Y67" i="3"/>
  <c r="W68" i="3"/>
  <c r="X68" i="3"/>
  <c r="Y68" i="3"/>
  <c r="W69" i="3"/>
  <c r="X69" i="3"/>
  <c r="Y69" i="3"/>
  <c r="W70" i="3"/>
  <c r="X70" i="3"/>
  <c r="Y70" i="3"/>
  <c r="W71" i="3"/>
  <c r="X71" i="3"/>
  <c r="Y71" i="3"/>
  <c r="W72" i="3"/>
  <c r="X72" i="3"/>
  <c r="Y72" i="3"/>
  <c r="W73" i="3"/>
  <c r="X73" i="3"/>
  <c r="Y73" i="3"/>
  <c r="W74" i="3"/>
  <c r="X74" i="3"/>
  <c r="Y74" i="3"/>
  <c r="W75" i="3"/>
  <c r="X75" i="3"/>
  <c r="Y75" i="3"/>
  <c r="W76" i="3"/>
  <c r="X76" i="3"/>
  <c r="Y76" i="3"/>
  <c r="W77" i="3"/>
  <c r="X77" i="3"/>
  <c r="Y77" i="3"/>
  <c r="W78" i="3"/>
  <c r="X78" i="3"/>
  <c r="Y78" i="3"/>
  <c r="W79" i="3"/>
  <c r="X79" i="3"/>
  <c r="Y79" i="3"/>
  <c r="W80" i="3"/>
  <c r="X80" i="3"/>
  <c r="Y80" i="3"/>
  <c r="W81" i="3"/>
  <c r="X81" i="3"/>
  <c r="Y81" i="3"/>
  <c r="W82" i="3"/>
  <c r="X82" i="3"/>
  <c r="Y82" i="3"/>
  <c r="W83" i="3"/>
  <c r="X83" i="3"/>
  <c r="Y83" i="3"/>
  <c r="W84" i="3"/>
  <c r="X84" i="3"/>
  <c r="Y84" i="3"/>
  <c r="W85" i="3"/>
  <c r="X85" i="3"/>
  <c r="Y85" i="3"/>
  <c r="Y37" i="3"/>
  <c r="Y38" i="3"/>
  <c r="Y39" i="3"/>
  <c r="Y40" i="3"/>
  <c r="Y41" i="3"/>
  <c r="Y42" i="3"/>
  <c r="Y43" i="3"/>
  <c r="Y44" i="3"/>
  <c r="Y45" i="3"/>
  <c r="Y46" i="3"/>
  <c r="Y47" i="3"/>
  <c r="Y48" i="3"/>
  <c r="Y49" i="3"/>
  <c r="Y50" i="3"/>
  <c r="Y51" i="3"/>
  <c r="Y52" i="3"/>
  <c r="Y53" i="3"/>
  <c r="Y54" i="3"/>
  <c r="Y55" i="3"/>
  <c r="Y56" i="3"/>
  <c r="Y57" i="3"/>
  <c r="Y58" i="3"/>
  <c r="Y59" i="3"/>
  <c r="Y60" i="3"/>
  <c r="Y36" i="3"/>
  <c r="X46" i="3"/>
  <c r="X47" i="3"/>
  <c r="X48" i="3"/>
  <c r="X49" i="3"/>
  <c r="X50" i="3"/>
  <c r="X51" i="3"/>
  <c r="X52" i="3"/>
  <c r="X53" i="3"/>
  <c r="X54" i="3"/>
  <c r="X55" i="3"/>
  <c r="X56" i="3"/>
  <c r="X57" i="3"/>
  <c r="X58" i="3"/>
  <c r="X59" i="3"/>
  <c r="X60" i="3"/>
  <c r="X36" i="3"/>
  <c r="X37" i="3"/>
  <c r="X38" i="3"/>
  <c r="X39" i="3"/>
  <c r="X40" i="3"/>
  <c r="X41" i="3"/>
  <c r="X42" i="3"/>
  <c r="X43" i="3"/>
  <c r="X44" i="3"/>
  <c r="X45" i="3"/>
  <c r="W37" i="3"/>
  <c r="W38" i="3"/>
  <c r="W39" i="3"/>
  <c r="W40" i="3"/>
  <c r="W41" i="3"/>
  <c r="W42" i="3"/>
  <c r="W43" i="3"/>
  <c r="W44" i="3"/>
  <c r="W45" i="3"/>
  <c r="W46" i="3"/>
  <c r="W47" i="3"/>
  <c r="W48" i="3"/>
  <c r="W49" i="3"/>
  <c r="W50" i="3"/>
  <c r="W51" i="3"/>
  <c r="W52" i="3"/>
  <c r="W53" i="3"/>
  <c r="W54" i="3"/>
  <c r="W55" i="3"/>
  <c r="W56" i="3"/>
  <c r="W57" i="3"/>
  <c r="W58" i="3"/>
  <c r="W59" i="3"/>
  <c r="W60" i="3"/>
  <c r="W36" i="3"/>
  <c r="J193" i="3" l="1"/>
  <c r="K515" i="3" a="1"/>
  <c r="K515" i="3" s="1"/>
  <c r="P353" i="3" l="1"/>
  <c r="J353" i="3"/>
  <c r="P212" i="3"/>
  <c r="J212" i="3"/>
  <c r="J81" i="3"/>
  <c r="J80" i="3"/>
  <c r="P81" i="3"/>
  <c r="P80" i="3"/>
  <c r="AL147" i="3"/>
  <c r="AL144" i="3"/>
  <c r="AL145" i="3"/>
  <c r="AL146" i="3"/>
  <c r="AL148" i="3"/>
  <c r="AL149" i="3"/>
  <c r="AL150" i="3"/>
  <c r="AL11" i="3"/>
  <c r="AV11" i="3" s="1"/>
  <c r="P513" i="3"/>
  <c r="J513" i="3"/>
  <c r="J333" i="3"/>
  <c r="J338" i="3"/>
  <c r="J337" i="3"/>
  <c r="J355" i="3"/>
  <c r="P333" i="3"/>
  <c r="P338" i="3"/>
  <c r="P337" i="3"/>
  <c r="P355" i="3"/>
  <c r="P48" i="3" l="1"/>
  <c r="J48" i="3"/>
  <c r="J45" i="3"/>
  <c r="P45" i="3"/>
  <c r="P522" i="3" l="1"/>
  <c r="J522" i="3"/>
  <c r="P521" i="3"/>
  <c r="J521" i="3"/>
  <c r="P397" i="3"/>
  <c r="P396" i="3"/>
  <c r="J397" i="3"/>
  <c r="J396" i="3"/>
  <c r="P343" i="3"/>
  <c r="J343" i="3"/>
  <c r="P342" i="3"/>
  <c r="J342" i="3"/>
  <c r="AL288" i="3" l="1"/>
  <c r="BA288" i="3" s="1"/>
  <c r="AL287" i="3"/>
  <c r="BA287" i="3" s="1"/>
  <c r="AL286" i="3"/>
  <c r="BA286" i="3" s="1"/>
  <c r="AL285" i="3"/>
  <c r="BA285" i="3" s="1"/>
  <c r="AL284" i="3"/>
  <c r="BA284" i="3" s="1"/>
  <c r="AL283" i="3"/>
  <c r="BA283" i="3" s="1"/>
  <c r="AL9" i="3"/>
  <c r="BA9" i="3" s="1"/>
  <c r="AL8" i="3"/>
  <c r="BA8" i="3" s="1"/>
  <c r="AL7" i="3"/>
  <c r="BA7" i="3" s="1"/>
  <c r="AL6" i="3"/>
  <c r="BA6" i="3" s="1"/>
  <c r="AL5" i="3"/>
  <c r="BA5" i="3" s="1"/>
  <c r="AL4" i="3"/>
  <c r="BA4" i="3" s="1"/>
  <c r="P528" i="3"/>
  <c r="J528" i="3"/>
  <c r="P527" i="3"/>
  <c r="J527" i="3"/>
  <c r="P526" i="3"/>
  <c r="J526" i="3"/>
  <c r="P525" i="3"/>
  <c r="J525" i="3"/>
  <c r="P512" i="3"/>
  <c r="J512" i="3"/>
  <c r="P511" i="3"/>
  <c r="J511" i="3"/>
  <c r="P506" i="3"/>
  <c r="J506" i="3"/>
  <c r="P505" i="3"/>
  <c r="J505" i="3"/>
  <c r="P504" i="3"/>
  <c r="J504" i="3"/>
  <c r="P503" i="3"/>
  <c r="J503" i="3"/>
  <c r="P502" i="3"/>
  <c r="J502" i="3"/>
  <c r="P458" i="3"/>
  <c r="J458" i="3"/>
  <c r="P457" i="3"/>
  <c r="J457" i="3"/>
  <c r="P456" i="3"/>
  <c r="J456" i="3"/>
  <c r="P455" i="3"/>
  <c r="J455" i="3"/>
  <c r="P454" i="3"/>
  <c r="J454" i="3"/>
  <c r="P453" i="3"/>
  <c r="J453" i="3"/>
  <c r="P452" i="3"/>
  <c r="J452" i="3"/>
  <c r="P451" i="3"/>
  <c r="J451" i="3"/>
  <c r="P450" i="3"/>
  <c r="J450" i="3"/>
  <c r="P449" i="3"/>
  <c r="J449" i="3"/>
  <c r="P448" i="3"/>
  <c r="J448" i="3"/>
  <c r="P447" i="3"/>
  <c r="J447" i="3"/>
  <c r="P446" i="3"/>
  <c r="J446" i="3"/>
  <c r="P445" i="3"/>
  <c r="J445" i="3"/>
  <c r="P444" i="3"/>
  <c r="J444" i="3"/>
  <c r="P443" i="3"/>
  <c r="J443" i="3"/>
  <c r="P442" i="3"/>
  <c r="J442" i="3"/>
  <c r="P441" i="3"/>
  <c r="J441" i="3"/>
  <c r="P440" i="3"/>
  <c r="J440" i="3"/>
  <c r="P439" i="3"/>
  <c r="J439" i="3"/>
  <c r="P438" i="3"/>
  <c r="J438" i="3"/>
  <c r="P437" i="3"/>
  <c r="J437" i="3"/>
  <c r="P436" i="3"/>
  <c r="J436" i="3"/>
  <c r="P435" i="3"/>
  <c r="J435" i="3"/>
  <c r="P434" i="3"/>
  <c r="J434" i="3"/>
  <c r="P433" i="3"/>
  <c r="J433" i="3"/>
  <c r="P432" i="3"/>
  <c r="J432" i="3"/>
  <c r="P431" i="3"/>
  <c r="J431" i="3"/>
  <c r="P430" i="3"/>
  <c r="J430" i="3"/>
  <c r="J429" i="3"/>
  <c r="J428" i="3"/>
  <c r="P426" i="3"/>
  <c r="J426" i="3"/>
  <c r="P425" i="3"/>
  <c r="J425" i="3"/>
  <c r="P424" i="3"/>
  <c r="J424" i="3"/>
  <c r="P423" i="3"/>
  <c r="J423" i="3"/>
  <c r="P410" i="3"/>
  <c r="J410" i="3"/>
  <c r="P409" i="3"/>
  <c r="J409" i="3"/>
  <c r="P408" i="3"/>
  <c r="J408" i="3"/>
  <c r="P407" i="3"/>
  <c r="J407" i="3"/>
  <c r="J320" i="3"/>
  <c r="J319" i="3"/>
  <c r="J304" i="3"/>
  <c r="J303" i="3"/>
  <c r="J302" i="3"/>
  <c r="J301" i="3"/>
  <c r="J300" i="3"/>
  <c r="J292" i="3"/>
  <c r="J291" i="3"/>
  <c r="J290" i="3"/>
  <c r="P277" i="3"/>
  <c r="J277" i="3"/>
  <c r="P276" i="3"/>
  <c r="J276" i="3"/>
  <c r="P218" i="3"/>
  <c r="J218" i="3"/>
  <c r="P215" i="3"/>
  <c r="J215" i="3"/>
  <c r="P214" i="3"/>
  <c r="J214" i="3"/>
  <c r="P171" i="3"/>
  <c r="J171" i="3"/>
  <c r="P170" i="3"/>
  <c r="J170" i="3"/>
  <c r="P169" i="3"/>
  <c r="J169" i="3"/>
  <c r="P168" i="3"/>
  <c r="J168" i="3"/>
  <c r="P167" i="3"/>
  <c r="J167" i="3"/>
  <c r="P166" i="3"/>
  <c r="J166" i="3"/>
  <c r="P165" i="3"/>
  <c r="J165" i="3"/>
  <c r="P164" i="3"/>
  <c r="J164" i="3"/>
  <c r="P163" i="3"/>
  <c r="J163" i="3"/>
  <c r="P162" i="3"/>
  <c r="J162" i="3"/>
  <c r="P161" i="3"/>
  <c r="J161" i="3"/>
  <c r="P160" i="3"/>
  <c r="J160" i="3"/>
  <c r="P159" i="3"/>
  <c r="J159" i="3"/>
  <c r="P158" i="3"/>
  <c r="J158" i="3"/>
  <c r="P157" i="3"/>
  <c r="J157" i="3"/>
  <c r="P156" i="3"/>
  <c r="J156" i="3"/>
  <c r="P155" i="3"/>
  <c r="J155" i="3"/>
  <c r="P154" i="3"/>
  <c r="J154" i="3"/>
  <c r="P153" i="3"/>
  <c r="J153" i="3"/>
  <c r="P152" i="3"/>
  <c r="J152" i="3"/>
  <c r="P139" i="3"/>
  <c r="J139" i="3"/>
  <c r="P123" i="3"/>
  <c r="J123" i="3"/>
  <c r="P122" i="3"/>
  <c r="J122" i="3"/>
  <c r="P57" i="3"/>
  <c r="J57" i="3"/>
  <c r="P54" i="3"/>
  <c r="J54" i="3"/>
  <c r="P51" i="3"/>
  <c r="J51" i="3"/>
  <c r="J28" i="3"/>
  <c r="J25" i="3"/>
  <c r="J24" i="3"/>
  <c r="J23" i="3"/>
  <c r="J22" i="3"/>
  <c r="J19" i="3"/>
  <c r="J17" i="3"/>
  <c r="J11" i="3"/>
  <c r="AL215" i="3"/>
  <c r="AV215" i="3" s="1"/>
  <c r="AL214" i="3"/>
  <c r="BA214" i="3" s="1"/>
  <c r="AL213" i="3"/>
  <c r="BA213" i="3" s="1"/>
  <c r="AL212" i="3"/>
  <c r="BA212" i="3" s="1"/>
  <c r="AV213" i="3" l="1"/>
  <c r="AV212" i="3"/>
  <c r="BA215" i="3"/>
  <c r="AV214" i="3"/>
  <c r="AL277" i="3"/>
  <c r="BA277" i="3" s="1"/>
  <c r="AL276" i="3"/>
  <c r="AV276" i="3" s="1"/>
  <c r="AL275" i="3"/>
  <c r="BA275" i="3" s="1"/>
  <c r="AL274" i="3"/>
  <c r="AV274" i="3" s="1"/>
  <c r="AL273" i="3"/>
  <c r="BA273" i="3" s="1"/>
  <c r="AL272" i="3"/>
  <c r="BA272" i="3" s="1"/>
  <c r="AL271" i="3"/>
  <c r="AV271" i="3" s="1"/>
  <c r="AL270" i="3"/>
  <c r="BA270" i="3" s="1"/>
  <c r="AL269" i="3"/>
  <c r="AV269" i="3" s="1"/>
  <c r="AL268" i="3"/>
  <c r="AV268" i="3" s="1"/>
  <c r="AL267" i="3"/>
  <c r="BA267" i="3" s="1"/>
  <c r="AL266" i="3"/>
  <c r="BA266" i="3" s="1"/>
  <c r="AL265" i="3"/>
  <c r="BA265" i="3" s="1"/>
  <c r="AL264" i="3"/>
  <c r="AV264" i="3" s="1"/>
  <c r="AL263" i="3"/>
  <c r="AV263" i="3" s="1"/>
  <c r="AL262" i="3"/>
  <c r="BA262" i="3" s="1"/>
  <c r="BA535" i="3"/>
  <c r="BA536" i="3"/>
  <c r="BA537" i="3"/>
  <c r="BA538" i="3"/>
  <c r="BA539" i="3"/>
  <c r="BA540" i="3"/>
  <c r="BA541" i="3"/>
  <c r="BA542" i="3"/>
  <c r="BA543" i="3"/>
  <c r="BA544" i="3"/>
  <c r="BA545" i="3"/>
  <c r="BA546" i="3"/>
  <c r="BA547" i="3"/>
  <c r="BA548" i="3"/>
  <c r="BA549" i="3"/>
  <c r="BA550" i="3"/>
  <c r="BA551" i="3"/>
  <c r="BA552" i="3"/>
  <c r="BA553" i="3"/>
  <c r="BA554" i="3"/>
  <c r="BA555" i="3"/>
  <c r="BA556" i="3"/>
  <c r="BA557" i="3"/>
  <c r="BA558" i="3"/>
  <c r="BA559" i="3"/>
  <c r="BA560" i="3"/>
  <c r="BA561" i="3"/>
  <c r="BA562" i="3"/>
  <c r="BA563" i="3"/>
  <c r="BA564" i="3"/>
  <c r="BA565" i="3"/>
  <c r="BA566" i="3"/>
  <c r="BA567" i="3"/>
  <c r="BA568" i="3"/>
  <c r="BA569" i="3"/>
  <c r="BA570" i="3"/>
  <c r="BA571" i="3"/>
  <c r="BA572" i="3"/>
  <c r="BA573" i="3"/>
  <c r="BA574" i="3"/>
  <c r="BA575" i="3"/>
  <c r="BA576" i="3"/>
  <c r="BA577" i="3"/>
  <c r="BA578" i="3"/>
  <c r="BA579" i="3"/>
  <c r="BA580" i="3"/>
  <c r="BA581" i="3"/>
  <c r="BA582" i="3"/>
  <c r="BA583" i="3"/>
  <c r="BA584" i="3"/>
  <c r="BA585" i="3"/>
  <c r="BA586" i="3"/>
  <c r="BA587" i="3"/>
  <c r="BA588" i="3"/>
  <c r="BA589" i="3"/>
  <c r="BA590" i="3"/>
  <c r="BA591" i="3"/>
  <c r="BA592" i="3"/>
  <c r="BA593" i="3"/>
  <c r="BA594" i="3"/>
  <c r="BA595" i="3"/>
  <c r="BA596" i="3"/>
  <c r="BA597" i="3"/>
  <c r="BA598" i="3"/>
  <c r="BA599" i="3"/>
  <c r="BA600" i="3"/>
  <c r="BA601" i="3"/>
  <c r="BA602" i="3"/>
  <c r="BA603" i="3"/>
  <c r="BA604" i="3"/>
  <c r="BA605" i="3"/>
  <c r="BA606" i="3"/>
  <c r="BA607" i="3"/>
  <c r="BA608" i="3"/>
  <c r="BA609" i="3"/>
  <c r="BA610" i="3"/>
  <c r="BA611" i="3"/>
  <c r="BA612" i="3"/>
  <c r="BA613" i="3"/>
  <c r="BA614" i="3"/>
  <c r="BA615" i="3"/>
  <c r="BA616" i="3"/>
  <c r="BA617" i="3"/>
  <c r="BA618" i="3"/>
  <c r="BA619" i="3"/>
  <c r="BA620" i="3"/>
  <c r="BA621" i="3"/>
  <c r="BA622" i="3"/>
  <c r="BA534" i="3"/>
  <c r="J509" i="3"/>
  <c r="Y509" i="3" s="1"/>
  <c r="AL261" i="3"/>
  <c r="AV261" i="3" s="1"/>
  <c r="AL260" i="3"/>
  <c r="AV260" i="3" s="1"/>
  <c r="AL259" i="3"/>
  <c r="AV259" i="3" s="1"/>
  <c r="AL258" i="3"/>
  <c r="AV258" i="3" s="1"/>
  <c r="AL257" i="3"/>
  <c r="AV257" i="3" s="1"/>
  <c r="AL256" i="3"/>
  <c r="AV256" i="3" s="1"/>
  <c r="AL255" i="3"/>
  <c r="AV255" i="3" s="1"/>
  <c r="AL254" i="3"/>
  <c r="AV254" i="3" s="1"/>
  <c r="AL253" i="3"/>
  <c r="AV253" i="3" s="1"/>
  <c r="AL252" i="3"/>
  <c r="AV252" i="3" s="1"/>
  <c r="AL251" i="3"/>
  <c r="AV251" i="3" s="1"/>
  <c r="AL250" i="3"/>
  <c r="AV250" i="3" s="1"/>
  <c r="AL249" i="3"/>
  <c r="AV249" i="3" s="1"/>
  <c r="AL248" i="3"/>
  <c r="AV248" i="3" s="1"/>
  <c r="AL247" i="3"/>
  <c r="AV247" i="3" s="1"/>
  <c r="AL246" i="3"/>
  <c r="AV246" i="3" s="1"/>
  <c r="AV265" i="3" l="1"/>
  <c r="BA269" i="3"/>
  <c r="BA252" i="3"/>
  <c r="BA247" i="3"/>
  <c r="BA268" i="3"/>
  <c r="AV266" i="3"/>
  <c r="AV262" i="3"/>
  <c r="BA263" i="3"/>
  <c r="AV267" i="3"/>
  <c r="BA271" i="3"/>
  <c r="BA276" i="3"/>
  <c r="BA264" i="3"/>
  <c r="AV277" i="3"/>
  <c r="BA261" i="3"/>
  <c r="BA274" i="3"/>
  <c r="BA260" i="3"/>
  <c r="BA259" i="3"/>
  <c r="BA258" i="3"/>
  <c r="BA257" i="3"/>
  <c r="AV275" i="3"/>
  <c r="BA256" i="3"/>
  <c r="AV272" i="3"/>
  <c r="BA255" i="3"/>
  <c r="BA254" i="3"/>
  <c r="BA253" i="3"/>
  <c r="BA251" i="3"/>
  <c r="AV273" i="3"/>
  <c r="BA250" i="3"/>
  <c r="AV270" i="3"/>
  <c r="BA249" i="3"/>
  <c r="BA248" i="3"/>
  <c r="BA246" i="3"/>
  <c r="AL528" i="3" l="1"/>
  <c r="AL527" i="3"/>
  <c r="AL526" i="3"/>
  <c r="AL525" i="3"/>
  <c r="AL524" i="3"/>
  <c r="AL523" i="3"/>
  <c r="AL522" i="3"/>
  <c r="AL521" i="3"/>
  <c r="AL520" i="3"/>
  <c r="AL519" i="3"/>
  <c r="AL518" i="3"/>
  <c r="AL517" i="3"/>
  <c r="AL516" i="3"/>
  <c r="AL515" i="3"/>
  <c r="AL514" i="3"/>
  <c r="AL513" i="3"/>
  <c r="AL512" i="3"/>
  <c r="AL511" i="3"/>
  <c r="AL510" i="3"/>
  <c r="AL509" i="3"/>
  <c r="AL508" i="3"/>
  <c r="AL507" i="3"/>
  <c r="AL506" i="3"/>
  <c r="AL505" i="3"/>
  <c r="AL504" i="3"/>
  <c r="AL503" i="3"/>
  <c r="AL502" i="3"/>
  <c r="AL501" i="3"/>
  <c r="AL500" i="3"/>
  <c r="AL499" i="3"/>
  <c r="AL498" i="3"/>
  <c r="AL497" i="3"/>
  <c r="AL496" i="3"/>
  <c r="AL495" i="3"/>
  <c r="AL494" i="3"/>
  <c r="AL493" i="3"/>
  <c r="AL492" i="3"/>
  <c r="AL491" i="3"/>
  <c r="AL490" i="3"/>
  <c r="AL489" i="3"/>
  <c r="AL488" i="3"/>
  <c r="AL487" i="3"/>
  <c r="AL486" i="3"/>
  <c r="AL485" i="3"/>
  <c r="AL484" i="3"/>
  <c r="AL483" i="3"/>
  <c r="AL482" i="3"/>
  <c r="AL481" i="3"/>
  <c r="AL480" i="3"/>
  <c r="AL479" i="3"/>
  <c r="AL478" i="3"/>
  <c r="AL477" i="3"/>
  <c r="AL476" i="3"/>
  <c r="AL475" i="3"/>
  <c r="AL474" i="3"/>
  <c r="AL473" i="3"/>
  <c r="AL472" i="3"/>
  <c r="AL471" i="3"/>
  <c r="AL470" i="3"/>
  <c r="AL469" i="3"/>
  <c r="AL468" i="3"/>
  <c r="AL467" i="3"/>
  <c r="AL466" i="3"/>
  <c r="AL465" i="3"/>
  <c r="AL464" i="3"/>
  <c r="AL463" i="3"/>
  <c r="AL462" i="3"/>
  <c r="AL461" i="3"/>
  <c r="AL460" i="3"/>
  <c r="AL459" i="3"/>
  <c r="AL458" i="3"/>
  <c r="AL457" i="3"/>
  <c r="AL456" i="3"/>
  <c r="AL455" i="3"/>
  <c r="AL454" i="3"/>
  <c r="AL453" i="3"/>
  <c r="AL452" i="3"/>
  <c r="AL451" i="3"/>
  <c r="AL450" i="3"/>
  <c r="AL449" i="3"/>
  <c r="AL448" i="3"/>
  <c r="AL447" i="3"/>
  <c r="AL446" i="3"/>
  <c r="AL445" i="3"/>
  <c r="AL444" i="3"/>
  <c r="AL443" i="3"/>
  <c r="AL442" i="3"/>
  <c r="AL441" i="3"/>
  <c r="AL440" i="3"/>
  <c r="AL439" i="3"/>
  <c r="AL438" i="3"/>
  <c r="AL437" i="3"/>
  <c r="AL436" i="3"/>
  <c r="AL435" i="3"/>
  <c r="AL434" i="3"/>
  <c r="AL433" i="3"/>
  <c r="AL432" i="3"/>
  <c r="AL431" i="3"/>
  <c r="AL430" i="3"/>
  <c r="AL429" i="3"/>
  <c r="AL428" i="3"/>
  <c r="AL427" i="3"/>
  <c r="AL426" i="3"/>
  <c r="AL425" i="3"/>
  <c r="AL424" i="3"/>
  <c r="AL423" i="3"/>
  <c r="AL422" i="3"/>
  <c r="AL421" i="3"/>
  <c r="AL420" i="3"/>
  <c r="AL419" i="3"/>
  <c r="AL418" i="3"/>
  <c r="AL417" i="3"/>
  <c r="AL416" i="3"/>
  <c r="AL415" i="3"/>
  <c r="AL414" i="3"/>
  <c r="AL413" i="3"/>
  <c r="AL412" i="3"/>
  <c r="AL411" i="3"/>
  <c r="AL410" i="3"/>
  <c r="AL409" i="3"/>
  <c r="AL408" i="3"/>
  <c r="AL407" i="3"/>
  <c r="AL406" i="3"/>
  <c r="AL405" i="3"/>
  <c r="AL404" i="3"/>
  <c r="AL403" i="3"/>
  <c r="AL402" i="3"/>
  <c r="AL401" i="3"/>
  <c r="AL400" i="3"/>
  <c r="AL399" i="3"/>
  <c r="AL398" i="3"/>
  <c r="AL397" i="3"/>
  <c r="AL396" i="3"/>
  <c r="AL395" i="3"/>
  <c r="AL394" i="3"/>
  <c r="AL393" i="3"/>
  <c r="AL392" i="3"/>
  <c r="AL391" i="3"/>
  <c r="AL390" i="3"/>
  <c r="AL389" i="3"/>
  <c r="AL388" i="3"/>
  <c r="AL387" i="3"/>
  <c r="AL386" i="3"/>
  <c r="AL385" i="3"/>
  <c r="AL384" i="3"/>
  <c r="AL383" i="3"/>
  <c r="AL382" i="3"/>
  <c r="AL381" i="3"/>
  <c r="AL380" i="3"/>
  <c r="AL379" i="3"/>
  <c r="AL378" i="3"/>
  <c r="AL377" i="3"/>
  <c r="AL376" i="3"/>
  <c r="AL375" i="3"/>
  <c r="AL374" i="3"/>
  <c r="AL373" i="3"/>
  <c r="AL372" i="3"/>
  <c r="AL371" i="3"/>
  <c r="AL370" i="3"/>
  <c r="AL369" i="3"/>
  <c r="AL368" i="3"/>
  <c r="AL367" i="3"/>
  <c r="AL366" i="3"/>
  <c r="AL365" i="3"/>
  <c r="AL364" i="3"/>
  <c r="AL363" i="3"/>
  <c r="AL362" i="3"/>
  <c r="AL361" i="3"/>
  <c r="AL360" i="3"/>
  <c r="AL359" i="3"/>
  <c r="AL358" i="3"/>
  <c r="AL357" i="3"/>
  <c r="AL356" i="3"/>
  <c r="AL355" i="3"/>
  <c r="AL354" i="3"/>
  <c r="AL353" i="3"/>
  <c r="AL352" i="3"/>
  <c r="AL351" i="3"/>
  <c r="AL350" i="3"/>
  <c r="AL349" i="3"/>
  <c r="AL348" i="3"/>
  <c r="AL347" i="3"/>
  <c r="AL346" i="3"/>
  <c r="AL345" i="3"/>
  <c r="AL344" i="3"/>
  <c r="AL343" i="3"/>
  <c r="AL342" i="3"/>
  <c r="AL341" i="3"/>
  <c r="AL340" i="3"/>
  <c r="AL339" i="3"/>
  <c r="AL338" i="3"/>
  <c r="AL337" i="3"/>
  <c r="AL336" i="3"/>
  <c r="AL335" i="3"/>
  <c r="AL334" i="3"/>
  <c r="AL333" i="3"/>
  <c r="AL332" i="3"/>
  <c r="AL331" i="3"/>
  <c r="AL330" i="3"/>
  <c r="AL329" i="3"/>
  <c r="AL328" i="3"/>
  <c r="AL327" i="3"/>
  <c r="AL326" i="3"/>
  <c r="AL325" i="3"/>
  <c r="AL324" i="3"/>
  <c r="AL323" i="3"/>
  <c r="AL322" i="3"/>
  <c r="AL321" i="3"/>
  <c r="AL320" i="3"/>
  <c r="AL319" i="3"/>
  <c r="AL318" i="3"/>
  <c r="AL317" i="3"/>
  <c r="AL316" i="3"/>
  <c r="AL315" i="3"/>
  <c r="AL314" i="3"/>
  <c r="AL313" i="3"/>
  <c r="AL312" i="3"/>
  <c r="AL311" i="3"/>
  <c r="AL310" i="3"/>
  <c r="AL309" i="3"/>
  <c r="AL308" i="3"/>
  <c r="AL307" i="3"/>
  <c r="AL306" i="3"/>
  <c r="AL305" i="3"/>
  <c r="AL304" i="3"/>
  <c r="AL303" i="3"/>
  <c r="AL302" i="3"/>
  <c r="BA302" i="3" s="1"/>
  <c r="AL301" i="3"/>
  <c r="BA301" i="3" s="1"/>
  <c r="AL300" i="3"/>
  <c r="AL299" i="3"/>
  <c r="AL298" i="3"/>
  <c r="AL297" i="3"/>
  <c r="AL296" i="3"/>
  <c r="AL295" i="3"/>
  <c r="AL294" i="3"/>
  <c r="AL293" i="3"/>
  <c r="AL292" i="3"/>
  <c r="AL291" i="3"/>
  <c r="AL290" i="3"/>
  <c r="BA290" i="3" s="1"/>
  <c r="AL289" i="3"/>
  <c r="BA289" i="3" s="1"/>
  <c r="AL245" i="3"/>
  <c r="AL244" i="3"/>
  <c r="AL243" i="3"/>
  <c r="AL242" i="3"/>
  <c r="AL241" i="3"/>
  <c r="AL240" i="3"/>
  <c r="AL239" i="3"/>
  <c r="AL238" i="3"/>
  <c r="AL237" i="3"/>
  <c r="AL236" i="3"/>
  <c r="AL235" i="3"/>
  <c r="AL234" i="3"/>
  <c r="AL233" i="3"/>
  <c r="AL232" i="3"/>
  <c r="AL231" i="3"/>
  <c r="AL230" i="3"/>
  <c r="AL229" i="3"/>
  <c r="AL228" i="3"/>
  <c r="AL227" i="3"/>
  <c r="AL226" i="3"/>
  <c r="AL225" i="3"/>
  <c r="AL224" i="3"/>
  <c r="AL223" i="3"/>
  <c r="AL222" i="3"/>
  <c r="AL221" i="3"/>
  <c r="AL220" i="3"/>
  <c r="AL219" i="3"/>
  <c r="AL218" i="3"/>
  <c r="AL217" i="3"/>
  <c r="AL216" i="3"/>
  <c r="AL211" i="3"/>
  <c r="AL210" i="3"/>
  <c r="AL209" i="3"/>
  <c r="AL208" i="3"/>
  <c r="AL207" i="3"/>
  <c r="AL206" i="3"/>
  <c r="AL205" i="3"/>
  <c r="AL204" i="3"/>
  <c r="AL203" i="3"/>
  <c r="AL202" i="3"/>
  <c r="AL201" i="3"/>
  <c r="AL200" i="3"/>
  <c r="AL199" i="3"/>
  <c r="AL198" i="3"/>
  <c r="AL197" i="3"/>
  <c r="AL196" i="3"/>
  <c r="AL195" i="3"/>
  <c r="AL194" i="3"/>
  <c r="AL193" i="3"/>
  <c r="AL192" i="3"/>
  <c r="AL191" i="3"/>
  <c r="AL190" i="3"/>
  <c r="AL189" i="3"/>
  <c r="AL188" i="3"/>
  <c r="AL187" i="3"/>
  <c r="AL186" i="3"/>
  <c r="AL185" i="3"/>
  <c r="AL184" i="3"/>
  <c r="AL183" i="3"/>
  <c r="AL182" i="3"/>
  <c r="AL181" i="3"/>
  <c r="AL180" i="3"/>
  <c r="AL179" i="3"/>
  <c r="AL178" i="3"/>
  <c r="AL177" i="3"/>
  <c r="AL176" i="3"/>
  <c r="AL175" i="3"/>
  <c r="AL174" i="3"/>
  <c r="AL173" i="3"/>
  <c r="AL172" i="3"/>
  <c r="AL171" i="3"/>
  <c r="AL170" i="3"/>
  <c r="AL169" i="3"/>
  <c r="AL168" i="3"/>
  <c r="AL167" i="3"/>
  <c r="AL166" i="3"/>
  <c r="AL165" i="3"/>
  <c r="AL164" i="3"/>
  <c r="AL163" i="3"/>
  <c r="AL162" i="3"/>
  <c r="AL161" i="3"/>
  <c r="AL160" i="3"/>
  <c r="AL159" i="3"/>
  <c r="AL158" i="3"/>
  <c r="AL157" i="3"/>
  <c r="AL156" i="3"/>
  <c r="AL155" i="3"/>
  <c r="AL154" i="3"/>
  <c r="AL153" i="3"/>
  <c r="AL152" i="3"/>
  <c r="AL151" i="3"/>
  <c r="AL143" i="3"/>
  <c r="AL142" i="3"/>
  <c r="AL141" i="3"/>
  <c r="AL140" i="3"/>
  <c r="AL139" i="3"/>
  <c r="AL138" i="3"/>
  <c r="AL137" i="3"/>
  <c r="AL136" i="3"/>
  <c r="AL135" i="3"/>
  <c r="AL134" i="3"/>
  <c r="AL133" i="3"/>
  <c r="AL132" i="3"/>
  <c r="AL131" i="3"/>
  <c r="AL130" i="3"/>
  <c r="AL129" i="3"/>
  <c r="AL128" i="3"/>
  <c r="AL127" i="3"/>
  <c r="AL126" i="3"/>
  <c r="AL125" i="3"/>
  <c r="AL124" i="3"/>
  <c r="AL123" i="3"/>
  <c r="AL122" i="3"/>
  <c r="AL121" i="3"/>
  <c r="AL120" i="3"/>
  <c r="AL119" i="3"/>
  <c r="AL118" i="3"/>
  <c r="AL117" i="3"/>
  <c r="AL116" i="3"/>
  <c r="AL115" i="3"/>
  <c r="AL114" i="3"/>
  <c r="AL113" i="3"/>
  <c r="AL112" i="3"/>
  <c r="AL111" i="3"/>
  <c r="AL110" i="3"/>
  <c r="AL109" i="3"/>
  <c r="AL108" i="3"/>
  <c r="AL107" i="3"/>
  <c r="AL106" i="3"/>
  <c r="AL105" i="3"/>
  <c r="AL104" i="3"/>
  <c r="AL103" i="3"/>
  <c r="AL102" i="3"/>
  <c r="AL101" i="3"/>
  <c r="AL100" i="3"/>
  <c r="AL99" i="3"/>
  <c r="AL98" i="3"/>
  <c r="AL97" i="3"/>
  <c r="AL96" i="3"/>
  <c r="AL95" i="3"/>
  <c r="AL94" i="3"/>
  <c r="AL93" i="3"/>
  <c r="AL92" i="3"/>
  <c r="AL91" i="3"/>
  <c r="AL90" i="3"/>
  <c r="AL89" i="3"/>
  <c r="AL88" i="3"/>
  <c r="AL87" i="3"/>
  <c r="AL86" i="3"/>
  <c r="AL85" i="3"/>
  <c r="AL84" i="3"/>
  <c r="AL83" i="3"/>
  <c r="AL82" i="3"/>
  <c r="AL81" i="3"/>
  <c r="AL80" i="3"/>
  <c r="AL79" i="3"/>
  <c r="AL78" i="3"/>
  <c r="AL77" i="3"/>
  <c r="AL76" i="3"/>
  <c r="AL75" i="3"/>
  <c r="AL74" i="3"/>
  <c r="AL73" i="3"/>
  <c r="AL72" i="3"/>
  <c r="AL71" i="3"/>
  <c r="AL70" i="3"/>
  <c r="AL69" i="3"/>
  <c r="AL68" i="3"/>
  <c r="AL67" i="3"/>
  <c r="AL66" i="3"/>
  <c r="AL65" i="3"/>
  <c r="AL64" i="3"/>
  <c r="AL63" i="3"/>
  <c r="AL62" i="3"/>
  <c r="AL61" i="3"/>
  <c r="AL60" i="3"/>
  <c r="AL59" i="3"/>
  <c r="AL58" i="3"/>
  <c r="AL57" i="3"/>
  <c r="AL56" i="3"/>
  <c r="AL55" i="3"/>
  <c r="AL54" i="3"/>
  <c r="AL53" i="3"/>
  <c r="AL52" i="3"/>
  <c r="AL51" i="3"/>
  <c r="AL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BA23" i="3" s="1"/>
  <c r="AL22" i="3"/>
  <c r="BA22" i="3" s="1"/>
  <c r="AL21" i="3"/>
  <c r="AL20" i="3"/>
  <c r="AL19" i="3"/>
  <c r="AL18" i="3"/>
  <c r="AL17" i="3"/>
  <c r="AL16" i="3"/>
  <c r="AL15" i="3"/>
  <c r="AL14" i="3"/>
  <c r="AL13" i="3"/>
  <c r="AL12" i="3"/>
  <c r="BA11" i="3"/>
  <c r="AL10" i="3"/>
  <c r="BA10" i="3" s="1"/>
  <c r="AV199" i="3" l="1"/>
  <c r="BA199" i="3"/>
  <c r="AV18" i="3"/>
  <c r="BA18" i="3"/>
  <c r="AV34" i="3"/>
  <c r="BA34" i="3"/>
  <c r="AV50" i="3"/>
  <c r="BA50" i="3"/>
  <c r="AV66" i="3"/>
  <c r="BA66" i="3"/>
  <c r="AV82" i="3"/>
  <c r="BA82" i="3"/>
  <c r="AV98" i="3"/>
  <c r="BA98" i="3"/>
  <c r="AV114" i="3"/>
  <c r="BA114" i="3"/>
  <c r="AV130" i="3"/>
  <c r="BA130" i="3"/>
  <c r="AV146" i="3"/>
  <c r="BA146" i="3"/>
  <c r="AV162" i="3"/>
  <c r="BA162" i="3"/>
  <c r="AV186" i="3"/>
  <c r="BA186" i="3"/>
  <c r="AV202" i="3"/>
  <c r="BA202" i="3"/>
  <c r="AV222" i="3"/>
  <c r="BA222" i="3"/>
  <c r="AV230" i="3"/>
  <c r="BA230" i="3"/>
  <c r="AV305" i="3"/>
  <c r="BA305" i="3"/>
  <c r="AV321" i="3"/>
  <c r="BA321" i="3"/>
  <c r="AV337" i="3"/>
  <c r="BA337" i="3"/>
  <c r="AV353" i="3"/>
  <c r="BA353" i="3"/>
  <c r="AV369" i="3"/>
  <c r="BA369" i="3"/>
  <c r="AV385" i="3"/>
  <c r="BA385" i="3"/>
  <c r="AV401" i="3"/>
  <c r="BA401" i="3"/>
  <c r="AV417" i="3"/>
  <c r="BA417" i="3"/>
  <c r="AV433" i="3"/>
  <c r="BA433" i="3"/>
  <c r="AV449" i="3"/>
  <c r="BA449" i="3"/>
  <c r="AV473" i="3"/>
  <c r="BA473" i="3"/>
  <c r="AV489" i="3"/>
  <c r="BA489" i="3"/>
  <c r="AV505" i="3"/>
  <c r="BA505" i="3"/>
  <c r="AV513" i="3"/>
  <c r="BA513" i="3"/>
  <c r="AV19" i="3"/>
  <c r="BA19" i="3"/>
  <c r="AV35" i="3"/>
  <c r="BA35" i="3"/>
  <c r="AV51" i="3"/>
  <c r="BA51" i="3"/>
  <c r="AV67" i="3"/>
  <c r="BA67" i="3"/>
  <c r="AV83" i="3"/>
  <c r="BA83" i="3"/>
  <c r="AV99" i="3"/>
  <c r="BA99" i="3"/>
  <c r="AV115" i="3"/>
  <c r="BA115" i="3"/>
  <c r="AV131" i="3"/>
  <c r="BA131" i="3"/>
  <c r="AV147" i="3"/>
  <c r="BA147" i="3"/>
  <c r="AV163" i="3"/>
  <c r="BA163" i="3"/>
  <c r="AV187" i="3"/>
  <c r="BA187" i="3"/>
  <c r="AV203" i="3"/>
  <c r="BA203" i="3"/>
  <c r="AV223" i="3"/>
  <c r="BA223" i="3"/>
  <c r="AV231" i="3"/>
  <c r="BA231" i="3"/>
  <c r="AV306" i="3"/>
  <c r="BA306" i="3"/>
  <c r="AV322" i="3"/>
  <c r="BA322" i="3"/>
  <c r="AV338" i="3"/>
  <c r="BA338" i="3"/>
  <c r="AV354" i="3"/>
  <c r="BA354" i="3"/>
  <c r="AV370" i="3"/>
  <c r="BA370" i="3"/>
  <c r="AV386" i="3"/>
  <c r="BA386" i="3"/>
  <c r="AV402" i="3"/>
  <c r="BA402" i="3"/>
  <c r="AV418" i="3"/>
  <c r="BA418" i="3"/>
  <c r="AV434" i="3"/>
  <c r="BA434" i="3"/>
  <c r="AV450" i="3"/>
  <c r="BA450" i="3"/>
  <c r="AV474" i="3"/>
  <c r="BA474" i="3"/>
  <c r="AV490" i="3"/>
  <c r="BA490" i="3"/>
  <c r="AV506" i="3"/>
  <c r="BA506" i="3"/>
  <c r="AV514" i="3"/>
  <c r="BA514" i="3"/>
  <c r="AV20" i="3"/>
  <c r="BA20" i="3"/>
  <c r="AV36" i="3"/>
  <c r="BA36" i="3"/>
  <c r="AV52" i="3"/>
  <c r="BA52" i="3"/>
  <c r="AV68" i="3"/>
  <c r="BA68" i="3"/>
  <c r="AV84" i="3"/>
  <c r="BA84" i="3"/>
  <c r="AV100" i="3"/>
  <c r="BA100" i="3"/>
  <c r="AV116" i="3"/>
  <c r="BA116" i="3"/>
  <c r="AV132" i="3"/>
  <c r="BA132" i="3"/>
  <c r="AV148" i="3"/>
  <c r="BA148" i="3"/>
  <c r="AV164" i="3"/>
  <c r="BA164" i="3"/>
  <c r="AV172" i="3"/>
  <c r="BA172" i="3"/>
  <c r="AV188" i="3"/>
  <c r="BA188" i="3"/>
  <c r="AV204" i="3"/>
  <c r="BA204" i="3"/>
  <c r="AV232" i="3"/>
  <c r="BA232" i="3"/>
  <c r="AV291" i="3"/>
  <c r="BA291" i="3"/>
  <c r="AV307" i="3"/>
  <c r="BA307" i="3"/>
  <c r="AV323" i="3"/>
  <c r="BA323" i="3"/>
  <c r="AV339" i="3"/>
  <c r="BA339" i="3"/>
  <c r="AV355" i="3"/>
  <c r="BA355" i="3"/>
  <c r="AV371" i="3"/>
  <c r="BA371" i="3"/>
  <c r="AV387" i="3"/>
  <c r="BA387" i="3"/>
  <c r="AV403" i="3"/>
  <c r="BA403" i="3"/>
  <c r="AV419" i="3"/>
  <c r="BA419" i="3"/>
  <c r="AV435" i="3"/>
  <c r="BA435" i="3"/>
  <c r="AV451" i="3"/>
  <c r="BA451" i="3"/>
  <c r="AV459" i="3"/>
  <c r="BA459" i="3"/>
  <c r="AV475" i="3"/>
  <c r="BA475" i="3"/>
  <c r="AV491" i="3"/>
  <c r="BA491" i="3"/>
  <c r="AV515" i="3"/>
  <c r="BA515" i="3"/>
  <c r="AV21" i="3"/>
  <c r="BA21" i="3"/>
  <c r="AV37" i="3"/>
  <c r="BA37" i="3"/>
  <c r="AV53" i="3"/>
  <c r="BA53" i="3"/>
  <c r="AV69" i="3"/>
  <c r="BA69" i="3"/>
  <c r="AV85" i="3"/>
  <c r="BA85" i="3"/>
  <c r="AV101" i="3"/>
  <c r="BA101" i="3"/>
  <c r="AV117" i="3"/>
  <c r="BA117" i="3"/>
  <c r="AV133" i="3"/>
  <c r="BA133" i="3"/>
  <c r="AV149" i="3"/>
  <c r="BA149" i="3"/>
  <c r="AV165" i="3"/>
  <c r="BA165" i="3"/>
  <c r="AV173" i="3"/>
  <c r="BA173" i="3"/>
  <c r="AV189" i="3"/>
  <c r="BA189" i="3"/>
  <c r="AV205" i="3"/>
  <c r="BA205" i="3"/>
  <c r="AV233" i="3"/>
  <c r="BA233" i="3"/>
  <c r="AV292" i="3"/>
  <c r="BA292" i="3"/>
  <c r="AV308" i="3"/>
  <c r="BA308" i="3"/>
  <c r="AV324" i="3"/>
  <c r="BA324" i="3"/>
  <c r="AV340" i="3"/>
  <c r="BA340" i="3"/>
  <c r="AV356" i="3"/>
  <c r="BA356" i="3"/>
  <c r="AV372" i="3"/>
  <c r="BA372" i="3"/>
  <c r="AV388" i="3"/>
  <c r="BA388" i="3"/>
  <c r="AV404" i="3"/>
  <c r="BA404" i="3"/>
  <c r="AV420" i="3"/>
  <c r="BA420" i="3"/>
  <c r="AV436" i="3"/>
  <c r="BA436" i="3"/>
  <c r="AV452" i="3"/>
  <c r="BA452" i="3"/>
  <c r="AV460" i="3"/>
  <c r="BA460" i="3"/>
  <c r="AV476" i="3"/>
  <c r="BA476" i="3"/>
  <c r="AV492" i="3"/>
  <c r="BA492" i="3"/>
  <c r="AV516" i="3"/>
  <c r="BA516" i="3"/>
  <c r="AV38" i="3"/>
  <c r="BA38" i="3"/>
  <c r="AV54" i="3"/>
  <c r="BA54" i="3"/>
  <c r="AV70" i="3"/>
  <c r="BA70" i="3"/>
  <c r="AV86" i="3"/>
  <c r="BA86" i="3"/>
  <c r="AV102" i="3"/>
  <c r="BA102" i="3"/>
  <c r="AV118" i="3"/>
  <c r="BA118" i="3"/>
  <c r="AV134" i="3"/>
  <c r="BA134" i="3"/>
  <c r="AV150" i="3"/>
  <c r="BA150" i="3"/>
  <c r="AV166" i="3"/>
  <c r="BA166" i="3"/>
  <c r="AV174" i="3"/>
  <c r="BA174" i="3"/>
  <c r="AV190" i="3"/>
  <c r="BA190" i="3"/>
  <c r="AV206" i="3"/>
  <c r="BA206" i="3"/>
  <c r="AV234" i="3"/>
  <c r="BA234" i="3"/>
  <c r="AV293" i="3"/>
  <c r="BA293" i="3"/>
  <c r="AV309" i="3"/>
  <c r="BA309" i="3"/>
  <c r="AV325" i="3"/>
  <c r="BA325" i="3"/>
  <c r="AV341" i="3"/>
  <c r="BA341" i="3"/>
  <c r="AV357" i="3"/>
  <c r="BA357" i="3"/>
  <c r="AV373" i="3"/>
  <c r="BA373" i="3"/>
  <c r="AV389" i="3"/>
  <c r="BA389" i="3"/>
  <c r="AV405" i="3"/>
  <c r="BA405" i="3"/>
  <c r="AV421" i="3"/>
  <c r="BA421" i="3"/>
  <c r="AV437" i="3"/>
  <c r="BA437" i="3"/>
  <c r="AV453" i="3"/>
  <c r="BA453" i="3"/>
  <c r="AV461" i="3"/>
  <c r="BA461" i="3"/>
  <c r="AV477" i="3"/>
  <c r="BA477" i="3"/>
  <c r="AV493" i="3"/>
  <c r="BA493" i="3"/>
  <c r="AV517" i="3"/>
  <c r="BA517" i="3"/>
  <c r="AV39" i="3"/>
  <c r="BA39" i="3"/>
  <c r="AV55" i="3"/>
  <c r="BA55" i="3"/>
  <c r="AV71" i="3"/>
  <c r="BA71" i="3"/>
  <c r="AV87" i="3"/>
  <c r="BA87" i="3"/>
  <c r="AV103" i="3"/>
  <c r="BA103" i="3"/>
  <c r="AV119" i="3"/>
  <c r="BA119" i="3"/>
  <c r="AV135" i="3"/>
  <c r="BA135" i="3"/>
  <c r="AV151" i="3"/>
  <c r="BA151" i="3"/>
  <c r="AV167" i="3"/>
  <c r="BA167" i="3"/>
  <c r="AV175" i="3"/>
  <c r="BA175" i="3"/>
  <c r="AV191" i="3"/>
  <c r="BA191" i="3"/>
  <c r="AV207" i="3"/>
  <c r="BA207" i="3"/>
  <c r="AV235" i="3"/>
  <c r="BA235" i="3"/>
  <c r="AV294" i="3"/>
  <c r="BA294" i="3"/>
  <c r="AV310" i="3"/>
  <c r="BA310" i="3"/>
  <c r="AV326" i="3"/>
  <c r="BA326" i="3"/>
  <c r="AV342" i="3"/>
  <c r="BA342" i="3"/>
  <c r="AV358" i="3"/>
  <c r="BA358" i="3"/>
  <c r="AV374" i="3"/>
  <c r="BA374" i="3"/>
  <c r="AV390" i="3"/>
  <c r="BA390" i="3"/>
  <c r="AV406" i="3"/>
  <c r="BA406" i="3"/>
  <c r="AV422" i="3"/>
  <c r="BA422" i="3"/>
  <c r="AV438" i="3"/>
  <c r="BA438" i="3"/>
  <c r="AV454" i="3"/>
  <c r="BA454" i="3"/>
  <c r="AV462" i="3"/>
  <c r="BA462" i="3"/>
  <c r="AV478" i="3"/>
  <c r="BA478" i="3"/>
  <c r="AV494" i="3"/>
  <c r="BA494" i="3"/>
  <c r="AV518" i="3"/>
  <c r="BA518" i="3"/>
  <c r="AV24" i="3"/>
  <c r="BA24" i="3"/>
  <c r="AV40" i="3"/>
  <c r="BA40" i="3"/>
  <c r="AV56" i="3"/>
  <c r="BA56" i="3"/>
  <c r="AV72" i="3"/>
  <c r="BA72" i="3"/>
  <c r="AV88" i="3"/>
  <c r="BA88" i="3"/>
  <c r="AV104" i="3"/>
  <c r="BA104" i="3"/>
  <c r="AV120" i="3"/>
  <c r="BA120" i="3"/>
  <c r="AV136" i="3"/>
  <c r="BA136" i="3"/>
  <c r="AV152" i="3"/>
  <c r="BA152" i="3"/>
  <c r="AV168" i="3"/>
  <c r="BA168" i="3"/>
  <c r="AV176" i="3"/>
  <c r="BA176" i="3"/>
  <c r="AV192" i="3"/>
  <c r="BA192" i="3"/>
  <c r="AV208" i="3"/>
  <c r="BA208" i="3"/>
  <c r="AV236" i="3"/>
  <c r="BA236" i="3"/>
  <c r="AV295" i="3"/>
  <c r="BA295" i="3"/>
  <c r="AV311" i="3"/>
  <c r="BA311" i="3"/>
  <c r="AV327" i="3"/>
  <c r="BA327" i="3"/>
  <c r="AV343" i="3"/>
  <c r="BA343" i="3"/>
  <c r="AV359" i="3"/>
  <c r="BA359" i="3"/>
  <c r="AV375" i="3"/>
  <c r="BA375" i="3"/>
  <c r="AV391" i="3"/>
  <c r="BA391" i="3"/>
  <c r="AV407" i="3"/>
  <c r="BA407" i="3"/>
  <c r="AV423" i="3"/>
  <c r="BA423" i="3"/>
  <c r="AV439" i="3"/>
  <c r="BA439" i="3"/>
  <c r="AV455" i="3"/>
  <c r="BA455" i="3"/>
  <c r="AV463" i="3"/>
  <c r="BA463" i="3"/>
  <c r="AV479" i="3"/>
  <c r="BA479" i="3"/>
  <c r="AV495" i="3"/>
  <c r="BA495" i="3"/>
  <c r="AV519" i="3"/>
  <c r="BA519" i="3"/>
  <c r="AV25" i="3"/>
  <c r="BA25" i="3"/>
  <c r="AV41" i="3"/>
  <c r="BA41" i="3"/>
  <c r="AV57" i="3"/>
  <c r="BA57" i="3"/>
  <c r="AV73" i="3"/>
  <c r="BA73" i="3"/>
  <c r="AV89" i="3"/>
  <c r="BA89" i="3"/>
  <c r="AV105" i="3"/>
  <c r="BA105" i="3"/>
  <c r="AV121" i="3"/>
  <c r="BA121" i="3"/>
  <c r="AV137" i="3"/>
  <c r="BA137" i="3"/>
  <c r="AV153" i="3"/>
  <c r="BA153" i="3"/>
  <c r="AV169" i="3"/>
  <c r="BA169" i="3"/>
  <c r="AV177" i="3"/>
  <c r="BA177" i="3"/>
  <c r="AV193" i="3"/>
  <c r="BA193" i="3"/>
  <c r="AV209" i="3"/>
  <c r="BA209" i="3"/>
  <c r="AV237" i="3"/>
  <c r="BA237" i="3"/>
  <c r="AV296" i="3"/>
  <c r="BA296" i="3"/>
  <c r="AV312" i="3"/>
  <c r="BA312" i="3"/>
  <c r="AV328" i="3"/>
  <c r="BA328" i="3"/>
  <c r="AV344" i="3"/>
  <c r="BA344" i="3"/>
  <c r="AV360" i="3"/>
  <c r="BA360" i="3"/>
  <c r="AV376" i="3"/>
  <c r="BA376" i="3"/>
  <c r="AV392" i="3"/>
  <c r="BA392" i="3"/>
  <c r="AV408" i="3"/>
  <c r="BA408" i="3"/>
  <c r="AV424" i="3"/>
  <c r="BA424" i="3"/>
  <c r="AV440" i="3"/>
  <c r="BA440" i="3"/>
  <c r="AV456" i="3"/>
  <c r="BA456" i="3"/>
  <c r="AV464" i="3"/>
  <c r="BA464" i="3"/>
  <c r="AV480" i="3"/>
  <c r="BA480" i="3"/>
  <c r="AV496" i="3"/>
  <c r="BA496" i="3"/>
  <c r="AV520" i="3"/>
  <c r="BA520" i="3"/>
  <c r="AV26" i="3"/>
  <c r="BA26" i="3"/>
  <c r="AV42" i="3"/>
  <c r="BA42" i="3"/>
  <c r="AV58" i="3"/>
  <c r="BA58" i="3"/>
  <c r="AV74" i="3"/>
  <c r="BA74" i="3"/>
  <c r="AV90" i="3"/>
  <c r="BA90" i="3"/>
  <c r="AV106" i="3"/>
  <c r="BA106" i="3"/>
  <c r="AV122" i="3"/>
  <c r="BA122" i="3"/>
  <c r="AV138" i="3"/>
  <c r="BA138" i="3"/>
  <c r="AV154" i="3"/>
  <c r="BA154" i="3"/>
  <c r="AV170" i="3"/>
  <c r="BA170" i="3"/>
  <c r="AV178" i="3"/>
  <c r="BA178" i="3"/>
  <c r="AV194" i="3"/>
  <c r="BA194" i="3"/>
  <c r="AV210" i="3"/>
  <c r="BA210" i="3"/>
  <c r="AV238" i="3"/>
  <c r="BA238" i="3"/>
  <c r="AV297" i="3"/>
  <c r="BA297" i="3"/>
  <c r="AV313" i="3"/>
  <c r="BA313" i="3"/>
  <c r="AV329" i="3"/>
  <c r="BA329" i="3"/>
  <c r="AV345" i="3"/>
  <c r="BA345" i="3"/>
  <c r="AV361" i="3"/>
  <c r="BA361" i="3"/>
  <c r="AV377" i="3"/>
  <c r="BA377" i="3"/>
  <c r="AV393" i="3"/>
  <c r="BA393" i="3"/>
  <c r="AV409" i="3"/>
  <c r="BA409" i="3"/>
  <c r="AV425" i="3"/>
  <c r="BA425" i="3"/>
  <c r="AV441" i="3"/>
  <c r="BA441" i="3"/>
  <c r="AV457" i="3"/>
  <c r="BA457" i="3"/>
  <c r="AV465" i="3"/>
  <c r="BA465" i="3"/>
  <c r="AV481" i="3"/>
  <c r="BA481" i="3"/>
  <c r="AV497" i="3"/>
  <c r="BA497" i="3"/>
  <c r="AV521" i="3"/>
  <c r="BA521" i="3"/>
  <c r="AV27" i="3"/>
  <c r="BA27" i="3"/>
  <c r="AV43" i="3"/>
  <c r="BA43" i="3"/>
  <c r="AV59" i="3"/>
  <c r="BA59" i="3"/>
  <c r="AV75" i="3"/>
  <c r="BA75" i="3"/>
  <c r="AV91" i="3"/>
  <c r="BA91" i="3"/>
  <c r="AV107" i="3"/>
  <c r="BA107" i="3"/>
  <c r="AV123" i="3"/>
  <c r="BA123" i="3"/>
  <c r="AV139" i="3"/>
  <c r="BA139" i="3"/>
  <c r="AV155" i="3"/>
  <c r="BA155" i="3"/>
  <c r="AV171" i="3"/>
  <c r="BA171" i="3"/>
  <c r="AV179" i="3"/>
  <c r="BA179" i="3"/>
  <c r="AV195" i="3"/>
  <c r="BA195" i="3"/>
  <c r="AV211" i="3"/>
  <c r="BA211" i="3"/>
  <c r="AV239" i="3"/>
  <c r="BA239" i="3"/>
  <c r="AV298" i="3"/>
  <c r="BA298" i="3"/>
  <c r="AV314" i="3"/>
  <c r="BA314" i="3"/>
  <c r="AV330" i="3"/>
  <c r="BA330" i="3"/>
  <c r="AV346" i="3"/>
  <c r="BA346" i="3"/>
  <c r="AV362" i="3"/>
  <c r="BA362" i="3"/>
  <c r="AV378" i="3"/>
  <c r="BA378" i="3"/>
  <c r="AV394" i="3"/>
  <c r="BA394" i="3"/>
  <c r="AV410" i="3"/>
  <c r="BA410" i="3"/>
  <c r="AV426" i="3"/>
  <c r="BA426" i="3"/>
  <c r="AV442" i="3"/>
  <c r="BA442" i="3"/>
  <c r="AV458" i="3"/>
  <c r="BA458" i="3"/>
  <c r="AV466" i="3"/>
  <c r="BA466" i="3"/>
  <c r="AV482" i="3"/>
  <c r="BA482" i="3"/>
  <c r="AV498" i="3"/>
  <c r="BA498" i="3"/>
  <c r="AV522" i="3"/>
  <c r="BA522" i="3"/>
  <c r="AV12" i="3"/>
  <c r="BA12" i="3"/>
  <c r="AV28" i="3"/>
  <c r="BA28" i="3"/>
  <c r="AV44" i="3"/>
  <c r="BA44" i="3"/>
  <c r="AV60" i="3"/>
  <c r="BA60" i="3"/>
  <c r="AV76" i="3"/>
  <c r="BA76" i="3"/>
  <c r="AV92" i="3"/>
  <c r="BA92" i="3"/>
  <c r="AV108" i="3"/>
  <c r="BA108" i="3"/>
  <c r="AV124" i="3"/>
  <c r="BA124" i="3"/>
  <c r="AV140" i="3"/>
  <c r="BA140" i="3"/>
  <c r="AV156" i="3"/>
  <c r="BA156" i="3"/>
  <c r="AV180" i="3"/>
  <c r="BA180" i="3"/>
  <c r="AV196" i="3"/>
  <c r="BA196" i="3"/>
  <c r="AV216" i="3"/>
  <c r="BA216" i="3"/>
  <c r="AV224" i="3"/>
  <c r="BA224" i="3"/>
  <c r="AV240" i="3"/>
  <c r="BA240" i="3"/>
  <c r="AV299" i="3"/>
  <c r="BA299" i="3"/>
  <c r="AV315" i="3"/>
  <c r="BA315" i="3"/>
  <c r="AV331" i="3"/>
  <c r="BA331" i="3"/>
  <c r="AV347" i="3"/>
  <c r="BA347" i="3"/>
  <c r="AV363" i="3"/>
  <c r="BA363" i="3"/>
  <c r="AV379" i="3"/>
  <c r="BA379" i="3"/>
  <c r="AV395" i="3"/>
  <c r="BA395" i="3"/>
  <c r="AV411" i="3"/>
  <c r="BA411" i="3"/>
  <c r="AV427" i="3"/>
  <c r="BA427" i="3"/>
  <c r="AV443" i="3"/>
  <c r="BA443" i="3"/>
  <c r="AV467" i="3"/>
  <c r="BA467" i="3"/>
  <c r="AV483" i="3"/>
  <c r="BA483" i="3"/>
  <c r="AV499" i="3"/>
  <c r="BA499" i="3"/>
  <c r="AV507" i="3"/>
  <c r="BA507" i="3"/>
  <c r="AV523" i="3"/>
  <c r="BA523" i="3"/>
  <c r="AV13" i="3"/>
  <c r="BA13" i="3"/>
  <c r="AV29" i="3"/>
  <c r="BA29" i="3"/>
  <c r="AV45" i="3"/>
  <c r="BA45" i="3"/>
  <c r="AV61" i="3"/>
  <c r="BA61" i="3"/>
  <c r="AV77" i="3"/>
  <c r="BA77" i="3"/>
  <c r="AV93" i="3"/>
  <c r="BA93" i="3"/>
  <c r="AV109" i="3"/>
  <c r="BA109" i="3"/>
  <c r="AV125" i="3"/>
  <c r="BA125" i="3"/>
  <c r="AV141" i="3"/>
  <c r="BA141" i="3"/>
  <c r="AV157" i="3"/>
  <c r="BA157" i="3"/>
  <c r="AV181" i="3"/>
  <c r="BA181" i="3"/>
  <c r="AV197" i="3"/>
  <c r="BA197" i="3"/>
  <c r="AV217" i="3"/>
  <c r="BA217" i="3"/>
  <c r="AV225" i="3"/>
  <c r="BA225" i="3"/>
  <c r="AV241" i="3"/>
  <c r="BA241" i="3"/>
  <c r="AV300" i="3"/>
  <c r="BA300" i="3"/>
  <c r="AV316" i="3"/>
  <c r="BA316" i="3"/>
  <c r="AV332" i="3"/>
  <c r="BA332" i="3"/>
  <c r="AV348" i="3"/>
  <c r="BA348" i="3"/>
  <c r="AV364" i="3"/>
  <c r="BA364" i="3"/>
  <c r="AV380" i="3"/>
  <c r="BA380" i="3"/>
  <c r="AV396" i="3"/>
  <c r="BA396" i="3"/>
  <c r="AV412" i="3"/>
  <c r="BA412" i="3"/>
  <c r="AV428" i="3"/>
  <c r="BA428" i="3"/>
  <c r="AV444" i="3"/>
  <c r="BA444" i="3"/>
  <c r="AV468" i="3"/>
  <c r="BA468" i="3"/>
  <c r="AV484" i="3"/>
  <c r="BA484" i="3"/>
  <c r="AV500" i="3"/>
  <c r="BA500" i="3"/>
  <c r="AV508" i="3"/>
  <c r="BA508" i="3"/>
  <c r="AV524" i="3"/>
  <c r="BA524" i="3"/>
  <c r="AV14" i="3"/>
  <c r="BA14" i="3"/>
  <c r="AV30" i="3"/>
  <c r="BA30" i="3"/>
  <c r="AV46" i="3"/>
  <c r="BA46" i="3"/>
  <c r="AV62" i="3"/>
  <c r="BA62" i="3"/>
  <c r="AV78" i="3"/>
  <c r="BA78" i="3"/>
  <c r="AV94" i="3"/>
  <c r="BA94" i="3"/>
  <c r="AV110" i="3"/>
  <c r="BA110" i="3"/>
  <c r="AV126" i="3"/>
  <c r="BA126" i="3"/>
  <c r="AV142" i="3"/>
  <c r="BA142" i="3"/>
  <c r="AV158" i="3"/>
  <c r="BA158" i="3"/>
  <c r="AV182" i="3"/>
  <c r="BA182" i="3"/>
  <c r="AV198" i="3"/>
  <c r="BA198" i="3"/>
  <c r="AV218" i="3"/>
  <c r="BA218" i="3"/>
  <c r="AV226" i="3"/>
  <c r="BA226" i="3"/>
  <c r="AV242" i="3"/>
  <c r="BA242" i="3"/>
  <c r="AV317" i="3"/>
  <c r="BA317" i="3"/>
  <c r="AV333" i="3"/>
  <c r="BA333" i="3"/>
  <c r="AV349" i="3"/>
  <c r="BA349" i="3"/>
  <c r="AV365" i="3"/>
  <c r="BA365" i="3"/>
  <c r="AV381" i="3"/>
  <c r="BA381" i="3"/>
  <c r="AV397" i="3"/>
  <c r="BA397" i="3"/>
  <c r="AV413" i="3"/>
  <c r="BA413" i="3"/>
  <c r="AV429" i="3"/>
  <c r="BA429" i="3"/>
  <c r="AV445" i="3"/>
  <c r="BA445" i="3"/>
  <c r="AV469" i="3"/>
  <c r="BA469" i="3"/>
  <c r="AV485" i="3"/>
  <c r="BA485" i="3"/>
  <c r="AV501" i="3"/>
  <c r="BA501" i="3"/>
  <c r="AV509" i="3"/>
  <c r="BA509" i="3"/>
  <c r="AV525" i="3"/>
  <c r="BA525" i="3"/>
  <c r="AV334" i="3"/>
  <c r="BA334" i="3"/>
  <c r="AV350" i="3"/>
  <c r="BA350" i="3"/>
  <c r="AV366" i="3"/>
  <c r="BA366" i="3"/>
  <c r="AV382" i="3"/>
  <c r="BA382" i="3"/>
  <c r="AV398" i="3"/>
  <c r="BA398" i="3"/>
  <c r="AV414" i="3"/>
  <c r="BA414" i="3"/>
  <c r="AV430" i="3"/>
  <c r="BA430" i="3"/>
  <c r="AV446" i="3"/>
  <c r="BA446" i="3"/>
  <c r="AV470" i="3"/>
  <c r="BA470" i="3"/>
  <c r="AV486" i="3"/>
  <c r="BA486" i="3"/>
  <c r="AV502" i="3"/>
  <c r="BA502" i="3"/>
  <c r="AV510" i="3"/>
  <c r="BA510" i="3"/>
  <c r="AV526" i="3"/>
  <c r="BA526" i="3"/>
  <c r="AV31" i="3"/>
  <c r="BA31" i="3"/>
  <c r="AV63" i="3"/>
  <c r="BA63" i="3"/>
  <c r="AV79" i="3"/>
  <c r="BA79" i="3"/>
  <c r="AV111" i="3"/>
  <c r="BA111" i="3"/>
  <c r="AV143" i="3"/>
  <c r="BA143" i="3"/>
  <c r="AV183" i="3"/>
  <c r="BA183" i="3"/>
  <c r="AV219" i="3"/>
  <c r="BA219" i="3"/>
  <c r="AV243" i="3"/>
  <c r="BA243" i="3"/>
  <c r="AV318" i="3"/>
  <c r="BA318" i="3"/>
  <c r="AV16" i="3"/>
  <c r="BA16" i="3"/>
  <c r="AV32" i="3"/>
  <c r="BA32" i="3"/>
  <c r="AV48" i="3"/>
  <c r="BA48" i="3"/>
  <c r="AV64" i="3"/>
  <c r="BA64" i="3"/>
  <c r="AV80" i="3"/>
  <c r="BA80" i="3"/>
  <c r="AV96" i="3"/>
  <c r="BA96" i="3"/>
  <c r="AV112" i="3"/>
  <c r="BA112" i="3"/>
  <c r="AV128" i="3"/>
  <c r="BA128" i="3"/>
  <c r="AV144" i="3"/>
  <c r="BA144" i="3"/>
  <c r="AV160" i="3"/>
  <c r="BA160" i="3"/>
  <c r="AV184" i="3"/>
  <c r="BA184" i="3"/>
  <c r="AV200" i="3"/>
  <c r="BA200" i="3"/>
  <c r="AV220" i="3"/>
  <c r="BA220" i="3"/>
  <c r="AV228" i="3"/>
  <c r="BA228" i="3"/>
  <c r="AV244" i="3"/>
  <c r="BA244" i="3"/>
  <c r="AV303" i="3"/>
  <c r="BA303" i="3"/>
  <c r="AV319" i="3"/>
  <c r="BA319" i="3"/>
  <c r="AV335" i="3"/>
  <c r="BA335" i="3"/>
  <c r="AV351" i="3"/>
  <c r="BA351" i="3"/>
  <c r="AV367" i="3"/>
  <c r="BA367" i="3"/>
  <c r="AV383" i="3"/>
  <c r="BA383" i="3"/>
  <c r="AV399" i="3"/>
  <c r="BA399" i="3"/>
  <c r="AV415" i="3"/>
  <c r="BA415" i="3"/>
  <c r="AV431" i="3"/>
  <c r="BA431" i="3"/>
  <c r="AV447" i="3"/>
  <c r="BA447" i="3"/>
  <c r="AV471" i="3"/>
  <c r="BA471" i="3"/>
  <c r="AV487" i="3"/>
  <c r="BA487" i="3"/>
  <c r="AV503" i="3"/>
  <c r="BA503" i="3"/>
  <c r="AV511" i="3"/>
  <c r="BA511" i="3"/>
  <c r="AV527" i="3"/>
  <c r="BA527" i="3"/>
  <c r="AV15" i="3"/>
  <c r="BA15" i="3"/>
  <c r="AV47" i="3"/>
  <c r="BA47" i="3"/>
  <c r="AV95" i="3"/>
  <c r="BA95" i="3"/>
  <c r="AV127" i="3"/>
  <c r="BA127" i="3"/>
  <c r="AV159" i="3"/>
  <c r="BA159" i="3"/>
  <c r="AV227" i="3"/>
  <c r="BA227" i="3"/>
  <c r="AV17" i="3"/>
  <c r="BA17" i="3"/>
  <c r="AV33" i="3"/>
  <c r="BA33" i="3"/>
  <c r="AV49" i="3"/>
  <c r="BA49" i="3"/>
  <c r="AV65" i="3"/>
  <c r="BA65" i="3"/>
  <c r="AV81" i="3"/>
  <c r="BA81" i="3"/>
  <c r="AV97" i="3"/>
  <c r="BA97" i="3"/>
  <c r="AV113" i="3"/>
  <c r="BA113" i="3"/>
  <c r="AV129" i="3"/>
  <c r="BA129" i="3"/>
  <c r="AV145" i="3"/>
  <c r="BA145" i="3"/>
  <c r="AV161" i="3"/>
  <c r="BA161" i="3"/>
  <c r="AV185" i="3"/>
  <c r="BA185" i="3"/>
  <c r="AV201" i="3"/>
  <c r="BA201" i="3"/>
  <c r="AV221" i="3"/>
  <c r="BA221" i="3"/>
  <c r="AV229" i="3"/>
  <c r="BA229" i="3"/>
  <c r="AV245" i="3"/>
  <c r="BA245" i="3"/>
  <c r="AV304" i="3"/>
  <c r="BA304" i="3"/>
  <c r="AV320" i="3"/>
  <c r="BA320" i="3"/>
  <c r="AV336" i="3"/>
  <c r="BA336" i="3"/>
  <c r="AV352" i="3"/>
  <c r="BA352" i="3"/>
  <c r="AV368" i="3"/>
  <c r="BA368" i="3"/>
  <c r="AV384" i="3"/>
  <c r="BA384" i="3"/>
  <c r="AV400" i="3"/>
  <c r="BA400" i="3"/>
  <c r="AV416" i="3"/>
  <c r="BA416" i="3"/>
  <c r="AV432" i="3"/>
  <c r="BA432" i="3"/>
  <c r="AV448" i="3"/>
  <c r="BA448" i="3"/>
  <c r="AV472" i="3"/>
  <c r="BA472" i="3"/>
  <c r="AV488" i="3"/>
  <c r="BA488" i="3"/>
  <c r="AV504" i="3"/>
  <c r="BA504" i="3"/>
  <c r="AV512" i="3"/>
  <c r="BA512" i="3"/>
  <c r="AV528" i="3"/>
  <c r="BA528" i="3"/>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<sst xmlns="http://schemas.openxmlformats.org/spreadsheetml/2006/main" count="7504" uniqueCount="1750">
  <si>
    <t>Revision</t>
  </si>
  <si>
    <t>Description / Remarks</t>
  </si>
  <si>
    <t>Devices</t>
  </si>
  <si>
    <t>Cabinet</t>
  </si>
  <si>
    <t>Systems</t>
  </si>
  <si>
    <t>Locations</t>
  </si>
  <si>
    <t>PHW1</t>
  </si>
  <si>
    <t>70.51 Alarm Cabinet WH</t>
  </si>
  <si>
    <t>AMCS</t>
  </si>
  <si>
    <t>BRG</t>
  </si>
  <si>
    <t>PHW2</t>
  </si>
  <si>
    <t>70.52 Alarm Cabinet TS</t>
  </si>
  <si>
    <t>EMS</t>
  </si>
  <si>
    <t>ER</t>
  </si>
  <si>
    <t>PHW3</t>
  </si>
  <si>
    <t>70.53 Alarm Cabinet ER</t>
  </si>
  <si>
    <t>BMS</t>
  </si>
  <si>
    <t>TS</t>
  </si>
  <si>
    <t>PHU1</t>
  </si>
  <si>
    <t>PCS</t>
  </si>
  <si>
    <t>PHU2</t>
  </si>
  <si>
    <t>HEALTH</t>
  </si>
  <si>
    <t>KEB1</t>
  </si>
  <si>
    <t>PAT</t>
  </si>
  <si>
    <t>KEB2</t>
  </si>
  <si>
    <t>TMS</t>
  </si>
  <si>
    <t>KEB3</t>
  </si>
  <si>
    <t>Modbus</t>
  </si>
  <si>
    <t>KEB4</t>
  </si>
  <si>
    <t>VPS</t>
  </si>
  <si>
    <t>KEB5</t>
  </si>
  <si>
    <t>KEF1</t>
  </si>
  <si>
    <t>KEF2</t>
  </si>
  <si>
    <t>Health</t>
  </si>
  <si>
    <t>UAP</t>
  </si>
  <si>
    <t>VIRT-KFE1</t>
  </si>
  <si>
    <t>VIRT-KFE2</t>
  </si>
  <si>
    <t>VIRT-PHW</t>
  </si>
  <si>
    <t>SoftPLC</t>
  </si>
  <si>
    <t>NAVLIGHTS</t>
  </si>
  <si>
    <t>Alarming</t>
  </si>
  <si>
    <t>PHU3</t>
  </si>
  <si>
    <t>SystemHealthMonitor</t>
  </si>
  <si>
    <t>WagoPlcAdapter</t>
  </si>
  <si>
    <t>UapServer</t>
  </si>
  <si>
    <t>MdbsSrvTst</t>
  </si>
  <si>
    <t>MdbsClntTst</t>
  </si>
  <si>
    <t>Rev.</t>
  </si>
  <si>
    <t>Deleted</t>
  </si>
  <si>
    <t>Target Type</t>
  </si>
  <si>
    <t>Device</t>
  </si>
  <si>
    <t>Module</t>
  </si>
  <si>
    <t>Module Type</t>
  </si>
  <si>
    <t>Terminal</t>
  </si>
  <si>
    <t>Is Subscribe</t>
  </si>
  <si>
    <t>Prefix Device</t>
  </si>
  <si>
    <t>Tag</t>
  </si>
  <si>
    <t>System</t>
  </si>
  <si>
    <t>Yard Tag</t>
  </si>
  <si>
    <t>Description</t>
  </si>
  <si>
    <t>Parent</t>
  </si>
  <si>
    <t>Redundant tag</t>
  </si>
  <si>
    <t>P&amp;ID</t>
  </si>
  <si>
    <t>Cable</t>
  </si>
  <si>
    <t>OPC UA</t>
  </si>
  <si>
    <t>Range</t>
  </si>
  <si>
    <t>Unit</t>
  </si>
  <si>
    <t>Precision</t>
  </si>
  <si>
    <t>Alert Code</t>
  </si>
  <si>
    <t>Alert</t>
  </si>
  <si>
    <t>Delay On</t>
  </si>
  <si>
    <t>Acknowledge Location</t>
  </si>
  <si>
    <t>Sounding Locations</t>
  </si>
  <si>
    <t>Alert priority</t>
  </si>
  <si>
    <t>Intended Operator Response</t>
  </si>
  <si>
    <t>Category A</t>
  </si>
  <si>
    <t>Group Alarm</t>
  </si>
  <si>
    <t xml:space="preserve">Call GEA on Alert </t>
  </si>
  <si>
    <t>Disallow Inhibit</t>
  </si>
  <si>
    <t>Vdr ID</t>
  </si>
  <si>
    <t>General Lock</t>
  </si>
  <si>
    <t>HH Lock</t>
  </si>
  <si>
    <t>H Lock</t>
  </si>
  <si>
    <t>L Lock</t>
  </si>
  <si>
    <t>LL Lock</t>
  </si>
  <si>
    <t>Do Not Log</t>
  </si>
  <si>
    <t>Log To Daily Report</t>
  </si>
  <si>
    <t>Log to CDP</t>
  </si>
  <si>
    <t>Workstation</t>
  </si>
  <si>
    <t>Timestamp</t>
  </si>
  <si>
    <t>ID</t>
  </si>
  <si>
    <t>Type</t>
  </si>
  <si>
    <t>Core No.</t>
  </si>
  <si>
    <t>Node ID</t>
  </si>
  <si>
    <t>Publish Interval</t>
  </si>
  <si>
    <t>Slave Address</t>
  </si>
  <si>
    <t>Data Type</t>
  </si>
  <si>
    <t>Address</t>
  </si>
  <si>
    <t>Source Type</t>
  </si>
  <si>
    <t>Byte Size</t>
  </si>
  <si>
    <t>Swap Words</t>
  </si>
  <si>
    <t>Lower</t>
  </si>
  <si>
    <t>Upper</t>
  </si>
  <si>
    <t>HH</t>
  </si>
  <si>
    <t>H</t>
  </si>
  <si>
    <t>L</t>
  </si>
  <si>
    <t>LL</t>
  </si>
  <si>
    <t>F</t>
  </si>
  <si>
    <t>Operator</t>
  </si>
  <si>
    <t>Level</t>
  </si>
  <si>
    <t>True</t>
  </si>
  <si>
    <t>Bool</t>
  </si>
  <si>
    <t>Alarm</t>
  </si>
  <si>
    <t>=</t>
  </si>
  <si>
    <t>Int16</t>
  </si>
  <si>
    <t>False</t>
  </si>
  <si>
    <t>Warning</t>
  </si>
  <si>
    <t>Int32</t>
  </si>
  <si>
    <t>Float</t>
  </si>
  <si>
    <t>AsciiString</t>
  </si>
  <si>
    <t>DateTime</t>
  </si>
  <si>
    <t>Double</t>
  </si>
  <si>
    <t>Int64</t>
  </si>
  <si>
    <t>TimeSpan</t>
  </si>
  <si>
    <t>UInt16</t>
  </si>
  <si>
    <t>UInt32</t>
  </si>
  <si>
    <t>UInt64</t>
  </si>
  <si>
    <t>UnixDateTime</t>
  </si>
  <si>
    <t>String</t>
  </si>
  <si>
    <t>F1</t>
  </si>
  <si>
    <t>750-610</t>
  </si>
  <si>
    <t>DI00</t>
  </si>
  <si>
    <t>750-1415</t>
  </si>
  <si>
    <t>AmcsPowerSupplyFailure</t>
  </si>
  <si>
    <t>Check Primary (G2) supply, Secundary (G3) supply and redundancy module (G1)</t>
  </si>
  <si>
    <t>Check for earth fault</t>
  </si>
  <si>
    <t>UmsEntranceUnitMannedSwitch</t>
  </si>
  <si>
    <t>UMS Entrance Unit Manned Switch</t>
  </si>
  <si>
    <t>UmsEntranceUnitUnmannedSwitch</t>
  </si>
  <si>
    <t>UMS Entrance Unit Unmanned Switch</t>
  </si>
  <si>
    <t>UmsEntranceUnitOneManSwitch</t>
  </si>
  <si>
    <t>UMS Entrance Unit One Man Switch</t>
  </si>
  <si>
    <t>UmsEntranceUnitMoreMenSwitch</t>
  </si>
  <si>
    <t>UMS Entrance Unit More Men Switch</t>
  </si>
  <si>
    <t>UmsOneManTimerResetButton</t>
  </si>
  <si>
    <t>UMS One Man Timer Reset Button</t>
  </si>
  <si>
    <t>Spare</t>
  </si>
  <si>
    <t>DI01</t>
  </si>
  <si>
    <t>AlarmPanelSilenceButton</t>
  </si>
  <si>
    <t>Alarm Panel Silence Button</t>
  </si>
  <si>
    <t>Bridge Alarm Panel Silence Button</t>
  </si>
  <si>
    <t>AlarmPanelGeaCallRevokeButton</t>
  </si>
  <si>
    <t>AlarmPanelAcknowledgeButton</t>
  </si>
  <si>
    <t>Alarm Panel Acknowledge Button</t>
  </si>
  <si>
    <t>Bridge Buzzers Power Supply Failure</t>
  </si>
  <si>
    <t>DO00</t>
  </si>
  <si>
    <t>750-1515</t>
  </si>
  <si>
    <t>UmsMannedLight</t>
  </si>
  <si>
    <t>UMS Manned Light</t>
  </si>
  <si>
    <t>UmsTimingOnLight</t>
  </si>
  <si>
    <t>UMS Timing On Light</t>
  </si>
  <si>
    <t>UmsOneManTimerResetLight</t>
  </si>
  <si>
    <t>UMS One Man Timer Reset Light</t>
  </si>
  <si>
    <t>AlarmPanelSilenceLight</t>
  </si>
  <si>
    <t>Alarm Panel Silence Light</t>
  </si>
  <si>
    <t>AlarmPanelGeaCallRevokeLight</t>
  </si>
  <si>
    <t>Bridge Alarm Panel Silence Light</t>
  </si>
  <si>
    <t>AlarmPanelAcknowledgeLight</t>
  </si>
  <si>
    <t>Alarm Panel Acknowledge Light</t>
  </si>
  <si>
    <t>DO01</t>
  </si>
  <si>
    <t>AI20</t>
  </si>
  <si>
    <t>750-455</t>
  </si>
  <si>
    <t>bar</t>
  </si>
  <si>
    <t>Emergency</t>
  </si>
  <si>
    <t>AI21</t>
  </si>
  <si>
    <t>750-555</t>
  </si>
  <si>
    <t>AI22</t>
  </si>
  <si>
    <t>750-461</t>
  </si>
  <si>
    <t>DI20</t>
  </si>
  <si>
    <t>750-1400</t>
  </si>
  <si>
    <t>Caution</t>
  </si>
  <si>
    <t>WriteFieldbus</t>
  </si>
  <si>
    <t>ReadWriteFieldbus</t>
  </si>
  <si>
    <t>750-430</t>
  </si>
  <si>
    <t>RetainPersistent</t>
  </si>
  <si>
    <t>ReadFieldbus</t>
  </si>
  <si>
    <t>BridgeAlarmPanelSilenceButton</t>
  </si>
  <si>
    <t>BridgeBuzzersPowerSupplyFailure</t>
  </si>
  <si>
    <t>750-530</t>
  </si>
  <si>
    <t>BridgeAlarmPanelSilenceLight</t>
  </si>
  <si>
    <t>BridgeAlarmPanelBuzzer</t>
  </si>
  <si>
    <t>750-554</t>
  </si>
  <si>
    <t>750-517</t>
  </si>
  <si>
    <t>750-1500</t>
  </si>
  <si>
    <t>Coil</t>
  </si>
  <si>
    <t>HoldingRegister</t>
  </si>
  <si>
    <t>InputRegister</t>
  </si>
  <si>
    <t>Input</t>
  </si>
  <si>
    <t>IO list format</t>
  </si>
  <si>
    <t>The Chameleon automation system can automatically read an I/O list, but it requires a fixed format. If the customer insists on different column names, we can use alias names which have to be defined custom in the software. The default format of the list:</t>
  </si>
  <si>
    <t>Mandatory [1]</t>
  </si>
  <si>
    <t>Name (key)</t>
  </si>
  <si>
    <t>Omschrijving</t>
  </si>
  <si>
    <t>Yes</t>
  </si>
  <si>
    <t>Acknowledge location</t>
  </si>
  <si>
    <t>Location where alarm can be acknowledged. This can only be one single location, the location name can be chosen as you wish, but keep in mind to use abbreviations and use it consistently in the IO list. This will be solved by using a pull down list to choose from.</t>
  </si>
  <si>
    <t>Locatie waar het alarm geaccepteerd kan worden. Dit mag slechts 1 enkele locatie zijn, de naam van de locatie is vrij te kiezen, meestal gebruiken we afkortingen. Let er wel op dat de locatie consequent juist in de lijst wordt ingevuld. Dit zal worden afgedwongen met een pull down lijst.</t>
  </si>
  <si>
    <t>For example:</t>
  </si>
  <si>
    <t>Enkele voorbeelden;</t>
  </si>
  <si>
    <t>- Wheelhouse: “WH”</t>
  </si>
  <si>
    <t>- Engine control room: “ECR”</t>
  </si>
  <si>
    <t>- Engine room PS: “ERPS”</t>
  </si>
  <si>
    <t>- Tech space below WH: “TSBWH”</t>
  </si>
  <si>
    <t>Alarm level</t>
  </si>
  <si>
    <t>High-high condition setpoint (value in units of signal). Only for analog alarms, just provide a value within the range of column [range lower] and [range upper], e.g. “1100”. Alarm becomes active if signal  &gt; 1100</t>
  </si>
  <si>
    <t>Hoog conditie setpoint (signaal waarde). Alleen voor analoge alarmen, vul hier een waarde in binnen de range gedefinieerd binnen de waarden in de kolommen [Range lower] en [Range upper], b.v. 1100. Alarm (HH) wordt dan actief bij waarde &gt; 1100</t>
  </si>
  <si>
    <t>High condition setpoint (value in units of signal). Only for analog alarms, just provide a value within the range of column [range lower] and [range upper], e.g. “1000”. Alarm becomes active if signal  &gt; 1000</t>
  </si>
  <si>
    <t>Hoog-hoog conditie setpoint (signaal waarde). Alleen voor analoge alarmen, vul hier een waarde in binnen de range gedefinieerd binnen de waarden in de kolommen [Range lower] en [Range upper], b.v. 1000. Alarm (H) wordt dan actief bij waarde &gt; 1000</t>
  </si>
  <si>
    <t>Low condition setpoint (value in units of signal). Only for analog alarms, just provide a value within the range of column [range lower] and [range upper], e.g. “600”. Alarm becomes active if signal  &lt; 600</t>
  </si>
  <si>
    <t>Hoog-hoog conditie setpoint (signaal waarde). Alleen voor analoge alarmen, vul hier een waarde in binnen de range gedefinieerd binnen de waarden in de kolommen [Range lower] en [Range upper], b.v. 600. Alarm (H) wordt dan actief bij waarde &lt; 600</t>
  </si>
  <si>
    <t>Low-low condition setpoint (value in units of signal Only for analog alarms, just provide a value within the range of column [range lower] and [range upper], e.g. “500”. Alarm becomes active if signal  &lt; 500</t>
  </si>
  <si>
    <t>Hoog-hoog conditie setpoint (signaal waarde). Alleen voor analoge alarmen, vul hier een waarde in binnen de range gedefinieerd binnen de waarden in de kolommen [Range lower] en [Range upper], b.v. 500. Alarm (H) wordt dan actief bij waarde &lt; 500</t>
  </si>
  <si>
    <t>Setpoint for fault condition of binary I/O: “True” (for active) or “False” (for inactive). Therefore whetthe setpoint is "False" and the actual signal becomes inactive, the alarm will become active after the on delay time [Delay on]</t>
  </si>
  <si>
    <t>Setpoint voor fout conditie van binaire I/O: "True" (voor actief) en "False" (voor inactief). Dus als setpoint is "False" en het signaal wordt inactief (NC), dan gaat wordt het alarm actief na het verstrijken van de off delay [Delay on]</t>
  </si>
  <si>
    <t>Unique alert code, not as key for this list, but mandatory for a alarm definition</t>
  </si>
  <si>
    <t>Deze unieke alert code is ontstaan om ondubbelzinnig over een alarm te kunnen communiceren en is alleen verplicht voor alarmen.</t>
  </si>
  <si>
    <t>No</t>
  </si>
  <si>
    <t>Cabinet number or name for selection filtering, not mandatory, therefore the syntax will not be checked. (This text will also be displayed in I/O list on screen)</t>
  </si>
  <si>
    <t>Cabinet naam of nummer is hier in te vullen, deze gegevens kunnen voor selectiefilters worden gebruikt en wordt vermeld in het I/O lijst, maar er is geen invulverplichting.</t>
  </si>
  <si>
    <t>Cable Core No</t>
  </si>
  <si>
    <t>Core number isn’t mandatory and only for convenience, therefore the syntax will not be checked.</t>
  </si>
  <si>
    <t>Core No. (ader nummer) is niet verplicht om in te vullen, wordt wel weergegeven in I/O lijst</t>
  </si>
  <si>
    <t>Cable ID</t>
  </si>
  <si>
    <t>Cable id isn’t mandatory and only for convenience,  therefore the syntax will not be checked.</t>
  </si>
  <si>
    <t>Cable ID is niet verplicht om in te vullen, wordt wel weergegeven in I/O lijst</t>
  </si>
  <si>
    <t>Cable Type</t>
  </si>
  <si>
    <t>Cable type isn’t mandatory and only for convenience, therefore the syntax will not be checked.</t>
  </si>
  <si>
    <t>Cable Type is niet verplicht om in te vullen, wordt wel weergegeven in I/O lijst</t>
  </si>
  <si>
    <t>Call GEA on Alert</t>
  </si>
  <si>
    <t>Automatically trigger a GEA when this alert becomes active</t>
  </si>
  <si>
    <t>Veroorzaak een GEA als dit alarm actief wordt</t>
  </si>
  <si>
    <t xml:space="preserve">Type of data, Valid data types are: </t>
  </si>
  <si>
    <t>Date type, valide types zijn:</t>
  </si>
  <si>
    <t>- Boolean: “Bool”</t>
  </si>
  <si>
    <t>- Booleon: "Bool"</t>
  </si>
  <si>
    <t>- 16 bits word: “Word16”</t>
  </si>
  <si>
    <t>- Signed 16 bits integer:  “Int16”</t>
  </si>
  <si>
    <t>- Unsigned 16 bits integer:  “UInt16”</t>
  </si>
  <si>
    <t>- Signed 32 bits integer:  “Int32”</t>
  </si>
  <si>
    <t>- Unsigned 32 bits integer: “UInt32”</t>
  </si>
  <si>
    <t>- Signed 64 bits integer:  “Int64”</t>
  </si>
  <si>
    <t>- Floating point number:  “Float”</t>
  </si>
  <si>
    <t>- Date and time:  “DateTime”</t>
  </si>
  <si>
    <t>- String of ASCII chars: “AsciiString(N)” (where N is the number of characters in the string.)</t>
  </si>
  <si>
    <t>- String van ASCII chars: “AsciiString(N)” (N is het aantal karakters in de string.)</t>
  </si>
  <si>
    <t>DateTime should be a 32-bit word that counts the number of seconds since 1970-01-01T00:00:00Z.</t>
  </si>
  <si>
    <t>DateTime moet een 32--bit word zijn de het aantal seconden telt vanaf 1970-01-01T00:00:00Z</t>
  </si>
  <si>
    <t>Hardwired DI and DO type signals are Bool; AI and AO are UInt16</t>
  </si>
  <si>
    <t>Bekabelde DI en DO signalen zijn van het type Boolean, AI en AO zijn Uint16</t>
  </si>
  <si>
    <t>Delay time for activating the alert, e.g. for 4 seconds delay: “4”</t>
  </si>
  <si>
    <t>Inschakel vertraging voor het alarm in seconden, b.v. 4 sec vertraging: "4"</t>
  </si>
  <si>
    <t>Row has been deleted and should be ignored (mark with revision letter when row was deleted).</t>
  </si>
  <si>
    <t>Deze rij is verwijderd en wordt genegeerd, maar blijft staan vanwege revisiebeheer of het is van tijdelijke aard.</t>
  </si>
  <si>
    <t>Description of signal, this tekst is also used as an alarm description, e.g. "Common alarm valve system"</t>
  </si>
  <si>
    <t>Beschrijving van het signaal, deze tekst wordt ook gebruikt als alarmtext, e.g. "Algemeen alarm kleppen besturing"</t>
  </si>
  <si>
    <t>Unique identifier for device providing the IO. For example;</t>
  </si>
  <si>
    <t>De unieke devicenaam waar het item bij  hoort, bijvoorbeeld;</t>
  </si>
  <si>
    <t>- Hardwired:: PLC OID -&gt; "70UP100"</t>
  </si>
  <si>
    <t>- Bedraad: PLC OID -&gt; "70UP100"</t>
  </si>
  <si>
    <t>- Serial with gateway (MB/RTU -&gt; MB/TCP): Gateway OID -&gt; "GW1"</t>
  </si>
  <si>
    <t>- Serieel middels een gateway (MB/RTU -&gt; MB/TCP): Gateway OID -&gt; "GW1"</t>
  </si>
  <si>
    <t>- Serial directly to PLC comm. Kaart: PLC OID -&gt; "70UP100"</t>
  </si>
  <si>
    <t>- Serieel middels een PLC comm. Kaart: PLC OID -&gt; "70UP100"</t>
  </si>
  <si>
    <t>- Modbus TCP/IP: MB-device OID -&gt; "MainEngine"</t>
  </si>
  <si>
    <t>Do not allow alert to be inhibited, when marked with an “X”</t>
  </si>
  <si>
    <t>Sta niet toe dat dit item ge-inhibit kan worden. Gebruik bij voorkeur een "X" om aan te geven dat deze optie actief is.</t>
  </si>
  <si>
    <t>Do Not Export</t>
  </si>
  <si>
    <t>When not empty, item will not be exported into Codesys export files for wago</t>
  </si>
  <si>
    <t>Als dit veld niet leeg is, zal dit item niet worden meegenomen in de export files voor codesys, dit veld is voorlopig specifiek voor wago plc's</t>
  </si>
  <si>
    <t>When not empty, item will not be logged when using datalogging</t>
  </si>
  <si>
    <t xml:space="preserve">Als dit veld niet leeg is, zal dit item niet worden meegenomen in de datalogging, </t>
  </si>
  <si>
    <t>Log to Daily Report</t>
  </si>
  <si>
    <t>Include this I/O in the engine room report</t>
  </si>
  <si>
    <t>Gebruik dit I/O in het engine room report.</t>
  </si>
  <si>
    <t>General Lock[3] Tag</t>
  </si>
  <si>
    <t>Syntax [Device].[Tag] of I/O signal that locks the alarm as lock as the lock conditions are met</t>
  </si>
  <si>
    <t>Syntax [Device].[Tag] van I/O die het lock signaal is voor dit alarm. Locken van een alarm is onderdrukken van het alarm zolang aan de lock voorwaarde voldaan wordt.</t>
  </si>
  <si>
    <t>How to compare the lock signal to the lock level setpoint, for instance;</t>
  </si>
  <si>
    <t>Welke vergelijking op de waarde van het signaal is nodig om het alarm te locken, bijvoorbeeld;</t>
  </si>
  <si>
    <t>- analog signaal &gt; &lt;waarde&gt; (greater dan) -&gt; operator "&gt;"</t>
  </si>
  <si>
    <t>- analoog signaal &gt; &lt;waarde&gt; (groter dan) -&gt; operator "&gt;"</t>
  </si>
  <si>
    <t>- analog signal &lt; &lt;waarde&gt; (less than) -&gt; operator "&lt;"</t>
  </si>
  <si>
    <t>- analoog signaal &lt; &lt;waarde&gt; (kleiner dan) -&gt; operator "&lt;"</t>
  </si>
  <si>
    <t>- digital signal equal to actief (= 1) -&gt; operator "="</t>
  </si>
  <si>
    <t>- digitaal signaal gelijk aan actief (= 1) -&gt; operator "="</t>
  </si>
  <si>
    <t xml:space="preserve">Valid operators are, digital signal: "=" (equal), analog signal "&lt;" (less than) or "&gt;" (greater than) </t>
  </si>
  <si>
    <t>Valide operators zijn digitaal signaal : "=" (gelijk aan), analoog signaal : "&lt;" (kleiner dan) of "&gt;" (groter dan)</t>
  </si>
  <si>
    <t xml:space="preserve">Level setpoint to compare to lock signal. </t>
  </si>
  <si>
    <t>Niveau voor de vergelijking met de huidige waarde.</t>
  </si>
  <si>
    <t>For digital signals: “0” or “1”</t>
  </si>
  <si>
    <t>-Digitaal signaal: "0" (voor inactief) of "1" (voor actief)</t>
  </si>
  <si>
    <t>For analog values: anything within the already defined range in columns Range upper and lower</t>
  </si>
  <si>
    <t>-analoog signaal: Elke waarde binnen de range in kolommen [Range upper] en [Range lower]</t>
  </si>
  <si>
    <t>Resound alert if input is toggled, despite being silenced. If the alarm signal is meant as a common or groupalarm, this alert can be setup to resound the it alarm horn then alarmlevel is toggled.</t>
  </si>
  <si>
    <t>Opnieuw de alarm hoorn activeren als de alarm ingang opnieuw geactiveerd wordt, ondankt dat de hoorn voor dit alarm is afgezet. Als het item bedoeld is als een groepsalarm, dan kan dit alart worden ingesteld als groupsalarm, waardoor de hoorn opnieuw kan afgaan bij verandering van de ingang.</t>
  </si>
  <si>
    <t>I/O type</t>
  </si>
  <si>
    <t xml:space="preserve">Type of I/O: </t>
  </si>
  <si>
    <t>I/O type:</t>
  </si>
  <si>
    <t>- Digital input: “DI”</t>
  </si>
  <si>
    <t>- Digitale input: "DI"</t>
  </si>
  <si>
    <t>- Digital output:  “DO”</t>
  </si>
  <si>
    <t>- Digitale output: "DI"</t>
  </si>
  <si>
    <t>- Analog input (also PT100): “AI”</t>
  </si>
  <si>
    <t>- Analoge input: "AI"</t>
  </si>
  <si>
    <t>- Analog output: “AO”</t>
  </si>
  <si>
    <t>- Analoge output: "AO"</t>
  </si>
  <si>
    <t>- Serial io:  “SE”</t>
  </si>
  <si>
    <t>- Seriële I/O: "SE"</t>
  </si>
  <si>
    <t>Field to provide extra information and to provide some pointers about the cause and probable solutions to fix the cause of this alert. This is a new mandatory column expected by class. For now class expects as a minimal effort to direct the operator to the operator manual.</t>
  </si>
  <si>
    <t>Dit veld is bedoeld om extra informate en tips te geven omtrend dit alarm (b.v. een samenvatting uit de handleiding zijn) om de alarm situatie adequaat op te kunnen lossen. Dit is een relatief nieuwe kolom waarbij klasse in eerste in stantie minimaal een verwijzing naar het handboek verwacht.</t>
  </si>
  <si>
    <t>Modbus address</t>
  </si>
  <si>
    <t>Modbus address for the I/O (format &lt;word address&gt;.&lt;bit nr&gt; or &lt;bit address&gt; in decimals)</t>
  </si>
  <si>
    <t>Modbus address voor de I/O in het volgende formaat &lt;word address&gt;.&lt;bit nr&gt; or &lt;bitaddress&gt; allen in decimalen</t>
  </si>
  <si>
    <t>Modbus function codes</t>
  </si>
  <si>
    <t>Allowed Modbus functions at this Modbus address. Separate by comma when multiple codes are allowed. (Modbus protocol only) for modbus codes.</t>
  </si>
  <si>
    <t>Modbus function code voor dit address, Als er meerdere functiecodes zijn toegestaan dan kun je die hier gescheiden door komma's invullen</t>
  </si>
  <si>
    <t>Modbus slave address</t>
  </si>
  <si>
    <t>Modbus slave address for external device. Mandatory for modbus signals</t>
  </si>
  <si>
    <t>Modbus slave adres voor devices die via modbus communiceren, in dat geval it het een verplicht veld</t>
  </si>
  <si>
    <t xml:space="preserve">Device module where the IO is connected (not used for serial interface that are not connected to a [Device]) [2]. </t>
  </si>
  <si>
    <t xml:space="preserve">Device module waarop het item is aangesloten. In het geval van een PLC bedoelen we de I/O kaart OID -&gt; "DI1", deze kolom wordt niet gebruikt bij seriële signalen. </t>
  </si>
  <si>
    <t xml:space="preserve">For example: </t>
  </si>
  <si>
    <t>Bijvoorbeeld:</t>
  </si>
  <si>
    <t>- The first Digital input card: “DI1”</t>
  </si>
  <si>
    <t>- De eerst digitale ingangskaart: "DI1"</t>
  </si>
  <si>
    <t>- The second analog output card: “AO2”</t>
  </si>
  <si>
    <t>- De tweede analoge outgangskaart: "AO2"</t>
  </si>
  <si>
    <t>- Can also be used to indicate switch OID for TCP/IP signals, e.g. "7U2"</t>
  </si>
  <si>
    <t>- Kan bij TCP-IP verbindingen worden gebruikt om het switch OID aan te geven, b.v. "7U2"</t>
  </si>
  <si>
    <t>The unique identifier for a node in an OPC server’s address space</t>
  </si>
  <si>
    <t>Het unique id voor de node dat bij dit signaal hoort in een OPC server zijn address space</t>
  </si>
  <si>
    <t>The publishi interval (in ms) is the cycle time at which a subscription executes</t>
  </si>
  <si>
    <t>De publish interval is de tijd wanneer een subscription wordt uitgevoerd</t>
  </si>
  <si>
    <t>P &amp; ID names for cross-references isn’t mandatory and only for convenience,  therefore the syntax will not be checked.</t>
  </si>
  <si>
    <t>P &amp; ID names voor referenties op tekeningen staan voor weergave in de lijst, invullen is dus niet verplicht</t>
  </si>
  <si>
    <t>Priority</t>
  </si>
  <si>
    <t>Alarm priority type: “alarm”,  “emergency”, “warning”,  “caution” or empty (if unsure, use “alarm”), mandatory if item is an alarm.</t>
  </si>
  <si>
    <t>Alarm prioriteit, we onderscheiden de volgende types:  “alarm”,  “emergency”, “warning”,  “caution” of leeg laten bij geen alarm (als je het niet zeker weet, neem dan standaard “alarm”. Deze kolom is verplicht voor alarmen.</t>
  </si>
  <si>
    <t xml:space="preserve">Range </t>
  </si>
  <si>
    <t>Lower value of range. (Mandatory for analog signals)</t>
  </si>
  <si>
    <t>Laagste waarde van de school (verplicht voor analoge signalen)</t>
  </si>
  <si>
    <t>Upper value of range. (Mandatory for analog signals)</t>
  </si>
  <si>
    <t>Hoogste waarde van de school (verplicht voor analoge signalen)</t>
  </si>
  <si>
    <t>Rev</t>
  </si>
  <si>
    <t>Last revision when the row has changed.</t>
  </si>
  <si>
    <t>Revisie van de laatste wijziging</t>
  </si>
  <si>
    <t>Additional locations where alarm buzzer should be activated, using the same location names as the acknowledge location, e.g. “WH,ECR,ERPS”. This option doen's affect the way alarms are displayed, all alarms are displayed on every workstation, bus by using samrt sorting techniques, sorting is based upon location, alert priority and timestamp. Alarms from other locations can be found further down the active alarm list or on top if there are no alarms for this location.</t>
  </si>
  <si>
    <t>Additionele locaties waar de alarm hoorn ook af moet gaan als het alarm actief word, hierbij worden dezelfde locatie namen gebruikt als bij de kolom [Acknowledge location], locaties worden dan door komma's geschieden, b.v.; "WH,ECR,ERPS". Deze optie heeft niets te maken met het tonen van alarmen. Alle alarmen worden op alle workstations getoond, maar door slimme sorteermethodes worden de alarmen gesorteerd wordt op locatie, alert prioriteit en tijdsstempel.</t>
  </si>
  <si>
    <t>Used for sorting by system, when using this column, system grouping can be used, for instance in the I/O maintenance screen. Intended to be a short description e.g. "ME PS" or "FAS" or "TMS". Max 16 characters.</t>
  </si>
  <si>
    <t>Wordt gebruikt voor het sorteren van de items, bijvoorbeeld in het I/O lijst scherm onder maintenance.  Bedoeld als korte omschrijving, bijv. "ME PS" of "FAS" of "TMS". Max 16 karacters.</t>
  </si>
  <si>
    <t>Unique IO identifier (Composed of an SFI code and an abbreviation for the function)</t>
  </si>
  <si>
    <t>Uniek id voor dit signaal, dit mag een SFI codering zijn of in de meeste gevallen iets beschrijvends, zoals "CommonAlarm"</t>
  </si>
  <si>
    <t>Define if the line is a subscribe to another Tag in the I/O List.</t>
  </si>
  <si>
    <t>Specificeert of the lijn “subscribed” op een andere lijn in de I/O lijst</t>
  </si>
  <si>
    <t>The tag will be published in our system with the device as a prefix</t>
  </si>
  <si>
    <t>De tag wordt gepubliseerd met de devicenaam als voorvoegsel in ons systeem</t>
  </si>
  <si>
    <t>To further specify the signals connected to the [Module], use the input number of the i/o module mentioned in column [Module], e.g. third input on DI: “3”</t>
  </si>
  <si>
    <t>Deze kolom is bedoeld ter aanvulling van de kolom [Module], hier geef je aan op welke in- of uitgang van de [Module] het signaal is aangesloten, b.v. derde input op DI2: "3"</t>
  </si>
  <si>
    <t>For serial interfaces:</t>
  </si>
  <si>
    <t>Voor seriële interfaces:</t>
  </si>
  <si>
    <t>- With gateway: Port number on gateway e.g. "2"</t>
  </si>
  <si>
    <t>- Bij gebruik van een Gateway: Poortnummer op gateway, b.v. "2"</t>
  </si>
  <si>
    <t>- Directly to PLC: not used</t>
  </si>
  <si>
    <t>- Direct op een [Device] zonder module, b.v. "X2"</t>
  </si>
  <si>
    <t>- Modbus TCP/IP: Port number on switch, e.g. "3"</t>
  </si>
  <si>
    <t>- Kan bij TCP/IP verbindingen worden gebruikt voor poortnummer op switch, b.v. "1"</t>
  </si>
  <si>
    <t>Workstation of last change in io item</t>
  </si>
  <si>
    <t>Geeft aan op welk werkstation de laatste wijziging is gedaan</t>
  </si>
  <si>
    <t>Unit of the measured value. For example; Bar, mA</t>
  </si>
  <si>
    <t>Eenheid van het te meten signaal. Bijvoorbeeld Bar, mA, wordt o.a. gebruikt voor trending</t>
  </si>
  <si>
    <t>VDR ID</t>
  </si>
  <si>
    <t>Send all changes to voyage data recorder. Mark with unique ID number, which will also be send to the VDR system. Leaving the column empty means, VDR notification is not applicable</t>
  </si>
  <si>
    <t>Middels deze kolom is aan te geven of het alarm doorgezet moet worden naar het VDR systeem, waar van toepassing. Als deze kolom niet leeg is, is het doorsturen van toepassing. Gebruik bij voorkeur een unit id nummer welke meegezonden wordt naar de VDR.</t>
  </si>
  <si>
    <t>Do not used, colums is used by system to indicate workstation of last change in io item</t>
  </si>
  <si>
    <t>Niet gebruiken, deze kolom wordt door het systeem gebruikt om aan te geven op welk werkstation de laatste wijziging is gedaan</t>
  </si>
  <si>
    <t>Informative item for separated Yard id numbering or e.g. for SFI coding</t>
  </si>
  <si>
    <t>Informatief veld voor b.v. aparte werfcondering of SFI codering.</t>
  </si>
  <si>
    <t>Additional columns are allowed, if the column is not defined in the list above, it will be ignored. Examples are;
- Green line (level for green line on gauge to indicate nominal value)
- Red line (for max level)
- Specific ID's 
- Extended cabinet name / location
- Eplan coding
- Prefix
- etc.</t>
  </si>
  <si>
    <t>Meer kolommen toevoegen voor meer detailering / extra informatie of kruisverwijzingen is geen probleem, onbekende kolommen worden genegeerd. Bijvoorbeeld;
- Green line (nominale niveau die met een groene lijn op een meter wordt aangegeven)
- Red line (max niveau die je aan aangeven met een rode lijn)
- Kruisverwijzingen / ID's
- Uitgebreidere omschrijvingen van panelen en locaties
- Prefix
- etc.</t>
  </si>
  <si>
    <t>[1] Mandatory columns can be empty, but they have to be defined in the I/O list</t>
  </si>
  <si>
    <t>Direction</t>
  </si>
  <si>
    <t>Alert Priority</t>
  </si>
  <si>
    <t>Lock Operator</t>
  </si>
  <si>
    <t>True False</t>
  </si>
  <si>
    <t>Modbus Data Type</t>
  </si>
  <si>
    <t>In</t>
  </si>
  <si>
    <t>&lt;</t>
  </si>
  <si>
    <t>InOut</t>
  </si>
  <si>
    <t>&gt;</t>
  </si>
  <si>
    <t>Out</t>
  </si>
  <si>
    <t>Event</t>
  </si>
  <si>
    <t>Other</t>
  </si>
  <si>
    <t>750-403</t>
  </si>
  <si>
    <t>750-454</t>
  </si>
  <si>
    <t>750-461/000-003</t>
  </si>
  <si>
    <t>750-464#02-RTD-PT</t>
  </si>
  <si>
    <t>750-485</t>
  </si>
  <si>
    <t>750-511/000-001</t>
  </si>
  <si>
    <t>IpAddress</t>
  </si>
  <si>
    <t>750-511/000-002</t>
  </si>
  <si>
    <t>Blob</t>
  </si>
  <si>
    <t>750-1425</t>
  </si>
  <si>
    <t>R0.0</t>
  </si>
  <si>
    <t>R1.0</t>
  </si>
  <si>
    <t>R1.3</t>
  </si>
  <si>
    <t>R1.1</t>
  </si>
  <si>
    <t>R1.7</t>
  </si>
  <si>
    <t xml:space="preserve">R0.1 </t>
  </si>
  <si>
    <t>R1.5</t>
  </si>
  <si>
    <t>R0.2</t>
  </si>
  <si>
    <t>R0.4</t>
  </si>
  <si>
    <t>R1.4</t>
  </si>
  <si>
    <t>R1.6</t>
  </si>
  <si>
    <t>R1.2</t>
  </si>
  <si>
    <t>DI21</t>
  </si>
  <si>
    <t>DI22</t>
  </si>
  <si>
    <t>DI23</t>
  </si>
  <si>
    <t>DI24</t>
  </si>
  <si>
    <t>DI25</t>
  </si>
  <si>
    <t>DI26</t>
  </si>
  <si>
    <t>DI27</t>
  </si>
  <si>
    <t>DI28</t>
  </si>
  <si>
    <t>DI29</t>
  </si>
  <si>
    <t>DI30</t>
  </si>
  <si>
    <t>DI31</t>
  </si>
  <si>
    <t>DI32</t>
  </si>
  <si>
    <t>DI33</t>
  </si>
  <si>
    <t>DI34</t>
  </si>
  <si>
    <t>DI35</t>
  </si>
  <si>
    <t>DI36</t>
  </si>
  <si>
    <t>AI23</t>
  </si>
  <si>
    <t>AI24</t>
  </si>
  <si>
    <t>AI25</t>
  </si>
  <si>
    <t>AI26</t>
  </si>
  <si>
    <t>AI27</t>
  </si>
  <si>
    <t>AI28</t>
  </si>
  <si>
    <t>AI29</t>
  </si>
  <si>
    <t>AI30</t>
  </si>
  <si>
    <t>AI31</t>
  </si>
  <si>
    <t>AI32</t>
  </si>
  <si>
    <t>F2</t>
  </si>
  <si>
    <t>AO60</t>
  </si>
  <si>
    <t>DO60</t>
  </si>
  <si>
    <t>MachinerySpaceBuzzerHorn</t>
  </si>
  <si>
    <t>AmcsPlcPowerModule1InternalFuseBlown</t>
  </si>
  <si>
    <t>AmcsPlcPowerModule1PowerFailure</t>
  </si>
  <si>
    <t>GEN_SERV_PUMP1_REM_AVAIL</t>
  </si>
  <si>
    <t>GEN_SERV_PUMP2_REM_AVAIL</t>
  </si>
  <si>
    <t>GEN_SERV_PUMP2_FIELD_START</t>
  </si>
  <si>
    <t>GEN_SERV_PUMP2_FIELD_STOP</t>
  </si>
  <si>
    <t>STRIP_PUMP_REM_AVAIL</t>
  </si>
  <si>
    <t>STRIP_PUMP_RUNNING</t>
  </si>
  <si>
    <t>CHAIN_LOCK_PUMP_REM_AVAIL</t>
  </si>
  <si>
    <t>CHAIN_LOCK_PUMP_RUNNING</t>
  </si>
  <si>
    <t>SUBMERS_PUMP1_REM_AVAIL</t>
  </si>
  <si>
    <t>SUBMERS_PUMP1_RUNNING</t>
  </si>
  <si>
    <t>SUBMERS_PUMP2_REM_AVAIL</t>
  </si>
  <si>
    <t>SUBMERS_PUMP2_RUNNING</t>
  </si>
  <si>
    <t>SUBMERS_PUMP3_REM_AVAIL</t>
  </si>
  <si>
    <t>SUBMERS_PUMP3_RUNNING</t>
  </si>
  <si>
    <t>FRESH_WATER_MAK1_ALARM</t>
  </si>
  <si>
    <t>FRESH_WATER_MAK2_ALARM</t>
  </si>
  <si>
    <t>TRANS_PUMP_BLCK_WAT_REM_AVAIL</t>
  </si>
  <si>
    <t>TRANS_PUMP_BLCK_WAT_RUNNING</t>
  </si>
  <si>
    <t>TRANS_PUMP_GREY_WAT_REM_AVAIL</t>
  </si>
  <si>
    <t>TRANS_PUMP_GREY_WAT_RUNNING</t>
  </si>
  <si>
    <t>PUMP_FWD_GREY_WAT_REM_AVAIL</t>
  </si>
  <si>
    <t>PUMP_FWD_GREY_WAT_RUNNING</t>
  </si>
  <si>
    <t>SEW_TREAT_RELEASE</t>
  </si>
  <si>
    <t>SEW_TREAT_DRY_RUNN_PROT</t>
  </si>
  <si>
    <t>PASS_HATCH_CL_LOCK</t>
  </si>
  <si>
    <t>TECH_CORRIDOR_ESC_HATCH_SB</t>
  </si>
  <si>
    <t>TECH_ROOM_ESC_HATCH_PS</t>
  </si>
  <si>
    <t>MAIN_DECKH_VENT_HATCH_SB</t>
  </si>
  <si>
    <t>MAIN_DECKH_VENT_HATCH_PS</t>
  </si>
  <si>
    <t>LAZA_ACCESS_HATCH_SB_FWD</t>
  </si>
  <si>
    <t>LAZA_ACCESS_HATCH_PS_FWD</t>
  </si>
  <si>
    <t>LAZA_ACCESS_HATCH_SB_MID</t>
  </si>
  <si>
    <t>LAZA_ACCESS_HATCH_PS_MID</t>
  </si>
  <si>
    <t>LAZA_ACCESS_HATCH_SB_AFT</t>
  </si>
  <si>
    <t>LAZA_ACCESS_HATCH_PS_AFT</t>
  </si>
  <si>
    <t>AFT_DECKH_VENT_HATCH</t>
  </si>
  <si>
    <t>FLOW_LOWER_SALOON_COLD_WATER</t>
  </si>
  <si>
    <t>FLOW_DAYHEAD_COLD_WATER</t>
  </si>
  <si>
    <t>FLOW_GUEST_CABIN_SB_HOT_WATER</t>
  </si>
  <si>
    <t>FLOW_GUEST_CABIN_SB_COLD_WATER</t>
  </si>
  <si>
    <t>FLOW_GUEST_CABIN_PS_FWD_HOT_WATER</t>
  </si>
  <si>
    <t>FLOW_GUEST_CABIN_PS_FWD_COLD_WATER</t>
  </si>
  <si>
    <t>FLOW_GUEST_CABIN_PS_AFT_HOT_WATER</t>
  </si>
  <si>
    <t>FLOW_GUEST_CABIN_PS_AFT_COLD_WATER</t>
  </si>
  <si>
    <t>FLOW_MASTER_CABIN_SB_HOT_WATER</t>
  </si>
  <si>
    <t>FLOW_MASTER_CABIN_SB_COLD_WATER</t>
  </si>
  <si>
    <t>FLOW_MASTER_CABIN_PS_HOT_WATER</t>
  </si>
  <si>
    <t>FLOW_MASTER_CABIN_PS_COLD_WATER</t>
  </si>
  <si>
    <t>FLOW_LAZARET_HOT_WATER</t>
  </si>
  <si>
    <t>FLOW_LAZARET_COLD_WATER</t>
  </si>
  <si>
    <t>FLOW_WATER_SOFTNER_COLD_WATER</t>
  </si>
  <si>
    <t>FLOW_MAIN_TECH_SPACE_HOT_WATER</t>
  </si>
  <si>
    <t>FLOW_MAIN_TECH_SPACE_COLD_WATER</t>
  </si>
  <si>
    <t>FLOW_MAIN_TECH_SPACE_FR45_COLD_WATER</t>
  </si>
  <si>
    <t>LEVEL_FRESH_WATER_TANK_1_FR_45_PS</t>
  </si>
  <si>
    <t>LEVEL_FRESH_WATER_TANK_2_FR_45_SB</t>
  </si>
  <si>
    <t>ACC_SENSOR_2_OUTPX</t>
  </si>
  <si>
    <t>ACC_SENSOR_2_OUTPY</t>
  </si>
  <si>
    <t>ACC_SENSOR_2_OUTPZ</t>
  </si>
  <si>
    <t>PNEUMATIC_PRESSURE</t>
  </si>
  <si>
    <t>LEVEL_GREY_WATER_TANK_AFT_SB</t>
  </si>
  <si>
    <t>STERN_THRUST_BEARING_TEMP_DE</t>
  </si>
  <si>
    <t>STERN_THRUST_BEARING_TEMP_NDE</t>
  </si>
  <si>
    <t>AmcsPlcPowerModule2FuseBlown</t>
  </si>
  <si>
    <t>AmcsPlcPowerModule2PowerFailure</t>
  </si>
  <si>
    <t>SEPARATOR_START</t>
  </si>
  <si>
    <t>ACTIVATE_HULL_TEMP_MEASUREMENT</t>
  </si>
  <si>
    <t>TRANS_PUMP_BLCK_WAT_START_STOP</t>
  </si>
  <si>
    <t>TRANS_PUMP_GREY_WAT_START_STOP</t>
  </si>
  <si>
    <t>OperatorBuzzersPowerSupplyFailure</t>
  </si>
  <si>
    <t>OperatorAlarmPanelSilenceButton</t>
  </si>
  <si>
    <t>UmsCabin1Silence</t>
  </si>
  <si>
    <t>UmsCabin2Silence</t>
  </si>
  <si>
    <t>UmsCabin3Silence</t>
  </si>
  <si>
    <t>UmsCabin1Buzzer</t>
  </si>
  <si>
    <t>UmsCabin2Buzzer</t>
  </si>
  <si>
    <t>UmsCabin3Buzzer</t>
  </si>
  <si>
    <t>OperatorAlarmPanelSilenceLight</t>
  </si>
  <si>
    <t>OperatorAlarmPanelBuzzer</t>
  </si>
  <si>
    <t>UMSCabin1Duty</t>
  </si>
  <si>
    <t>UMSCabin1AlarmLed</t>
  </si>
  <si>
    <t>UMSCabin2Duty</t>
  </si>
  <si>
    <t>UMSCabin2AlarmLed</t>
  </si>
  <si>
    <t>UMSCabin3Duty</t>
  </si>
  <si>
    <t>UMSCabin3AlarmLed</t>
  </si>
  <si>
    <t>BILGE_FRAME68_ALARM</t>
  </si>
  <si>
    <t>BILGE_FRAME53_ALARM</t>
  </si>
  <si>
    <t>BILGE_FRAME48_ALARM</t>
  </si>
  <si>
    <t>BILGE_FRAME46_ALARM</t>
  </si>
  <si>
    <t>BILGE_FRAME38_ALARM</t>
  </si>
  <si>
    <t>BILGE_FRAME30_ALARM</t>
  </si>
  <si>
    <t>BILGE_FRAME15_ALARM</t>
  </si>
  <si>
    <t>BILGE_FRAME13_ALARM</t>
  </si>
  <si>
    <t>BILGE_FRAME47SB_ALARM</t>
  </si>
  <si>
    <t>BILGE_FRAME38PS_ALARM</t>
  </si>
  <si>
    <t>BILGE_FRAME38SB_ALARM</t>
  </si>
  <si>
    <t>BCKUP_GEN_SERV_PUMP_REM_AVAIL</t>
  </si>
  <si>
    <t>DECK_CRANE_GEN_ALARM</t>
  </si>
  <si>
    <t>MOB_TENDER_HATCH_CL_LOCK</t>
  </si>
  <si>
    <t>GUEST_TENDER_HATCH_CL_LOCK</t>
  </si>
  <si>
    <t>SAIL_STOR_HATCH</t>
  </si>
  <si>
    <t>FOREPEAK_ACC_HATCH</t>
  </si>
  <si>
    <t>DINGHY_STOR_ACC_FWD</t>
  </si>
  <si>
    <t>CRANE__HATCH_AFT</t>
  </si>
  <si>
    <t>FORESHIP_STOR_AREA_ACC_HATCH</t>
  </si>
  <si>
    <t>CREW_ESCAPE_HATCH</t>
  </si>
  <si>
    <t>CHAIN_LOCK_PRESS_SENSOR</t>
  </si>
  <si>
    <t>BILGE_TANK_PRESS_SENSOR</t>
  </si>
  <si>
    <t>FLOW_CREW_MESS_HOT_WATER</t>
  </si>
  <si>
    <t>FLOW_CREW_MESS_COLD_WATER</t>
  </si>
  <si>
    <t>FLOW_GALLEY_1_HOT_WATER</t>
  </si>
  <si>
    <t>FLOW_GALLEY_1_COLD_WATER</t>
  </si>
  <si>
    <t>FLOW_GALLEY_2_HOT_WATER</t>
  </si>
  <si>
    <t>FLOW_GALLEY_2_COLD_WATER</t>
  </si>
  <si>
    <t>FLOW_OVERFL_CABIN_BATHR_COLD_WATER</t>
  </si>
  <si>
    <t>FLOW_GUEST_BATHR_PS_FWD_HOT_WATER</t>
  </si>
  <si>
    <t>FLOW_GUEST_BATHR_PS_FWD_COLD_WATER</t>
  </si>
  <si>
    <t>FLOW_LAUNDRY_PS_1_HOT_WATER</t>
  </si>
  <si>
    <t>FLOW_LAUNDRY_PS_COLD_WATER</t>
  </si>
  <si>
    <t>FLOW_LAUNDRY_PS_2_HOT_WATER</t>
  </si>
  <si>
    <t>FLOW_CAPTAINS_CABIN_HOT_WATER</t>
  </si>
  <si>
    <t>FLOW_CAPTAINS_CABIN_COLD_WATER</t>
  </si>
  <si>
    <t>FLOW_CREW_CABIN_SB_AFT_HOT_WATER</t>
  </si>
  <si>
    <t>FLOW_CREW_CABIN_SB_AFT_COLD_WATER</t>
  </si>
  <si>
    <t>FLOW_CREW_CABIN_SB_MID_HOT_WATER</t>
  </si>
  <si>
    <t>FLOW_CREW_CABIN_SB_MID_COLD_WATER</t>
  </si>
  <si>
    <t>FLOW_CREW_CABIN_PS_MID_HOT_WATER</t>
  </si>
  <si>
    <t>FLOW_CREW_CABIN_PS_MID_COLD_WATER</t>
  </si>
  <si>
    <t>FLOW_CREW_CABIN_SB_FWD_HOT_WATER</t>
  </si>
  <si>
    <t>FLOW_CREW_CABIN_SB_FWD_COLD_WATER</t>
  </si>
  <si>
    <t>FLOW_CREW_CABIN_PS_FWD_HOT_WATER</t>
  </si>
  <si>
    <t>FLOW_CREW_CABIN_PS_FWD_COLD_WATER</t>
  </si>
  <si>
    <t>FLOW_DECKHOUSE_HOT_WATER</t>
  </si>
  <si>
    <t>FLOW_DECKHOUSE_COLD_WATER</t>
  </si>
  <si>
    <t>FLOW_DECK_FR48_SB_TECH_COR_HOT_WATER</t>
  </si>
  <si>
    <t>FLOW_DECK_FR48_SB_TECH_COR_COLD_WATER</t>
  </si>
  <si>
    <t>PRESS_FR_46_SYSTEM_BEH_PRES_PUMPS</t>
  </si>
  <si>
    <t>ACC_SENSOR_1_OUTPX</t>
  </si>
  <si>
    <t>ACC_SENSOR_1_OUTPY</t>
  </si>
  <si>
    <t>ACC_SENSOR_1_OUTPZ</t>
  </si>
  <si>
    <t>LEVEL_GREY_WATER_TANK_FWD_SB</t>
  </si>
  <si>
    <t>BOW_THRUST_BEARING_TEMP_DE</t>
  </si>
  <si>
    <t>BOW_THRUST_BEARING_TEMP_NDE</t>
  </si>
  <si>
    <t>DSK_SWR</t>
  </si>
  <si>
    <t>+CB.1</t>
  </si>
  <si>
    <t>+CB.2</t>
  </si>
  <si>
    <t>4500 AMCS</t>
  </si>
  <si>
    <t>2100 BILGE FIFI</t>
  </si>
  <si>
    <t>2100 GENERAL SERVICE</t>
  </si>
  <si>
    <t>SPARE</t>
  </si>
  <si>
    <t>2500 FRESH WATER</t>
  </si>
  <si>
    <t>3400 SEWAGE</t>
  </si>
  <si>
    <t>7500 PASSERELLE</t>
  </si>
  <si>
    <t>7500 BOARDING LADDER</t>
  </si>
  <si>
    <t>0900 DOORS HATCHES</t>
  </si>
  <si>
    <t xml:space="preserve">2900 PNEUMATIC </t>
  </si>
  <si>
    <t>1500 PROPULSION</t>
  </si>
  <si>
    <t>7500 DECK CRANE</t>
  </si>
  <si>
    <t>21001048_1</t>
  </si>
  <si>
    <t>21001048_2</t>
  </si>
  <si>
    <t>21001048_3</t>
  </si>
  <si>
    <t>21001006-1</t>
  </si>
  <si>
    <t>21001006-2</t>
  </si>
  <si>
    <t>25001001_1</t>
  </si>
  <si>
    <t>25001001_2</t>
  </si>
  <si>
    <t>25001037_30</t>
  </si>
  <si>
    <t>25001037_31</t>
  </si>
  <si>
    <t>25001037_33</t>
  </si>
  <si>
    <t>25001037_32</t>
  </si>
  <si>
    <t>25001037_36</t>
  </si>
  <si>
    <t>25001037_34</t>
  </si>
  <si>
    <t>25001037_38</t>
  </si>
  <si>
    <t>25001037_35</t>
  </si>
  <si>
    <t>25001037_40</t>
  </si>
  <si>
    <t>25001037_37</t>
  </si>
  <si>
    <t>25001037_42</t>
  </si>
  <si>
    <t>25001037_39</t>
  </si>
  <si>
    <t>25001037_41</t>
  </si>
  <si>
    <t>25001123_1</t>
  </si>
  <si>
    <t>25001037_1</t>
  </si>
  <si>
    <t>25001123_2</t>
  </si>
  <si>
    <t>25001019_1</t>
  </si>
  <si>
    <t>25001019_2</t>
  </si>
  <si>
    <t>45019001_2</t>
  </si>
  <si>
    <t>34001025_1</t>
  </si>
  <si>
    <t>34001025_2</t>
  </si>
  <si>
    <t>34001025_3</t>
  </si>
  <si>
    <t>22AJB7/10.0</t>
  </si>
  <si>
    <t>22AJB7/10.1</t>
  </si>
  <si>
    <t>22AJB7/10.2</t>
  </si>
  <si>
    <t>25001037_18</t>
  </si>
  <si>
    <t>25001037_17</t>
  </si>
  <si>
    <t>25001037_20</t>
  </si>
  <si>
    <t>25001037_19</t>
  </si>
  <si>
    <t>25001037_22</t>
  </si>
  <si>
    <t>25001037_21</t>
  </si>
  <si>
    <t>25001037_23</t>
  </si>
  <si>
    <t>25001037_25</t>
  </si>
  <si>
    <t>25001037_24</t>
  </si>
  <si>
    <t>25001037_15</t>
  </si>
  <si>
    <t>25001037_14</t>
  </si>
  <si>
    <t>25001037_16</t>
  </si>
  <si>
    <t>25001037_13</t>
  </si>
  <si>
    <t>25001037_12</t>
  </si>
  <si>
    <t>25001037_10</t>
  </si>
  <si>
    <t>25001037_11</t>
  </si>
  <si>
    <t>25001037_9</t>
  </si>
  <si>
    <t>25001037_8</t>
  </si>
  <si>
    <t>25001037_7</t>
  </si>
  <si>
    <t>25001037_6</t>
  </si>
  <si>
    <t>25001037_5</t>
  </si>
  <si>
    <t>25001037_4</t>
  </si>
  <si>
    <t>25001037_3</t>
  </si>
  <si>
    <t>25001037_2</t>
  </si>
  <si>
    <t>25001037_28</t>
  </si>
  <si>
    <t>25001037_26</t>
  </si>
  <si>
    <t>25001037_29</t>
  </si>
  <si>
    <t>25001037_27</t>
  </si>
  <si>
    <t>45019001_1</t>
  </si>
  <si>
    <t>34001025_4</t>
  </si>
  <si>
    <t>ALARM CABINET - AMCS Main technical Space +CB.1</t>
  </si>
  <si>
    <t>Alarm Panel GEA CallRevoke Button</t>
  </si>
  <si>
    <t>Alarm Panel GEA CallRevoke Light</t>
  </si>
  <si>
    <t>Machinery Space Buzzer  Horn</t>
  </si>
  <si>
    <t>AMCS PLC KEB1 Power Module 1 Internal Fuse Blown</t>
  </si>
  <si>
    <t>AMCS PLC KEB1 Power Module 1 Power Failure</t>
  </si>
  <si>
    <t>General Service Pump 1 Remote Available</t>
  </si>
  <si>
    <t>General Service Pump 2 Remote Available</t>
  </si>
  <si>
    <t>General Service Pump 2 Field Start</t>
  </si>
  <si>
    <t>General Service Pump 2 Field Stop</t>
  </si>
  <si>
    <t>Stripping Pump Remote Available</t>
  </si>
  <si>
    <t xml:space="preserve">Stripping Pump Running </t>
  </si>
  <si>
    <t>Chain Locker Pump Remote Available</t>
  </si>
  <si>
    <t xml:space="preserve">Chain Locker Pump Running </t>
  </si>
  <si>
    <t>Submersible Pump 1 Remote Available</t>
  </si>
  <si>
    <t xml:space="preserve">Submersible Pump 1 Running </t>
  </si>
  <si>
    <t>Submersible Pump 2 Remote Available</t>
  </si>
  <si>
    <t xml:space="preserve">Submersible Pump 2 Running </t>
  </si>
  <si>
    <t>Submersible Pump 3 Remote Available</t>
  </si>
  <si>
    <t xml:space="preserve">Submersible Pump 3 Running </t>
  </si>
  <si>
    <t>Fresh Water Maker 1 Common Alarm</t>
  </si>
  <si>
    <t>Fresh Water Maker 2 Common Alarm</t>
  </si>
  <si>
    <t>Chlorine Dosing Unit Common Alarm</t>
  </si>
  <si>
    <t>Sewage Treatment Plant Release</t>
  </si>
  <si>
    <t xml:space="preserve">Passerelle Hatch Closed &amp; Locked </t>
  </si>
  <si>
    <t>Technical Corridor Escape Hatch SB Nr.27</t>
  </si>
  <si>
    <t>Technical Room Escape Hatch PS Nr.31</t>
  </si>
  <si>
    <t>Main Deckhouse Ventilation Hatch SB Nr.33</t>
  </si>
  <si>
    <t>Main Deckhouse Ventilation Hatch PS Nr.34</t>
  </si>
  <si>
    <t>Lazarette Access Hatch SB Fwd Nr.37</t>
  </si>
  <si>
    <t>Lazarette Access Hatch PS Fwd Nr.38</t>
  </si>
  <si>
    <t>Lazarette Access Hatch SB Mid Nr.39</t>
  </si>
  <si>
    <t>Lazarette Access Hatch PS Mid Nr.40</t>
  </si>
  <si>
    <t>Lazarette Access Hatch SB Aft Nr.41</t>
  </si>
  <si>
    <t>Lazarette Access Hatch PS Aft Nr.42</t>
  </si>
  <si>
    <t>Aft Deckhouse Ventilation Hatch Nr.44</t>
  </si>
  <si>
    <t>Flow Sensor Lower Saloon Cold Water</t>
  </si>
  <si>
    <t>Flow Sensor Dayhead Cold Water</t>
  </si>
  <si>
    <t>Flow Sensor Guest Cabin SB Hot Water</t>
  </si>
  <si>
    <t>Flow Sensor Guest Cabin SB Cold Water</t>
  </si>
  <si>
    <t>Flow Sensor Guest Cabin PS Fwd Hot Water</t>
  </si>
  <si>
    <t>Flow Sensor Guest Cabin PS Fwd Cold Water</t>
  </si>
  <si>
    <t>Flow Sensor Guest Cabin PS Aft Hot Water</t>
  </si>
  <si>
    <t>Flow Sensor Guest Cabin PS Aft Cold Water</t>
  </si>
  <si>
    <t>Flow Sensor Master Cabin SB Hot Water</t>
  </si>
  <si>
    <t>Flow Sensor Master Cabin SB Cold Water</t>
  </si>
  <si>
    <t>Flow Sensor Master Cabin PS Hot Water</t>
  </si>
  <si>
    <t>Flow Sensor Master Cabin PS Cold Water</t>
  </si>
  <si>
    <t>Flow Sensor Lazaret Hot Water</t>
  </si>
  <si>
    <t>Flow Sensor Lazaret Cold Water</t>
  </si>
  <si>
    <t>Flow Sensor Water Softner Cold Water</t>
  </si>
  <si>
    <t>Flow Sensor Main Technical Space Hot Water</t>
  </si>
  <si>
    <t>Flow Sensor Main Technical Space Cold Water</t>
  </si>
  <si>
    <t>Flow Sensor Main Technical Space FR45 Bilge Area Cold Water</t>
  </si>
  <si>
    <t>Level Sensor Fresh Water Tank 1 FR 45 PS</t>
  </si>
  <si>
    <t>Level Sensor Fresh Water Tank 2 FR 45 SB</t>
  </si>
  <si>
    <t>Acceleration Sensor 2 Output X</t>
  </si>
  <si>
    <t>Acceleration Sensor 2 Output Y</t>
  </si>
  <si>
    <t>Acceleration Sensor 2 Output Z</t>
  </si>
  <si>
    <t xml:space="preserve">Pressure </t>
  </si>
  <si>
    <t>Level Sensor Sludge Tank FR 50</t>
  </si>
  <si>
    <t>Stern Thrust Motor Bearing Temperature DE</t>
  </si>
  <si>
    <t>Stern Thrust Motor Bearing Temperature NDE</t>
  </si>
  <si>
    <t>AMCS PLC KEB1 Power Module 2 Fuse Blown</t>
  </si>
  <si>
    <t>AMCS PLC KEB1 Power Module 2 Power Failure</t>
  </si>
  <si>
    <t>General Service Pump 2 Field Running Feedback</t>
  </si>
  <si>
    <t>Bilge Separator Start</t>
  </si>
  <si>
    <t>General Service Pump 2 Field Available Feedback</t>
  </si>
  <si>
    <t>General Service Pump 2 Field Fault Feedback</t>
  </si>
  <si>
    <t xml:space="preserve">Activate Hull Temperature measurement </t>
  </si>
  <si>
    <t>Serial Interface - KEC1 Port1</t>
  </si>
  <si>
    <t>Serial Interface - KEC1 Port2</t>
  </si>
  <si>
    <t>Serial Interface - KEC1 Port3</t>
  </si>
  <si>
    <t>Serial Interface - KEC1 Port4</t>
  </si>
  <si>
    <t>ALARM CABINET - AMCS Crew Mess +CB.2</t>
  </si>
  <si>
    <t>Operator Buzzers Power Supply Failure</t>
  </si>
  <si>
    <t>Operator Alarm Panel Silence Button</t>
  </si>
  <si>
    <t>UMS Cabin 1 Silence</t>
  </si>
  <si>
    <t>UMS Cabin 2 Silence</t>
  </si>
  <si>
    <t>UMS Cabin 3 Silence</t>
  </si>
  <si>
    <t>UMS Cabin 1 Buzzer</t>
  </si>
  <si>
    <t>UMS Cabin 2 Buzzer</t>
  </si>
  <si>
    <t>UMS Cabin 3 Buzzer</t>
  </si>
  <si>
    <t>Operator Alarm Panel Silence Light</t>
  </si>
  <si>
    <t>Bridge Alarm Panel Buzzer</t>
  </si>
  <si>
    <t>Operator Alarm Panel Buzzer</t>
  </si>
  <si>
    <t>UMS Cabin 1 Duty</t>
  </si>
  <si>
    <t>UMS Cabin 1 Alarm Led</t>
  </si>
  <si>
    <t>UMS Cabin 2 Duty</t>
  </si>
  <si>
    <t>UMS Cabin 2 Alarm Led</t>
  </si>
  <si>
    <t>UMS Cabin 3 Duty</t>
  </si>
  <si>
    <t>UMS Cabin 3 Alarm Led</t>
  </si>
  <si>
    <t>AMCS PLC KEB2 Power Module 2 Power Failure</t>
  </si>
  <si>
    <t>Water Sensor in Hull Fr.68 Alarm</t>
  </si>
  <si>
    <t>Water Sensor in Hull Fr.53 Alarm</t>
  </si>
  <si>
    <t>Water Sensor in Hull Fr.48 Alarm</t>
  </si>
  <si>
    <t>Water Sensor in Hull Fr.46 Alarm</t>
  </si>
  <si>
    <t>Water Sensor in Hull Fr.38 Alarm</t>
  </si>
  <si>
    <t>Water Sensor in Hull Fr.30 Alarm</t>
  </si>
  <si>
    <t>Water Sensor in Hull Fr.15 Alarm</t>
  </si>
  <si>
    <t>Water Sensor in Hull Fr.13 Alarm</t>
  </si>
  <si>
    <t>Water Sensor in Hull Fr.47 SB Alarm</t>
  </si>
  <si>
    <t>Water Sensor in Hull Fr.38 PS Alarm</t>
  </si>
  <si>
    <t>Water Sensor in Hull Fr.38 SB Alarm</t>
  </si>
  <si>
    <t>Backup General Service Pump Remote Available</t>
  </si>
  <si>
    <t>General Alarm</t>
  </si>
  <si>
    <t>MOB Tender Hatch Closed &amp; Locked</t>
  </si>
  <si>
    <t>Guest Tender Hatch Closed &amp; Locked</t>
  </si>
  <si>
    <t>Sail Storage Hatch Nr.2</t>
  </si>
  <si>
    <t>Forepeak Access Hatch Nr.3</t>
  </si>
  <si>
    <t>Dinghy Storage Access Fwd Nr.7A</t>
  </si>
  <si>
    <t>Crane  Hatch Aft Nr.7D</t>
  </si>
  <si>
    <t>Foreship Storage Area Access Hatch Nr.9</t>
  </si>
  <si>
    <t>Crew Escape Hatch Nr.15</t>
  </si>
  <si>
    <t xml:space="preserve">Chain Locker Bilge Level </t>
  </si>
  <si>
    <t>Bilge Tank Level</t>
  </si>
  <si>
    <t>Flow Sensor Crew Mess Hot Water</t>
  </si>
  <si>
    <t>Flow Sensor Crew Mess Cold Water</t>
  </si>
  <si>
    <t>Flow Sensor Galley 1 Hot Water</t>
  </si>
  <si>
    <t>Flow Sensor Galley 1 Cold Water</t>
  </si>
  <si>
    <t>Flow Sensor Galley 2 Hot Water</t>
  </si>
  <si>
    <t>Flow Sensor Galley 2 Cold Water</t>
  </si>
  <si>
    <t>Flow Sensor Overflow Cabin Bathroom Cold Water</t>
  </si>
  <si>
    <t>Flow Sensor Guest Cabin Bathroom PS Fwd Hot Water</t>
  </si>
  <si>
    <t>Flow Sensor Guest Cabin Bathroom PS Fwd Cold Water</t>
  </si>
  <si>
    <t>Flow Sensor Laundry PS 1 Hot Water</t>
  </si>
  <si>
    <t>Flow Sensor Laundry PS Cold Water</t>
  </si>
  <si>
    <t>Flow Sensor Laundry PS 2 Hot Water</t>
  </si>
  <si>
    <t>Flow Sensor Captains Cabin Hot Water</t>
  </si>
  <si>
    <t>Flow Sensor Captains Cabin Cold Water</t>
  </si>
  <si>
    <t>Flow Sensor Crew Cabin SB Aft Hot Water</t>
  </si>
  <si>
    <t>Flow Sensor Crew Cabin SB Aft Cold Water</t>
  </si>
  <si>
    <t>Flow Sensor Crew Cabin SB Mid Hot Water</t>
  </si>
  <si>
    <t>Flow Sensor Crew Cabin SB Mid Cold Water</t>
  </si>
  <si>
    <t>Flow Sensor Crew Cabin PS Mid Hot Water</t>
  </si>
  <si>
    <t>Flow Sensor Crew Cabin PS Mid Cold Water</t>
  </si>
  <si>
    <t>Flow Sensor Crew Cabin SB Fwd Hot Water</t>
  </si>
  <si>
    <t>Flow Sensor Crew Cabin SB Fwd Cold Water</t>
  </si>
  <si>
    <t>Flow Sensor Crew Cabin PS Fwd Hot Water</t>
  </si>
  <si>
    <t>Flow Sensor Crew Cabin PS Fwd Cold Water</t>
  </si>
  <si>
    <t>Flow Sensor Deckhouse Hot Water</t>
  </si>
  <si>
    <t>Flow Sensor Deckhouse Cold Water</t>
  </si>
  <si>
    <t>Flow Sensor Deck Douche FR48 SB Technical Corridor Hot Water</t>
  </si>
  <si>
    <t>Flow Sensor Deck Douche FR48 SB Technical Corridor Cold Water</t>
  </si>
  <si>
    <t>Pressure Sensor FR 46 System Pressure Behind Pressure Pumps</t>
  </si>
  <si>
    <t>Acceleration Sensor 1 Output X</t>
  </si>
  <si>
    <t>Acceleration Sensor 1 Output Y</t>
  </si>
  <si>
    <t>Acceleration Sensor 1 Output Z</t>
  </si>
  <si>
    <t>Level Sensor Grey Water Tank Fwd FR 33 SB</t>
  </si>
  <si>
    <t>AMCS PLC KEB2 Power Module 2 Fuse Blown</t>
  </si>
  <si>
    <t>Serial Interface - KEC2 Port1</t>
  </si>
  <si>
    <t>Serial Interface - KEC2 Port2</t>
  </si>
  <si>
    <t>Serial Interface - KEC2 Port3</t>
  </si>
  <si>
    <t>Serial Interface - KEC2 Port4</t>
  </si>
  <si>
    <t>Serial Interface - KEC3 Port1</t>
  </si>
  <si>
    <t>Serial Interface - KEC3 Port2</t>
  </si>
  <si>
    <t>Serial Interface - KEC3 Port3</t>
  </si>
  <si>
    <t>Serial Interface - KEC3 Port4</t>
  </si>
  <si>
    <t>EOF</t>
  </si>
  <si>
    <t>381W0005</t>
  </si>
  <si>
    <t>381W0004</t>
  </si>
  <si>
    <t>381W0003</t>
  </si>
  <si>
    <t>381W0010</t>
  </si>
  <si>
    <t>381W0009</t>
  </si>
  <si>
    <t>381W0085</t>
  </si>
  <si>
    <t>421.1W0003</t>
  </si>
  <si>
    <t>421.1W0006</t>
  </si>
  <si>
    <t>421.1W0010</t>
  </si>
  <si>
    <t>543W0002</t>
  </si>
  <si>
    <t>535W0016</t>
  </si>
  <si>
    <t>535W0020</t>
  </si>
  <si>
    <t>535W0022</t>
  </si>
  <si>
    <t>421.1W0088</t>
  </si>
  <si>
    <t>421.1W0089</t>
  </si>
  <si>
    <t>421.1W0090</t>
  </si>
  <si>
    <t>425W0003</t>
  </si>
  <si>
    <t>381W0008</t>
  </si>
  <si>
    <t>58A-C72</t>
  </si>
  <si>
    <t>58A-C49</t>
  </si>
  <si>
    <t>58A-C26</t>
  </si>
  <si>
    <t>58A-C60</t>
  </si>
  <si>
    <t>381W0048</t>
  </si>
  <si>
    <t>381W0049</t>
  </si>
  <si>
    <t>421.1W0106</t>
  </si>
  <si>
    <t>421.1W0107</t>
  </si>
  <si>
    <t>421.1W0108</t>
  </si>
  <si>
    <t>421.1W0109</t>
  </si>
  <si>
    <t>421.1W0110</t>
  </si>
  <si>
    <t>421.1W0111</t>
  </si>
  <si>
    <t>421.1W0112</t>
  </si>
  <si>
    <t>421.1W0091</t>
  </si>
  <si>
    <t>615.2W0003</t>
  </si>
  <si>
    <t>CAT7</t>
  </si>
  <si>
    <t>Bar</t>
  </si>
  <si>
    <t>4-20mA</t>
  </si>
  <si>
    <t>R1.8</t>
  </si>
  <si>
    <t>Initial release from template for Project Zero</t>
  </si>
  <si>
    <t>IO-list according single line version R1.5 - dd 2023-11-14</t>
  </si>
  <si>
    <t>Re-arranged columns acc. standard. - dd. 2023-11-22
Essential IO (Internal) transferred to PMS Io-list (UMS entrance, acc. Alarm panels) dd. 2023-11-24
Update acc. comments yard - dd. 2023-11-21</t>
  </si>
  <si>
    <t>R0.3</t>
  </si>
  <si>
    <t>Adjusted to latest System Overview R1.6. (ASI interface moved from AMCS KEB3 to PMS IO list KEB4) - dd 2023-12-01</t>
  </si>
  <si>
    <t>Adjusted to the latest System Overview R1.7. Deleted KEB 3 in the main saloon. - dd. 2024-02-07
Also moved internal IO from KEB3 to KEB2 for "Bridge" silence and buzzer connection</t>
  </si>
  <si>
    <t>Added Alewijnse AC board IO (Pump control) dd. 5-03-2023</t>
  </si>
  <si>
    <t>Name of the list adjusted to the detailed engineering project number - dd 04-04-2024
Adjusted the IO-locations of the water sensors to CB.02 - dd 04-04-2024
Changed system numbers BUMO to the yard system numbers 05-04-2024
Added fresh water system  05-04-2024</t>
  </si>
  <si>
    <t>Added Tijssen Monitor Switching per location. 16-04-2024</t>
  </si>
  <si>
    <t>Final Bilge &amp; Fifi info based on Multinlines Alewijnse 2-05-2024
Added DE and Nde Pt100 readouts of propulsion motors (16-05-2024)</t>
  </si>
  <si>
    <t xml:space="preserve">Added internal IO </t>
  </si>
  <si>
    <t>Added Accelleration sensors 1x MTS &amp; 1x Crew. (3-06-2024)
Hull temperature Activation output added in CB.01 (04-06-2024)
Added pneumatic prseeure sensor (11-06-2024)</t>
  </si>
  <si>
    <t>IO card rename</t>
  </si>
  <si>
    <t>Added Grey &amp; Black Water System (04-07-2024)
Changed the 750-461 pt100 cards to 750-450#2 cards in consultancy with Wouter.
Added Deck Equipment Deck Crane inputs (04-07-2024)</t>
  </si>
  <si>
    <t>Updated project to latest release, updated IO list to work with latest release and minimize validation failures in software</t>
  </si>
  <si>
    <t>750-450</t>
  </si>
  <si>
    <t>R1.9</t>
  </si>
  <si>
    <t xml:space="preserve">R1.9 </t>
  </si>
  <si>
    <t>Wago 750-450 card update</t>
  </si>
  <si>
    <t>R1.10</t>
  </si>
  <si>
    <t>SB Side Boarding Ladder Closed &amp; Locked</t>
  </si>
  <si>
    <t>SBL_SB_CLOSED_LOCKED</t>
  </si>
  <si>
    <t>SBP_PS_CLOSED_LOCKED</t>
  </si>
  <si>
    <t>NavLights</t>
  </si>
  <si>
    <t>Hoistable_Anchor_FwdStatus</t>
  </si>
  <si>
    <t>Navigation Lights</t>
  </si>
  <si>
    <t>Hoistable Anchor FWD Status</t>
  </si>
  <si>
    <t>Starboard_BowStatus</t>
  </si>
  <si>
    <t>Starboard BOW Status</t>
  </si>
  <si>
    <t>Portside_BowStatus</t>
  </si>
  <si>
    <t>Portside BOW Status</t>
  </si>
  <si>
    <t>SB_Nav_Spr_MAINStatus</t>
  </si>
  <si>
    <t>SB_Nav_Spr_BACKUPStatus</t>
  </si>
  <si>
    <t>PS_Nav_Spr_MAINStatus</t>
  </si>
  <si>
    <t>PS_Nav_Spr_BACKUPStatus</t>
  </si>
  <si>
    <t>Anchor_Aft_MAINStatus</t>
  </si>
  <si>
    <t>Anchor AFT (MAIN) Status</t>
  </si>
  <si>
    <t>Anchor_Aft_BACKUPStatus</t>
  </si>
  <si>
    <t>Anchor AFT (BACKUP) Status</t>
  </si>
  <si>
    <t>Steam_Main_MAINStatus</t>
  </si>
  <si>
    <t>Steam. Main (MAIN) Status</t>
  </si>
  <si>
    <t>Steam_Main_BACKUPStatus</t>
  </si>
  <si>
    <t>Steam. Main (BACKUP) Status</t>
  </si>
  <si>
    <t>Steam_Mizz_MAINStatus</t>
  </si>
  <si>
    <t>Steam. Mizz. (MAIN) Status</t>
  </si>
  <si>
    <t>Steam_Mizz_BACKUPStatus</t>
  </si>
  <si>
    <t>Steam. Mizz. (BACKUP) Status</t>
  </si>
  <si>
    <t>NUC_SB180_MAINStatus</t>
  </si>
  <si>
    <t>NUC_SB180_BACKUPStatus</t>
  </si>
  <si>
    <t>NUC_PS180_MAINStatus</t>
  </si>
  <si>
    <t>NUC_PS180_BACKUPStatus</t>
  </si>
  <si>
    <t>Sailing_SB180_MAINStatus</t>
  </si>
  <si>
    <t>Sailing_SB180_BACKUPStatus</t>
  </si>
  <si>
    <t>NUC_and_Sailing_MAINStatus</t>
  </si>
  <si>
    <t>NUC &amp; Sailing (MAIN) Status</t>
  </si>
  <si>
    <t>NUC_and_Sailing_BACKUPStatus</t>
  </si>
  <si>
    <t>NUC &amp; Sailing (BACKUP) Status</t>
  </si>
  <si>
    <t>Stern_MAINStatus</t>
  </si>
  <si>
    <t>Stern (MAIN) Status</t>
  </si>
  <si>
    <t>Stern_BACKUPStatus</t>
  </si>
  <si>
    <t>Stern (BACKUP) Status</t>
  </si>
  <si>
    <t>Hoistable_Anchor_FwdCtrl</t>
  </si>
  <si>
    <t>Hoistable Anchor FWD Control</t>
  </si>
  <si>
    <t>Starboard_BowCtrl</t>
  </si>
  <si>
    <t>Starboard BOW Control</t>
  </si>
  <si>
    <t>Portside_BowCtrl</t>
  </si>
  <si>
    <t>Portside BOW Control</t>
  </si>
  <si>
    <t>SB_Nav_Spr_MAINCtrl</t>
  </si>
  <si>
    <t>SB_Nav_Spr_BACKUPCtrl</t>
  </si>
  <si>
    <t>PS_Nav_Spr_MAINCtrl</t>
  </si>
  <si>
    <t>PS_Nav_Spr_BACKUPCtrl</t>
  </si>
  <si>
    <t>Anchor_Aft_MAINCtrl</t>
  </si>
  <si>
    <t>Anchor AFT (MAIN) Control</t>
  </si>
  <si>
    <t>Anchor_Aft_BACKUPCtrl</t>
  </si>
  <si>
    <t>Anchor AFT (BACKUP) Control</t>
  </si>
  <si>
    <t>Steam_Main_MAINCtrl</t>
  </si>
  <si>
    <t>Steam. Main (MAIN) Control</t>
  </si>
  <si>
    <t>Steam_Main_BACKUPCtrl</t>
  </si>
  <si>
    <t>Steam. Main (BACKUP) Control</t>
  </si>
  <si>
    <t>Steam_Mizz_MAINCtrl</t>
  </si>
  <si>
    <t>Steam. Mizz. (MAIN) Control</t>
  </si>
  <si>
    <t>Steam_Mizz_BACKUPCtrl</t>
  </si>
  <si>
    <t>Steam. Mizz. (BACKUP) Control</t>
  </si>
  <si>
    <t>NUC_SB180_MAINCtrl</t>
  </si>
  <si>
    <t>NUC_SB180_BACKUPCtrl</t>
  </si>
  <si>
    <t>NUC_PS180_MAINCtrl</t>
  </si>
  <si>
    <t>NUC_PS180_BACKUPCtrl</t>
  </si>
  <si>
    <t>Sailing_SB180_MAINCtrl</t>
  </si>
  <si>
    <t>Sailing_SB180_BACKUPCtrl</t>
  </si>
  <si>
    <t>NUC_and_Sailing_MAINCtrl</t>
  </si>
  <si>
    <t>NUC &amp; Sailing (MAIN) Control</t>
  </si>
  <si>
    <t>NUC_and_Sailing_BACKUPCtrl</t>
  </si>
  <si>
    <t>NUC &amp; Sailing (BACKUP) Control</t>
  </si>
  <si>
    <t>Stern_MAINCtrl</t>
  </si>
  <si>
    <t>Stern (MAIN) Control</t>
  </si>
  <si>
    <t>Stern_BACKUPCtrl</t>
  </si>
  <si>
    <t>Stern (BACKUP) Control</t>
  </si>
  <si>
    <t>PowerMainOn</t>
  </si>
  <si>
    <t>PowerEmergencyOn</t>
  </si>
  <si>
    <t>PowerLampsOn</t>
  </si>
  <si>
    <t>ManualOperationActive</t>
  </si>
  <si>
    <t>CommunicationError</t>
  </si>
  <si>
    <t>Uint32</t>
  </si>
  <si>
    <t>Hoistable_Anchor_FwdOpTime</t>
  </si>
  <si>
    <t>Hoistable Anchor FWD Operating Time</t>
  </si>
  <si>
    <t>Minutes</t>
  </si>
  <si>
    <t>Starboard_BowOpTime</t>
  </si>
  <si>
    <t>Starboard BOW Operating Time</t>
  </si>
  <si>
    <t>Portside_BowOpTime</t>
  </si>
  <si>
    <t>Portside BOW Operating Time</t>
  </si>
  <si>
    <t>SB_Nav_Spr_MAINOpTime</t>
  </si>
  <si>
    <t>SB_Nav_Spr_BACKUPOpTime</t>
  </si>
  <si>
    <t>PS_Nav_Spr_MAINOpTime</t>
  </si>
  <si>
    <t>PS_Nav_Spr_BACKUPOpTime</t>
  </si>
  <si>
    <t>Anchor_Aft_MAINOpTime</t>
  </si>
  <si>
    <t>Anchor AFT (MAIN) Operating Time</t>
  </si>
  <si>
    <t>Anchor_Aft_BACKUPOpTime</t>
  </si>
  <si>
    <t>Anchor AFT (BACKUP) Operating Time</t>
  </si>
  <si>
    <t>Steam_Main_MAINOpTime</t>
  </si>
  <si>
    <t>Steam. Main (MAIN) Operating Time</t>
  </si>
  <si>
    <t>Steam_Main_BACKUPOpTime</t>
  </si>
  <si>
    <t>Steam. Main (BACKUP) Operating Time</t>
  </si>
  <si>
    <t>Steam_Mizz_MAINOpTime</t>
  </si>
  <si>
    <t>Steam. Mizz. (MAIN) Operating Time</t>
  </si>
  <si>
    <t>Steam_Mizz_BACKUPOpTime</t>
  </si>
  <si>
    <t>Steam. Mizz. (BACKUP) Operating Time</t>
  </si>
  <si>
    <t>NUC_SB180_MAINOpTime</t>
  </si>
  <si>
    <t>NUC Stb180° (MAIN) Operating Time</t>
  </si>
  <si>
    <t>NUC_SB180_BACKUPOpTime</t>
  </si>
  <si>
    <t>NUC Stb180° (BACKUP) Operating Time</t>
  </si>
  <si>
    <t>NUC_PS180_MAINOpTime</t>
  </si>
  <si>
    <t>NUC_PS180_BACKUPOpTime</t>
  </si>
  <si>
    <t>Sailing_SB180_MAINOpTime</t>
  </si>
  <si>
    <t>Sailing_SB180_BACKUPOpTime</t>
  </si>
  <si>
    <t>NUC_and_Sailing_MAINOpTime</t>
  </si>
  <si>
    <t>NUC &amp; Sailing (MAIN) Operating Time</t>
  </si>
  <si>
    <t>NUC_and_Sailing_BACKUPOpTime</t>
  </si>
  <si>
    <t>NUC &amp; Sailing (BACKUP) Operating Time</t>
  </si>
  <si>
    <t>Stern_MAINOpTime</t>
  </si>
  <si>
    <t>Stern (MAIN) Operating Time</t>
  </si>
  <si>
    <t>Stern_BACKUPOpTime</t>
  </si>
  <si>
    <t>Stern (BACKUP) Operating Time</t>
  </si>
  <si>
    <t>System Fault</t>
  </si>
  <si>
    <t>FIRE_DETECT_FAULT</t>
  </si>
  <si>
    <t>201W0502</t>
  </si>
  <si>
    <t>4x2x0.75</t>
  </si>
  <si>
    <t>447W0007</t>
  </si>
  <si>
    <t>Ventilation Supply Technical Space Remote Available</t>
  </si>
  <si>
    <t>Ventilation Supply Technical Space Running</t>
  </si>
  <si>
    <t>VENT_SUPP_TECH_SPACE_REM_AVAIL</t>
  </si>
  <si>
    <t>VENT_SUPP_TECH_SPACE_RUNNING</t>
  </si>
  <si>
    <t>447W0003</t>
  </si>
  <si>
    <t>447W0004</t>
  </si>
  <si>
    <t>Pump 3 Fwd Grey Water Remote Available</t>
  </si>
  <si>
    <t xml:space="preserve">Pump 3 Fwd Grey Water Running </t>
  </si>
  <si>
    <t>Ventilation Extractor Technical Space Remote Available</t>
  </si>
  <si>
    <t>Ventilation Extractor Technical Space Running</t>
  </si>
  <si>
    <t>VENT_EXTR_TECH_SPACE_REM_AVAIL</t>
  </si>
  <si>
    <t>VENT_EXTR_TECH_SPACE_RUNNING</t>
  </si>
  <si>
    <t>DO61</t>
  </si>
  <si>
    <t xml:space="preserve">Battery Ventilation AFT PS On / Run </t>
  </si>
  <si>
    <t>Battery Ventilation AFT PS Fault</t>
  </si>
  <si>
    <t>Battery Ventilation AFT PS Ready</t>
  </si>
  <si>
    <t>BATT_VENT_AFT_PS_ON_RUN</t>
  </si>
  <si>
    <t>BATT_VENT_AFT_PS_ON_FAULT</t>
  </si>
  <si>
    <t>BATT_VENT_AFT_PS_ON_READY</t>
  </si>
  <si>
    <t>BATT_VENT_AFT_PS_SPEED</t>
  </si>
  <si>
    <t>Battery Ventilation AFT PS Speed</t>
  </si>
  <si>
    <t>BATT_VENT_AFT_SB_SPEED</t>
  </si>
  <si>
    <t>Battery Ventilation AFT SB Speed</t>
  </si>
  <si>
    <t>BATT_VENT_AFT_SB_ON_RUN</t>
  </si>
  <si>
    <t>BATT_VENT_AFT_SB_ON_FAULT</t>
  </si>
  <si>
    <t>BATT_VENT_AFT_SB_ON_READY</t>
  </si>
  <si>
    <t xml:space="preserve">Battery Ventilation AFT SB On / Run </t>
  </si>
  <si>
    <t>Battery Ventilation AFT SB Fault</t>
  </si>
  <si>
    <t>Battery Ventilation AFT SB Ready</t>
  </si>
  <si>
    <t>BATT_VENT_FWD_PS_ON_RUN</t>
  </si>
  <si>
    <t>BATT_VENT_FWD_PS_ON_FAULT</t>
  </si>
  <si>
    <t>BATT_VENT_FWD_PS_ON_READY</t>
  </si>
  <si>
    <t xml:space="preserve">Battery Ventilation FWD PS On / Run </t>
  </si>
  <si>
    <t>Battery Ventilation FWD PS Fault</t>
  </si>
  <si>
    <t>Battery Ventilation FWD PS Ready</t>
  </si>
  <si>
    <t>BATT_VENT_FWD_SB_ON_RUN</t>
  </si>
  <si>
    <t>BATT_VENT_FWD_SB_ON_FAULT</t>
  </si>
  <si>
    <t>BATT_VENT_FWD_SB_ON_READY</t>
  </si>
  <si>
    <t xml:space="preserve">Battery Ventilation FWD SB On / Run </t>
  </si>
  <si>
    <t>Battery Ventilation FWD SB Fault</t>
  </si>
  <si>
    <t>Battery Ventilation FWD SB Ready</t>
  </si>
  <si>
    <t>BATT_VENT_FWD_SB_SPEED</t>
  </si>
  <si>
    <t>Battery Ventilation FWD PS Speed</t>
  </si>
  <si>
    <t>Battery Ventilation FWD SB Speed</t>
  </si>
  <si>
    <t>%</t>
  </si>
  <si>
    <t>412.3W0010</t>
  </si>
  <si>
    <t>412.3W0011</t>
  </si>
  <si>
    <t>531.1W0004</t>
  </si>
  <si>
    <t>2x2x0.75</t>
  </si>
  <si>
    <t>531.1W0005</t>
  </si>
  <si>
    <t>531.1W0006</t>
  </si>
  <si>
    <t xml:space="preserve">WTSD Close Door </t>
  </si>
  <si>
    <t>WTID Technical Room Access Door</t>
  </si>
  <si>
    <t>WTID Fwd End Corridor Door</t>
  </si>
  <si>
    <t>WTID Aft End corridor Door</t>
  </si>
  <si>
    <t>WTID_TECH_ROOM_ACCESS_DOOR</t>
  </si>
  <si>
    <t>WTID_FWD_CORRIDOR_DOOR</t>
  </si>
  <si>
    <t>WTID_AFT_CORRIDOR_DOOR</t>
  </si>
  <si>
    <t xml:space="preserve">WTSD Door Closed </t>
  </si>
  <si>
    <t>WTSD Door Opened</t>
  </si>
  <si>
    <t>WTSD Low Air Pressure</t>
  </si>
  <si>
    <t>WTSD_CLOSE_DOOR</t>
  </si>
  <si>
    <t>WTSD_DOOR_OPENED</t>
  </si>
  <si>
    <t>WTSD_DOOR_CLOSED</t>
  </si>
  <si>
    <t>WTSD_LOW_AIR_PRESS</t>
  </si>
  <si>
    <t>WTSD Man/Backup Power Failure</t>
  </si>
  <si>
    <t>WTSD_MAIN_BACKUP_PWR_FAIL</t>
  </si>
  <si>
    <t>Oil Level Too Low</t>
  </si>
  <si>
    <t>Oil Filter Clogged</t>
  </si>
  <si>
    <t>24 Voltage Monitoring</t>
  </si>
  <si>
    <t>Frequency Drive Power Failure</t>
  </si>
  <si>
    <t>STEER_OIL_LEVEL_TOO_LOW</t>
  </si>
  <si>
    <t>STEER_OIL_FILTER_CLOGGED</t>
  </si>
  <si>
    <t>STEER_24V_MONITORING</t>
  </si>
  <si>
    <t>STEER_FREQ_DR_POWER_FAIL</t>
  </si>
  <si>
    <t>Aft Deckhouse Ventilation Hatch Nr.44 Percentage Open</t>
  </si>
  <si>
    <t>Main Deckhouse Ventilation Hatch SB Nr.33 Percentage Open</t>
  </si>
  <si>
    <t>Main Deckhouse Ventilation Hatch PS Nr.34 Percentage Open</t>
  </si>
  <si>
    <t>MAIN_DECKH_VENT_HATCH_SB_PERC</t>
  </si>
  <si>
    <t>MAIN_DECKH_VENT_HATCH_PS_PERC</t>
  </si>
  <si>
    <t>AFT_DECKH_VENT_HATCH_PERC</t>
  </si>
  <si>
    <t>DO62</t>
  </si>
  <si>
    <t>3500 VENTILATION</t>
  </si>
  <si>
    <t>Ventilation Lazarette FR73 SB On/Off</t>
  </si>
  <si>
    <t>Ventilation Lazarette FR73 SB Speed Low/High</t>
  </si>
  <si>
    <t>Ventilation Lazarette FR73 PS Speed Low/High</t>
  </si>
  <si>
    <t>Ventilation Lazarette FR73 PS On/Off</t>
  </si>
  <si>
    <t>Ventilation Forepeak FR10 PS On/Off</t>
  </si>
  <si>
    <t>Ventilation Forepeak FR10 PS Speed Low/High</t>
  </si>
  <si>
    <t>Ventilation Locker FR19 PS On/Off</t>
  </si>
  <si>
    <t>Ventilation Locker FR19 PS Speed Low/High</t>
  </si>
  <si>
    <t>Ventilation Locker FR27 PS On/Off</t>
  </si>
  <si>
    <t>Ventilation Locker FR27 PS Speed Low/High</t>
  </si>
  <si>
    <t>Ventilation Locker FR27 SB On/Off</t>
  </si>
  <si>
    <t>Ventilation Locker FR27 SB Speed Low/High</t>
  </si>
  <si>
    <t>Ventilation Locker FR40 PS On/Off</t>
  </si>
  <si>
    <t>Ventilation Locker FR40 PS Speed Low/High</t>
  </si>
  <si>
    <t>Ventilation Locker FR40 SB On/Off</t>
  </si>
  <si>
    <t>Ventilation Locker FR40 SB Speed Low/High</t>
  </si>
  <si>
    <t>Ventilation Locker FR48 PS On/Off</t>
  </si>
  <si>
    <t>VENT_FP_FR10_PS_ON_OFF</t>
  </si>
  <si>
    <t>VENT_FP_FR10_PS_SPEED_LOW_HIGH</t>
  </si>
  <si>
    <t>VENT_LOCK_FR19_PS_ON_OFF</t>
  </si>
  <si>
    <t>VENT_LOCK_FR19_PS_SPEED_LOW_HIGH</t>
  </si>
  <si>
    <t>VENT_LOCK_FR27_PS_ON_OFF</t>
  </si>
  <si>
    <t>VENT_LOCK_FR27_PS_SPEED_LOW_HIGH</t>
  </si>
  <si>
    <t>VENT_LOCK_FR27_SB_ON_OFF</t>
  </si>
  <si>
    <t>VENT_LOCK_FR27_SB_SPEED_LOW_HIGH</t>
  </si>
  <si>
    <t>VENT_LOCK_FR40_PS_ON_OFF</t>
  </si>
  <si>
    <t>VENT_LOCK_FR40_PS_SPEED_LOW_HIGH</t>
  </si>
  <si>
    <t>VENT_LOCK_FR40_SB_ON_OFF</t>
  </si>
  <si>
    <t>VENT_LOCK_FR40_SB_SPEED_LOW_HIGH</t>
  </si>
  <si>
    <t>VENT_LOCK_FR48_PS_ON_OFF</t>
  </si>
  <si>
    <t>VENT_LAZ_FR73_PS_ON_OFF</t>
  </si>
  <si>
    <t>VENT_LAZ_FR73_PS_SPEED_LOW_HIGH</t>
  </si>
  <si>
    <t>VENT_LAZ_FR73_SB_ON_OFF</t>
  </si>
  <si>
    <t>VENT_LAZ_FR73_SB_SPEED_LOW_HIGH</t>
  </si>
  <si>
    <t>Drain water Valve Y01 Position to Puro</t>
  </si>
  <si>
    <t>Drain water Valve Y02 Position to Puro</t>
  </si>
  <si>
    <t>DRAIN_VLV_Y01_POS_TO_PURO</t>
  </si>
  <si>
    <t>DRAIN_VLV_Y02_POS_TO_PURO</t>
  </si>
  <si>
    <t>DRAIN_VLV_Y02_POS_OVERBOARD</t>
  </si>
  <si>
    <t>DRAIN_VLV_Y01_POS_OVERBOARD</t>
  </si>
  <si>
    <t>Drain water Valve Y01 Position Overboard</t>
  </si>
  <si>
    <t>Drain water Valve Y02 Position Overboard</t>
  </si>
  <si>
    <t>25004014_1</t>
  </si>
  <si>
    <t>25004014_2</t>
  </si>
  <si>
    <t>7x2x0,75</t>
  </si>
  <si>
    <t>2x2x0,75</t>
  </si>
  <si>
    <t>Salinity Sensor</t>
  </si>
  <si>
    <t>TECH_WAT_SALINITY</t>
  </si>
  <si>
    <t>FRESH_WATER_CHLORINE_UNIT_ALARM</t>
  </si>
  <si>
    <t>TECH_WATER_CHLORINE_UNIT_ALARM</t>
  </si>
  <si>
    <t>421.2W0020</t>
  </si>
  <si>
    <t>412.3W0024</t>
  </si>
  <si>
    <t>412.3W0023</t>
  </si>
  <si>
    <t>Valve For Cold Air Cooling Water FR68 Y03</t>
  </si>
  <si>
    <t>25004020_1</t>
  </si>
  <si>
    <t>Valve For Cold Air Cooling Water FR32 Y04</t>
  </si>
  <si>
    <t>Valve For Cold Air Cooling Water FR32 Y05</t>
  </si>
  <si>
    <t>25004020_2</t>
  </si>
  <si>
    <t>25004020_3</t>
  </si>
  <si>
    <t>TECH_WAT_VALVE_COLD_AIR_FR68_Y03_OPEN_CLOSE</t>
  </si>
  <si>
    <t>TECH_WAT_VALVE_COLD_AIR_FR32_Y04_OPEN_CLOSE</t>
  </si>
  <si>
    <t>TECH_WAT_VALVE_COLD_AIR_FR32_Y05_OPEN_CLOSE</t>
  </si>
  <si>
    <t>Level Sensor Technical Water Tank1 FR tbd SB</t>
  </si>
  <si>
    <t>25004025_1</t>
  </si>
  <si>
    <t>25001025_2</t>
  </si>
  <si>
    <t>Level Sensor Technical Water Tank2 FR45 SB</t>
  </si>
  <si>
    <t>421.2W0030</t>
  </si>
  <si>
    <t>421.2W0031</t>
  </si>
  <si>
    <t>TECH_WAT_TANK1_LEVEL</t>
  </si>
  <si>
    <t>TECH_WAT_TANK2_LEVEL</t>
  </si>
  <si>
    <t>Flow Sensor Charcoal Filter B01</t>
  </si>
  <si>
    <t>25004037_4</t>
  </si>
  <si>
    <t>Flow Sensor Reel For Deckwash B04</t>
  </si>
  <si>
    <t>25004037_3</t>
  </si>
  <si>
    <t>25004037_2</t>
  </si>
  <si>
    <t>TECH_WAT_FLOW_REEL_FOR_DECKWASH_B05</t>
  </si>
  <si>
    <t>TECH_WAT_FLOW_REEL_FOR_DECKWASH_B04</t>
  </si>
  <si>
    <t>Flow Sensor Reel For Deckwash B05</t>
  </si>
  <si>
    <t>TECH_WAT_FLOW_REEL_FOR_DECKWASH_B06</t>
  </si>
  <si>
    <t>Flow Sensor Reel For Deckwash B06</t>
  </si>
  <si>
    <t>412.3W0006</t>
  </si>
  <si>
    <t>421.2W0049</t>
  </si>
  <si>
    <t>311W0011</t>
  </si>
  <si>
    <t>Added "Sideboarding platform crew (PS) Closed &amp; Locked" for Doors &amp; hatches system - dd 08-10-2024
Added fire detection fault input dd 11-10-2024
Added KEB1 DO61 output card dd 15-10-2024
Battery Ventilation IO added dd 15-10-2024
Watertight hinged doors IO added dd 17-10-2024
Added KEB1 DO62 output card for Locker, FP &amp; Laz Ventilation dd 28-10-2024
Added KEB1 DI30 4-20mA input card dd 29-10-2024</t>
  </si>
  <si>
    <t>TECH_WAT_FLOW_CHARCOAL_FILTER_B01</t>
  </si>
  <si>
    <t>TECH_WAT_FLOW_CHARCOAL_FILTER_B02</t>
  </si>
  <si>
    <t>Flow Sensor Charcoal Filter B02</t>
  </si>
  <si>
    <t>Flow Sensor Adiabatic Cooling Line B03</t>
  </si>
  <si>
    <t>TECH_WAT_FLOW_ADIABATIC_COOL_B03</t>
  </si>
  <si>
    <t>25004034_1</t>
  </si>
  <si>
    <t>Flow Sensor Adiabatic Cooling Line B07</t>
  </si>
  <si>
    <t>TECH_WAT_FLOW_ADIABATIC_COOL_B07</t>
  </si>
  <si>
    <t>25004034_2</t>
  </si>
  <si>
    <t>TECH_WAT_FLOW_ADIABATIC_COOL_B08</t>
  </si>
  <si>
    <t>Flow Sensor Adiabatic Cooling Line B08</t>
  </si>
  <si>
    <t>25004034_3</t>
  </si>
  <si>
    <t>Flow Sensor Adiabatic Cooling Line B09</t>
  </si>
  <si>
    <t>25004034_4</t>
  </si>
  <si>
    <t>TECH_WAT_FLOW_ADIABATIC_COOL_B09</t>
  </si>
  <si>
    <t>Novec Released</t>
  </si>
  <si>
    <t>NOVEC_RELEASED_ALARM</t>
  </si>
  <si>
    <t>401.2W0004</t>
  </si>
  <si>
    <t>Sailing_PS180_MAINStatus</t>
  </si>
  <si>
    <t>Sailing_PS180_BACKUPStatus</t>
  </si>
  <si>
    <t>Sailing_PS180_MAINCtrl</t>
  </si>
  <si>
    <t>Sailing_PS180_BACKUPCtrl</t>
  </si>
  <si>
    <t>Sailing_PS180_MAINOpTime</t>
  </si>
  <si>
    <t>Sailing_PS180_BACKUPOpTime</t>
  </si>
  <si>
    <t>R1.11</t>
  </si>
  <si>
    <t xml:space="preserve">R1.11 </t>
  </si>
  <si>
    <t>MTS_INLET_FIRE_FLAP_RELEASED</t>
  </si>
  <si>
    <t>MTS_EXHAUST_FIRE_FLAP_RELEASED</t>
  </si>
  <si>
    <t>Main Technical Space Inlet Fire Flap Released</t>
  </si>
  <si>
    <t>Main Technical Space Exhaust Fire Flap Released</t>
  </si>
  <si>
    <t>35005031_1</t>
  </si>
  <si>
    <t>35005031_2</t>
  </si>
  <si>
    <t>MTS_INLET_FIRE_FLAP_FULLY_RESET</t>
  </si>
  <si>
    <t>MTS_EXHAUST_FIRE_FLAP_FULLY_RESET</t>
  </si>
  <si>
    <t>Main Technical Space Inlet Fire Flap Fully Reset</t>
  </si>
  <si>
    <t xml:space="preserve">Main Technical Space Exhaust Fire Flap Fully Reset </t>
  </si>
  <si>
    <t>412.5W0003</t>
  </si>
  <si>
    <t>10x2x0.75</t>
  </si>
  <si>
    <t>Close All Hull Valves From SOS Locker</t>
  </si>
  <si>
    <t>CLOSE_ALL_HULL_VALVES</t>
  </si>
  <si>
    <t xml:space="preserve">All Hull Valves Closed (Green Pilot Light) </t>
  </si>
  <si>
    <t>Not All Hull Valves Closed (Red Pilot Light)</t>
  </si>
  <si>
    <t>Added IO for Fire Dampers MTS Ventilation dd.4-11-2024
Added SOS locker in and outputs for bilge &amp; Fifi system dd. 12-11-2024
Updeted Tags formulas for validation 14-11-2024
Added Input in Prefix Device kolom for valication. 14-11-2024</t>
  </si>
  <si>
    <t>HULL_VALVES_ALL_CLOSED_GREEN</t>
  </si>
  <si>
    <t>Cabinet Internal Temperature Measurement</t>
  </si>
  <si>
    <t>CABINET_INTERNAL_TEMP</t>
  </si>
  <si>
    <t>R1.12</t>
  </si>
  <si>
    <t>CABINET_INTERNAL_FAN_CONTROL</t>
  </si>
  <si>
    <t>Cabinet Internal Fan Control</t>
  </si>
  <si>
    <t>Novec Inputs added according latest info. Dd 2024-11-29</t>
  </si>
  <si>
    <t>Novec Breaker Tripped</t>
  </si>
  <si>
    <t>NOVEC_BREAKER_TRIPPED_ALARM</t>
  </si>
  <si>
    <t>Emergency Stop MTS Ventilation Active</t>
  </si>
  <si>
    <t>EMERG_STOP_MTS_VENT_ACTIVE</t>
  </si>
  <si>
    <t>SOS Locker Supply 14E1 1 Fail</t>
  </si>
  <si>
    <t>SOS Locker Supply 14E1 2 Fail</t>
  </si>
  <si>
    <t>SOS Locker Supply 14E1 3 Fail</t>
  </si>
  <si>
    <t>SOS_LOCK_SUPPLY_14E1_1_Fail</t>
  </si>
  <si>
    <t>SOS_LOCK_SUPPLY_14E1_2_Fail</t>
  </si>
  <si>
    <t>SOS_LOCK_SUPPLY_14E1_3_Fail</t>
  </si>
  <si>
    <t>Emergency Stop Accommodation Ventilation Active</t>
  </si>
  <si>
    <t>EMERG_STOP_ACC_VENT_ACTIVE</t>
  </si>
  <si>
    <t>Emergency Stop Galley Ventilation Active</t>
  </si>
  <si>
    <t>EMERG_STOP_GAL_VENT_ACTIVE</t>
  </si>
  <si>
    <t>HULL_VALVES_OPEN_RED</t>
  </si>
  <si>
    <t>R1.13</t>
  </si>
  <si>
    <t>Monitoren IO update according latest POD layout and KVM updates dd 9-12-2024.</t>
  </si>
  <si>
    <t xml:space="preserve">Helmstation PS Out Display On/Off </t>
  </si>
  <si>
    <t>Helmstation PS Out Display Toggle</t>
  </si>
  <si>
    <t xml:space="preserve">Helmstation PS In Display On/Off </t>
  </si>
  <si>
    <t>Helmstation PS In Display Toggle</t>
  </si>
  <si>
    <t>Helmstation PS In Display AMCS Direct</t>
  </si>
  <si>
    <t>HELM_PS_OUT_DISP_ON_OFF</t>
  </si>
  <si>
    <t>HELM_PS_OUT_DISP_TOGG</t>
  </si>
  <si>
    <t>HELM_PS_IN_DISP_ON_OFF</t>
  </si>
  <si>
    <t>HELM_PS_IN_DISP_TOGG</t>
  </si>
  <si>
    <t>HELM_PS_IN_DISP_AMCS</t>
  </si>
  <si>
    <t>HELM_SB_OUT_DISP_ON_OFF</t>
  </si>
  <si>
    <t>HELM_SB_OUT_DISP_TOGG</t>
  </si>
  <si>
    <t>HELM_SB_IN_DISP_ON_OFF</t>
  </si>
  <si>
    <t>HELM_SB_IN_DISP_TOGG</t>
  </si>
  <si>
    <t>HELM_SB_IN_DISP_AMCS</t>
  </si>
  <si>
    <t xml:space="preserve">Helmstation SB Out Display On/Off </t>
  </si>
  <si>
    <t>Helmstation SB Out Display Toggle</t>
  </si>
  <si>
    <t xml:space="preserve">Helmstation SB In Display On/Off </t>
  </si>
  <si>
    <t>Helmstation SB In Display Toggle</t>
  </si>
  <si>
    <t>Helmstation SB In Display AMCS Direct</t>
  </si>
  <si>
    <t>Helmstation PS Mute AMCS</t>
  </si>
  <si>
    <t>HELM_PS_MUTE_AMCS</t>
  </si>
  <si>
    <t>HELM_PS_BACKLIGHT_UP_DOWN</t>
  </si>
  <si>
    <t>Helmstation PS Backlight Up/Down</t>
  </si>
  <si>
    <t>Helmstation SB Backlight Up/Down</t>
  </si>
  <si>
    <t>HELM_SB_MUTE_AMCS</t>
  </si>
  <si>
    <t>HELM_SB_BACKLIGHT_UP_DOWN</t>
  </si>
  <si>
    <t>Helmstation SB Mute AMCS</t>
  </si>
  <si>
    <t>HELM_PS_IN_MOUSE_TOGG</t>
  </si>
  <si>
    <t>HELM_SB_IN_MOUSE_TOGG</t>
  </si>
  <si>
    <t>Helmstation PS In Mouse Toggle</t>
  </si>
  <si>
    <t>Helmstation SB In Mouse Toggle</t>
  </si>
  <si>
    <t>HELM_PS_CREW_CALL</t>
  </si>
  <si>
    <t xml:space="preserve">Helmstation PS Crew Call </t>
  </si>
  <si>
    <t>HELM_SB_CREW_CALL</t>
  </si>
  <si>
    <t xml:space="preserve">Helmstation SB Crew Call </t>
  </si>
  <si>
    <t>HELM_PS_AMCS_MUTE_FB</t>
  </si>
  <si>
    <t>Helmstation PS AMCS Mute Feedback</t>
  </si>
  <si>
    <t>HELM_SB_AMCS_MUTE_FB</t>
  </si>
  <si>
    <t>Helmstation SB AMCS Mute Feedback</t>
  </si>
  <si>
    <t>Emergency Stop Accommodation Ventilation Activated</t>
  </si>
  <si>
    <t>EMERG_STOP_ACC_VENT_ACTIVATED</t>
  </si>
  <si>
    <t>Emergency Stop Galley Ventilation Activated</t>
  </si>
  <si>
    <t>EMERG_STOP_GAL_VENT_ACTIVATED</t>
  </si>
  <si>
    <t>FWD Space Oxycell Fire Flap Released</t>
  </si>
  <si>
    <t xml:space="preserve">FWD Space Oxycell Fire  Fire Flap Fully Reset </t>
  </si>
  <si>
    <t>FWD_OXICELL_FIRE_FLAP_RELEASED</t>
  </si>
  <si>
    <t>FWD_OXYCELL_FIRE_FLAP_FULLY_RESET</t>
  </si>
  <si>
    <t>Ventilation Locker FR48 PS Speed Low/High</t>
  </si>
  <si>
    <t>VENT_LOCK_FR48_PS_SPEED_LOW_HIGH</t>
  </si>
  <si>
    <t>Transfer Pump 1 Greywater Remote Available</t>
  </si>
  <si>
    <t xml:space="preserve">Transfer Pump 1 Greywater Running </t>
  </si>
  <si>
    <t>Transfer Pump 2 Blackwater Remote Available</t>
  </si>
  <si>
    <t xml:space="preserve">Transfer Pump 2 Blackwater Running </t>
  </si>
  <si>
    <t>PUMP_FWD_GREY_WAT_START_STOP</t>
  </si>
  <si>
    <t>Pump 3 Fwd Greywater Start/Stop</t>
  </si>
  <si>
    <t>Transfer Pump 1 Greywater Start/Stop</t>
  </si>
  <si>
    <t>Transfer Pump 2 Blackwater Start/Stop</t>
  </si>
  <si>
    <t xml:space="preserve">Level Sensor Black &amp; Greywater Tank FR 48 PS </t>
  </si>
  <si>
    <t>Level Sensor Greywater Tank Aft FR 53 SB</t>
  </si>
  <si>
    <t>SB Nav. Spr. (MAIN) Status</t>
  </si>
  <si>
    <t>SB Nav. Spr. (BACKUP) Status</t>
  </si>
  <si>
    <t>PS Nav. Spr. (MAIN) Status</t>
  </si>
  <si>
    <t>PS Nav. Spr. (BACKUP) Status</t>
  </si>
  <si>
    <t>NUC SB 180° (MAIN) Status</t>
  </si>
  <si>
    <t>NUC SB 180° (BACKUP) Status</t>
  </si>
  <si>
    <t>NUC PS 180° (MAIN) Status</t>
  </si>
  <si>
    <t>NUC PS180° (BACKUP) Status</t>
  </si>
  <si>
    <t>Sailing SB 180° (MAIN) Status</t>
  </si>
  <si>
    <t>Sailing SB 180° (BACKUP) Status</t>
  </si>
  <si>
    <t>Sailing PS 180° (MAIN) Status</t>
  </si>
  <si>
    <t>Sailing PS 180° (BACKUP) Status</t>
  </si>
  <si>
    <t>SB Nav. Spr. (MAIN) Control</t>
  </si>
  <si>
    <t>SB Nav. Spr. (BACKUP) Control</t>
  </si>
  <si>
    <t>PS Nav. Spr. (MAIN) Control</t>
  </si>
  <si>
    <t>PS Nav. Spr. (BACKUP) Control</t>
  </si>
  <si>
    <t>NUC SB 180° (MAIN) Control</t>
  </si>
  <si>
    <t>NUC SB 180° (BACKUP) Control</t>
  </si>
  <si>
    <t>NUC PS 180° (MAIN) Control</t>
  </si>
  <si>
    <t>NUC PS 180° (BACKUP) Control</t>
  </si>
  <si>
    <t>Sailing SB 180° (MAIN) Control</t>
  </si>
  <si>
    <t>Sailing SB 180° (BACKUP) Control</t>
  </si>
  <si>
    <t>Sailing PS 180° (MAIN) Control</t>
  </si>
  <si>
    <t>Sailing PS 180° (BACKUP) Control</t>
  </si>
  <si>
    <t>SB Nav. Spr. (MAIN) Operating Time</t>
  </si>
  <si>
    <t>SB Nav. Spr. (BACKUP) Operating Time</t>
  </si>
  <si>
    <t>Sailing SB 180° (MAIN) Operating Time</t>
  </si>
  <si>
    <t>Sailing SB 180° (BACKUP) Operating Time</t>
  </si>
  <si>
    <t>Sailing PS 180° (MAIN) Operating Time</t>
  </si>
  <si>
    <t>Sailing PS 180° (BACKUP) Operating Time</t>
  </si>
  <si>
    <t>PS Nav. Spr. (MAIN) Operating Time</t>
  </si>
  <si>
    <t>PS Nav. Spr. (BACKUP) Operating Time</t>
  </si>
  <si>
    <t>NUC PS 180° (MAIN) Operating Time</t>
  </si>
  <si>
    <t>NUC PS 180° (BACKUP) Operating Time</t>
  </si>
  <si>
    <t>21001006_1</t>
  </si>
  <si>
    <t>35002266_1</t>
  </si>
  <si>
    <t>21001031_1</t>
  </si>
  <si>
    <t>21001031_10</t>
  </si>
  <si>
    <t>21001031_11</t>
  </si>
  <si>
    <t>21001031_12</t>
  </si>
  <si>
    <t>21001031_13</t>
  </si>
  <si>
    <t>21001049_1</t>
  </si>
  <si>
    <t>21001006_2</t>
  </si>
  <si>
    <t>35002266_2</t>
  </si>
  <si>
    <t>21001031_2</t>
  </si>
  <si>
    <t>21001006_3</t>
  </si>
  <si>
    <t>35002266_3</t>
  </si>
  <si>
    <t>21001031_3</t>
  </si>
  <si>
    <t>35002266_4</t>
  </si>
  <si>
    <t>21001031_4</t>
  </si>
  <si>
    <t>35002266_5</t>
  </si>
  <si>
    <t>21001031_5</t>
  </si>
  <si>
    <t>35002266_6</t>
  </si>
  <si>
    <t>21001031_6</t>
  </si>
  <si>
    <t>35002266_7</t>
  </si>
  <si>
    <t>21001031_7</t>
  </si>
  <si>
    <t>35002266_8</t>
  </si>
  <si>
    <t>21001031_8</t>
  </si>
  <si>
    <t>35002266_9</t>
  </si>
  <si>
    <t>21001031_9</t>
  </si>
  <si>
    <t>R1.13_FAT</t>
  </si>
  <si>
    <t>IO-list confirm the production drawings R2.0 to perform the FAT (Changes in Blue). - dd 14-01-2024</t>
  </si>
  <si>
    <t>R1.14_FAT</t>
  </si>
  <si>
    <t>R1</t>
  </si>
  <si>
    <t>750-626/020-002</t>
  </si>
  <si>
    <t>GFDEnabled</t>
  </si>
  <si>
    <t>FieldVoltageAvailable</t>
  </si>
  <si>
    <t>PA24V</t>
  </si>
  <si>
    <t>MA24V</t>
  </si>
  <si>
    <t>PA0V</t>
  </si>
  <si>
    <t>MA0V</t>
  </si>
  <si>
    <t>AMCS PLC KEB2 Power Module 1 Internal Fuse Blown</t>
  </si>
  <si>
    <t>AMCS PLC KEB2 Power Module 1 Power Failure</t>
  </si>
  <si>
    <t>°C</t>
  </si>
  <si>
    <t>Fwd Thrust Motor Bearing Temperature DE</t>
  </si>
  <si>
    <t>Fwd Thrust Motor Bearing Temperature NDE</t>
  </si>
  <si>
    <t>KEB1 AI34 and KEB1 DO62 removed for FAT, added module 750-626/020-002 (earth fauld detection)
Removed Alarm on KEB1 DI00.2 &amp; KEB1 DI00.2, these are spares now.
KEB1 AI30 -&gt; needs to be changed from 750-450 to 750-455.
Alarm settings Bilge Alarms changed. -&gt; Changed to Emergency and souning on BRG location
Also all alarm inputs set to alarming and Fail inputs too.</t>
  </si>
  <si>
    <t>*** Conversion version ***
KEB1 AI30 -&gt; 750-455 Kaart moet besteld worden en in Eplan van Type wijzigen.
KEB1 AI33 &amp; AI34 delete from de PLC Train
KEB1 SE1_DMX -&gt; Deleted
KEB1 DO62 750-1500 toevoegen in Eplan en bestellen
KEC1_P1 Verwijderd
KEC1_P2 Verwijderd
KEC1_P3 Verwijderd
KEC1_P4 Verwijderd
KEB2 AI32 &amp; AI33 delete from de PLC Train
KEC2_P1 Verwijderd
KEC2_P2 Verwijderd
KEC2_P3 Verwijderd
KEC2_P4 Verwijderd
KEC3_P1 Verwijderd
KEC3_P2 Verwijderd
KEC3_P3 Verwijderd
KEC3_P4 Verwijderd
KEB1 DI37, DI38 &amp; DI39 verwijderd.
KEB2 DI37, DI38 &amp; DI39 verwijderd.</t>
  </si>
  <si>
    <t>R2.0</t>
  </si>
  <si>
    <t>R2.1</t>
  </si>
  <si>
    <t>25A-C136</t>
  </si>
  <si>
    <t>2x2x0.5</t>
  </si>
  <si>
    <t>KVM SWITCHING</t>
  </si>
  <si>
    <t>58A-C101</t>
  </si>
  <si>
    <t>CAPT_CAB_DISP_TOGG</t>
  </si>
  <si>
    <t>Captains Cabin Display Toggle</t>
  </si>
  <si>
    <t>58A-C154</t>
  </si>
  <si>
    <t>MISSION_RM_DISP_TOGG</t>
  </si>
  <si>
    <t>Mission Room Display Toggle</t>
  </si>
  <si>
    <t>CREW_MESS_DISP_TOGG</t>
  </si>
  <si>
    <t>Crew Mess Display Toggle</t>
  </si>
  <si>
    <t>58A-C160</t>
  </si>
  <si>
    <t>SHIPS_OFF_DISP_TOGG</t>
  </si>
  <si>
    <t>Ships Office Display Toggle</t>
  </si>
  <si>
    <t>58A-C131</t>
  </si>
  <si>
    <t>58A-C130</t>
  </si>
  <si>
    <t>58A-C103</t>
  </si>
  <si>
    <t>1500 LUBE OIL</t>
  </si>
  <si>
    <t>1700 STEERING GEAR</t>
  </si>
  <si>
    <t>2200 UNDERWATER LIGHTS</t>
  </si>
  <si>
    <t>2500 GREY WATER</t>
  </si>
  <si>
    <t>2700 DOMESTIC EQUIPM</t>
  </si>
  <si>
    <t xml:space="preserve">2800 HYDRAULIC </t>
  </si>
  <si>
    <t>3000 DIRTY OIL</t>
  </si>
  <si>
    <t>3500 FIREDAMPER</t>
  </si>
  <si>
    <t xml:space="preserve">3800 SEAWATER </t>
  </si>
  <si>
    <t>4100 COOLING WATER</t>
  </si>
  <si>
    <t>4500 CCTV</t>
  </si>
  <si>
    <t>4500 DYNAMIC CONV</t>
  </si>
  <si>
    <t xml:space="preserve">4500 UGRID </t>
  </si>
  <si>
    <t>7500 WINCHES</t>
  </si>
  <si>
    <t>4500 24VDC SYSTEM</t>
  </si>
  <si>
    <t>24 Vdc DB General Service 14E1 01V01 Failure</t>
  </si>
  <si>
    <t>24 Vdc DB General Service 14E1 01V02 Failure</t>
  </si>
  <si>
    <t>126W0003</t>
  </si>
  <si>
    <t>7x2x0.75</t>
  </si>
  <si>
    <t>24 Vdc DB General Service 14E1 02V01 Failure</t>
  </si>
  <si>
    <t>24 Vdc DB General Service 14E1 02V02 Failure</t>
  </si>
  <si>
    <t>415W0007</t>
  </si>
  <si>
    <t>415W0008</t>
  </si>
  <si>
    <t>415W0010</t>
  </si>
  <si>
    <t>415W0014</t>
  </si>
  <si>
    <t>35012001_1</t>
  </si>
  <si>
    <t>35005031_3</t>
  </si>
  <si>
    <t>PCS +CB.10 24Vdc Service Failure</t>
  </si>
  <si>
    <t xml:space="preserve">PCS +CB.10 24Vdc Emergency Failure </t>
  </si>
  <si>
    <t xml:space="preserve">PCS +CB.10 Power Distribution Insulation </t>
  </si>
  <si>
    <t>PCS +CB.10 Hydraulic Pressure Alarm</t>
  </si>
  <si>
    <t>PCS +CB.10 Oil level Alarm Shaft Seal Tank</t>
  </si>
  <si>
    <t>PCS +CB.10 Thruster Gear Oil Level Alarm</t>
  </si>
  <si>
    <t>PCS +CB.10 Thruster Gear Oil Temperature Alarm</t>
  </si>
  <si>
    <t>PCS +CB.10 Thruster Overspeed Alarm</t>
  </si>
  <si>
    <t>PCS +CB.10 Thruster Overload Alarm</t>
  </si>
  <si>
    <t>PCS +CB.10 Thruster Azimuth Follow Up Failure/Alarm</t>
  </si>
  <si>
    <t>PCS +CB.10 Thruster Pitch Follow Up Failure/Alarm</t>
  </si>
  <si>
    <t>PCS_CB.10_COM_ALARM</t>
  </si>
  <si>
    <t>PCS_CB.10_24VDC_SERV_FAIL</t>
  </si>
  <si>
    <t>PCS_CB.10_24VDC_EMERG_FAIL</t>
  </si>
  <si>
    <t>PCS_CB.10_POWER_DISTR_INS</t>
  </si>
  <si>
    <t>PCS_CB.10_HYDR_PRESS_ALARM</t>
  </si>
  <si>
    <t>PCS_CB.10_OIL_LEV_ALARM_SEAL_TANK</t>
  </si>
  <si>
    <t>PCS_CB.10_GEAR_OIL_LEV_ALARM</t>
  </si>
  <si>
    <t>PCS_CB.10_GEAR_OIL_TEMP_ALARM</t>
  </si>
  <si>
    <t>PCS_CB.10_OVERSP_ALARM</t>
  </si>
  <si>
    <t>PCS_CB.10_OVERL_ALARM</t>
  </si>
  <si>
    <t>PCS_CB.10_AZI_FOLL_UP_FAIL_ALARM</t>
  </si>
  <si>
    <t>PCS_CB.10_PITCH_FOLL_UP_FAIL_ALARM</t>
  </si>
  <si>
    <t>PCS +CB.10 Common Alarm</t>
  </si>
  <si>
    <t>PCS_CB.11_COM_ALARM</t>
  </si>
  <si>
    <t>PCS_CB.11_24VDC_SERV_FAIL</t>
  </si>
  <si>
    <t>PCS_CB.11_24VDC_EMERG_FAIL</t>
  </si>
  <si>
    <t>PCS_CB.11_POWER_DISTR_INS</t>
  </si>
  <si>
    <t>PCS_CB.11_HYDR_PRESS_ALARM</t>
  </si>
  <si>
    <t>PCS_CB.11_OIL_LEV_ALARM_SEAL_TANK</t>
  </si>
  <si>
    <t>PCS_CB.11_GEAR_OIL_LEV_ALARM</t>
  </si>
  <si>
    <t>PCS_CB.11_GEAR_OIL_TEMP_ALARM</t>
  </si>
  <si>
    <t>PCS_CB.11_OVERSP_ALARM</t>
  </si>
  <si>
    <t>PCS_CB.11_OVERL_ALARM</t>
  </si>
  <si>
    <t>PCS_CB.11_AZI_FOLL_UP_FAIL_ALARM</t>
  </si>
  <si>
    <t>PCS_CB.11_PITCH_FOLL_UP_FAIL_ALARM</t>
  </si>
  <si>
    <t>PCS +CB.11 Common Alarm</t>
  </si>
  <si>
    <t>PCS +CB.11 24Vdc Service Failure</t>
  </si>
  <si>
    <t xml:space="preserve">PCS +CB.11 24Vdc Emergency Failure </t>
  </si>
  <si>
    <t xml:space="preserve">PCS +CB.11 Power Distribution Insulation </t>
  </si>
  <si>
    <t>PCS +CB.11 Hydraulic Pressure Alarm</t>
  </si>
  <si>
    <t>PCS +CB.11 Oil level Alarm Shaft Seal Tank</t>
  </si>
  <si>
    <t>PCS +CB.11 Thruster Gear Oil Level Alarm</t>
  </si>
  <si>
    <t>PCS +CB.11 Thruster Gear Oil Temperature Alarm</t>
  </si>
  <si>
    <t>PCS +CB.11 Thruster Overspeed Alarm</t>
  </si>
  <si>
    <t>PCS +CB.11 Thruster Overload Alarm</t>
  </si>
  <si>
    <t>PCS +CB.11 Thruster Azimuth Follow Up Failure/Alarm</t>
  </si>
  <si>
    <t>PCS +CB.11 Thruster Pitch Follow Up Failure/Alarm</t>
  </si>
  <si>
    <t>DB_GEN_SERVICE_14E1_01V01_FAULT</t>
  </si>
  <si>
    <t>DB_GEN_SERVICE_14E1_01V02_FAULT</t>
  </si>
  <si>
    <t>DB_GEN_SERVICE_14E1_02V01_FAULT</t>
  </si>
  <si>
    <t>DB_GEN_SERVICE_14E1_02V02_FAULT</t>
  </si>
  <si>
    <t>CREW MESS AMCS KEB2 Ground Fault Diagnostics Enabled</t>
  </si>
  <si>
    <t>CREW MESS AMCS KEB2 Voltage Available</t>
  </si>
  <si>
    <t>CREW MESS AMCS KEB2 Power Distribution Insulation Pre-Alarm 24V</t>
  </si>
  <si>
    <t>CREW MESS AMCS KEB2 Power Distribution Insulation Main-Alarm 24V</t>
  </si>
  <si>
    <t>CREW MESS AMCS KEB2 Power Distribution Insulation Pre-Alarm 0V</t>
  </si>
  <si>
    <t>CREW MESS AMCS KEB2 Power Distribution Insulation Main-Alarm 0V</t>
  </si>
  <si>
    <t>MTS AMCS KEB1 Ground Fault Diagnostics Enabled</t>
  </si>
  <si>
    <t>MTS AMCS KEB1 Voltage Available</t>
  </si>
  <si>
    <t>MTS AMCS KEB1 Power Distribution Insulation Pre-Alarm 24V</t>
  </si>
  <si>
    <t>MTS AMCS KEB1 Power Distribution Insulation Main-Alarm 24V</t>
  </si>
  <si>
    <t>MTS AMCS KEB1 Power Distribution Insulation Pre-Alarm 0V</t>
  </si>
  <si>
    <t>MTS AMCS KEB1 Power Distribution Insulation Main-Alarm 0V</t>
  </si>
  <si>
    <t>MTS AMCS KEB1 Power Supply Failure</t>
  </si>
  <si>
    <t>CREW MESS AMCS KEB2 Power Supply Failure</t>
  </si>
  <si>
    <t>na</t>
  </si>
  <si>
    <t>Mqtt</t>
  </si>
  <si>
    <t>Topic</t>
  </si>
  <si>
    <t>Json Path</t>
  </si>
  <si>
    <t>Added Monitor Source Toggle inputs for Mission Room, Ships Office, Crew mess &amp; Captains screens.
Moved PS mouse toggle from CB2 to CB1.
Moved Mouse &amp; PS Helm Monitor controls from CB2 to CB1.
Added 24Vdc alarms 14E01 from Alewijnse mutilines.
Added fire flap Hood 2
Added PCS Alarms in KEB1 &amp; KEB2
MQTT kolommen added &amp; OPC_UA kolommen deleted.</t>
  </si>
  <si>
    <t>Submersible Pump 1 Start/Stop</t>
  </si>
  <si>
    <t>R2.2</t>
  </si>
  <si>
    <t>SUBMERS_PUMP1_START_STOP</t>
  </si>
  <si>
    <t>SUBMERS_PUMP3_START_STOP</t>
  </si>
  <si>
    <t>Submersible Pump 3 Start/Stop</t>
  </si>
  <si>
    <t>SUBMERS_PUMP2_START_STOP</t>
  </si>
  <si>
    <t>Submersible Pump 2 Start/Stop</t>
  </si>
  <si>
    <t>STRIP_PUMP_START_STOP</t>
  </si>
  <si>
    <t>Stripping Pump Start/Stop</t>
  </si>
  <si>
    <t>CHAIN_LOCK_PUMP_START_STOP</t>
  </si>
  <si>
    <t>Chain Locker Pump Start/Stop</t>
  </si>
  <si>
    <t>GEN_SERV_PUMP1_FAULT_FDBCK</t>
  </si>
  <si>
    <t>601W0004.3</t>
  </si>
  <si>
    <t>601W0005</t>
  </si>
  <si>
    <t>250010037_43</t>
  </si>
  <si>
    <t>601W0021</t>
  </si>
  <si>
    <t>601W0032</t>
  </si>
  <si>
    <t>601W0023</t>
  </si>
  <si>
    <t>421.2W0021</t>
  </si>
  <si>
    <t>421.2W0022</t>
  </si>
  <si>
    <t>421.2W0023</t>
  </si>
  <si>
    <t>601W0001</t>
  </si>
  <si>
    <t>FLOW_DAYHEAD_HOT_WATER</t>
  </si>
  <si>
    <t>Flow Sensor Dayhead Hot Water</t>
  </si>
  <si>
    <t>601W0003</t>
  </si>
  <si>
    <t>601W0025</t>
  </si>
  <si>
    <t>601W0004</t>
  </si>
  <si>
    <t>601W0004.2</t>
  </si>
  <si>
    <t>601W0029</t>
  </si>
  <si>
    <t>SEW_TREAT_LEVEL_HOLDING_TANK</t>
  </si>
  <si>
    <t>SEW_TREAT_LEVEL_SLUDGE_TANK</t>
  </si>
  <si>
    <t>SEW_TREAT_GEN_WARNING_ALARM</t>
  </si>
  <si>
    <t>Sewage Treatment Plant General Warning Alarm</t>
  </si>
  <si>
    <t>LEVEL_BLACK_GREY_WATER_TANK_AFT_PS</t>
  </si>
  <si>
    <t>LEVEL_SLUDGE_TANK_PS</t>
  </si>
  <si>
    <t>601W0001.2</t>
  </si>
  <si>
    <t>601W0028</t>
  </si>
  <si>
    <t>412.4W0010</t>
  </si>
  <si>
    <t>412.4W0009</t>
  </si>
  <si>
    <t>Sewage Treatment Plant Dry Running Protection &amp; Cleaning Pump</t>
  </si>
  <si>
    <t>SBL_COMMON_ALARM</t>
  </si>
  <si>
    <t>Side Boarding Ladder Common Alarm</t>
  </si>
  <si>
    <t>Zeroing acc Sensor 1</t>
  </si>
  <si>
    <t>ZEROING_ACC_SENSOR_1</t>
  </si>
  <si>
    <t>ACC_SENSOR_ZEROING_2</t>
  </si>
  <si>
    <t>14x2x0.75</t>
  </si>
  <si>
    <t>Waiting on info</t>
  </si>
  <si>
    <t>Not in Alewijnse drawings</t>
  </si>
  <si>
    <t>Water Sensor For Battery Compartment 5</t>
  </si>
  <si>
    <t>Water Sensor For Battery Compartment 6</t>
  </si>
  <si>
    <t>BILGE_BATT_COMP_5_ALARM</t>
  </si>
  <si>
    <t>BILGE_BATT_COMP_6_ALARM</t>
  </si>
  <si>
    <t>601W0020</t>
  </si>
  <si>
    <t>601W0022</t>
  </si>
  <si>
    <t>531.2W0003</t>
  </si>
  <si>
    <t>Connection drawings missing</t>
  </si>
  <si>
    <t>601W0033</t>
  </si>
  <si>
    <t>601W0034</t>
  </si>
  <si>
    <t>13.31-W130</t>
  </si>
  <si>
    <t>8x2x0.75</t>
  </si>
  <si>
    <t>Emergency Stop Hazardous Consumers Active</t>
  </si>
  <si>
    <t>EMERG_STOP_HAZARDOUS_CONSUMERS</t>
  </si>
  <si>
    <t>WATER SENSOR Submersible Pump 2 41001048_2</t>
  </si>
  <si>
    <t>WATER SENSOR Submersible Pump 1 41001048_1</t>
  </si>
  <si>
    <t>WATER SENSOR Submersible Pump 3 41001048_3</t>
  </si>
  <si>
    <t>19x1,5</t>
  </si>
  <si>
    <t>14x2x0,75</t>
  </si>
  <si>
    <t>7x1,5</t>
  </si>
  <si>
    <t>447W0024</t>
  </si>
  <si>
    <t>601W0005.2</t>
  </si>
  <si>
    <t>4x2x0,75</t>
  </si>
  <si>
    <t>19x2x0,75</t>
  </si>
  <si>
    <t>?????</t>
  </si>
  <si>
    <t>IW0010</t>
  </si>
  <si>
    <t>SPEC</t>
  </si>
  <si>
    <t>=16.11-W232</t>
  </si>
  <si>
    <t>10x2x0,75</t>
  </si>
  <si>
    <t>250010037_C2</t>
  </si>
  <si>
    <t>=13.11-W130</t>
  </si>
  <si>
    <t>8x2x0,75</t>
  </si>
  <si>
    <t>=13.11-W131</t>
  </si>
  <si>
    <t>25001038_4</t>
  </si>
  <si>
    <t>25001038_5</t>
  </si>
  <si>
    <t>Temperature Sensor S04 For Energy Recovery System</t>
  </si>
  <si>
    <t>Temperature Sensor S05 For Energy Recovery System</t>
  </si>
  <si>
    <t>412.3W0003</t>
  </si>
  <si>
    <t>447W0025</t>
  </si>
  <si>
    <t>Sewage Treatment Plant Level Holding Tank (DO???)</t>
  </si>
  <si>
    <t>Sewage Treatment Plant Level Sludge Tank (DO????)</t>
  </si>
  <si>
    <t>R2.3</t>
  </si>
  <si>
    <t>601W0030</t>
  </si>
  <si>
    <t>14x2x20,75</t>
  </si>
  <si>
    <t>601W0005,2</t>
  </si>
  <si>
    <t>INTERNAL</t>
  </si>
  <si>
    <t>10x1,5</t>
  </si>
  <si>
    <t>2x2,5</t>
  </si>
  <si>
    <t>=70.11-W279</t>
  </si>
  <si>
    <t>=16.12-W232</t>
  </si>
  <si>
    <t>????</t>
  </si>
  <si>
    <t>PS Side Boarding Platform Crew Closed &amp; Locked</t>
  </si>
  <si>
    <t>IW0152</t>
  </si>
  <si>
    <t>Sea Water Cooling Pump 1 Start/Stop</t>
  </si>
  <si>
    <t>373W0029</t>
  </si>
  <si>
    <t>Sea Water Cooling Pump 2 Start/Stop</t>
  </si>
  <si>
    <t>373W0028</t>
  </si>
  <si>
    <t>BILGE_LEVEL_SUB_PUMP1_ALARM</t>
  </si>
  <si>
    <t>BILGE_LEVEL_SUB_PUMP2_ALARM</t>
  </si>
  <si>
    <t>BILGE_LEVEL_SUB_PUMP3_ALARM</t>
  </si>
  <si>
    <t>SEA_WATER_COOL_PMP1_START_STOP</t>
  </si>
  <si>
    <t>SEA_WATER_COOL_PMP2_START_STOP</t>
  </si>
  <si>
    <t>SEA_WATER_COOL_PMP1_RUNNING</t>
  </si>
  <si>
    <t>SEA_WATER_COOL_PMP1_REMOTE</t>
  </si>
  <si>
    <t>Sea Water Cooling Pump 1 Running</t>
  </si>
  <si>
    <t>Sea Water Cooling Pump 1 Remote Available</t>
  </si>
  <si>
    <t>SEA_WATER_COOL_PMP2_RUNNING</t>
  </si>
  <si>
    <t>SEA_WATER_COOL_PMP2_REMOTE</t>
  </si>
  <si>
    <t>Sea Water Cooling Pump 2 Running</t>
  </si>
  <si>
    <t>Sea Water Cooling Pump 2 Remote Available</t>
  </si>
  <si>
    <t>Added all cables according Alewijnse Wk11 revision and Eplan so far.
Added Sea water cooling pumps.</t>
  </si>
  <si>
    <t>VENT_EXTR_TECH_SPACE_START_STOP</t>
  </si>
  <si>
    <t>Ventilation Extractor Technical Space Start Stop</t>
  </si>
  <si>
    <t>GEN_SERVICE_PUMP2_FLD_AVAIL_FDBCK</t>
  </si>
  <si>
    <t>GEN_SERVICE_PUMP2_FLD_RUN_FDBCK</t>
  </si>
  <si>
    <t>GEN_SERVICE_PUMP2_FLD_FAULT_FDBCK</t>
  </si>
  <si>
    <t>4x3x0,75</t>
  </si>
  <si>
    <t>R2.4</t>
  </si>
  <si>
    <t>STEER_FREQ_DR_FAIL</t>
  </si>
  <si>
    <t>Fire Sliding Door Galley Crew Mess</t>
  </si>
  <si>
    <t>533W002</t>
  </si>
  <si>
    <t>FIRE_SLIDE_DOOR_GALL_CREW</t>
  </si>
  <si>
    <t>Owners Deckhouse Sliding Window System Drive Running</t>
  </si>
  <si>
    <t>Owners Deckhouse Sliding Window System Remote Available</t>
  </si>
  <si>
    <t>Owners Deckhouse Sliding Window System Drive Failure</t>
  </si>
  <si>
    <t>DECK_SLIDE_WIND_DRIVE FAIL</t>
  </si>
  <si>
    <t>DECK_SLIDE_WIND_REM_AVAIL</t>
  </si>
  <si>
    <t>DECK_SLIDE_WIND_DRIVE_RUNN</t>
  </si>
  <si>
    <t>601W005.3</t>
  </si>
  <si>
    <t>Alaem</t>
  </si>
  <si>
    <t>DECK_SLIDE_WIND_ON_OFF</t>
  </si>
  <si>
    <t>Owners Deckhouse Sliding Window System On/Off</t>
  </si>
  <si>
    <t>601W0005.3</t>
  </si>
  <si>
    <t>AFT_SLIDE_WIND_ON_OFF</t>
  </si>
  <si>
    <t>Owners Cockpit AFT Sliding Window1~4 System On/Off</t>
  </si>
  <si>
    <t>PS_SLIDE_WIND_ON_OFF</t>
  </si>
  <si>
    <t>Owners Cockpit PS Sliding Window5~6 System On/Off</t>
  </si>
  <si>
    <t>SB_SLIDE_WIND_ON_OFF</t>
  </si>
  <si>
    <t>Owners Cockpit SB Sliding Window7~8 System On/Off</t>
  </si>
  <si>
    <t>827.1W0004</t>
  </si>
  <si>
    <t>827.1W0005</t>
  </si>
  <si>
    <t>827.1W0006</t>
  </si>
  <si>
    <t>1x2x0.75</t>
  </si>
  <si>
    <t>535.1W0016</t>
  </si>
  <si>
    <t>Weather Tight Hatch RM-35 Seal Inflated</t>
  </si>
  <si>
    <t>Weather Tight Hatch RM-35 Door Open</t>
  </si>
  <si>
    <t>Weather Tight Hatch RM-35 Position Program Switch Exit Only Active</t>
  </si>
  <si>
    <t>Weather Tight Hatch RM-35 Common Alarm</t>
  </si>
  <si>
    <t>W_TIGHT_HATCH_RM36_SEAL_INFLATED</t>
  </si>
  <si>
    <t>W_TIGHT_HATCH_RM36_DOOR_OPEN</t>
  </si>
  <si>
    <t>W_TIGHT_HATCH_RM35_SEAL_INFLATED</t>
  </si>
  <si>
    <t>W_TIGHT_HATCH_RM35_DOOR_OPEN</t>
  </si>
  <si>
    <t>W_TIGHT_HATCH_RM35_POS_PROG_SWITCH</t>
  </si>
  <si>
    <t>W_TIGHT_HATCH_RM35_COMMON_ALARM</t>
  </si>
  <si>
    <t>W_TIGHT_HATCH_RM36_POS_PROG_SWITCH</t>
  </si>
  <si>
    <t>W_TIGHT_HATCH_RM36_COMMON_ALARM</t>
  </si>
  <si>
    <t>Weather Tight Hatch RM-36 Seal Inflated</t>
  </si>
  <si>
    <t>Weather Tight Hatch RM-36 Door Open</t>
  </si>
  <si>
    <t>Weather Tight Hatch RM-36 Position Program Switch Exit Only Active</t>
  </si>
  <si>
    <t>Weather Tight Hatch RM-36 Common Alarm</t>
  </si>
  <si>
    <t>535.1W0002</t>
  </si>
  <si>
    <t>W_TIGHT_DOOR_RM19_SEAL_INFLATED</t>
  </si>
  <si>
    <t>W_TIGHT_DOOR_RM19_DOOR_OPEN</t>
  </si>
  <si>
    <t>W_TIGHT_DOOR_RM19_POS_PROG_SWITCH</t>
  </si>
  <si>
    <t>Weather Tight Door RM-19 Seal Inflated</t>
  </si>
  <si>
    <t xml:space="preserve">Weather Tight Door RM-19 Horizontal Hatch Closed </t>
  </si>
  <si>
    <t>Weather Tight Door RM-19 Vertical Hatch Closed</t>
  </si>
  <si>
    <t>535.1W0029</t>
  </si>
  <si>
    <t>35012001_2</t>
  </si>
  <si>
    <t>Galley Hood In Fire Flap Released</t>
  </si>
  <si>
    <t xml:space="preserve">Galley Hood In Fire  Fire Flap Fully Reset </t>
  </si>
  <si>
    <t>Galley Hood Out Fire Flap Released</t>
  </si>
  <si>
    <t xml:space="preserve">Galley Hood Out Fire  Fire Flap Fully Reset </t>
  </si>
  <si>
    <t>GALLEY_HOOD_IN_FIRE_FLAP_RELEASED</t>
  </si>
  <si>
    <t>GALLEY_HOOD_IN_FIRE_FLAP_FULLY_RESET</t>
  </si>
  <si>
    <t>GALLEY_HOOD_OUT_FIRE_FLAP_RELEASED</t>
  </si>
  <si>
    <t>GALLEY_HOOD_OUT_FIRE_FLAP_FULLY_RESET</t>
  </si>
  <si>
    <t>202W0002</t>
  </si>
  <si>
    <t>450000 GAS DETECTION</t>
  </si>
  <si>
    <t>Gas Detection Level Switch Petrol Locker</t>
  </si>
  <si>
    <t>GAS_DETECTION_LVL_SWITCH</t>
  </si>
  <si>
    <t>DAS_DETECTION_PERCT</t>
  </si>
  <si>
    <t>Gas Detection Percentage Petrol Locker</t>
  </si>
  <si>
    <t>450000 AMCS</t>
  </si>
  <si>
    <t>210000 BILGE FIFI</t>
  </si>
  <si>
    <t>250000 FRESH WATER</t>
  </si>
  <si>
    <t>340000 SEWAGE</t>
  </si>
  <si>
    <t>750000 DECK EQUIP</t>
  </si>
  <si>
    <t>350000 VENTILATION</t>
  </si>
  <si>
    <t>250000 TECHWATER</t>
  </si>
  <si>
    <t>450000 24VDC SYSTEM</t>
  </si>
  <si>
    <t>380000 SEAWATER</t>
  </si>
  <si>
    <t>150000 PCS</t>
  </si>
  <si>
    <t xml:space="preserve">290000 PNEUMATIC </t>
  </si>
  <si>
    <t>090000 DOORS HATCHES</t>
  </si>
  <si>
    <t>150000 PROPULSION</t>
  </si>
  <si>
    <t>210000 GENERAL SERVICE</t>
  </si>
  <si>
    <t>450000 FIREDETECTION</t>
  </si>
  <si>
    <t>170000 STEERING STYSTEM</t>
  </si>
  <si>
    <t>220000 NOVEC</t>
  </si>
  <si>
    <t>Zeroing acc Sensor 2</t>
  </si>
  <si>
    <t>PS Boarding Platform Closed and locked cable added. See mail AB dd 07-04-2025
Fire Sliding Door Galley Crew Mess added, see mail AB dd 1-04-2025
Owners Deckhouse Sliding Window added dd 11-04-2025
Added Petrol sensors 1x DI &amp; 1x AI in Keb2 dd17-04-2025
Mqtt topics added for IO in the columns added dd 24-04-2025</t>
  </si>
  <si>
    <t>R2.5</t>
  </si>
  <si>
    <t>Fresh Water system revision dd 2025-05-19</t>
  </si>
  <si>
    <t>Fresh Water Circulation Pump On/Off</t>
  </si>
  <si>
    <t>421.1W0172</t>
  </si>
  <si>
    <t>FRESH_WATER_CIRC_PUMP_RUNNING</t>
  </si>
  <si>
    <t>Fresh Water Circulation Pump Running</t>
  </si>
  <si>
    <t>421.1W0174</t>
  </si>
  <si>
    <t>FLOW_TECHNICAL_ROOM_ENERG_REC</t>
  </si>
  <si>
    <t>Flow Sensor Technocal Room Energy Recovery</t>
  </si>
  <si>
    <t>FRESH_WATER_CIRC_PUMP_ON_OFF</t>
  </si>
  <si>
    <t>25001038_3</t>
  </si>
  <si>
    <t>Temperature Sensor S08 For Energy Recovery System</t>
  </si>
  <si>
    <t>421.1W0164</t>
  </si>
  <si>
    <t>421.1W0159.1</t>
  </si>
  <si>
    <t>25001038_2</t>
  </si>
  <si>
    <t>Temperature Sensor S06 For Energy Recovery System</t>
  </si>
  <si>
    <t>421.1W0165</t>
  </si>
  <si>
    <t>25001038_1</t>
  </si>
  <si>
    <t>TEMP4_FOR_ENERGY_REC_SYSTEM</t>
  </si>
  <si>
    <t>TEMP6_FOR_ENERGY_REC_SYSTEM</t>
  </si>
  <si>
    <t>TEMP5_FOR_ENERGY_REC_SYSTEM</t>
  </si>
  <si>
    <t>TEMP8_FOR_ENERGY_REC_SYSTEM</t>
  </si>
  <si>
    <t>TEMP7_FOR_ENERGY_REC_SYSTEM</t>
  </si>
  <si>
    <t>Temperature Sensor S07 For Energy Recovery System</t>
  </si>
  <si>
    <t>l/min</t>
  </si>
  <si>
    <t>TEZ_58A-C130</t>
  </si>
  <si>
    <t>SB HELM CONSOLE</t>
  </si>
  <si>
    <t>SB Helm Notrot monitor DIM button</t>
  </si>
  <si>
    <t>SB Helm Notrot monitor Toggle</t>
  </si>
  <si>
    <t>SB Helm Notrot monitor On/Off</t>
  </si>
  <si>
    <t>Sewage Treatment Plant General Alarm</t>
  </si>
  <si>
    <t>Sewage Treatment Plant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</si>
</sst>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 #,##0.00_ ;_ * \-#,##0.00_ ;_ * \-??_ ;_ @_ "/>
    <numFmt numFmtId="165" formatCode="0000"/>
    <numFmt numFmtId="166" formatCode="[$-1080409]&quot;BOOL&quot;yy&quot;AN&quot;"/>
  </numFmts>
  <fonts count="22" x14ac:knownFonts="1">
    <font>
      <sz val="11"/>
      <color rgb="FF333333"/>
      <name val="Calibri"/>
      <family val="2"/>
      <charset val="1"/>
    </font>
    <font>
      <b/>
      <sz val="18"/>
      <color rgb="FF000000"/>
      <name val="Arial"/>
      <family val="2"/>
      <charset val="1"/>
    </font>
    <font>
      <sz val="10"/>
      <name val="Arial"/>
      <family val="2"/>
      <charset val="1"/>
    </font>
    <font>
      <sz val="11"/>
      <color rgb="FF000000"/>
      <name val="Calibri"/>
      <family val="2"/>
      <charset val="1"/>
    </font>
    <font>
      <sz val="11"/>
      <color rgb="FF333333"/>
      <name val="Arial"/>
      <family val="2"/>
      <charset val="1"/>
    </font>
    <font>
      <b/>
      <sz val="11"/>
      <color rgb="FF000000"/>
      <name val="Calibri"/>
      <family val="2"/>
      <charset val="1"/>
    </font>
    <font>
      <b/>
      <sz val="11"/>
      <name val="Calibri"/>
      <family val="2"/>
      <charset val="1"/>
    </font>
    <font>
      <b/>
      <sz val="11"/>
      <color rgb="FF333333"/>
      <name val="Calibri"/>
      <family val="2"/>
      <charset val="1"/>
    </font>
    <font>
      <sz val="10"/>
      <color rgb="FF000000"/>
      <name val="Calibri"/>
      <family val="2"/>
      <charset val="1"/>
    </font>
    <font>
      <b/>
      <sz val="10"/>
      <color rgb="FF000000"/>
      <name val="Calibri"/>
      <family val="2"/>
      <charset val="1"/>
    </font>
    <font>
      <b/>
      <sz val="10"/>
      <color rgb="FFFFFFFF"/>
      <name val="Calibri"/>
      <family val="2"/>
      <charset val="1"/>
    </font>
    <font>
      <sz val="10"/>
      <color rgb="FF333333"/>
      <name val="Calibri"/>
      <family val="2"/>
      <charset val="1"/>
    </font>
    <font>
      <sz val="8"/>
      <name val="Calibri"/>
      <family val="2"/>
      <charset val="1"/>
    </font>
    <font>
      <sz val="11"/>
      <color rgb="FF333333"/>
      <name val="Calibri"/>
      <family val="2"/>
      <charset val="1"/>
    </font>
    <font>
      <sz val="11"/>
      <color rgb="FF006100"/>
      <name val="Calibri"/>
      <family val="2"/>
      <charset val="1"/>
    </font>
    <font>
      <sz val="11"/>
      <color rgb="FF333333"/>
      <name val="Calibri"/>
      <family val="2"/>
      <scheme val="minor"/>
    </font>
    <font>
      <sz val="11"/>
      <name val="Calibri"/>
      <family val="2"/>
      <charset val="1"/>
    </font>
    <font>
      <sz val="12"/>
      <name val="Calibri"/>
      <family val="2"/>
      <charset val="1"/>
    </font>
    <font>
      <b/>
      <sz val="15"/>
      <color rgb="FF333333"/>
      <name val="Calibri"/>
      <family val="2"/>
      <charset val="1"/>
    </font>
    <font>
      <i/>
      <sz val="11"/>
      <color rgb="FF333333"/>
      <name val="Calibri"/>
      <family val="2"/>
      <charset val="1"/>
    </font>
    <font>
      <sz val="11"/>
      <color rgb="FFFF0000"/>
      <name val="Calibri"/>
      <family val="2"/>
      <charset val="1"/>
    </font>
    <font>
      <b/>
      <sz val="11"/>
      <color rgb="FF000000"/>
      <name val="Calibri"/>
      <family val="2"/>
    </font>
  </fonts>
  <fills count="29">
    <fill>
      <patternFill patternType="none"/>
    </fill>
    <fill>
      <patternFill patternType="gray125"/>
    </fill>
    <fill>
      <patternFill patternType="solid">
        <fgColor rgb="FF7030A0"/>
        <bgColor rgb="FF993366"/>
      </patternFill>
    </fill>
    <fill>
      <patternFill patternType="solid">
        <fgColor rgb="FFC6EFCE"/>
        <bgColor rgb="FFCCFFCC"/>
      </patternFill>
    </fill>
    <fill>
      <patternFill patternType="solid">
        <fgColor rgb="FFDEEBF7"/>
        <bgColor rgb="FFE7E6E6"/>
      </patternFill>
    </fill>
    <fill>
      <patternFill patternType="solid">
        <fgColor rgb="FFFFFF00"/>
        <bgColor rgb="FFFFFF00"/>
      </patternFill>
    </fill>
    <fill>
      <patternFill patternType="solid">
        <fgColor theme="8" tint="0.59999389629810485"/>
        <bgColor rgb="FFFFFF00"/>
      </patternFill>
    </fill>
    <fill>
      <patternFill patternType="solid">
        <fgColor theme="8" tint="0.59999389629810485"/>
        <bgColor indexed="64"/>
      </patternFill>
    </fill>
    <fill>
      <patternFill patternType="solid">
        <fgColor rgb="FFF8CBAD"/>
        <bgColor rgb="FFFFCCCC"/>
      </patternFill>
    </fill>
    <fill>
      <patternFill patternType="solid">
        <fgColor theme="8" tint="0.59999389629810485"/>
        <bgColor rgb="FFFFCCCC"/>
      </patternFill>
    </fill>
    <fill>
      <patternFill patternType="solid">
        <fgColor theme="8" tint="0.79998168889431442"/>
        <bgColor rgb="FFFFFF00"/>
      </patternFill>
    </fill>
    <fill>
      <patternFill patternType="solid">
        <fgColor theme="0"/>
        <bgColor indexed="64"/>
      </patternFill>
    </fill>
    <fill>
      <patternFill patternType="solid">
        <fgColor theme="9" tint="0.39997558519241921"/>
        <bgColor rgb="FFC6EFCE"/>
      </patternFill>
    </fill>
    <fill>
      <patternFill patternType="solid">
        <fgColor theme="8" tint="0.59999389629810485"/>
        <bgColor rgb="FFC6EFCE"/>
      </patternFill>
    </fill>
    <fill>
      <patternFill patternType="solid">
        <fgColor theme="8" tint="0.59999389629810485"/>
        <bgColor rgb="FFE7E6E6"/>
      </patternFill>
    </fill>
    <fill>
      <patternFill patternType="solid">
        <fgColor rgb="FFA9D18E"/>
        <bgColor rgb="FFC6EFCE"/>
      </patternFill>
    </fill>
    <fill>
      <patternFill patternType="solid">
        <fgColor rgb="FFF8CBAD"/>
        <bgColor rgb="FFDEEBF7"/>
      </patternFill>
    </fill>
    <fill>
      <patternFill patternType="solid">
        <fgColor rgb="FFA9D18E"/>
        <bgColor rgb="FFBDD7EE"/>
      </patternFill>
    </fill>
    <fill>
      <patternFill patternType="solid">
        <fgColor rgb="FFDEEBF7"/>
        <bgColor rgb="FFCCFFFF"/>
      </patternFill>
    </fill>
    <fill>
      <patternFill patternType="solid">
        <fgColor rgb="FF92D050"/>
        <bgColor indexed="64"/>
      </patternFill>
    </fill>
    <fill>
      <patternFill patternType="solid">
        <fgColor rgb="FF92D050"/>
        <bgColor rgb="FFFFFF00"/>
      </patternFill>
    </fill>
    <fill>
      <patternFill patternType="solid">
        <fgColor rgb="FFFFC000"/>
        <bgColor indexed="64"/>
      </patternFill>
    </fill>
    <fill>
      <patternFill patternType="solid">
        <fgColor theme="4"/>
        <bgColor rgb="FFFFFF00"/>
      </patternFill>
    </fill>
    <fill>
      <patternFill patternType="solid">
        <fgColor rgb="FF0070C0"/>
        <bgColor rgb="FFFFFF00"/>
      </patternFill>
    </fill>
    <fill>
      <patternFill patternType="solid">
        <fgColor rgb="FF92D050"/>
        <bgColor rgb="FFFFCCCC"/>
      </patternFill>
    </fill>
    <fill>
      <patternFill patternType="solid">
        <fgColor theme="5"/>
        <bgColor rgb="FFFFCCCC"/>
      </patternFill>
    </fill>
    <fill>
      <patternFill patternType="solid">
        <fgColor rgb="FFFFC000"/>
        <bgColor rgb="FFFFFF00"/>
      </patternFill>
    </fill>
    <fill>
      <patternFill patternType="solid">
        <fgColor rgb="FFFFFFFF"/>
      </patternFill>
    </fill>
    <fill>
      <patternFill patternType="solid">
        <fgColor rgb="FF7030A0"/>
        <bgColor rgb="FFFFCCCC"/>
      </patternFill>
    </fill>
  </fills>
  <borders count="39">
    <border>
      <left/>
      <right/>
      <top/>
      <bottom/>
      <diagonal/>
    </border>
    <border>
      <left style="hair">
        <color auto="1"/>
      </left>
      <right style="hair">
        <color auto="1"/>
      </right>
      <top style="hair">
        <color auto="1"/>
      </top>
      <bottom style="hair">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diagonal/>
    </border>
    <border>
      <left style="thin">
        <color auto="1"/>
      </left>
      <right style="hair">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rgb="FF000000"/>
      </left>
      <right style="medium">
        <color auto="1"/>
      </right>
      <top style="thin">
        <color rgb="FF000000"/>
      </top>
      <bottom style="thin">
        <color rgb="FF000000"/>
      </bottom>
      <diagonal/>
    </border>
    <border>
      <left style="thin">
        <color auto="1"/>
      </left>
      <right style="hair">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164" fontId="4" fillId="0" borderId="0" applyBorder="0" applyProtection="0"/>
    <xf numFmtId="0" fontId="1" fillId="0" borderId="0" applyBorder="0" applyProtection="0"/>
    <xf numFmtId="0" fontId="2" fillId="0" borderId="0"/>
    <xf numFmtId="0" fontId="3" fillId="0" borderId="0"/>
    <xf numFmtId="164" fontId="2" fillId="0" borderId="0"/>
    <xf numFmtId="0" fontId="14" fillId="3" borderId="0" applyBorder="0" applyProtection="0"/>
  </cellStyleXfs>
  <cellXfs count="277">
    <xf numFmtId="0" fontId="0" fillId="0" borderId="0" xfId="0"/>
    <xf numFmtId="0" fontId="4" fillId="0" borderId="1" xfId="0" applyFont="1" applyBorder="1"/>
    <xf numFmtId="0" fontId="5" fillId="0" borderId="2" xfId="0" applyFont="1" applyBorder="1"/>
    <xf numFmtId="0" fontId="5" fillId="0" borderId="3" xfId="0" applyFont="1" applyBorder="1"/>
    <xf numFmtId="0" fontId="3" fillId="0" borderId="4" xfId="0" applyFont="1" applyBorder="1"/>
    <xf numFmtId="0" fontId="4" fillId="0" borderId="5" xfId="0" applyFont="1" applyBorder="1"/>
    <xf numFmtId="0" fontId="0" fillId="0" borderId="3" xfId="0" applyBorder="1"/>
    <xf numFmtId="0" fontId="3" fillId="0" borderId="3" xfId="0" applyFont="1" applyBorder="1"/>
    <xf numFmtId="0" fontId="4" fillId="0" borderId="4" xfId="0" applyFont="1" applyBorder="1"/>
    <xf numFmtId="0" fontId="0" fillId="0" borderId="6" xfId="0" applyBorder="1"/>
    <xf numFmtId="0" fontId="0" fillId="0" borderId="8" xfId="0" applyBorder="1"/>
    <xf numFmtId="0" fontId="0" fillId="0" borderId="4" xfId="0" applyBorder="1"/>
    <xf numFmtId="0" fontId="0" fillId="0" borderId="5" xfId="0" applyBorder="1"/>
    <xf numFmtId="0" fontId="0" fillId="0" borderId="1" xfId="0" applyBorder="1"/>
    <xf numFmtId="0" fontId="0" fillId="0" borderId="3" xfId="0" applyBorder="1" applyProtection="1">
      <protection locked="0"/>
    </xf>
    <xf numFmtId="0" fontId="0" fillId="0" borderId="4" xfId="0" applyBorder="1" applyProtection="1">
      <protection locked="0"/>
    </xf>
    <xf numFmtId="0" fontId="5" fillId="0" borderId="0" xfId="0" applyFont="1"/>
    <xf numFmtId="0" fontId="5" fillId="0" borderId="5" xfId="0" applyFont="1" applyBorder="1" applyAlignment="1">
      <alignment horizontal="right" textRotation="90"/>
    </xf>
    <xf numFmtId="0" fontId="5" fillId="0" borderId="3" xfId="0" applyFont="1" applyBorder="1" applyAlignment="1">
      <alignment horizontal="right" textRotation="90"/>
    </xf>
    <xf numFmtId="0" fontId="5" fillId="0" borderId="4" xfId="0" applyFont="1" applyBorder="1" applyAlignment="1">
      <alignment horizontal="right" textRotation="90"/>
    </xf>
    <xf numFmtId="1" fontId="5" fillId="0" borderId="5" xfId="1" applyNumberFormat="1" applyFont="1" applyBorder="1" applyAlignment="1" applyProtection="1">
      <alignment horizontal="right" textRotation="90"/>
    </xf>
    <xf numFmtId="0" fontId="5" fillId="0" borderId="7" xfId="0" applyFont="1" applyBorder="1" applyAlignment="1">
      <alignment horizontal="right" textRotation="90"/>
    </xf>
    <xf numFmtId="0" fontId="8" fillId="0" borderId="0" xfId="0" applyFont="1" applyAlignment="1">
      <alignment vertical="top"/>
    </xf>
    <xf numFmtId="0" fontId="8" fillId="0" borderId="0" xfId="0" applyFont="1"/>
    <xf numFmtId="0" fontId="9" fillId="0" borderId="0" xfId="0" applyFont="1" applyAlignment="1">
      <alignment horizontal="left" vertical="top"/>
    </xf>
    <xf numFmtId="0" fontId="10" fillId="2" borderId="15" xfId="0" applyFont="1" applyFill="1" applyBorder="1" applyAlignment="1">
      <alignment vertical="top"/>
    </xf>
    <xf numFmtId="0" fontId="10" fillId="2" borderId="16" xfId="0" applyFont="1" applyFill="1" applyBorder="1" applyAlignment="1">
      <alignment vertical="top" wrapText="1"/>
    </xf>
    <xf numFmtId="0" fontId="8" fillId="0" borderId="15" xfId="0" applyFont="1" applyBorder="1" applyAlignment="1">
      <alignment vertical="top" wrapText="1"/>
    </xf>
    <xf numFmtId="0" fontId="8" fillId="0" borderId="17" xfId="0" applyFont="1" applyBorder="1" applyAlignment="1">
      <alignment vertical="top" wrapText="1"/>
    </xf>
    <xf numFmtId="0" fontId="8" fillId="0" borderId="18" xfId="0" applyFont="1" applyBorder="1" applyAlignment="1">
      <alignment vertical="top" wrapText="1"/>
    </xf>
    <xf numFmtId="0" fontId="8" fillId="0" borderId="19" xfId="0" applyFont="1" applyBorder="1" applyAlignment="1">
      <alignment vertical="top"/>
    </xf>
    <xf numFmtId="0" fontId="8" fillId="0" borderId="20" xfId="0" applyFont="1" applyBorder="1" applyAlignment="1">
      <alignment vertical="top" wrapText="1"/>
    </xf>
    <xf numFmtId="0" fontId="8" fillId="0" borderId="21" xfId="0" applyFont="1" applyBorder="1" applyAlignment="1">
      <alignment vertical="top" wrapText="1"/>
    </xf>
    <xf numFmtId="0" fontId="8" fillId="0" borderId="15" xfId="0" applyFont="1" applyBorder="1" applyAlignment="1">
      <alignment vertical="top"/>
    </xf>
    <xf numFmtId="0" fontId="8" fillId="0" borderId="18" xfId="0" applyFont="1" applyBorder="1" applyAlignment="1">
      <alignment vertical="top"/>
    </xf>
    <xf numFmtId="0" fontId="8" fillId="0" borderId="21" xfId="0" applyFont="1" applyBorder="1" applyAlignment="1">
      <alignment vertical="top"/>
    </xf>
    <xf numFmtId="0" fontId="8" fillId="0" borderId="15" xfId="0" applyFont="1" applyBorder="1" applyAlignment="1">
      <alignment horizontal="left" vertical="top" wrapText="1"/>
    </xf>
    <xf numFmtId="0" fontId="8" fillId="0" borderId="22" xfId="0" applyFont="1" applyBorder="1" applyAlignment="1">
      <alignment vertical="top" wrapText="1"/>
    </xf>
    <xf numFmtId="0" fontId="8" fillId="0" borderId="16" xfId="0" applyFont="1" applyBorder="1" applyAlignment="1">
      <alignment vertical="top"/>
    </xf>
    <xf numFmtId="0" fontId="8" fillId="0" borderId="23" xfId="0" applyFont="1" applyBorder="1" applyAlignment="1">
      <alignment vertical="top" wrapText="1"/>
    </xf>
    <xf numFmtId="0" fontId="8" fillId="0" borderId="24" xfId="0" applyFont="1" applyBorder="1" applyAlignment="1">
      <alignment vertical="top" wrapText="1"/>
    </xf>
    <xf numFmtId="0" fontId="8" fillId="0" borderId="25" xfId="0" applyFont="1" applyBorder="1" applyAlignment="1">
      <alignment vertical="top"/>
    </xf>
    <xf numFmtId="0" fontId="8" fillId="0" borderId="25" xfId="0" applyFont="1" applyBorder="1" applyAlignment="1">
      <alignment vertical="top" wrapText="1"/>
    </xf>
    <xf numFmtId="0" fontId="8" fillId="0" borderId="26" xfId="0" applyFont="1" applyBorder="1" applyAlignment="1">
      <alignment vertical="top" wrapText="1"/>
    </xf>
    <xf numFmtId="0" fontId="11" fillId="0" borderId="21" xfId="0" applyFont="1" applyBorder="1" applyAlignment="1">
      <alignment vertical="top" wrapText="1"/>
    </xf>
    <xf numFmtId="0" fontId="11" fillId="0" borderId="15" xfId="0" applyFont="1" applyBorder="1" applyAlignment="1">
      <alignment vertical="top" wrapText="1"/>
    </xf>
    <xf numFmtId="0" fontId="11" fillId="0" borderId="20" xfId="0" applyFont="1" applyBorder="1" applyAlignment="1">
      <alignment vertical="top" wrapText="1"/>
    </xf>
    <xf numFmtId="0" fontId="11" fillId="0" borderId="0" xfId="0" applyFont="1"/>
    <xf numFmtId="0" fontId="8" fillId="0" borderId="19" xfId="0" applyFont="1" applyBorder="1" applyAlignment="1">
      <alignment vertical="top" wrapText="1"/>
    </xf>
    <xf numFmtId="0" fontId="7" fillId="0" borderId="1" xfId="0" applyFont="1" applyBorder="1"/>
    <xf numFmtId="49" fontId="14" fillId="3" borderId="5" xfId="6" applyNumberFormat="1" applyBorder="1" applyAlignment="1" applyProtection="1">
      <alignment horizontal="left"/>
      <protection locked="0"/>
    </xf>
    <xf numFmtId="0" fontId="3" fillId="4" borderId="5" xfId="0" applyFont="1" applyFill="1" applyBorder="1"/>
    <xf numFmtId="0" fontId="3" fillId="5" borderId="5" xfId="0" applyFont="1" applyFill="1" applyBorder="1"/>
    <xf numFmtId="0" fontId="0" fillId="5" borderId="5" xfId="0" applyFill="1" applyBorder="1"/>
    <xf numFmtId="49" fontId="14" fillId="3" borderId="3" xfId="6" applyNumberFormat="1" applyBorder="1" applyAlignment="1" applyProtection="1">
      <alignment horizontal="left"/>
      <protection locked="0"/>
    </xf>
    <xf numFmtId="49" fontId="3" fillId="4" borderId="7" xfId="0" applyNumberFormat="1" applyFont="1" applyFill="1" applyBorder="1"/>
    <xf numFmtId="49" fontId="3" fillId="5" borderId="7" xfId="0" applyNumberFormat="1" applyFont="1" applyFill="1" applyBorder="1"/>
    <xf numFmtId="49" fontId="3" fillId="6" borderId="7" xfId="0" applyNumberFormat="1" applyFont="1" applyFill="1" applyBorder="1"/>
    <xf numFmtId="49" fontId="0" fillId="5" borderId="7" xfId="0" applyNumberFormat="1" applyFill="1" applyBorder="1"/>
    <xf numFmtId="1" fontId="14" fillId="3" borderId="3" xfId="6" applyNumberFormat="1" applyBorder="1" applyAlignment="1" applyProtection="1">
      <alignment horizontal="center"/>
      <protection locked="0"/>
    </xf>
    <xf numFmtId="0" fontId="3" fillId="4" borderId="3" xfId="0" applyFont="1" applyFill="1" applyBorder="1"/>
    <xf numFmtId="0" fontId="3" fillId="7" borderId="3" xfId="0" applyFont="1" applyFill="1" applyBorder="1"/>
    <xf numFmtId="0" fontId="13" fillId="0" borderId="3" xfId="0" applyFont="1" applyBorder="1"/>
    <xf numFmtId="0" fontId="3" fillId="4" borderId="3" xfId="0" applyFont="1" applyFill="1" applyBorder="1" applyAlignment="1">
      <alignment horizontal="center" vertical="center"/>
    </xf>
    <xf numFmtId="0" fontId="3" fillId="0" borderId="3" xfId="0" applyFont="1" applyBorder="1" applyAlignment="1">
      <alignment horizontal="center"/>
    </xf>
    <xf numFmtId="0" fontId="3" fillId="7" borderId="3" xfId="0" applyFont="1" applyFill="1" applyBorder="1" applyAlignment="1">
      <alignment horizontal="center"/>
    </xf>
    <xf numFmtId="0" fontId="13" fillId="4" borderId="3" xfId="0" applyFont="1" applyFill="1" applyBorder="1"/>
    <xf numFmtId="0" fontId="13" fillId="7" borderId="3" xfId="0" applyFont="1" applyFill="1" applyBorder="1"/>
    <xf numFmtId="49" fontId="14" fillId="3" borderId="4" xfId="6" applyNumberFormat="1" applyBorder="1" applyAlignment="1" applyProtection="1">
      <alignment horizontal="left"/>
      <protection locked="0"/>
    </xf>
    <xf numFmtId="0" fontId="3" fillId="4" borderId="4" xfId="0" applyFont="1" applyFill="1" applyBorder="1"/>
    <xf numFmtId="0" fontId="13" fillId="4" borderId="4" xfId="0" applyFont="1" applyFill="1" applyBorder="1"/>
    <xf numFmtId="0" fontId="13" fillId="0" borderId="4" xfId="0" applyFont="1" applyBorder="1"/>
    <xf numFmtId="0" fontId="13" fillId="7" borderId="4" xfId="0" applyFont="1" applyFill="1" applyBorder="1"/>
    <xf numFmtId="0" fontId="13" fillId="4" borderId="5" xfId="0" applyFont="1" applyFill="1" applyBorder="1"/>
    <xf numFmtId="0" fontId="13" fillId="8" borderId="5" xfId="0" applyFont="1" applyFill="1" applyBorder="1"/>
    <xf numFmtId="0" fontId="13" fillId="9" borderId="5" xfId="0" applyFont="1" applyFill="1" applyBorder="1"/>
    <xf numFmtId="0" fontId="0" fillId="8" borderId="5" xfId="0" applyFill="1" applyBorder="1"/>
    <xf numFmtId="0" fontId="13" fillId="10" borderId="3" xfId="0" applyFont="1" applyFill="1" applyBorder="1"/>
    <xf numFmtId="0" fontId="13" fillId="5" borderId="3" xfId="0" applyFont="1" applyFill="1" applyBorder="1"/>
    <xf numFmtId="0" fontId="13" fillId="6" borderId="3" xfId="0" applyFont="1" applyFill="1" applyBorder="1"/>
    <xf numFmtId="0" fontId="0" fillId="5" borderId="3" xfId="0" applyFill="1" applyBorder="1"/>
    <xf numFmtId="49" fontId="14" fillId="3" borderId="3" xfId="6" applyNumberFormat="1" applyBorder="1" applyAlignment="1" applyProtection="1">
      <alignment horizontal="center"/>
      <protection locked="0"/>
    </xf>
    <xf numFmtId="0" fontId="13" fillId="4" borderId="3" xfId="0" applyFont="1" applyFill="1" applyBorder="1" applyAlignment="1">
      <alignment horizontal="center"/>
    </xf>
    <xf numFmtId="0" fontId="13" fillId="8" borderId="3" xfId="0" applyFont="1" applyFill="1" applyBorder="1" applyAlignment="1">
      <alignment horizontal="center"/>
    </xf>
    <xf numFmtId="0" fontId="13" fillId="8" borderId="27" xfId="0" applyFont="1" applyFill="1" applyBorder="1" applyAlignment="1">
      <alignment horizontal="center" vertical="center"/>
    </xf>
    <xf numFmtId="0" fontId="13" fillId="8" borderId="3" xfId="0" applyFont="1" applyFill="1" applyBorder="1"/>
    <xf numFmtId="0" fontId="13" fillId="9" borderId="3" xfId="0" applyFont="1" applyFill="1" applyBorder="1" applyAlignment="1">
      <alignment horizontal="center"/>
    </xf>
    <xf numFmtId="0" fontId="13" fillId="8" borderId="3" xfId="0" applyFont="1" applyFill="1" applyBorder="1" applyAlignment="1">
      <alignment horizontal="center" wrapText="1"/>
    </xf>
    <xf numFmtId="0" fontId="13" fillId="5" borderId="3" xfId="0" applyFont="1" applyFill="1" applyBorder="1" applyAlignment="1">
      <alignment wrapText="1"/>
    </xf>
    <xf numFmtId="0" fontId="3" fillId="5" borderId="3" xfId="0" applyFont="1" applyFill="1" applyBorder="1"/>
    <xf numFmtId="0" fontId="0" fillId="4" borderId="3" xfId="0" applyFill="1" applyBorder="1"/>
    <xf numFmtId="0" fontId="0" fillId="6" borderId="3" xfId="0" applyFill="1" applyBorder="1"/>
    <xf numFmtId="0" fontId="3" fillId="8" borderId="3" xfId="0" applyFont="1" applyFill="1" applyBorder="1"/>
    <xf numFmtId="0" fontId="3" fillId="9" borderId="3" xfId="0" applyFont="1" applyFill="1" applyBorder="1"/>
    <xf numFmtId="0" fontId="0" fillId="4" borderId="5" xfId="0" applyFill="1" applyBorder="1"/>
    <xf numFmtId="0" fontId="13" fillId="8" borderId="30" xfId="0" applyFont="1" applyFill="1" applyBorder="1" applyAlignment="1">
      <alignment horizontal="center" vertical="center"/>
    </xf>
    <xf numFmtId="0" fontId="0" fillId="9" borderId="5" xfId="0" applyFill="1" applyBorder="1"/>
    <xf numFmtId="0" fontId="0" fillId="4" borderId="4" xfId="0" applyFill="1" applyBorder="1"/>
    <xf numFmtId="0" fontId="0" fillId="8" borderId="4" xfId="0" applyFill="1" applyBorder="1"/>
    <xf numFmtId="0" fontId="13" fillId="8" borderId="4" xfId="0" applyFont="1" applyFill="1" applyBorder="1"/>
    <xf numFmtId="0" fontId="13" fillId="9" borderId="3" xfId="0" applyFont="1" applyFill="1" applyBorder="1"/>
    <xf numFmtId="0" fontId="0" fillId="9" borderId="4" xfId="0" applyFill="1" applyBorder="1"/>
    <xf numFmtId="0" fontId="13" fillId="8" borderId="3" xfId="0" applyFont="1" applyFill="1" applyBorder="1" applyAlignment="1">
      <alignment horizontal="center" vertical="center"/>
    </xf>
    <xf numFmtId="49" fontId="14" fillId="3" borderId="33" xfId="6" applyNumberFormat="1" applyBorder="1" applyAlignment="1" applyProtection="1">
      <alignment horizontal="left"/>
      <protection locked="0"/>
    </xf>
    <xf numFmtId="0" fontId="0" fillId="4" borderId="33" xfId="0" applyFill="1" applyBorder="1"/>
    <xf numFmtId="0" fontId="0" fillId="4" borderId="8" xfId="0" applyFill="1" applyBorder="1"/>
    <xf numFmtId="0" fontId="0" fillId="0" borderId="33" xfId="0" applyBorder="1"/>
    <xf numFmtId="0" fontId="13" fillId="0" borderId="5" xfId="0" applyFont="1" applyBorder="1"/>
    <xf numFmtId="0" fontId="13" fillId="0" borderId="33" xfId="0" applyFont="1" applyBorder="1"/>
    <xf numFmtId="0" fontId="0" fillId="7" borderId="5" xfId="0" applyFill="1" applyBorder="1"/>
    <xf numFmtId="0" fontId="0" fillId="7" borderId="3" xfId="0" applyFill="1" applyBorder="1"/>
    <xf numFmtId="0" fontId="0" fillId="7" borderId="33" xfId="0" applyFill="1" applyBorder="1"/>
    <xf numFmtId="0" fontId="0" fillId="7" borderId="4" xfId="0" applyFill="1" applyBorder="1"/>
    <xf numFmtId="49" fontId="14" fillId="3" borderId="4" xfId="6" applyNumberFormat="1" applyBorder="1" applyAlignment="1" applyProtection="1">
      <alignment horizontal="right"/>
      <protection locked="0"/>
    </xf>
    <xf numFmtId="0" fontId="0" fillId="4" borderId="4" xfId="0" applyFill="1" applyBorder="1" applyAlignment="1">
      <alignment horizontal="right"/>
    </xf>
    <xf numFmtId="165" fontId="16" fillId="4" borderId="5" xfId="0" applyNumberFormat="1" applyFont="1" applyFill="1" applyBorder="1" applyAlignment="1">
      <alignment horizontal="right"/>
    </xf>
    <xf numFmtId="0" fontId="0" fillId="5" borderId="4" xfId="0" applyFill="1" applyBorder="1" applyAlignment="1">
      <alignment horizontal="right"/>
    </xf>
    <xf numFmtId="165" fontId="16" fillId="11" borderId="5" xfId="0" applyNumberFormat="1" applyFont="1" applyFill="1" applyBorder="1" applyAlignment="1">
      <alignment horizontal="right"/>
    </xf>
    <xf numFmtId="0" fontId="13" fillId="5" borderId="5" xfId="0" applyFont="1" applyFill="1" applyBorder="1"/>
    <xf numFmtId="0" fontId="13" fillId="5" borderId="4" xfId="0" applyFont="1" applyFill="1" applyBorder="1" applyAlignment="1">
      <alignment horizontal="right"/>
    </xf>
    <xf numFmtId="0" fontId="13" fillId="5" borderId="7" xfId="0" applyFont="1" applyFill="1" applyBorder="1"/>
    <xf numFmtId="0" fontId="0" fillId="5" borderId="34" xfId="0" applyFill="1" applyBorder="1" applyAlignment="1">
      <alignment horizontal="right"/>
    </xf>
    <xf numFmtId="0" fontId="0" fillId="6" borderId="5" xfId="0" applyFill="1" applyBorder="1"/>
    <xf numFmtId="0" fontId="0" fillId="6" borderId="4" xfId="0" applyFill="1" applyBorder="1" applyAlignment="1">
      <alignment horizontal="right"/>
    </xf>
    <xf numFmtId="165" fontId="16" fillId="7" borderId="5" xfId="0" applyNumberFormat="1" applyFont="1" applyFill="1" applyBorder="1" applyAlignment="1">
      <alignment horizontal="right"/>
    </xf>
    <xf numFmtId="165" fontId="16" fillId="0" borderId="5" xfId="0" applyNumberFormat="1" applyFont="1" applyBorder="1" applyAlignment="1">
      <alignment horizontal="right"/>
    </xf>
    <xf numFmtId="0" fontId="15" fillId="5" borderId="5" xfId="0" applyFont="1" applyFill="1" applyBorder="1"/>
    <xf numFmtId="0" fontId="15" fillId="5" borderId="4" xfId="0" applyFont="1" applyFill="1" applyBorder="1" applyAlignment="1">
      <alignment horizontal="right"/>
    </xf>
    <xf numFmtId="49" fontId="3" fillId="4" borderId="3" xfId="0" applyNumberFormat="1" applyFont="1" applyFill="1" applyBorder="1"/>
    <xf numFmtId="0" fontId="17" fillId="4" borderId="8" xfId="0" applyFont="1" applyFill="1" applyBorder="1" applyAlignment="1">
      <alignment horizontal="left"/>
    </xf>
    <xf numFmtId="49" fontId="3" fillId="5" borderId="3" xfId="0" applyNumberFormat="1" applyFont="1" applyFill="1" applyBorder="1"/>
    <xf numFmtId="0" fontId="3" fillId="11" borderId="3" xfId="0" applyFont="1" applyFill="1" applyBorder="1"/>
    <xf numFmtId="0" fontId="13" fillId="12" borderId="3" xfId="0" applyFont="1" applyFill="1" applyBorder="1"/>
    <xf numFmtId="49" fontId="3" fillId="6" borderId="3" xfId="0" applyNumberFormat="1" applyFont="1" applyFill="1" applyBorder="1"/>
    <xf numFmtId="0" fontId="13" fillId="13" borderId="3" xfId="0" applyFont="1" applyFill="1" applyBorder="1"/>
    <xf numFmtId="0" fontId="17" fillId="14" borderId="8" xfId="0" applyFont="1" applyFill="1" applyBorder="1" applyAlignment="1">
      <alignment horizontal="left"/>
    </xf>
    <xf numFmtId="0" fontId="13" fillId="15" borderId="3" xfId="0" applyFont="1" applyFill="1" applyBorder="1"/>
    <xf numFmtId="49" fontId="0" fillId="5" borderId="3" xfId="0" applyNumberFormat="1" applyFill="1" applyBorder="1"/>
    <xf numFmtId="0" fontId="0" fillId="15" borderId="3" xfId="0" applyFill="1" applyBorder="1"/>
    <xf numFmtId="0" fontId="0" fillId="15" borderId="8" xfId="0" applyFill="1" applyBorder="1"/>
    <xf numFmtId="0" fontId="17" fillId="0" borderId="8" xfId="0" applyFont="1" applyBorder="1" applyAlignment="1">
      <alignment horizontal="left"/>
    </xf>
    <xf numFmtId="0" fontId="17" fillId="7" borderId="8" xfId="0" applyFont="1" applyFill="1" applyBorder="1" applyAlignment="1">
      <alignment horizontal="left"/>
    </xf>
    <xf numFmtId="0" fontId="13" fillId="4" borderId="3" xfId="0" applyFont="1" applyFill="1" applyBorder="1" applyAlignment="1">
      <alignment horizontal="right"/>
    </xf>
    <xf numFmtId="0" fontId="13" fillId="5" borderId="3" xfId="0" applyFont="1" applyFill="1" applyBorder="1" applyAlignment="1">
      <alignment horizontal="right"/>
    </xf>
    <xf numFmtId="166" fontId="13" fillId="5" borderId="3" xfId="0" applyNumberFormat="1" applyFont="1" applyFill="1" applyBorder="1" applyAlignment="1">
      <alignment horizontal="right"/>
    </xf>
    <xf numFmtId="0" fontId="13" fillId="6" borderId="3" xfId="0" applyFont="1" applyFill="1" applyBorder="1" applyAlignment="1">
      <alignment horizontal="right"/>
    </xf>
    <xf numFmtId="0" fontId="0" fillId="4" borderId="3" xfId="0" applyFill="1" applyBorder="1" applyAlignment="1">
      <alignment horizontal="right" textRotation="90"/>
    </xf>
    <xf numFmtId="0" fontId="0" fillId="15" borderId="3" xfId="0" applyFill="1" applyBorder="1" applyAlignment="1">
      <alignment horizontal="right" textRotation="90"/>
    </xf>
    <xf numFmtId="0" fontId="13" fillId="15" borderId="3" xfId="0" applyFont="1" applyFill="1" applyBorder="1" applyAlignment="1">
      <alignment horizontal="right" textRotation="90"/>
    </xf>
    <xf numFmtId="0" fontId="0" fillId="13" borderId="3" xfId="0" applyFill="1" applyBorder="1" applyAlignment="1">
      <alignment horizontal="right" textRotation="90"/>
    </xf>
    <xf numFmtId="0" fontId="0" fillId="5" borderId="3" xfId="0" applyFill="1" applyBorder="1" applyAlignment="1">
      <alignment horizontal="right"/>
    </xf>
    <xf numFmtId="0" fontId="0" fillId="6" borderId="3" xfId="0" applyFill="1" applyBorder="1" applyAlignment="1">
      <alignment horizontal="right"/>
    </xf>
    <xf numFmtId="0" fontId="0" fillId="5" borderId="3" xfId="0" applyFill="1" applyBorder="1" applyAlignment="1">
      <alignment horizontal="right" textRotation="90"/>
    </xf>
    <xf numFmtId="49" fontId="14" fillId="3" borderId="4" xfId="6" applyNumberFormat="1" applyBorder="1" applyAlignment="1" applyProtection="1">
      <alignment horizontal="center"/>
      <protection locked="0"/>
    </xf>
    <xf numFmtId="49" fontId="14" fillId="3" borderId="5" xfId="6" applyNumberFormat="1" applyBorder="1" applyAlignment="1" applyProtection="1">
      <alignment horizontal="center"/>
      <protection locked="0"/>
    </xf>
    <xf numFmtId="0" fontId="0" fillId="4" borderId="7" xfId="0" applyFill="1" applyBorder="1"/>
    <xf numFmtId="0" fontId="0" fillId="15" borderId="7" xfId="0" applyFill="1" applyBorder="1"/>
    <xf numFmtId="0" fontId="13" fillId="15" borderId="7" xfId="0" applyFont="1" applyFill="1" applyBorder="1"/>
    <xf numFmtId="0" fontId="13" fillId="15" borderId="8" xfId="0" applyFont="1" applyFill="1" applyBorder="1"/>
    <xf numFmtId="0" fontId="0" fillId="13" borderId="7" xfId="0" applyFill="1" applyBorder="1"/>
    <xf numFmtId="0" fontId="0" fillId="13" borderId="3" xfId="0" applyFill="1" applyBorder="1"/>
    <xf numFmtId="0" fontId="18" fillId="0" borderId="3" xfId="0" applyFont="1" applyBorder="1"/>
    <xf numFmtId="0" fontId="13" fillId="0" borderId="3" xfId="0" applyFont="1" applyBorder="1" applyAlignment="1">
      <alignment wrapText="1"/>
    </xf>
    <xf numFmtId="0" fontId="0" fillId="0" borderId="3" xfId="0" applyBorder="1" applyAlignment="1">
      <alignment wrapText="1"/>
    </xf>
    <xf numFmtId="0" fontId="0" fillId="16" borderId="5" xfId="0" applyFill="1" applyBorder="1"/>
    <xf numFmtId="0" fontId="0" fillId="16" borderId="3" xfId="0" applyFill="1" applyBorder="1" applyAlignment="1">
      <alignment horizontal="center"/>
    </xf>
    <xf numFmtId="0" fontId="3" fillId="16" borderId="3" xfId="0" applyFont="1" applyFill="1" applyBorder="1"/>
    <xf numFmtId="0" fontId="0" fillId="16" borderId="3" xfId="0" applyFill="1" applyBorder="1"/>
    <xf numFmtId="0" fontId="0" fillId="16" borderId="4" xfId="0" applyFill="1" applyBorder="1"/>
    <xf numFmtId="0" fontId="0" fillId="17" borderId="3" xfId="0" applyFill="1" applyBorder="1"/>
    <xf numFmtId="0" fontId="17" fillId="18" borderId="8" xfId="0" applyFont="1" applyFill="1" applyBorder="1" applyAlignment="1">
      <alignment horizontal="left"/>
    </xf>
    <xf numFmtId="0" fontId="0" fillId="17" borderId="3" xfId="0" applyFill="1" applyBorder="1" applyAlignment="1">
      <alignment horizontal="right" textRotation="90"/>
    </xf>
    <xf numFmtId="0" fontId="0" fillId="17" borderId="7" xfId="0" applyFill="1" applyBorder="1"/>
    <xf numFmtId="166" fontId="0" fillId="5" borderId="3" xfId="0" applyNumberFormat="1" applyFill="1" applyBorder="1" applyAlignment="1">
      <alignment horizontal="right"/>
    </xf>
    <xf numFmtId="0" fontId="0" fillId="8" borderId="5" xfId="0" applyFill="1" applyBorder="1" applyAlignment="1">
      <alignment horizontal="center" vertical="center"/>
    </xf>
    <xf numFmtId="0" fontId="0" fillId="8" borderId="5" xfId="0" applyFill="1" applyBorder="1" applyAlignment="1">
      <alignment horizontal="center"/>
    </xf>
    <xf numFmtId="0" fontId="4" fillId="0" borderId="3" xfId="0" applyFont="1" applyBorder="1"/>
    <xf numFmtId="0" fontId="3" fillId="8" borderId="8" xfId="0" applyFont="1" applyFill="1" applyBorder="1"/>
    <xf numFmtId="0" fontId="0" fillId="0" borderId="28" xfId="0" applyBorder="1"/>
    <xf numFmtId="0" fontId="5" fillId="0" borderId="13" xfId="0" applyFont="1" applyBorder="1"/>
    <xf numFmtId="49" fontId="14" fillId="3" borderId="8" xfId="6" applyNumberFormat="1" applyBorder="1" applyAlignment="1" applyProtection="1">
      <alignment horizontal="left"/>
      <protection locked="0"/>
    </xf>
    <xf numFmtId="0" fontId="13" fillId="0" borderId="8" xfId="0" applyFont="1" applyBorder="1"/>
    <xf numFmtId="0" fontId="19" fillId="0" borderId="8" xfId="0" applyFont="1" applyBorder="1"/>
    <xf numFmtId="0" fontId="13" fillId="11" borderId="8" xfId="0" applyFont="1" applyFill="1" applyBorder="1"/>
    <xf numFmtId="49" fontId="14" fillId="3" borderId="3" xfId="6" applyNumberFormat="1" applyBorder="1" applyAlignment="1" applyProtection="1">
      <alignment horizontal="right"/>
      <protection locked="0"/>
    </xf>
    <xf numFmtId="0" fontId="0" fillId="5" borderId="3" xfId="0" applyFill="1" applyBorder="1" applyAlignment="1">
      <alignment wrapText="1"/>
    </xf>
    <xf numFmtId="49" fontId="3" fillId="19" borderId="7" xfId="0" applyNumberFormat="1" applyFont="1" applyFill="1" applyBorder="1"/>
    <xf numFmtId="49" fontId="3" fillId="20" borderId="7" xfId="0" applyNumberFormat="1" applyFont="1" applyFill="1" applyBorder="1"/>
    <xf numFmtId="0" fontId="0" fillId="8" borderId="3" xfId="0" applyFill="1" applyBorder="1" applyAlignment="1">
      <alignment horizontal="center"/>
    </xf>
    <xf numFmtId="0" fontId="3" fillId="21" borderId="3" xfId="0" applyFont="1" applyFill="1" applyBorder="1"/>
    <xf numFmtId="0" fontId="3" fillId="21" borderId="3" xfId="0" applyFont="1" applyFill="1" applyBorder="1" applyAlignment="1">
      <alignment horizontal="center"/>
    </xf>
    <xf numFmtId="0" fontId="0" fillId="8" borderId="3" xfId="0" applyFill="1" applyBorder="1"/>
    <xf numFmtId="49" fontId="3" fillId="22" borderId="7" xfId="0" applyNumberFormat="1" applyFont="1" applyFill="1" applyBorder="1"/>
    <xf numFmtId="49" fontId="3" fillId="23" borderId="7" xfId="0" applyNumberFormat="1" applyFont="1" applyFill="1" applyBorder="1"/>
    <xf numFmtId="49" fontId="3" fillId="0" borderId="7" xfId="0" applyNumberFormat="1" applyFont="1" applyBorder="1"/>
    <xf numFmtId="0" fontId="0" fillId="8" borderId="27" xfId="0" applyFill="1" applyBorder="1" applyAlignment="1">
      <alignment horizontal="center" vertical="center"/>
    </xf>
    <xf numFmtId="49" fontId="20" fillId="19" borderId="7" xfId="0" applyNumberFormat="1" applyFont="1" applyFill="1" applyBorder="1"/>
    <xf numFmtId="0" fontId="13" fillId="8" borderId="31" xfId="0" applyFont="1" applyFill="1" applyBorder="1" applyAlignment="1">
      <alignment vertical="center"/>
    </xf>
    <xf numFmtId="0" fontId="13" fillId="8" borderId="29" xfId="0" applyFont="1" applyFill="1" applyBorder="1" applyAlignment="1">
      <alignment vertical="center"/>
    </xf>
    <xf numFmtId="0" fontId="13" fillId="8" borderId="3" xfId="0" applyFont="1" applyFill="1" applyBorder="1" applyAlignment="1">
      <alignment vertical="center"/>
    </xf>
    <xf numFmtId="0" fontId="0" fillId="24" borderId="30" xfId="0" applyFill="1" applyBorder="1" applyAlignment="1">
      <alignment horizontal="center" vertical="center"/>
    </xf>
    <xf numFmtId="0" fontId="13" fillId="24" borderId="30" xfId="0" applyFont="1" applyFill="1" applyBorder="1" applyAlignment="1">
      <alignment horizontal="center" vertical="center"/>
    </xf>
    <xf numFmtId="0" fontId="0" fillId="24" borderId="5" xfId="0" applyFill="1" applyBorder="1" applyAlignment="1">
      <alignment horizontal="center"/>
    </xf>
    <xf numFmtId="0" fontId="0" fillId="21" borderId="4" xfId="0" applyFill="1" applyBorder="1"/>
    <xf numFmtId="0" fontId="0" fillId="24" borderId="5" xfId="0" applyFill="1" applyBorder="1" applyAlignment="1">
      <alignment horizontal="center" vertical="center"/>
    </xf>
    <xf numFmtId="0" fontId="0" fillId="25" borderId="5" xfId="0" applyFill="1" applyBorder="1" applyAlignment="1">
      <alignment horizontal="center"/>
    </xf>
    <xf numFmtId="0" fontId="0" fillId="25" borderId="30" xfId="0" applyFill="1" applyBorder="1" applyAlignment="1">
      <alignment horizontal="center" vertical="center"/>
    </xf>
    <xf numFmtId="0" fontId="0" fillId="25" borderId="5" xfId="0" applyFill="1" applyBorder="1" applyAlignment="1">
      <alignment horizontal="center" vertical="center"/>
    </xf>
    <xf numFmtId="0" fontId="0" fillId="24" borderId="5" xfId="0" applyFill="1" applyBorder="1"/>
    <xf numFmtId="0" fontId="0" fillId="24" borderId="5" xfId="0" quotePrefix="1" applyFill="1" applyBorder="1"/>
    <xf numFmtId="0" fontId="0" fillId="26" borderId="3" xfId="0" applyFill="1" applyBorder="1"/>
    <xf numFmtId="0" fontId="0" fillId="25" borderId="5" xfId="0" quotePrefix="1" applyFill="1" applyBorder="1" applyAlignment="1">
      <alignment horizontal="center"/>
    </xf>
    <xf numFmtId="0" fontId="13" fillId="24" borderId="5" xfId="0" applyFont="1" applyFill="1" applyBorder="1" applyAlignment="1">
      <alignment horizontal="center" vertical="center"/>
    </xf>
    <xf numFmtId="0" fontId="0" fillId="25" borderId="5" xfId="0" applyFill="1" applyBorder="1"/>
    <xf numFmtId="0" fontId="5" fillId="0" borderId="0" xfId="0" applyFont="1" applyAlignment="1">
      <alignment horizontal="right" textRotation="90"/>
    </xf>
    <xf numFmtId="49" fontId="14" fillId="3" borderId="29" xfId="6" applyNumberFormat="1" applyBorder="1" applyAlignment="1" applyProtection="1">
      <alignment horizontal="left"/>
      <protection locked="0"/>
    </xf>
    <xf numFmtId="49" fontId="14" fillId="3" borderId="37" xfId="6" applyNumberFormat="1" applyBorder="1" applyAlignment="1" applyProtection="1">
      <alignment horizontal="left"/>
      <protection locked="0"/>
    </xf>
    <xf numFmtId="0" fontId="21" fillId="27" borderId="38" xfId="0" applyFont="1" applyFill="1" applyBorder="1" applyAlignment="1">
      <alignment horizontal="left" textRotation="90" wrapText="1"/>
    </xf>
    <xf numFmtId="0" fontId="21" fillId="27" borderId="36" xfId="0" applyFont="1" applyFill="1" applyBorder="1" applyAlignment="1">
      <alignment horizontal="left" textRotation="90" wrapText="1"/>
    </xf>
    <xf numFmtId="0" fontId="0" fillId="28" borderId="5" xfId="0" applyFill="1" applyBorder="1" applyAlignment="1">
      <alignment horizontal="center" vertical="center"/>
    </xf>
    <xf numFmtId="0" fontId="0" fillId="28" borderId="5" xfId="0" applyFill="1" applyBorder="1" applyAlignment="1">
      <alignment horizontal="center"/>
    </xf>
    <xf numFmtId="0" fontId="13" fillId="8" borderId="27" xfId="0" applyFont="1" applyFill="1" applyBorder="1" applyAlignment="1">
      <alignment horizontal="center" vertical="center"/>
    </xf>
    <xf numFmtId="0" fontId="13" fillId="8" borderId="29" xfId="0" applyFont="1" applyFill="1" applyBorder="1" applyAlignment="1">
      <alignment horizontal="center" vertical="center"/>
    </xf>
    <xf numFmtId="0" fontId="0" fillId="24" borderId="30" xfId="0" applyFill="1" applyBorder="1" applyAlignment="1">
      <alignment horizontal="center" vertical="center"/>
    </xf>
    <xf numFmtId="0" fontId="0" fillId="24" borderId="31" xfId="0" applyFill="1" applyBorder="1" applyAlignment="1">
      <alignment horizontal="center" vertical="center"/>
    </xf>
    <xf numFmtId="0" fontId="0" fillId="24" borderId="32" xfId="0" applyFill="1" applyBorder="1" applyAlignment="1">
      <alignment horizontal="center" vertical="center"/>
    </xf>
    <xf numFmtId="0" fontId="0" fillId="25" borderId="30" xfId="0" applyFill="1" applyBorder="1" applyAlignment="1">
      <alignment horizontal="center" vertical="center"/>
    </xf>
    <xf numFmtId="0" fontId="0" fillId="25" borderId="31" xfId="0" applyFill="1" applyBorder="1" applyAlignment="1">
      <alignment horizontal="center" vertical="center"/>
    </xf>
    <xf numFmtId="0" fontId="13" fillId="8" borderId="28" xfId="0" applyFont="1" applyFill="1" applyBorder="1" applyAlignment="1">
      <alignment horizontal="center" vertical="center"/>
    </xf>
    <xf numFmtId="0" fontId="0" fillId="8" borderId="27" xfId="0" applyFill="1" applyBorder="1" applyAlignment="1">
      <alignment horizontal="center" vertical="center"/>
    </xf>
    <xf numFmtId="0" fontId="0" fillId="8" borderId="28" xfId="0" applyFill="1" applyBorder="1" applyAlignment="1">
      <alignment horizontal="center" vertical="center"/>
    </xf>
    <xf numFmtId="0" fontId="0" fillId="8" borderId="29" xfId="0" applyFill="1" applyBorder="1" applyAlignment="1">
      <alignment horizontal="center" vertical="center"/>
    </xf>
    <xf numFmtId="0" fontId="5" fillId="0" borderId="9" xfId="0" applyFont="1" applyBorder="1" applyAlignment="1">
      <alignment horizontal="center"/>
    </xf>
    <xf numFmtId="0" fontId="5" fillId="0" borderId="10" xfId="0" applyFont="1" applyBorder="1"/>
    <xf numFmtId="0" fontId="5" fillId="0" borderId="9" xfId="0" applyFont="1" applyBorder="1"/>
    <xf numFmtId="0" fontId="5" fillId="0" borderId="22" xfId="0" applyFont="1" applyBorder="1" applyAlignment="1">
      <alignment horizontal="left"/>
    </xf>
    <xf numFmtId="0" fontId="5" fillId="0" borderId="35" xfId="0" applyFont="1" applyBorder="1" applyAlignment="1">
      <alignment horizontal="left"/>
    </xf>
    <xf numFmtId="0" fontId="5" fillId="0" borderId="10" xfId="0" applyFont="1" applyBorder="1" applyAlignment="1">
      <alignment horizontal="right" textRotation="90"/>
    </xf>
    <xf numFmtId="0" fontId="5" fillId="0" borderId="10" xfId="0" applyFont="1" applyBorder="1" applyAlignment="1">
      <alignment horizontal="center" textRotation="90"/>
    </xf>
    <xf numFmtId="0" fontId="5" fillId="0" borderId="11" xfId="0" applyFont="1" applyBorder="1"/>
    <xf numFmtId="0" fontId="13" fillId="24" borderId="30" xfId="0" applyFont="1" applyFill="1" applyBorder="1" applyAlignment="1">
      <alignment horizontal="center" vertical="center"/>
    </xf>
    <xf numFmtId="0" fontId="13" fillId="24" borderId="32" xfId="0" applyFont="1" applyFill="1" applyBorder="1" applyAlignment="1">
      <alignment horizontal="center" vertical="center"/>
    </xf>
    <xf numFmtId="0" fontId="5" fillId="0" borderId="9" xfId="0" applyFont="1" applyBorder="1" applyAlignment="1">
      <alignment horizontal="right" textRotation="90"/>
    </xf>
    <xf numFmtId="0" fontId="21" fillId="27" borderId="25" xfId="0" applyFont="1" applyFill="1" applyBorder="1" applyAlignment="1">
      <alignment horizontal="center" wrapText="1"/>
    </xf>
    <xf numFmtId="0" fontId="21" fillId="27" borderId="0" xfId="0" applyFont="1" applyFill="1" applyAlignment="1">
      <alignment horizontal="center" wrapText="1"/>
    </xf>
    <xf numFmtId="0" fontId="21" fillId="27" borderId="17" xfId="0" applyFont="1" applyFill="1" applyBorder="1" applyAlignment="1">
      <alignment horizontal="center" wrapText="1"/>
    </xf>
    <xf numFmtId="0" fontId="5" fillId="0" borderId="11" xfId="0" applyFont="1" applyBorder="1" applyAlignment="1">
      <alignment horizontal="right" textRotation="90"/>
    </xf>
    <xf numFmtId="0" fontId="5" fillId="0" borderId="3" xfId="0" applyFont="1" applyBorder="1"/>
    <xf numFmtId="0" fontId="5" fillId="0" borderId="3" xfId="0" applyFont="1" applyBorder="1" applyAlignment="1">
      <alignment horizontal="center"/>
    </xf>
    <xf numFmtId="0" fontId="7" fillId="0" borderId="14" xfId="0" applyFont="1" applyBorder="1" applyAlignment="1">
      <alignment horizontal="right" textRotation="90"/>
    </xf>
    <xf numFmtId="0" fontId="5" fillId="0" borderId="13" xfId="0" applyFont="1" applyBorder="1"/>
    <xf numFmtId="49" fontId="6" fillId="0" borderId="10" xfId="0" applyNumberFormat="1" applyFont="1" applyBorder="1" applyAlignment="1" applyProtection="1">
      <alignment horizontal="center"/>
      <protection hidden="1"/>
    </xf>
    <xf numFmtId="49" fontId="6" fillId="0" borderId="12" xfId="0" applyNumberFormat="1" applyFont="1" applyBorder="1" applyAlignment="1" applyProtection="1">
      <alignment horizontal="center"/>
      <protection hidden="1"/>
    </xf>
    <xf numFmtId="0" fontId="7" fillId="0" borderId="0" xfId="0" applyFont="1"/>
    <xf numFmtId="49" fontId="6" fillId="0" borderId="9" xfId="0" applyNumberFormat="1" applyFont="1" applyBorder="1" applyAlignment="1" applyProtection="1">
      <alignment horizontal="left"/>
      <protection hidden="1"/>
    </xf>
    <xf numFmtId="0" fontId="13" fillId="24" borderId="31" xfId="0" applyFont="1" applyFill="1" applyBorder="1" applyAlignment="1">
      <alignment horizontal="center" vertical="center"/>
    </xf>
    <xf numFmtId="0" fontId="13" fillId="28" borderId="30" xfId="0" applyFont="1" applyFill="1" applyBorder="1" applyAlignment="1">
      <alignment horizontal="center" vertical="center"/>
    </xf>
    <xf numFmtId="0" fontId="13" fillId="28" borderId="31" xfId="0" applyFont="1" applyFill="1" applyBorder="1" applyAlignment="1">
      <alignment horizontal="center" vertical="center"/>
    </xf>
    <xf numFmtId="0" fontId="15" fillId="28" borderId="30" xfId="0" applyFont="1" applyFill="1" applyBorder="1" applyAlignment="1">
      <alignment horizontal="center" vertical="center"/>
    </xf>
    <xf numFmtId="0" fontId="15" fillId="28" borderId="31" xfId="0" applyFont="1" applyFill="1" applyBorder="1" applyAlignment="1">
      <alignment horizontal="center" vertical="center"/>
    </xf>
    <xf numFmtId="0" fontId="0" fillId="28" borderId="30" xfId="0" applyFill="1" applyBorder="1" applyAlignment="1">
      <alignment horizontal="center" vertical="center"/>
    </xf>
    <xf numFmtId="0" fontId="0" fillId="28" borderId="32" xfId="0" applyFill="1" applyBorder="1" applyAlignment="1">
      <alignment horizontal="center" vertical="center"/>
    </xf>
    <xf numFmtId="0" fontId="0" fillId="28" borderId="31" xfId="0" applyFill="1" applyBorder="1" applyAlignment="1">
      <alignment horizontal="center" vertical="center"/>
    </xf>
    <xf numFmtId="0" fontId="0" fillId="24" borderId="30" xfId="0" quotePrefix="1" applyFill="1" applyBorder="1" applyAlignment="1">
      <alignment horizontal="center" vertical="center"/>
    </xf>
    <xf numFmtId="0" fontId="0" fillId="24" borderId="32" xfId="0" quotePrefix="1" applyFill="1" applyBorder="1" applyAlignment="1">
      <alignment horizontal="center" vertical="center"/>
    </xf>
    <xf numFmtId="0" fontId="0" fillId="24" borderId="31" xfId="0" quotePrefix="1" applyFill="1" applyBorder="1" applyAlignment="1">
      <alignment horizontal="center" vertical="center"/>
    </xf>
    <xf numFmtId="0" fontId="15" fillId="28" borderId="32" xfId="0" applyFont="1" applyFill="1" applyBorder="1" applyAlignment="1">
      <alignment horizontal="center" vertical="center"/>
    </xf>
    <xf numFmtId="0" fontId="10" fillId="2" borderId="15" xfId="0" applyFont="1" applyFill="1" applyBorder="1" applyAlignment="1">
      <alignment vertical="top" wrapText="1"/>
    </xf>
    <xf numFmtId="0" fontId="8" fillId="0" borderId="15" xfId="0" applyFont="1" applyBorder="1" applyAlignment="1">
      <alignment vertical="top" wrapText="1"/>
    </xf>
    <xf numFmtId="0" fontId="8" fillId="0" borderId="15" xfId="0" applyFont="1" applyBorder="1" applyAlignment="1">
      <alignment horizontal="left" vertical="top" wrapText="1"/>
    </xf>
    <xf numFmtId="0" fontId="3" fillId="0" borderId="15" xfId="0" applyFont="1" applyBorder="1" applyAlignment="1">
      <alignment vertical="top"/>
    </xf>
    <xf numFmtId="0" fontId="8" fillId="0" borderId="16" xfId="0" applyFont="1" applyBorder="1" applyAlignment="1">
      <alignment vertical="top" wrapText="1"/>
    </xf>
    <xf numFmtId="0" fontId="8" fillId="0" borderId="20" xfId="0" applyFont="1" applyBorder="1" applyAlignment="1">
      <alignment vertical="top" wrapText="1"/>
    </xf>
    <xf numFmtId="0" fontId="8" fillId="0" borderId="18" xfId="0" applyFont="1" applyBorder="1" applyAlignment="1">
      <alignment vertical="top" wrapText="1"/>
    </xf>
    <xf numFmtId="0" fontId="8" fillId="0" borderId="22" xfId="0" applyFont="1" applyBorder="1" applyAlignment="1">
      <alignment vertical="top" wrapText="1"/>
    </xf>
    <xf numFmtId="0" fontId="11" fillId="0" borderId="15" xfId="0" applyFont="1" applyBorder="1" applyAlignment="1">
      <alignment vertical="top" wrapText="1"/>
    </xf>
    <xf numFmtId="0" fontId="0" fillId="5" borderId="3" xfId="0" applyFont="1" applyFill="1" applyBorder="1"/>
  </cellXfs>
  <cellStyles count="7">
    <cellStyle name="Excel Built-in Good" xfId="6"/>
    <cellStyle name="Komma" xfId="1" builtinId="3"/>
    <cellStyle name="Kop 1" xfId="2"/>
    <cellStyle name="Standaard" xfId="0" builtinId="0"/>
    <cellStyle name="Standaard 2" xfId="3"/>
    <cellStyle name="Standaard 3" xfId="4"/>
    <cellStyle name="TableStyleLight1" xf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E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opLeftCell="A23" zoomScaleNormal="100" workbookViewId="0">
      <selection activeCell="A29" sqref="A29"/>
    </sheetView>
  </sheetViews>
  <sheetFormatPr defaultColWidth="8.85546875" defaultRowHeight="15" x14ac:dyDescent="0.25"/>
  <cols>
    <col min="1" max="1" width="9.85546875" customWidth="1"/>
    <col min="2" max="2" width="101.7109375" customWidth="1"/>
  </cols>
  <sheetData>
    <row r="1" spans="1:2" ht="19.5" x14ac:dyDescent="0.3">
      <c r="A1" s="161" t="s">
        <v>0</v>
      </c>
      <c r="B1" s="161" t="s">
        <v>1</v>
      </c>
    </row>
    <row r="2" spans="1:2" x14ac:dyDescent="0.25">
      <c r="A2" s="62" t="s">
        <v>412</v>
      </c>
      <c r="B2" s="62" t="s">
        <v>872</v>
      </c>
    </row>
    <row r="3" spans="1:2" x14ac:dyDescent="0.25">
      <c r="A3" s="62" t="s">
        <v>417</v>
      </c>
      <c r="B3" s="162" t="s">
        <v>873</v>
      </c>
    </row>
    <row r="4" spans="1:2" ht="45" x14ac:dyDescent="0.25">
      <c r="A4" s="62" t="s">
        <v>419</v>
      </c>
      <c r="B4" s="162" t="s">
        <v>874</v>
      </c>
    </row>
    <row r="5" spans="1:2" x14ac:dyDescent="0.25">
      <c r="A5" s="62" t="s">
        <v>875</v>
      </c>
      <c r="B5" s="62" t="s">
        <v>876</v>
      </c>
    </row>
    <row r="6" spans="1:2" ht="30" x14ac:dyDescent="0.25">
      <c r="A6" s="62" t="s">
        <v>420</v>
      </c>
      <c r="B6" s="162" t="s">
        <v>877</v>
      </c>
    </row>
    <row r="7" spans="1:2" x14ac:dyDescent="0.25">
      <c r="A7" s="62" t="s">
        <v>413</v>
      </c>
      <c r="B7" s="62" t="s">
        <v>878</v>
      </c>
    </row>
    <row r="8" spans="1:2" ht="60" x14ac:dyDescent="0.25">
      <c r="A8" s="62" t="s">
        <v>415</v>
      </c>
      <c r="B8" s="162" t="s">
        <v>879</v>
      </c>
    </row>
    <row r="9" spans="1:2" x14ac:dyDescent="0.25">
      <c r="A9" s="62" t="s">
        <v>423</v>
      </c>
      <c r="B9" s="62" t="s">
        <v>880</v>
      </c>
    </row>
    <row r="10" spans="1:2" ht="30" x14ac:dyDescent="0.25">
      <c r="A10" s="62" t="s">
        <v>414</v>
      </c>
      <c r="B10" s="162" t="s">
        <v>881</v>
      </c>
    </row>
    <row r="11" spans="1:2" x14ac:dyDescent="0.25">
      <c r="A11" s="62" t="s">
        <v>421</v>
      </c>
      <c r="B11" s="62" t="s">
        <v>882</v>
      </c>
    </row>
    <row r="12" spans="1:2" ht="45" x14ac:dyDescent="0.25">
      <c r="A12" s="62" t="s">
        <v>418</v>
      </c>
      <c r="B12" s="162" t="s">
        <v>883</v>
      </c>
    </row>
    <row r="13" spans="1:2" x14ac:dyDescent="0.25">
      <c r="A13" s="62" t="s">
        <v>422</v>
      </c>
      <c r="B13" s="62" t="s">
        <v>884</v>
      </c>
    </row>
    <row r="14" spans="1:2" ht="45" x14ac:dyDescent="0.25">
      <c r="A14" s="62" t="s">
        <v>416</v>
      </c>
      <c r="B14" s="163" t="s">
        <v>885</v>
      </c>
    </row>
    <row r="15" spans="1:2" ht="30" x14ac:dyDescent="0.25">
      <c r="A15" s="62" t="s">
        <v>871</v>
      </c>
      <c r="B15" s="162" t="s">
        <v>886</v>
      </c>
    </row>
    <row r="16" spans="1:2" x14ac:dyDescent="0.25">
      <c r="A16" s="6" t="s">
        <v>889</v>
      </c>
      <c r="B16" s="163" t="s">
        <v>890</v>
      </c>
    </row>
    <row r="17" spans="1:2" ht="105" x14ac:dyDescent="0.25">
      <c r="A17" s="6" t="s">
        <v>891</v>
      </c>
      <c r="B17" s="163" t="s">
        <v>1185</v>
      </c>
    </row>
    <row r="18" spans="1:2" ht="60" x14ac:dyDescent="0.25">
      <c r="A18" s="6" t="s">
        <v>1210</v>
      </c>
      <c r="B18" s="163" t="s">
        <v>1228</v>
      </c>
    </row>
    <row r="19" spans="1:2" x14ac:dyDescent="0.25">
      <c r="A19" s="6" t="s">
        <v>1232</v>
      </c>
      <c r="B19" s="6" t="s">
        <v>1235</v>
      </c>
    </row>
    <row r="20" spans="1:2" x14ac:dyDescent="0.25">
      <c r="A20" s="6" t="s">
        <v>1251</v>
      </c>
      <c r="B20" s="6" t="s">
        <v>1252</v>
      </c>
    </row>
    <row r="21" spans="1:2" x14ac:dyDescent="0.25">
      <c r="A21" s="6" t="s">
        <v>1373</v>
      </c>
      <c r="B21" s="6" t="s">
        <v>1374</v>
      </c>
    </row>
    <row r="22" spans="1:2" ht="75" x14ac:dyDescent="0.25">
      <c r="A22" s="6" t="s">
        <v>1375</v>
      </c>
      <c r="B22" s="163" t="s">
        <v>1389</v>
      </c>
    </row>
    <row r="23" spans="1:2" ht="277.5" customHeight="1" x14ac:dyDescent="0.25">
      <c r="A23" s="6" t="s">
        <v>1391</v>
      </c>
      <c r="B23" s="163" t="s">
        <v>1390</v>
      </c>
    </row>
    <row r="24" spans="1:2" ht="105" x14ac:dyDescent="0.25">
      <c r="A24" s="6" t="s">
        <v>1392</v>
      </c>
      <c r="B24" s="163" t="s">
        <v>1507</v>
      </c>
    </row>
    <row r="25" spans="1:2" x14ac:dyDescent="0.25">
      <c r="A25" s="6" t="s">
        <v>1509</v>
      </c>
      <c r="B25" s="6"/>
    </row>
    <row r="26" spans="1:2" ht="30" x14ac:dyDescent="0.25">
      <c r="A26" s="6" t="s">
        <v>1597</v>
      </c>
      <c r="B26" s="163" t="s">
        <v>1626</v>
      </c>
    </row>
    <row r="27" spans="1:2" ht="75" x14ac:dyDescent="0.25">
      <c r="A27" s="6" t="s">
        <v>1633</v>
      </c>
      <c r="B27" s="163" t="s">
        <v>1717</v>
      </c>
    </row>
    <row r="28" spans="1:2" x14ac:dyDescent="0.25">
      <c r="A28" s="6" t="s">
        <v>1718</v>
      </c>
      <c r="B28" s="6" t="s">
        <v>1719</v>
      </c>
    </row>
    <row r="29" spans="1:2" x14ac:dyDescent="0.25">
      <c r="A29" s="176"/>
      <c r="B29" s="176"/>
    </row>
    <row r="30" spans="1:2" x14ac:dyDescent="0.25">
      <c r="A30" s="6"/>
      <c r="B30" s="6"/>
    </row>
    <row r="31" spans="1:2" x14ac:dyDescent="0.25">
      <c r="A31" s="6"/>
      <c r="B31" s="6"/>
    </row>
    <row r="32" spans="1:2" x14ac:dyDescent="0.25">
      <c r="A32" s="6"/>
      <c r="B32" s="6"/>
    </row>
    <row r="33" spans="1:2" x14ac:dyDescent="0.25">
      <c r="A33" s="6"/>
      <c r="B33" s="6"/>
    </row>
    <row r="34" spans="1:2" x14ac:dyDescent="0.25">
      <c r="A34" s="6"/>
      <c r="B34" s="6"/>
    </row>
  </sheetData>
  <pageMargins left="0.7" right="0.7" top="0.75" bottom="0.75" header="0.511811023622047" footer="0.511811023622047"/>
  <pageSetup paperSize="9" scale="8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zoomScale="75" zoomScaleNormal="75" workbookViewId="0">
      <selection activeCell="C38" sqref="C38"/>
    </sheetView>
  </sheetViews>
  <sheetFormatPr defaultColWidth="8.85546875" defaultRowHeight="15" x14ac:dyDescent="0.25"/>
  <cols>
    <col min="1" max="1" width="24.140625" customWidth="1"/>
    <col min="2" max="2" width="22.5703125" customWidth="1"/>
    <col min="3" max="4" width="24.140625" customWidth="1"/>
  </cols>
  <sheetData>
    <row r="1" spans="1:4" x14ac:dyDescent="0.25">
      <c r="A1" s="2" t="s">
        <v>2</v>
      </c>
      <c r="B1" s="3" t="s">
        <v>3</v>
      </c>
      <c r="C1" s="3" t="s">
        <v>4</v>
      </c>
      <c r="D1" s="3" t="s">
        <v>5</v>
      </c>
    </row>
    <row r="2" spans="1:4" x14ac:dyDescent="0.25">
      <c r="A2" s="4" t="s">
        <v>6</v>
      </c>
      <c r="B2" s="5" t="s">
        <v>7</v>
      </c>
      <c r="C2" s="6" t="s">
        <v>8</v>
      </c>
      <c r="D2" s="7" t="s">
        <v>9</v>
      </c>
    </row>
    <row r="3" spans="1:4" x14ac:dyDescent="0.25">
      <c r="A3" s="4" t="s">
        <v>10</v>
      </c>
      <c r="B3" s="5" t="s">
        <v>11</v>
      </c>
      <c r="C3" s="6" t="s">
        <v>12</v>
      </c>
      <c r="D3" s="7" t="s">
        <v>13</v>
      </c>
    </row>
    <row r="4" spans="1:4" x14ac:dyDescent="0.25">
      <c r="A4" s="4" t="s">
        <v>14</v>
      </c>
      <c r="B4" s="5" t="s">
        <v>15</v>
      </c>
      <c r="C4" s="6" t="s">
        <v>16</v>
      </c>
      <c r="D4" s="7" t="s">
        <v>17</v>
      </c>
    </row>
    <row r="5" spans="1:4" x14ac:dyDescent="0.25">
      <c r="A5" s="4" t="s">
        <v>18</v>
      </c>
      <c r="B5" s="6"/>
      <c r="C5" s="6" t="s">
        <v>19</v>
      </c>
      <c r="D5" s="6"/>
    </row>
    <row r="6" spans="1:4" x14ac:dyDescent="0.25">
      <c r="A6" s="4" t="s">
        <v>20</v>
      </c>
      <c r="B6" s="6"/>
      <c r="C6" s="6" t="s">
        <v>21</v>
      </c>
      <c r="D6" s="6"/>
    </row>
    <row r="7" spans="1:4" x14ac:dyDescent="0.25">
      <c r="A7" s="4" t="s">
        <v>22</v>
      </c>
      <c r="B7" s="6"/>
      <c r="C7" s="6" t="s">
        <v>23</v>
      </c>
      <c r="D7" s="6"/>
    </row>
    <row r="8" spans="1:4" x14ac:dyDescent="0.25">
      <c r="A8" s="4" t="s">
        <v>24</v>
      </c>
      <c r="B8" s="6"/>
      <c r="C8" s="6" t="s">
        <v>25</v>
      </c>
      <c r="D8" s="6"/>
    </row>
    <row r="9" spans="1:4" x14ac:dyDescent="0.25">
      <c r="A9" s="4" t="s">
        <v>26</v>
      </c>
      <c r="B9" s="6"/>
      <c r="C9" s="6" t="s">
        <v>27</v>
      </c>
      <c r="D9" s="6"/>
    </row>
    <row r="10" spans="1:4" x14ac:dyDescent="0.25">
      <c r="A10" s="4" t="s">
        <v>28</v>
      </c>
      <c r="B10" s="6"/>
      <c r="C10" s="6" t="s">
        <v>29</v>
      </c>
      <c r="D10" s="6"/>
    </row>
    <row r="11" spans="1:4" x14ac:dyDescent="0.25">
      <c r="A11" s="4" t="s">
        <v>30</v>
      </c>
      <c r="B11" s="6"/>
      <c r="C11" s="6"/>
      <c r="D11" s="6"/>
    </row>
    <row r="12" spans="1:4" x14ac:dyDescent="0.25">
      <c r="A12" s="8" t="s">
        <v>31</v>
      </c>
      <c r="B12" s="6"/>
      <c r="C12" s="6" t="s">
        <v>610</v>
      </c>
      <c r="D12" s="6"/>
    </row>
    <row r="13" spans="1:4" x14ac:dyDescent="0.25">
      <c r="A13" s="4" t="s">
        <v>32</v>
      </c>
      <c r="B13" s="6"/>
      <c r="C13" s="6" t="s">
        <v>612</v>
      </c>
      <c r="D13" s="6"/>
    </row>
    <row r="14" spans="1:4" x14ac:dyDescent="0.25">
      <c r="A14" s="7" t="s">
        <v>9</v>
      </c>
      <c r="B14" s="6"/>
      <c r="C14" s="6" t="s">
        <v>1410</v>
      </c>
      <c r="D14" s="6"/>
    </row>
    <row r="15" spans="1:4" x14ac:dyDescent="0.25">
      <c r="A15" s="7" t="s">
        <v>13</v>
      </c>
      <c r="B15" s="6"/>
      <c r="C15" s="6" t="s">
        <v>1411</v>
      </c>
      <c r="D15" s="6"/>
    </row>
    <row r="16" spans="1:4" x14ac:dyDescent="0.25">
      <c r="A16" s="7" t="s">
        <v>17</v>
      </c>
      <c r="B16" s="6"/>
      <c r="C16" s="6" t="s">
        <v>603</v>
      </c>
      <c r="D16" s="6"/>
    </row>
    <row r="17" spans="1:4" x14ac:dyDescent="0.25">
      <c r="A17" s="9" t="s">
        <v>33</v>
      </c>
      <c r="B17" s="6"/>
      <c r="C17" s="6" t="s">
        <v>604</v>
      </c>
      <c r="D17" s="6"/>
    </row>
    <row r="18" spans="1:4" x14ac:dyDescent="0.25">
      <c r="A18" s="9" t="s">
        <v>34</v>
      </c>
      <c r="B18" s="6"/>
      <c r="C18" s="6" t="s">
        <v>1412</v>
      </c>
      <c r="D18" s="6"/>
    </row>
    <row r="19" spans="1:4" x14ac:dyDescent="0.25">
      <c r="A19" s="9" t="s">
        <v>35</v>
      </c>
      <c r="B19" s="6"/>
      <c r="C19" s="6" t="s">
        <v>606</v>
      </c>
      <c r="D19" s="6"/>
    </row>
    <row r="20" spans="1:4" x14ac:dyDescent="0.25">
      <c r="A20" s="9" t="s">
        <v>36</v>
      </c>
      <c r="B20" s="6"/>
      <c r="C20" s="6" t="s">
        <v>1413</v>
      </c>
      <c r="D20" s="6"/>
    </row>
    <row r="21" spans="1:4" x14ac:dyDescent="0.25">
      <c r="A21" s="9" t="s">
        <v>37</v>
      </c>
      <c r="B21" s="6"/>
      <c r="C21" s="6" t="s">
        <v>1414</v>
      </c>
      <c r="D21" s="6"/>
    </row>
    <row r="22" spans="1:4" x14ac:dyDescent="0.25">
      <c r="A22" s="9" t="s">
        <v>25</v>
      </c>
      <c r="B22" s="6"/>
      <c r="C22" s="6" t="s">
        <v>1415</v>
      </c>
      <c r="D22" s="6"/>
    </row>
    <row r="23" spans="1:4" x14ac:dyDescent="0.25">
      <c r="A23" s="6" t="s">
        <v>38</v>
      </c>
      <c r="B23" s="6"/>
      <c r="C23" s="6" t="s">
        <v>611</v>
      </c>
      <c r="D23" s="6"/>
    </row>
    <row r="24" spans="1:4" x14ac:dyDescent="0.25">
      <c r="A24" s="6" t="s">
        <v>39</v>
      </c>
      <c r="B24" s="6"/>
      <c r="C24" s="6" t="s">
        <v>1416</v>
      </c>
      <c r="D24" s="6"/>
    </row>
    <row r="25" spans="1:4" x14ac:dyDescent="0.25">
      <c r="A25" s="6" t="s">
        <v>40</v>
      </c>
      <c r="B25" s="6"/>
      <c r="C25" s="6" t="s">
        <v>607</v>
      </c>
      <c r="D25" s="6"/>
    </row>
    <row r="26" spans="1:4" x14ac:dyDescent="0.25">
      <c r="A26" s="6" t="s">
        <v>41</v>
      </c>
      <c r="B26" s="6"/>
      <c r="C26" s="6" t="s">
        <v>1101</v>
      </c>
      <c r="D26" s="6"/>
    </row>
    <row r="27" spans="1:4" x14ac:dyDescent="0.25">
      <c r="A27" s="6" t="s">
        <v>42</v>
      </c>
      <c r="B27" s="6"/>
      <c r="C27" s="6" t="s">
        <v>1417</v>
      </c>
      <c r="D27" s="6"/>
    </row>
    <row r="28" spans="1:4" x14ac:dyDescent="0.25">
      <c r="A28" s="6" t="s">
        <v>43</v>
      </c>
      <c r="B28" s="6"/>
      <c r="C28" s="6" t="s">
        <v>1418</v>
      </c>
      <c r="D28" s="6"/>
    </row>
    <row r="29" spans="1:4" x14ac:dyDescent="0.25">
      <c r="A29" s="7" t="s">
        <v>44</v>
      </c>
      <c r="B29" s="6"/>
      <c r="C29" s="6" t="s">
        <v>1419</v>
      </c>
      <c r="D29" s="6"/>
    </row>
    <row r="30" spans="1:4" x14ac:dyDescent="0.25">
      <c r="A30" s="6" t="s">
        <v>45</v>
      </c>
      <c r="B30" s="6"/>
      <c r="C30" s="6" t="s">
        <v>1420</v>
      </c>
      <c r="D30" s="6"/>
    </row>
    <row r="31" spans="1:4" x14ac:dyDescent="0.25">
      <c r="A31" s="6" t="s">
        <v>46</v>
      </c>
      <c r="B31" s="6"/>
      <c r="C31" s="6" t="s">
        <v>1421</v>
      </c>
      <c r="D31" s="6"/>
    </row>
    <row r="32" spans="1:4" x14ac:dyDescent="0.25">
      <c r="A32" s="6"/>
      <c r="B32" s="6"/>
      <c r="C32" s="6" t="s">
        <v>1422</v>
      </c>
      <c r="D32" s="6"/>
    </row>
    <row r="33" spans="1:4" x14ac:dyDescent="0.25">
      <c r="A33" s="6"/>
      <c r="B33" s="6"/>
      <c r="C33" s="178" t="s">
        <v>1424</v>
      </c>
      <c r="D33" s="6"/>
    </row>
    <row r="34" spans="1:4" x14ac:dyDescent="0.25">
      <c r="A34" s="6"/>
      <c r="B34" s="6"/>
      <c r="C34" s="6" t="s">
        <v>602</v>
      </c>
      <c r="D34" s="6"/>
    </row>
    <row r="35" spans="1:4" x14ac:dyDescent="0.25">
      <c r="A35" s="6"/>
      <c r="B35" s="6"/>
      <c r="C35" s="6" t="s">
        <v>1423</v>
      </c>
      <c r="D35" s="6"/>
    </row>
    <row r="36" spans="1:4" x14ac:dyDescent="0.25">
      <c r="A36" s="6"/>
      <c r="B36" s="6"/>
      <c r="C36" s="6" t="s">
        <v>613</v>
      </c>
      <c r="D36" s="6"/>
    </row>
    <row r="37" spans="1:4" x14ac:dyDescent="0.25">
      <c r="A37" s="6"/>
      <c r="B37" s="6"/>
      <c r="C37" s="6" t="s">
        <v>608</v>
      </c>
      <c r="D37" s="6"/>
    </row>
    <row r="38" spans="1:4" x14ac:dyDescent="0.25">
      <c r="A38" s="6"/>
      <c r="B38" s="6"/>
      <c r="C38" s="6" t="s">
        <v>609</v>
      </c>
      <c r="D38" s="6"/>
    </row>
  </sheetData>
  <dataValidations count="3">
    <dataValidation type="list" allowBlank="1" showErrorMessage="1" sqref="B2:B4">
      <formula1>$B$2:$B$24</formula1>
      <formula2>0</formula2>
    </dataValidation>
    <dataValidation type="list" allowBlank="1" showErrorMessage="1" sqref="D2:D4 A14:A16">
      <formula1>$D$2:$D$21</formula1>
      <formula2>0</formula2>
    </dataValidation>
    <dataValidation type="list" allowBlank="1" showErrorMessage="1" sqref="A29">
      <formula1>$A$2:$A$43</formula1>
      <formula2>0</formula2>
    </dataValidation>
  </dataValidations>
  <pageMargins left="0.7" right="0.7" top="0.75" bottom="0.75" header="0.511811023622047" footer="0.511811023622047"/>
  <pageSetup paperSize="9" scale="9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639"/>
  <sheetViews>
    <sheetView tabSelected="1" zoomScaleNormal="100" workbookViewId="0">
      <pane ySplit="2" topLeftCell="A58" activePane="bottomLeft" state="frozen"/>
      <selection activeCell="E1" sqref="E1"/>
      <selection pane="bottomLeft" activeCell="J71" sqref="J71"/>
    </sheetView>
  </sheetViews>
  <sheetFormatPr defaultColWidth="8.85546875" defaultRowHeight="15" x14ac:dyDescent="0.25"/>
  <cols>
    <col min="1" max="1" width="9.7109375" style="53" customWidth="1"/>
    <col min="2" max="2" width="13.42578125" style="58" customWidth="1"/>
    <col min="3" max="3" width="18" style="62" customWidth="1"/>
    <col min="4" max="4" width="20" style="62" customWidth="1"/>
    <col min="5" max="5" width="8.140625" style="62" customWidth="1"/>
    <col min="6" max="6" width="16.85546875" style="62" customWidth="1"/>
    <col min="7" max="7" width="7.42578125" style="62" customWidth="1"/>
    <col min="8" max="8" width="6.85546875" style="62" customWidth="1"/>
    <col min="9" max="9" width="6.85546875" style="10" customWidth="1"/>
    <col min="10" max="10" width="49.7109375" style="11" customWidth="1"/>
    <col min="11" max="11" width="21.7109375" style="76" customWidth="1"/>
    <col min="12" max="12" width="22" style="10" hidden="1" customWidth="1"/>
    <col min="13" max="13" width="17.7109375" style="10" hidden="1" customWidth="1"/>
    <col min="14" max="14" width="22" style="80" customWidth="1"/>
    <col min="15" max="15" width="11.85546875" style="85" customWidth="1"/>
    <col min="16" max="16" width="65.42578125" style="78" customWidth="1"/>
    <col min="17" max="17" width="23.7109375" style="78" hidden="1" customWidth="1"/>
    <col min="18" max="18" width="28.42578125" style="78" hidden="1" customWidth="1"/>
    <col min="19" max="19" width="9.42578125" style="85" hidden="1" customWidth="1"/>
    <col min="20" max="20" width="12.28515625" style="76" customWidth="1"/>
    <col min="21" max="21" width="11.42578125" style="85" customWidth="1"/>
    <col min="22" max="22" width="11.42578125" style="98" customWidth="1"/>
    <col min="23" max="23" width="10.28515625" bestFit="1" customWidth="1"/>
    <col min="24" max="24" width="20.7109375" customWidth="1"/>
    <col min="25" max="25" width="48.7109375" customWidth="1"/>
    <col min="26" max="26" width="11.42578125" style="12" customWidth="1"/>
    <col min="27" max="27" width="11.85546875" style="62" customWidth="1"/>
    <col min="28" max="28" width="10.85546875" style="106" customWidth="1"/>
    <col min="29" max="29" width="10.42578125" style="106" customWidth="1"/>
    <col min="30" max="30" width="11.7109375" style="11" customWidth="1"/>
    <col min="31" max="31" width="6.140625" style="11" customWidth="1"/>
    <col min="32" max="33" width="11.42578125" style="11" customWidth="1"/>
    <col min="34" max="34" width="11.42578125" style="53" customWidth="1"/>
    <col min="35" max="35" width="11.42578125" style="78" customWidth="1"/>
    <col min="36" max="36" width="11.42578125" style="116" customWidth="1"/>
    <col min="37" max="37" width="8.5703125" style="116" customWidth="1"/>
    <col min="38" max="38" width="10.5703125" style="125" customWidth="1"/>
    <col min="39" max="42" width="6.85546875" style="78" customWidth="1"/>
    <col min="43" max="43" width="6.85546875" style="137" customWidth="1"/>
    <col min="44" max="44" width="9" style="78" customWidth="1"/>
    <col min="45" max="45" width="21.140625" style="62" customWidth="1"/>
    <col min="46" max="46" width="18.140625" style="62" customWidth="1"/>
    <col min="47" max="47" width="12.5703125" style="138" customWidth="1"/>
    <col min="48" max="48" width="76.7109375" style="139" customWidth="1"/>
    <col min="49" max="49" width="3.7109375" style="10" customWidth="1"/>
    <col min="50" max="50" width="5" style="143" customWidth="1"/>
    <col min="51" max="52" width="3.7109375" style="147" customWidth="1"/>
    <col min="53" max="53" width="3.7109375" style="152" bestFit="1" customWidth="1"/>
    <col min="54" max="54" width="42.140625" style="156" customWidth="1"/>
    <col min="55" max="55" width="3.7109375" style="138" customWidth="1"/>
    <col min="56" max="56" width="5.85546875" style="136" customWidth="1"/>
    <col min="57" max="57" width="23" style="136" customWidth="1"/>
    <col min="58" max="58" width="3.7109375" style="138" customWidth="1"/>
    <col min="59" max="59" width="5.85546875" style="136" customWidth="1"/>
    <col min="60" max="60" width="23" style="136" customWidth="1"/>
    <col min="61" max="61" width="3.7109375" style="138" customWidth="1"/>
    <col min="62" max="62" width="5.85546875" style="136" customWidth="1"/>
    <col min="63" max="63" width="23" style="136" customWidth="1"/>
    <col min="64" max="64" width="3.7109375" style="138" customWidth="1"/>
    <col min="65" max="65" width="5.85546875" style="136" customWidth="1"/>
    <col min="66" max="66" width="23" style="136" customWidth="1"/>
    <col min="67" max="67" width="3.7109375" style="138" customWidth="1"/>
    <col min="68" max="68" width="5.85546875" style="136" customWidth="1"/>
    <col min="69" max="69" width="3.7109375" style="12" customWidth="1"/>
    <col min="70" max="70" width="3.7109375" style="14" customWidth="1"/>
    <col min="71" max="71" width="3.7109375" style="15" customWidth="1"/>
    <col min="72" max="72" width="11.7109375" style="62" customWidth="1"/>
    <col min="73" max="73" width="10.85546875" style="62" customWidth="1"/>
    <col min="1022" max="1027" width="11.5703125" customWidth="1"/>
  </cols>
  <sheetData>
    <row r="1" spans="1:73" s="16" customFormat="1" ht="15" customHeight="1" thickBot="1" x14ac:dyDescent="0.3">
      <c r="A1" s="232" t="s">
        <v>47</v>
      </c>
      <c r="B1" s="233" t="s">
        <v>48</v>
      </c>
      <c r="C1" s="233" t="s">
        <v>49</v>
      </c>
      <c r="D1" s="233" t="s">
        <v>50</v>
      </c>
      <c r="E1" s="233" t="s">
        <v>51</v>
      </c>
      <c r="F1" s="233" t="s">
        <v>52</v>
      </c>
      <c r="G1" s="233" t="s">
        <v>53</v>
      </c>
      <c r="H1" s="237" t="s">
        <v>54</v>
      </c>
      <c r="I1" s="238" t="s">
        <v>55</v>
      </c>
      <c r="J1" s="239" t="s">
        <v>56</v>
      </c>
      <c r="K1" s="234" t="s">
        <v>3</v>
      </c>
      <c r="L1" s="235" t="s">
        <v>64</v>
      </c>
      <c r="M1" s="236"/>
      <c r="N1" s="233" t="s">
        <v>57</v>
      </c>
      <c r="O1" s="233" t="s">
        <v>58</v>
      </c>
      <c r="P1" s="233" t="s">
        <v>59</v>
      </c>
      <c r="Q1" s="233" t="s">
        <v>60</v>
      </c>
      <c r="R1" s="233" t="s">
        <v>61</v>
      </c>
      <c r="S1" s="233" t="s">
        <v>62</v>
      </c>
      <c r="T1" s="252" t="s">
        <v>63</v>
      </c>
      <c r="U1" s="252"/>
      <c r="V1" s="252"/>
      <c r="W1" s="243" t="s">
        <v>1504</v>
      </c>
      <c r="X1" s="244"/>
      <c r="Y1" s="245"/>
      <c r="Z1" s="253" t="s">
        <v>27</v>
      </c>
      <c r="AA1" s="253"/>
      <c r="AB1" s="253"/>
      <c r="AC1" s="253"/>
      <c r="AD1" s="253"/>
      <c r="AE1" s="253"/>
      <c r="AF1" s="253"/>
      <c r="AG1" s="253"/>
      <c r="AH1" s="254" t="s">
        <v>65</v>
      </c>
      <c r="AI1" s="254"/>
      <c r="AJ1" s="239" t="s">
        <v>66</v>
      </c>
      <c r="AK1" s="239" t="s">
        <v>67</v>
      </c>
      <c r="AL1" s="242" t="s">
        <v>68</v>
      </c>
      <c r="AM1" s="251" t="s">
        <v>69</v>
      </c>
      <c r="AN1" s="251"/>
      <c r="AO1" s="251"/>
      <c r="AP1" s="251"/>
      <c r="AQ1" s="251"/>
      <c r="AR1" s="233" t="s">
        <v>70</v>
      </c>
      <c r="AS1" s="233" t="s">
        <v>71</v>
      </c>
      <c r="AT1" s="233" t="s">
        <v>72</v>
      </c>
      <c r="AU1" s="233" t="s">
        <v>73</v>
      </c>
      <c r="AV1" s="250" t="s">
        <v>74</v>
      </c>
      <c r="AW1" s="249" t="s">
        <v>75</v>
      </c>
      <c r="AX1" s="237" t="s">
        <v>76</v>
      </c>
      <c r="AY1" s="237" t="s">
        <v>77</v>
      </c>
      <c r="AZ1" s="237" t="s">
        <v>78</v>
      </c>
      <c r="BA1" s="237" t="s">
        <v>79</v>
      </c>
      <c r="BB1" s="248" t="s">
        <v>80</v>
      </c>
      <c r="BC1" s="248"/>
      <c r="BD1" s="248"/>
      <c r="BE1" s="248" t="s">
        <v>81</v>
      </c>
      <c r="BF1" s="248"/>
      <c r="BG1" s="248"/>
      <c r="BH1" s="248" t="s">
        <v>82</v>
      </c>
      <c r="BI1" s="248"/>
      <c r="BJ1" s="248"/>
      <c r="BK1" s="248" t="s">
        <v>83</v>
      </c>
      <c r="BL1" s="248"/>
      <c r="BM1" s="248"/>
      <c r="BN1" s="248" t="s">
        <v>84</v>
      </c>
      <c r="BO1" s="248"/>
      <c r="BP1" s="248"/>
      <c r="BQ1" s="242" t="s">
        <v>85</v>
      </c>
      <c r="BR1" s="237" t="s">
        <v>86</v>
      </c>
      <c r="BS1" s="246" t="s">
        <v>87</v>
      </c>
      <c r="BT1" s="247" t="s">
        <v>88</v>
      </c>
      <c r="BU1" s="247" t="s">
        <v>89</v>
      </c>
    </row>
    <row r="2" spans="1:73" ht="124.5" customHeight="1" x14ac:dyDescent="0.25">
      <c r="A2" s="232"/>
      <c r="B2" s="233"/>
      <c r="C2" s="233"/>
      <c r="D2" s="233"/>
      <c r="E2" s="233"/>
      <c r="F2" s="233"/>
      <c r="G2" s="233"/>
      <c r="H2" s="237"/>
      <c r="I2" s="238"/>
      <c r="J2" s="239"/>
      <c r="K2" s="234"/>
      <c r="L2" s="179" t="s">
        <v>93</v>
      </c>
      <c r="M2" s="179" t="s">
        <v>94</v>
      </c>
      <c r="N2" s="233"/>
      <c r="O2" s="233"/>
      <c r="P2" s="233"/>
      <c r="Q2" s="233"/>
      <c r="R2" s="233"/>
      <c r="S2" s="233"/>
      <c r="T2" s="17" t="s">
        <v>90</v>
      </c>
      <c r="U2" s="18" t="s">
        <v>91</v>
      </c>
      <c r="V2" s="19" t="s">
        <v>92</v>
      </c>
      <c r="W2" s="214" t="s">
        <v>50</v>
      </c>
      <c r="X2" s="217" t="s">
        <v>1505</v>
      </c>
      <c r="Y2" s="218" t="s">
        <v>1506</v>
      </c>
      <c r="Z2" s="20" t="s">
        <v>95</v>
      </c>
      <c r="AA2" s="20" t="s">
        <v>96</v>
      </c>
      <c r="AB2" s="20" t="s">
        <v>97</v>
      </c>
      <c r="AC2" s="20" t="s">
        <v>98</v>
      </c>
      <c r="AD2" s="20" t="s">
        <v>99</v>
      </c>
      <c r="AE2" s="20" t="s">
        <v>100</v>
      </c>
      <c r="AF2" s="20" t="s">
        <v>101</v>
      </c>
      <c r="AG2" s="20" t="s">
        <v>102</v>
      </c>
      <c r="AH2" s="17" t="s">
        <v>101</v>
      </c>
      <c r="AI2" s="18" t="s">
        <v>102</v>
      </c>
      <c r="AJ2" s="239"/>
      <c r="AK2" s="239"/>
      <c r="AL2" s="242"/>
      <c r="AM2" s="18" t="s">
        <v>103</v>
      </c>
      <c r="AN2" s="18" t="s">
        <v>104</v>
      </c>
      <c r="AO2" s="18" t="s">
        <v>105</v>
      </c>
      <c r="AP2" s="18" t="s">
        <v>106</v>
      </c>
      <c r="AQ2" s="18" t="s">
        <v>107</v>
      </c>
      <c r="AR2" s="233"/>
      <c r="AS2" s="233"/>
      <c r="AT2" s="233"/>
      <c r="AU2" s="233"/>
      <c r="AV2" s="250"/>
      <c r="AW2" s="249"/>
      <c r="AX2" s="237"/>
      <c r="AY2" s="237"/>
      <c r="AZ2" s="237"/>
      <c r="BA2" s="237"/>
      <c r="BB2" s="21" t="s">
        <v>56</v>
      </c>
      <c r="BC2" s="18" t="s">
        <v>108</v>
      </c>
      <c r="BD2" s="18" t="s">
        <v>109</v>
      </c>
      <c r="BE2" s="18" t="s">
        <v>56</v>
      </c>
      <c r="BF2" s="18" t="s">
        <v>108</v>
      </c>
      <c r="BG2" s="18" t="s">
        <v>109</v>
      </c>
      <c r="BH2" s="18" t="s">
        <v>56</v>
      </c>
      <c r="BI2" s="18" t="s">
        <v>108</v>
      </c>
      <c r="BJ2" s="18" t="s">
        <v>109</v>
      </c>
      <c r="BK2" s="18" t="s">
        <v>56</v>
      </c>
      <c r="BL2" s="18" t="s">
        <v>108</v>
      </c>
      <c r="BM2" s="18" t="s">
        <v>109</v>
      </c>
      <c r="BN2" s="18" t="s">
        <v>56</v>
      </c>
      <c r="BO2" s="18" t="s">
        <v>108</v>
      </c>
      <c r="BP2" s="18" t="s">
        <v>109</v>
      </c>
      <c r="BQ2" s="242"/>
      <c r="BR2" s="237"/>
      <c r="BS2" s="246"/>
      <c r="BT2" s="247"/>
      <c r="BU2" s="247"/>
    </row>
    <row r="3" spans="1:73" x14ac:dyDescent="0.25">
      <c r="A3" s="50"/>
      <c r="B3" s="54" t="s">
        <v>110</v>
      </c>
      <c r="C3" s="59"/>
      <c r="D3" s="59"/>
      <c r="E3" s="59"/>
      <c r="F3" s="59"/>
      <c r="G3" s="59"/>
      <c r="H3" s="59"/>
      <c r="I3" s="59"/>
      <c r="J3" s="68"/>
      <c r="K3" s="50"/>
      <c r="L3" s="180"/>
      <c r="M3" s="180"/>
      <c r="N3" s="54"/>
      <c r="O3" s="81"/>
      <c r="P3" s="54" t="s">
        <v>676</v>
      </c>
      <c r="Q3" s="54"/>
      <c r="R3" s="54"/>
      <c r="S3" s="54"/>
      <c r="T3" s="50"/>
      <c r="U3" s="54"/>
      <c r="V3" s="68"/>
      <c r="W3" s="50"/>
      <c r="X3" s="215"/>
      <c r="Y3" s="216"/>
      <c r="Z3" s="50"/>
      <c r="AA3" s="54"/>
      <c r="AB3" s="103"/>
      <c r="AC3" s="103"/>
      <c r="AD3" s="68"/>
      <c r="AE3" s="68"/>
      <c r="AF3" s="68"/>
      <c r="AG3" s="68"/>
      <c r="AH3" s="54"/>
      <c r="AI3" s="54"/>
      <c r="AJ3" s="113"/>
      <c r="AK3" s="113"/>
      <c r="AL3" s="54"/>
      <c r="AM3" s="54"/>
      <c r="AN3" s="54"/>
      <c r="AO3" s="54"/>
      <c r="AP3" s="54"/>
      <c r="AQ3" s="54"/>
      <c r="AR3" s="54"/>
      <c r="AS3" s="81"/>
      <c r="AT3" s="81"/>
      <c r="AU3" s="81"/>
      <c r="AV3" s="81"/>
      <c r="AW3" s="81"/>
      <c r="AX3" s="81"/>
      <c r="AY3" s="81"/>
      <c r="AZ3" s="81"/>
      <c r="BA3" s="81"/>
      <c r="BB3" s="81"/>
      <c r="BC3" s="81"/>
      <c r="BD3" s="81"/>
      <c r="BE3" s="153"/>
      <c r="BF3" s="81"/>
      <c r="BG3" s="81"/>
      <c r="BH3" s="81"/>
      <c r="BI3" s="153"/>
      <c r="BJ3" s="81"/>
      <c r="BK3" s="81"/>
      <c r="BL3" s="81"/>
      <c r="BM3" s="153"/>
      <c r="BN3" s="81"/>
      <c r="BO3" s="81"/>
      <c r="BP3" s="81"/>
      <c r="BQ3" s="154"/>
      <c r="BR3" s="81"/>
      <c r="BS3" s="153"/>
      <c r="BT3" s="81"/>
      <c r="BU3" s="81"/>
    </row>
    <row r="4" spans="1:73" ht="15.75" x14ac:dyDescent="0.25">
      <c r="A4" s="51" t="s">
        <v>1375</v>
      </c>
      <c r="B4" s="55"/>
      <c r="C4" s="60" t="s">
        <v>111</v>
      </c>
      <c r="D4" s="60" t="s">
        <v>22</v>
      </c>
      <c r="E4" s="60" t="s">
        <v>1376</v>
      </c>
      <c r="F4" s="63" t="s">
        <v>1377</v>
      </c>
      <c r="G4" s="66">
        <v>0</v>
      </c>
      <c r="H4" s="60"/>
      <c r="I4" s="60" t="s">
        <v>110</v>
      </c>
      <c r="J4" s="69" t="s">
        <v>1378</v>
      </c>
      <c r="K4" s="73" t="s">
        <v>599</v>
      </c>
      <c r="L4" s="77"/>
      <c r="M4" s="77">
        <v>1000</v>
      </c>
      <c r="N4" s="77" t="s">
        <v>1699</v>
      </c>
      <c r="O4" s="82"/>
      <c r="P4" s="60" t="s">
        <v>1495</v>
      </c>
      <c r="Q4" s="60"/>
      <c r="R4" s="90"/>
      <c r="S4" s="60"/>
      <c r="T4" s="94"/>
      <c r="U4" s="66"/>
      <c r="V4" s="97"/>
      <c r="W4" s="94" t="str">
        <f t="shared" ref="W4" si="0">IF(COUNTIF(N4,"spare"),"","Mqtt1")</f>
        <v>Mqtt1</v>
      </c>
      <c r="X4" s="90" t="str">
        <f t="shared" ref="X4" si="1">IF(COUNTIF(N4,"spare"),"",N4)</f>
        <v>450000 AMCS</v>
      </c>
      <c r="Y4" s="104" t="str">
        <f>IF(COUNTIF(N4,"spare"),"","$."&amp;J4)</f>
        <v>$.GFDEnabled</v>
      </c>
      <c r="Z4" s="94"/>
      <c r="AA4" s="90"/>
      <c r="AB4" s="104"/>
      <c r="AC4" s="104"/>
      <c r="AD4" s="105"/>
      <c r="AE4" s="105"/>
      <c r="AF4" s="105"/>
      <c r="AG4" s="97"/>
      <c r="AH4" s="94"/>
      <c r="AI4" s="66"/>
      <c r="AJ4" s="114"/>
      <c r="AK4" s="114"/>
      <c r="AL4" s="115" t="str">
        <f>IF(ISBLANK(AS4),"",ROW())</f>
        <v/>
      </c>
      <c r="AM4" s="66"/>
      <c r="AN4" s="66"/>
      <c r="AO4" s="66"/>
      <c r="AP4" s="66"/>
      <c r="AQ4" s="128"/>
      <c r="AR4" s="66"/>
      <c r="AS4" s="60"/>
      <c r="AT4" s="60"/>
      <c r="AU4" s="66"/>
      <c r="AV4" s="129"/>
      <c r="AW4" s="129"/>
      <c r="AX4" s="142"/>
      <c r="AY4" s="146"/>
      <c r="AZ4" s="146"/>
      <c r="BA4" s="142" t="str">
        <f>IF(ISNUMBER(AL4),"1","")</f>
        <v/>
      </c>
      <c r="BB4" s="155"/>
      <c r="BC4" s="90"/>
      <c r="BD4" s="66"/>
      <c r="BE4" s="66"/>
      <c r="BF4" s="90"/>
      <c r="BG4" s="66"/>
      <c r="BH4" s="66"/>
      <c r="BI4" s="90"/>
      <c r="BJ4" s="66"/>
      <c r="BK4" s="66"/>
      <c r="BL4" s="90"/>
      <c r="BM4" s="66"/>
      <c r="BN4" s="66"/>
      <c r="BO4" s="90"/>
      <c r="BP4" s="66"/>
      <c r="BQ4" s="94"/>
      <c r="BR4" s="90"/>
      <c r="BS4" s="97"/>
      <c r="BT4" s="66"/>
      <c r="BU4" s="66"/>
    </row>
    <row r="5" spans="1:73" ht="15.75" x14ac:dyDescent="0.25">
      <c r="A5" s="51" t="s">
        <v>1375</v>
      </c>
      <c r="B5" s="55"/>
      <c r="C5" s="60" t="s">
        <v>111</v>
      </c>
      <c r="D5" s="60" t="s">
        <v>22</v>
      </c>
      <c r="E5" s="60" t="s">
        <v>1376</v>
      </c>
      <c r="F5" s="63" t="s">
        <v>1377</v>
      </c>
      <c r="G5" s="66">
        <v>2</v>
      </c>
      <c r="H5" s="60"/>
      <c r="I5" s="60" t="s">
        <v>110</v>
      </c>
      <c r="J5" s="69" t="s">
        <v>1379</v>
      </c>
      <c r="K5" s="73" t="s">
        <v>599</v>
      </c>
      <c r="L5" s="77"/>
      <c r="M5" s="77">
        <v>1000</v>
      </c>
      <c r="N5" s="77" t="s">
        <v>1699</v>
      </c>
      <c r="O5" s="82"/>
      <c r="P5" s="60" t="s">
        <v>1496</v>
      </c>
      <c r="Q5" s="60"/>
      <c r="R5" s="90"/>
      <c r="S5" s="60"/>
      <c r="T5" s="94"/>
      <c r="U5" s="66"/>
      <c r="V5" s="97"/>
      <c r="W5" s="94" t="str">
        <f t="shared" ref="W5:W35" si="2">IF(COUNTIF(N5,"spare"),"","Mqtt1")</f>
        <v>Mqtt1</v>
      </c>
      <c r="X5" s="90" t="str">
        <f t="shared" ref="X5:X35" si="3">IF(COUNTIF(N5,"spare"),"",N5)</f>
        <v>450000 AMCS</v>
      </c>
      <c r="Y5" s="104" t="str">
        <f t="shared" ref="Y5:Y35" si="4">IF(COUNTIF(N5,"spare"),"","$."&amp;J5)</f>
        <v>$.FieldVoltageAvailable</v>
      </c>
      <c r="Z5" s="94"/>
      <c r="AA5" s="90"/>
      <c r="AB5" s="104"/>
      <c r="AC5" s="104"/>
      <c r="AD5" s="105"/>
      <c r="AE5" s="105"/>
      <c r="AF5" s="105"/>
      <c r="AG5" s="97"/>
      <c r="AH5" s="94"/>
      <c r="AI5" s="66"/>
      <c r="AJ5" s="114"/>
      <c r="AK5" s="114"/>
      <c r="AL5" s="115" t="str">
        <f t="shared" ref="AL5:AL9" si="5">IF(ISBLANK(AS5),"",ROW())</f>
        <v/>
      </c>
      <c r="AM5" s="66"/>
      <c r="AN5" s="66"/>
      <c r="AO5" s="66"/>
      <c r="AP5" s="66"/>
      <c r="AQ5" s="128"/>
      <c r="AR5" s="66"/>
      <c r="AS5" s="60"/>
      <c r="AT5" s="60"/>
      <c r="AU5" s="66"/>
      <c r="AV5" s="129"/>
      <c r="AW5" s="129"/>
      <c r="AX5" s="142"/>
      <c r="AY5" s="146"/>
      <c r="AZ5" s="146"/>
      <c r="BA5" s="142" t="str">
        <f t="shared" ref="BA5:BA9" si="6">IF(ISNUMBER(AL5),"1","")</f>
        <v/>
      </c>
      <c r="BB5" s="155"/>
      <c r="BC5" s="90"/>
      <c r="BD5" s="66"/>
      <c r="BE5" s="66"/>
      <c r="BF5" s="90"/>
      <c r="BG5" s="66"/>
      <c r="BH5" s="66"/>
      <c r="BI5" s="90"/>
      <c r="BJ5" s="66"/>
      <c r="BK5" s="66"/>
      <c r="BL5" s="90"/>
      <c r="BM5" s="66"/>
      <c r="BN5" s="66"/>
      <c r="BO5" s="90"/>
      <c r="BP5" s="66"/>
      <c r="BQ5" s="94"/>
      <c r="BR5" s="90"/>
      <c r="BS5" s="97"/>
      <c r="BT5" s="66"/>
      <c r="BU5" s="66"/>
    </row>
    <row r="6" spans="1:73" ht="15.75" x14ac:dyDescent="0.25">
      <c r="A6" s="51" t="s">
        <v>1375</v>
      </c>
      <c r="B6" s="55"/>
      <c r="C6" s="60" t="s">
        <v>111</v>
      </c>
      <c r="D6" s="60" t="s">
        <v>22</v>
      </c>
      <c r="E6" s="60" t="s">
        <v>1376</v>
      </c>
      <c r="F6" s="63" t="s">
        <v>1377</v>
      </c>
      <c r="G6" s="66">
        <v>4</v>
      </c>
      <c r="H6" s="60"/>
      <c r="I6" s="60" t="s">
        <v>110</v>
      </c>
      <c r="J6" s="70" t="s">
        <v>1380</v>
      </c>
      <c r="K6" s="73" t="s">
        <v>599</v>
      </c>
      <c r="L6" s="77"/>
      <c r="M6" s="77">
        <v>1000</v>
      </c>
      <c r="N6" s="77" t="s">
        <v>1699</v>
      </c>
      <c r="O6" s="82"/>
      <c r="P6" s="60" t="s">
        <v>1497</v>
      </c>
      <c r="Q6" s="60"/>
      <c r="R6" s="90"/>
      <c r="S6" s="60"/>
      <c r="T6" s="94"/>
      <c r="U6" s="66"/>
      <c r="V6" s="97"/>
      <c r="W6" s="94" t="str">
        <f t="shared" si="2"/>
        <v>Mqtt1</v>
      </c>
      <c r="X6" s="90" t="str">
        <f t="shared" si="3"/>
        <v>450000 AMCS</v>
      </c>
      <c r="Y6" s="104" t="str">
        <f t="shared" si="4"/>
        <v>$.PA24V</v>
      </c>
      <c r="Z6" s="94"/>
      <c r="AA6" s="90"/>
      <c r="AB6" s="104"/>
      <c r="AC6" s="104"/>
      <c r="AD6" s="105"/>
      <c r="AE6" s="105"/>
      <c r="AF6" s="105"/>
      <c r="AG6" s="97"/>
      <c r="AH6" s="94"/>
      <c r="AI6" s="66"/>
      <c r="AJ6" s="114"/>
      <c r="AK6" s="114"/>
      <c r="AL6" s="115">
        <f t="shared" si="5"/>
        <v>6</v>
      </c>
      <c r="AM6" s="66"/>
      <c r="AN6" s="66"/>
      <c r="AO6" s="66"/>
      <c r="AP6" s="66"/>
      <c r="AQ6" s="128" t="s">
        <v>110</v>
      </c>
      <c r="AR6" s="66"/>
      <c r="AS6" s="60" t="s">
        <v>17</v>
      </c>
      <c r="AT6" s="60"/>
      <c r="AU6" s="66" t="s">
        <v>112</v>
      </c>
      <c r="AV6" s="129" t="s">
        <v>135</v>
      </c>
      <c r="AW6" s="129"/>
      <c r="AX6" s="142"/>
      <c r="AY6" s="146"/>
      <c r="AZ6" s="146"/>
      <c r="BA6" s="142" t="str">
        <f t="shared" si="6"/>
        <v>1</v>
      </c>
      <c r="BB6" s="155"/>
      <c r="BC6" s="90"/>
      <c r="BD6" s="66"/>
      <c r="BE6" s="66"/>
      <c r="BF6" s="90"/>
      <c r="BG6" s="66"/>
      <c r="BH6" s="66"/>
      <c r="BI6" s="90"/>
      <c r="BJ6" s="66"/>
      <c r="BK6" s="66"/>
      <c r="BL6" s="90"/>
      <c r="BM6" s="66"/>
      <c r="BN6" s="66"/>
      <c r="BO6" s="90"/>
      <c r="BP6" s="66"/>
      <c r="BQ6" s="94"/>
      <c r="BR6" s="90"/>
      <c r="BS6" s="97"/>
      <c r="BT6" s="66"/>
      <c r="BU6" s="66"/>
    </row>
    <row r="7" spans="1:73" ht="15.75" x14ac:dyDescent="0.25">
      <c r="A7" s="51" t="s">
        <v>1375</v>
      </c>
      <c r="B7" s="55"/>
      <c r="C7" s="60" t="s">
        <v>111</v>
      </c>
      <c r="D7" s="60" t="s">
        <v>22</v>
      </c>
      <c r="E7" s="60" t="s">
        <v>1376</v>
      </c>
      <c r="F7" s="63" t="s">
        <v>1377</v>
      </c>
      <c r="G7" s="66">
        <v>5</v>
      </c>
      <c r="H7" s="60"/>
      <c r="I7" s="60" t="s">
        <v>110</v>
      </c>
      <c r="J7" s="70" t="s">
        <v>1381</v>
      </c>
      <c r="K7" s="73" t="s">
        <v>599</v>
      </c>
      <c r="L7" s="77"/>
      <c r="M7" s="77">
        <v>1000</v>
      </c>
      <c r="N7" s="77" t="s">
        <v>1699</v>
      </c>
      <c r="O7" s="82"/>
      <c r="P7" s="60" t="s">
        <v>1498</v>
      </c>
      <c r="Q7" s="60"/>
      <c r="R7" s="90"/>
      <c r="S7" s="60"/>
      <c r="T7" s="94"/>
      <c r="U7" s="66"/>
      <c r="V7" s="97"/>
      <c r="W7" s="94" t="str">
        <f t="shared" si="2"/>
        <v>Mqtt1</v>
      </c>
      <c r="X7" s="90" t="str">
        <f t="shared" si="3"/>
        <v>450000 AMCS</v>
      </c>
      <c r="Y7" s="104" t="str">
        <f t="shared" si="4"/>
        <v>$.MA24V</v>
      </c>
      <c r="Z7" s="94"/>
      <c r="AA7" s="90"/>
      <c r="AB7" s="104"/>
      <c r="AC7" s="104"/>
      <c r="AD7" s="105"/>
      <c r="AE7" s="105"/>
      <c r="AF7" s="105"/>
      <c r="AG7" s="97"/>
      <c r="AH7" s="94"/>
      <c r="AI7" s="66"/>
      <c r="AJ7" s="114"/>
      <c r="AK7" s="114"/>
      <c r="AL7" s="115">
        <f t="shared" si="5"/>
        <v>7</v>
      </c>
      <c r="AM7" s="66"/>
      <c r="AN7" s="66"/>
      <c r="AO7" s="66"/>
      <c r="AP7" s="66"/>
      <c r="AQ7" s="128" t="s">
        <v>110</v>
      </c>
      <c r="AR7" s="66"/>
      <c r="AS7" s="60" t="s">
        <v>17</v>
      </c>
      <c r="AT7" s="60"/>
      <c r="AU7" s="66" t="s">
        <v>112</v>
      </c>
      <c r="AV7" s="129" t="s">
        <v>135</v>
      </c>
      <c r="AW7" s="129"/>
      <c r="AX7" s="142"/>
      <c r="AY7" s="146"/>
      <c r="AZ7" s="146"/>
      <c r="BA7" s="142" t="str">
        <f t="shared" si="6"/>
        <v>1</v>
      </c>
      <c r="BB7" s="155"/>
      <c r="BC7" s="90"/>
      <c r="BD7" s="66"/>
      <c r="BE7" s="66"/>
      <c r="BF7" s="90"/>
      <c r="BG7" s="66"/>
      <c r="BH7" s="66"/>
      <c r="BI7" s="90"/>
      <c r="BJ7" s="66"/>
      <c r="BK7" s="66"/>
      <c r="BL7" s="90"/>
      <c r="BM7" s="66"/>
      <c r="BN7" s="66"/>
      <c r="BO7" s="90"/>
      <c r="BP7" s="66"/>
      <c r="BQ7" s="94"/>
      <c r="BR7" s="90"/>
      <c r="BS7" s="97"/>
      <c r="BT7" s="66"/>
      <c r="BU7" s="66"/>
    </row>
    <row r="8" spans="1:73" ht="15.75" x14ac:dyDescent="0.25">
      <c r="A8" s="51" t="s">
        <v>1375</v>
      </c>
      <c r="B8" s="55"/>
      <c r="C8" s="60" t="s">
        <v>111</v>
      </c>
      <c r="D8" s="60" t="s">
        <v>22</v>
      </c>
      <c r="E8" s="60" t="s">
        <v>1376</v>
      </c>
      <c r="F8" s="63" t="s">
        <v>1377</v>
      </c>
      <c r="G8" s="66">
        <v>6</v>
      </c>
      <c r="H8" s="60"/>
      <c r="I8" s="60" t="s">
        <v>110</v>
      </c>
      <c r="J8" s="70" t="s">
        <v>1382</v>
      </c>
      <c r="K8" s="73" t="s">
        <v>599</v>
      </c>
      <c r="L8" s="77"/>
      <c r="M8" s="77">
        <v>1000</v>
      </c>
      <c r="N8" s="77" t="s">
        <v>1699</v>
      </c>
      <c r="O8" s="82"/>
      <c r="P8" s="60" t="s">
        <v>1499</v>
      </c>
      <c r="Q8" s="60"/>
      <c r="R8" s="90"/>
      <c r="S8" s="60"/>
      <c r="T8" s="94"/>
      <c r="U8" s="66"/>
      <c r="V8" s="97"/>
      <c r="W8" s="94" t="str">
        <f t="shared" si="2"/>
        <v>Mqtt1</v>
      </c>
      <c r="X8" s="90" t="str">
        <f t="shared" si="3"/>
        <v>450000 AMCS</v>
      </c>
      <c r="Y8" s="104" t="str">
        <f t="shared" si="4"/>
        <v>$.PA0V</v>
      </c>
      <c r="Z8" s="94"/>
      <c r="AA8" s="90"/>
      <c r="AB8" s="104"/>
      <c r="AC8" s="104"/>
      <c r="AD8" s="105"/>
      <c r="AE8" s="105"/>
      <c r="AF8" s="105"/>
      <c r="AG8" s="97"/>
      <c r="AH8" s="94"/>
      <c r="AI8" s="66"/>
      <c r="AJ8" s="114"/>
      <c r="AK8" s="114"/>
      <c r="AL8" s="115">
        <f t="shared" si="5"/>
        <v>8</v>
      </c>
      <c r="AM8" s="66"/>
      <c r="AN8" s="66"/>
      <c r="AO8" s="66"/>
      <c r="AP8" s="66"/>
      <c r="AQ8" s="128" t="s">
        <v>110</v>
      </c>
      <c r="AR8" s="66"/>
      <c r="AS8" s="60" t="s">
        <v>17</v>
      </c>
      <c r="AT8" s="60"/>
      <c r="AU8" s="66" t="s">
        <v>112</v>
      </c>
      <c r="AV8" s="129" t="s">
        <v>135</v>
      </c>
      <c r="AW8" s="129"/>
      <c r="AX8" s="142"/>
      <c r="AY8" s="146"/>
      <c r="AZ8" s="146"/>
      <c r="BA8" s="142" t="str">
        <f t="shared" si="6"/>
        <v>1</v>
      </c>
      <c r="BB8" s="155"/>
      <c r="BC8" s="90"/>
      <c r="BD8" s="66"/>
      <c r="BE8" s="66"/>
      <c r="BF8" s="90"/>
      <c r="BG8" s="66"/>
      <c r="BH8" s="66"/>
      <c r="BI8" s="90"/>
      <c r="BJ8" s="66"/>
      <c r="BK8" s="66"/>
      <c r="BL8" s="90"/>
      <c r="BM8" s="66"/>
      <c r="BN8" s="66"/>
      <c r="BO8" s="90"/>
      <c r="BP8" s="66"/>
      <c r="BQ8" s="94"/>
      <c r="BR8" s="90"/>
      <c r="BS8" s="97"/>
      <c r="BT8" s="66"/>
      <c r="BU8" s="66"/>
    </row>
    <row r="9" spans="1:73" ht="15.75" x14ac:dyDescent="0.25">
      <c r="A9" s="51" t="s">
        <v>1375</v>
      </c>
      <c r="B9" s="55"/>
      <c r="C9" s="60" t="s">
        <v>111</v>
      </c>
      <c r="D9" s="60" t="s">
        <v>22</v>
      </c>
      <c r="E9" s="60" t="s">
        <v>1376</v>
      </c>
      <c r="F9" s="63" t="s">
        <v>1377</v>
      </c>
      <c r="G9" s="66">
        <v>7</v>
      </c>
      <c r="H9" s="60"/>
      <c r="I9" s="60" t="s">
        <v>110</v>
      </c>
      <c r="J9" s="70" t="s">
        <v>1383</v>
      </c>
      <c r="K9" s="73" t="s">
        <v>599</v>
      </c>
      <c r="L9" s="77"/>
      <c r="M9" s="77">
        <v>1000</v>
      </c>
      <c r="N9" s="77" t="s">
        <v>1699</v>
      </c>
      <c r="O9" s="82"/>
      <c r="P9" s="60" t="s">
        <v>1500</v>
      </c>
      <c r="Q9" s="60"/>
      <c r="R9" s="90"/>
      <c r="S9" s="60"/>
      <c r="T9" s="94"/>
      <c r="U9" s="66"/>
      <c r="V9" s="97"/>
      <c r="W9" s="94" t="str">
        <f t="shared" si="2"/>
        <v>Mqtt1</v>
      </c>
      <c r="X9" s="90" t="str">
        <f t="shared" si="3"/>
        <v>450000 AMCS</v>
      </c>
      <c r="Y9" s="104" t="str">
        <f t="shared" si="4"/>
        <v>$.MA0V</v>
      </c>
      <c r="Z9" s="94"/>
      <c r="AA9" s="90"/>
      <c r="AB9" s="104"/>
      <c r="AC9" s="104"/>
      <c r="AD9" s="105"/>
      <c r="AE9" s="105"/>
      <c r="AF9" s="105"/>
      <c r="AG9" s="97"/>
      <c r="AH9" s="94"/>
      <c r="AI9" s="66"/>
      <c r="AJ9" s="114"/>
      <c r="AK9" s="114"/>
      <c r="AL9" s="115">
        <f t="shared" si="5"/>
        <v>9</v>
      </c>
      <c r="AM9" s="66"/>
      <c r="AN9" s="66"/>
      <c r="AO9" s="66"/>
      <c r="AP9" s="66"/>
      <c r="AQ9" s="128" t="s">
        <v>110</v>
      </c>
      <c r="AR9" s="66"/>
      <c r="AS9" s="60" t="s">
        <v>17</v>
      </c>
      <c r="AT9" s="60"/>
      <c r="AU9" s="66" t="s">
        <v>112</v>
      </c>
      <c r="AV9" s="129" t="s">
        <v>135</v>
      </c>
      <c r="AW9" s="129"/>
      <c r="AX9" s="142"/>
      <c r="AY9" s="146"/>
      <c r="AZ9" s="146"/>
      <c r="BA9" s="142" t="str">
        <f t="shared" si="6"/>
        <v>1</v>
      </c>
      <c r="BB9" s="155"/>
      <c r="BC9" s="90"/>
      <c r="BD9" s="66"/>
      <c r="BE9" s="66"/>
      <c r="BF9" s="90"/>
      <c r="BG9" s="66"/>
      <c r="BH9" s="66"/>
      <c r="BI9" s="90"/>
      <c r="BJ9" s="66"/>
      <c r="BK9" s="66"/>
      <c r="BL9" s="90"/>
      <c r="BM9" s="66"/>
      <c r="BN9" s="66"/>
      <c r="BO9" s="90"/>
      <c r="BP9" s="66"/>
      <c r="BQ9" s="94"/>
      <c r="BR9" s="90"/>
      <c r="BS9" s="97"/>
      <c r="BT9" s="66"/>
      <c r="BU9" s="66"/>
    </row>
    <row r="10" spans="1:73" ht="15.75" x14ac:dyDescent="0.25">
      <c r="A10" s="51" t="s">
        <v>871</v>
      </c>
      <c r="B10" s="55"/>
      <c r="C10" s="60" t="s">
        <v>111</v>
      </c>
      <c r="D10" s="60" t="s">
        <v>22</v>
      </c>
      <c r="E10" s="60" t="s">
        <v>131</v>
      </c>
      <c r="F10" s="63" t="s">
        <v>132</v>
      </c>
      <c r="G10" s="66">
        <v>1</v>
      </c>
      <c r="H10" s="60"/>
      <c r="I10" s="60" t="s">
        <v>110</v>
      </c>
      <c r="J10" s="69" t="s">
        <v>133</v>
      </c>
      <c r="K10" s="73" t="s">
        <v>599</v>
      </c>
      <c r="L10" s="77"/>
      <c r="M10" s="77">
        <v>1000</v>
      </c>
      <c r="N10" s="77" t="s">
        <v>1699</v>
      </c>
      <c r="O10" s="82"/>
      <c r="P10" s="60" t="s">
        <v>1501</v>
      </c>
      <c r="Q10" s="60"/>
      <c r="R10" s="90"/>
      <c r="S10" s="60"/>
      <c r="T10" s="94"/>
      <c r="U10" s="66"/>
      <c r="V10" s="97"/>
      <c r="W10" s="94" t="str">
        <f t="shared" si="2"/>
        <v>Mqtt1</v>
      </c>
      <c r="X10" s="90" t="str">
        <f t="shared" si="3"/>
        <v>450000 AMCS</v>
      </c>
      <c r="Y10" s="104" t="str">
        <f t="shared" si="4"/>
        <v>$.AmcsPowerSupplyFailure</v>
      </c>
      <c r="Z10" s="94"/>
      <c r="AA10" s="90"/>
      <c r="AB10" s="104"/>
      <c r="AC10" s="104"/>
      <c r="AD10" s="105"/>
      <c r="AE10" s="105"/>
      <c r="AF10" s="105"/>
      <c r="AG10" s="97"/>
      <c r="AH10" s="94"/>
      <c r="AI10" s="66"/>
      <c r="AJ10" s="114"/>
      <c r="AK10" s="114"/>
      <c r="AL10" s="115">
        <f>IF(ISBLANK(AS10),"",ROW())</f>
        <v>10</v>
      </c>
      <c r="AM10" s="66"/>
      <c r="AN10" s="66"/>
      <c r="AO10" s="66"/>
      <c r="AP10" s="66"/>
      <c r="AQ10" s="128" t="s">
        <v>115</v>
      </c>
      <c r="AR10" s="66"/>
      <c r="AS10" s="60" t="s">
        <v>17</v>
      </c>
      <c r="AT10" s="60"/>
      <c r="AU10" s="66" t="s">
        <v>112</v>
      </c>
      <c r="AV10" s="129" t="s">
        <v>134</v>
      </c>
      <c r="AW10" s="129"/>
      <c r="AX10" s="142"/>
      <c r="AY10" s="146"/>
      <c r="AZ10" s="146"/>
      <c r="BA10" s="142" t="str">
        <f>IF(ISNUMBER(AL10),"1","")</f>
        <v>1</v>
      </c>
      <c r="BB10" s="155"/>
      <c r="BC10" s="90"/>
      <c r="BD10" s="66"/>
      <c r="BE10" s="66"/>
      <c r="BF10" s="90"/>
      <c r="BG10" s="66"/>
      <c r="BH10" s="66"/>
      <c r="BI10" s="90"/>
      <c r="BJ10" s="66"/>
      <c r="BK10" s="66"/>
      <c r="BL10" s="90"/>
      <c r="BM10" s="66"/>
      <c r="BN10" s="66"/>
      <c r="BO10" s="90"/>
      <c r="BP10" s="66"/>
      <c r="BQ10" s="94"/>
      <c r="BR10" s="90"/>
      <c r="BS10" s="97"/>
      <c r="BT10" s="66"/>
      <c r="BU10" s="66"/>
    </row>
    <row r="11" spans="1:73" ht="15.75" x14ac:dyDescent="0.25">
      <c r="A11" s="51" t="s">
        <v>888</v>
      </c>
      <c r="B11" s="55"/>
      <c r="C11" s="60" t="s">
        <v>111</v>
      </c>
      <c r="D11" s="60" t="s">
        <v>22</v>
      </c>
      <c r="E11" s="60" t="s">
        <v>131</v>
      </c>
      <c r="F11" s="63" t="s">
        <v>132</v>
      </c>
      <c r="G11" s="66">
        <v>2</v>
      </c>
      <c r="H11" s="60"/>
      <c r="I11" s="60" t="s">
        <v>110</v>
      </c>
      <c r="J11" s="69" t="str">
        <f>CONCATENATE("Spare_",E11,"_",G11)</f>
        <v>Spare_DI00_2</v>
      </c>
      <c r="K11" s="73" t="s">
        <v>599</v>
      </c>
      <c r="L11" s="77"/>
      <c r="M11" s="77">
        <v>1000</v>
      </c>
      <c r="N11" s="77" t="s">
        <v>605</v>
      </c>
      <c r="O11" s="82"/>
      <c r="P11" s="60" t="s">
        <v>146</v>
      </c>
      <c r="Q11" s="60"/>
      <c r="R11" s="90"/>
      <c r="S11" s="60"/>
      <c r="T11" s="94"/>
      <c r="U11" s="66"/>
      <c r="V11" s="97"/>
      <c r="W11" s="94" t="str">
        <f t="shared" si="2"/>
        <v/>
      </c>
      <c r="X11" s="90" t="str">
        <f t="shared" si="3"/>
        <v/>
      </c>
      <c r="Y11" s="104" t="str">
        <f t="shared" si="4"/>
        <v/>
      </c>
      <c r="Z11" s="94"/>
      <c r="AA11" s="90"/>
      <c r="AB11" s="104"/>
      <c r="AC11" s="104"/>
      <c r="AD11" s="105"/>
      <c r="AE11" s="105"/>
      <c r="AF11" s="105"/>
      <c r="AG11" s="97"/>
      <c r="AH11" s="94"/>
      <c r="AI11" s="66"/>
      <c r="AJ11" s="114"/>
      <c r="AK11" s="114"/>
      <c r="AL11" s="115" t="str">
        <f t="shared" ref="AL11" si="7">IF(ISBLANK(AS11),"",ROW())</f>
        <v/>
      </c>
      <c r="AM11" s="66"/>
      <c r="AN11" s="66"/>
      <c r="AO11" s="66"/>
      <c r="AP11" s="66"/>
      <c r="AQ11" s="128"/>
      <c r="AR11" s="66"/>
      <c r="AS11" s="60"/>
      <c r="AT11" s="60"/>
      <c r="AU11" s="66"/>
      <c r="AV11" s="129" t="str">
        <f t="shared" ref="AV11" si="8">IF(ISNUMBER(AL11),"Please consult operation manual for more information","")</f>
        <v/>
      </c>
      <c r="AW11" s="129"/>
      <c r="AX11" s="142"/>
      <c r="AY11" s="146"/>
      <c r="AZ11" s="146"/>
      <c r="BA11" s="142" t="str">
        <f t="shared" ref="BA11:BA35" si="9">IF(ISNUMBER(AL11),"1","")</f>
        <v/>
      </c>
      <c r="BB11" s="155"/>
      <c r="BC11" s="90"/>
      <c r="BD11" s="66"/>
      <c r="BE11" s="66"/>
      <c r="BF11" s="90"/>
      <c r="BG11" s="66"/>
      <c r="BH11" s="66"/>
      <c r="BI11" s="90"/>
      <c r="BJ11" s="66"/>
      <c r="BK11" s="66"/>
      <c r="BL11" s="90"/>
      <c r="BM11" s="66"/>
      <c r="BN11" s="66"/>
      <c r="BO11" s="90"/>
      <c r="BP11" s="66"/>
      <c r="BQ11" s="94"/>
      <c r="BR11" s="90"/>
      <c r="BS11" s="97"/>
      <c r="BT11" s="66"/>
      <c r="BU11" s="66"/>
    </row>
    <row r="12" spans="1:73" ht="15.75" x14ac:dyDescent="0.25">
      <c r="A12" s="51" t="s">
        <v>412</v>
      </c>
      <c r="B12" s="55"/>
      <c r="C12" s="60" t="s">
        <v>111</v>
      </c>
      <c r="D12" s="60" t="s">
        <v>22</v>
      </c>
      <c r="E12" s="60" t="s">
        <v>131</v>
      </c>
      <c r="F12" s="63" t="s">
        <v>132</v>
      </c>
      <c r="G12" s="66">
        <v>3</v>
      </c>
      <c r="H12" s="60"/>
      <c r="I12" s="60" t="s">
        <v>110</v>
      </c>
      <c r="J12" s="70" t="s">
        <v>136</v>
      </c>
      <c r="K12" s="73" t="s">
        <v>599</v>
      </c>
      <c r="L12" s="77"/>
      <c r="M12" s="77">
        <v>1000</v>
      </c>
      <c r="N12" s="77" t="s">
        <v>1699</v>
      </c>
      <c r="O12" s="82"/>
      <c r="P12" s="60" t="s">
        <v>137</v>
      </c>
      <c r="Q12" s="60"/>
      <c r="R12" s="90"/>
      <c r="S12" s="60"/>
      <c r="T12" s="94"/>
      <c r="U12" s="66"/>
      <c r="V12" s="97"/>
      <c r="W12" s="94" t="str">
        <f t="shared" si="2"/>
        <v>Mqtt1</v>
      </c>
      <c r="X12" s="90" t="str">
        <f t="shared" si="3"/>
        <v>450000 AMCS</v>
      </c>
      <c r="Y12" s="104" t="str">
        <f t="shared" si="4"/>
        <v>$.UmsEntranceUnitMannedSwitch</v>
      </c>
      <c r="Z12" s="94"/>
      <c r="AA12" s="90"/>
      <c r="AB12" s="104"/>
      <c r="AC12" s="104"/>
      <c r="AD12" s="105"/>
      <c r="AE12" s="105"/>
      <c r="AF12" s="105"/>
      <c r="AG12" s="97"/>
      <c r="AH12" s="94"/>
      <c r="AI12" s="66"/>
      <c r="AJ12" s="114"/>
      <c r="AK12" s="114"/>
      <c r="AL12" s="115" t="str">
        <f t="shared" ref="AL12:AL65" si="10">IF(ISBLANK(AS12),"",ROW())</f>
        <v/>
      </c>
      <c r="AM12" s="66"/>
      <c r="AN12" s="66"/>
      <c r="AO12" s="66"/>
      <c r="AP12" s="66"/>
      <c r="AQ12" s="128"/>
      <c r="AR12" s="66"/>
      <c r="AS12" s="60"/>
      <c r="AT12" s="60"/>
      <c r="AU12" s="66"/>
      <c r="AV12" s="129" t="str">
        <f t="shared" ref="AV12:AV21" si="11">IF(ISNUMBER(AL12),"Please consult operation manual for more information","")</f>
        <v/>
      </c>
      <c r="AW12" s="129"/>
      <c r="AX12" s="142"/>
      <c r="AY12" s="146"/>
      <c r="AZ12" s="146"/>
      <c r="BA12" s="142" t="str">
        <f t="shared" si="9"/>
        <v/>
      </c>
      <c r="BB12" s="155"/>
      <c r="BC12" s="90"/>
      <c r="BD12" s="66"/>
      <c r="BE12" s="66"/>
      <c r="BF12" s="90"/>
      <c r="BG12" s="66"/>
      <c r="BH12" s="66"/>
      <c r="BI12" s="90"/>
      <c r="BJ12" s="66"/>
      <c r="BK12" s="66"/>
      <c r="BL12" s="90"/>
      <c r="BM12" s="66"/>
      <c r="BN12" s="66"/>
      <c r="BO12" s="90"/>
      <c r="BP12" s="66"/>
      <c r="BQ12" s="94"/>
      <c r="BR12" s="90"/>
      <c r="BS12" s="97"/>
      <c r="BT12" s="66"/>
      <c r="BU12" s="66"/>
    </row>
    <row r="13" spans="1:73" ht="15.75" x14ac:dyDescent="0.25">
      <c r="A13" s="51" t="s">
        <v>412</v>
      </c>
      <c r="B13" s="55"/>
      <c r="C13" s="60" t="s">
        <v>111</v>
      </c>
      <c r="D13" s="60" t="s">
        <v>22</v>
      </c>
      <c r="E13" s="60" t="s">
        <v>131</v>
      </c>
      <c r="F13" s="63" t="s">
        <v>132</v>
      </c>
      <c r="G13" s="66">
        <v>4</v>
      </c>
      <c r="H13" s="60"/>
      <c r="I13" s="60" t="s">
        <v>110</v>
      </c>
      <c r="J13" s="70" t="s">
        <v>138</v>
      </c>
      <c r="K13" s="73" t="s">
        <v>599</v>
      </c>
      <c r="L13" s="77"/>
      <c r="M13" s="77">
        <v>1000</v>
      </c>
      <c r="N13" s="77" t="s">
        <v>1699</v>
      </c>
      <c r="O13" s="82"/>
      <c r="P13" s="60" t="s">
        <v>139</v>
      </c>
      <c r="Q13" s="60"/>
      <c r="R13" s="90"/>
      <c r="S13" s="60"/>
      <c r="T13" s="94"/>
      <c r="U13" s="66"/>
      <c r="V13" s="97"/>
      <c r="W13" s="94" t="str">
        <f t="shared" si="2"/>
        <v>Mqtt1</v>
      </c>
      <c r="X13" s="90" t="str">
        <f t="shared" si="3"/>
        <v>450000 AMCS</v>
      </c>
      <c r="Y13" s="104" t="str">
        <f t="shared" si="4"/>
        <v>$.UmsEntranceUnitUnmannedSwitch</v>
      </c>
      <c r="Z13" s="94"/>
      <c r="AA13" s="90"/>
      <c r="AB13" s="104"/>
      <c r="AC13" s="104"/>
      <c r="AD13" s="105"/>
      <c r="AE13" s="105"/>
      <c r="AF13" s="105"/>
      <c r="AG13" s="97"/>
      <c r="AH13" s="94"/>
      <c r="AI13" s="66"/>
      <c r="AJ13" s="114"/>
      <c r="AK13" s="114"/>
      <c r="AL13" s="115" t="str">
        <f t="shared" si="10"/>
        <v/>
      </c>
      <c r="AM13" s="66"/>
      <c r="AN13" s="66"/>
      <c r="AO13" s="66"/>
      <c r="AP13" s="66"/>
      <c r="AQ13" s="128"/>
      <c r="AR13" s="66"/>
      <c r="AS13" s="60"/>
      <c r="AT13" s="60"/>
      <c r="AU13" s="66"/>
      <c r="AV13" s="129" t="str">
        <f t="shared" si="11"/>
        <v/>
      </c>
      <c r="AW13" s="129"/>
      <c r="AX13" s="142"/>
      <c r="AY13" s="146"/>
      <c r="AZ13" s="146"/>
      <c r="BA13" s="142" t="str">
        <f t="shared" si="9"/>
        <v/>
      </c>
      <c r="BB13" s="155"/>
      <c r="BC13" s="90"/>
      <c r="BD13" s="66"/>
      <c r="BE13" s="66"/>
      <c r="BF13" s="90"/>
      <c r="BG13" s="66"/>
      <c r="BH13" s="66"/>
      <c r="BI13" s="90"/>
      <c r="BJ13" s="66"/>
      <c r="BK13" s="66"/>
      <c r="BL13" s="90"/>
      <c r="BM13" s="66"/>
      <c r="BN13" s="66"/>
      <c r="BO13" s="90"/>
      <c r="BP13" s="66"/>
      <c r="BQ13" s="94"/>
      <c r="BR13" s="90"/>
      <c r="BS13" s="97"/>
      <c r="BT13" s="66"/>
      <c r="BU13" s="66"/>
    </row>
    <row r="14" spans="1:73" ht="15.75" x14ac:dyDescent="0.25">
      <c r="A14" s="51" t="s">
        <v>412</v>
      </c>
      <c r="B14" s="55"/>
      <c r="C14" s="60" t="s">
        <v>111</v>
      </c>
      <c r="D14" s="60" t="s">
        <v>22</v>
      </c>
      <c r="E14" s="60" t="s">
        <v>131</v>
      </c>
      <c r="F14" s="63" t="s">
        <v>132</v>
      </c>
      <c r="G14" s="66">
        <v>5</v>
      </c>
      <c r="H14" s="60"/>
      <c r="I14" s="60" t="s">
        <v>110</v>
      </c>
      <c r="J14" s="70" t="s">
        <v>140</v>
      </c>
      <c r="K14" s="73" t="s">
        <v>599</v>
      </c>
      <c r="L14" s="77"/>
      <c r="M14" s="77">
        <v>1000</v>
      </c>
      <c r="N14" s="77" t="s">
        <v>1699</v>
      </c>
      <c r="O14" s="82"/>
      <c r="P14" s="60" t="s">
        <v>141</v>
      </c>
      <c r="Q14" s="60"/>
      <c r="R14" s="90"/>
      <c r="S14" s="60"/>
      <c r="T14" s="94"/>
      <c r="U14" s="66"/>
      <c r="V14" s="97"/>
      <c r="W14" s="94" t="str">
        <f t="shared" si="2"/>
        <v>Mqtt1</v>
      </c>
      <c r="X14" s="90" t="str">
        <f t="shared" si="3"/>
        <v>450000 AMCS</v>
      </c>
      <c r="Y14" s="104" t="str">
        <f t="shared" si="4"/>
        <v>$.UmsEntranceUnitOneManSwitch</v>
      </c>
      <c r="Z14" s="94"/>
      <c r="AA14" s="90"/>
      <c r="AB14" s="104"/>
      <c r="AC14" s="104"/>
      <c r="AD14" s="105"/>
      <c r="AE14" s="105"/>
      <c r="AF14" s="105"/>
      <c r="AG14" s="97"/>
      <c r="AH14" s="94"/>
      <c r="AI14" s="66"/>
      <c r="AJ14" s="114"/>
      <c r="AK14" s="114"/>
      <c r="AL14" s="115" t="str">
        <f t="shared" si="10"/>
        <v/>
      </c>
      <c r="AM14" s="66"/>
      <c r="AN14" s="66"/>
      <c r="AO14" s="66"/>
      <c r="AP14" s="66"/>
      <c r="AQ14" s="128"/>
      <c r="AR14" s="66"/>
      <c r="AS14" s="60"/>
      <c r="AT14" s="60"/>
      <c r="AU14" s="66"/>
      <c r="AV14" s="129" t="str">
        <f t="shared" si="11"/>
        <v/>
      </c>
      <c r="AW14" s="129"/>
      <c r="AX14" s="142"/>
      <c r="AY14" s="146"/>
      <c r="AZ14" s="146"/>
      <c r="BA14" s="142" t="str">
        <f t="shared" si="9"/>
        <v/>
      </c>
      <c r="BB14" s="155"/>
      <c r="BC14" s="90"/>
      <c r="BD14" s="66"/>
      <c r="BE14" s="66"/>
      <c r="BF14" s="90"/>
      <c r="BG14" s="66"/>
      <c r="BH14" s="66"/>
      <c r="BI14" s="90"/>
      <c r="BJ14" s="66"/>
      <c r="BK14" s="66"/>
      <c r="BL14" s="90"/>
      <c r="BM14" s="66"/>
      <c r="BN14" s="66"/>
      <c r="BO14" s="90"/>
      <c r="BP14" s="66"/>
      <c r="BQ14" s="94"/>
      <c r="BR14" s="90"/>
      <c r="BS14" s="97"/>
      <c r="BT14" s="66"/>
      <c r="BU14" s="66"/>
    </row>
    <row r="15" spans="1:73" ht="15.75" x14ac:dyDescent="0.25">
      <c r="A15" s="51" t="s">
        <v>412</v>
      </c>
      <c r="B15" s="55"/>
      <c r="C15" s="60" t="s">
        <v>111</v>
      </c>
      <c r="D15" s="60" t="s">
        <v>22</v>
      </c>
      <c r="E15" s="60" t="s">
        <v>131</v>
      </c>
      <c r="F15" s="63" t="s">
        <v>132</v>
      </c>
      <c r="G15" s="66">
        <v>6</v>
      </c>
      <c r="H15" s="60"/>
      <c r="I15" s="60" t="s">
        <v>110</v>
      </c>
      <c r="J15" s="70" t="s">
        <v>142</v>
      </c>
      <c r="K15" s="73" t="s">
        <v>599</v>
      </c>
      <c r="L15" s="77"/>
      <c r="M15" s="77">
        <v>1000</v>
      </c>
      <c r="N15" s="77" t="s">
        <v>1699</v>
      </c>
      <c r="O15" s="82"/>
      <c r="P15" s="60" t="s">
        <v>143</v>
      </c>
      <c r="Q15" s="60"/>
      <c r="R15" s="90"/>
      <c r="S15" s="60"/>
      <c r="T15" s="94"/>
      <c r="U15" s="66"/>
      <c r="V15" s="97"/>
      <c r="W15" s="94" t="str">
        <f t="shared" si="2"/>
        <v>Mqtt1</v>
      </c>
      <c r="X15" s="90" t="str">
        <f t="shared" si="3"/>
        <v>450000 AMCS</v>
      </c>
      <c r="Y15" s="104" t="str">
        <f t="shared" si="4"/>
        <v>$.UmsEntranceUnitMoreMenSwitch</v>
      </c>
      <c r="Z15" s="94"/>
      <c r="AA15" s="90"/>
      <c r="AB15" s="104"/>
      <c r="AC15" s="104"/>
      <c r="AD15" s="105"/>
      <c r="AE15" s="105"/>
      <c r="AF15" s="105"/>
      <c r="AG15" s="97"/>
      <c r="AH15" s="94"/>
      <c r="AI15" s="66"/>
      <c r="AJ15" s="114"/>
      <c r="AK15" s="114"/>
      <c r="AL15" s="115" t="str">
        <f t="shared" si="10"/>
        <v/>
      </c>
      <c r="AM15" s="66"/>
      <c r="AN15" s="66"/>
      <c r="AO15" s="66"/>
      <c r="AP15" s="66"/>
      <c r="AQ15" s="128"/>
      <c r="AR15" s="66"/>
      <c r="AS15" s="60"/>
      <c r="AT15" s="60"/>
      <c r="AU15" s="66"/>
      <c r="AV15" s="129" t="str">
        <f t="shared" si="11"/>
        <v/>
      </c>
      <c r="AW15" s="129"/>
      <c r="AX15" s="142"/>
      <c r="AY15" s="146"/>
      <c r="AZ15" s="146"/>
      <c r="BA15" s="142" t="str">
        <f t="shared" si="9"/>
        <v/>
      </c>
      <c r="BB15" s="155"/>
      <c r="BC15" s="90"/>
      <c r="BD15" s="66"/>
      <c r="BE15" s="66"/>
      <c r="BF15" s="90"/>
      <c r="BG15" s="66"/>
      <c r="BH15" s="66"/>
      <c r="BI15" s="90"/>
      <c r="BJ15" s="66"/>
      <c r="BK15" s="66"/>
      <c r="BL15" s="90"/>
      <c r="BM15" s="66"/>
      <c r="BN15" s="66"/>
      <c r="BO15" s="90"/>
      <c r="BP15" s="66"/>
      <c r="BQ15" s="94"/>
      <c r="BR15" s="90"/>
      <c r="BS15" s="97"/>
      <c r="BT15" s="66"/>
      <c r="BU15" s="66"/>
    </row>
    <row r="16" spans="1:73" ht="15.75" x14ac:dyDescent="0.25">
      <c r="A16" s="51" t="s">
        <v>412</v>
      </c>
      <c r="B16" s="55"/>
      <c r="C16" s="60" t="s">
        <v>111</v>
      </c>
      <c r="D16" s="60" t="s">
        <v>22</v>
      </c>
      <c r="E16" s="60" t="s">
        <v>131</v>
      </c>
      <c r="F16" s="63" t="s">
        <v>132</v>
      </c>
      <c r="G16" s="66">
        <v>7</v>
      </c>
      <c r="H16" s="60"/>
      <c r="I16" s="60" t="s">
        <v>110</v>
      </c>
      <c r="J16" s="70" t="s">
        <v>144</v>
      </c>
      <c r="K16" s="73" t="s">
        <v>599</v>
      </c>
      <c r="L16" s="77"/>
      <c r="M16" s="77">
        <v>1000</v>
      </c>
      <c r="N16" s="77" t="s">
        <v>1699</v>
      </c>
      <c r="O16" s="82"/>
      <c r="P16" s="60" t="s">
        <v>145</v>
      </c>
      <c r="Q16" s="60"/>
      <c r="R16" s="90"/>
      <c r="S16" s="60"/>
      <c r="T16" s="94"/>
      <c r="U16" s="66"/>
      <c r="V16" s="97"/>
      <c r="W16" s="94" t="str">
        <f t="shared" si="2"/>
        <v>Mqtt1</v>
      </c>
      <c r="X16" s="90" t="str">
        <f t="shared" si="3"/>
        <v>450000 AMCS</v>
      </c>
      <c r="Y16" s="104" t="str">
        <f t="shared" si="4"/>
        <v>$.UmsOneManTimerResetButton</v>
      </c>
      <c r="Z16" s="94"/>
      <c r="AA16" s="90"/>
      <c r="AB16" s="104"/>
      <c r="AC16" s="104"/>
      <c r="AD16" s="105"/>
      <c r="AE16" s="105"/>
      <c r="AF16" s="105"/>
      <c r="AG16" s="97"/>
      <c r="AH16" s="94"/>
      <c r="AI16" s="66"/>
      <c r="AJ16" s="114"/>
      <c r="AK16" s="114"/>
      <c r="AL16" s="115" t="str">
        <f t="shared" si="10"/>
        <v/>
      </c>
      <c r="AM16" s="66"/>
      <c r="AN16" s="66"/>
      <c r="AO16" s="66"/>
      <c r="AP16" s="66"/>
      <c r="AQ16" s="128"/>
      <c r="AR16" s="66"/>
      <c r="AS16" s="60"/>
      <c r="AT16" s="60"/>
      <c r="AU16" s="66"/>
      <c r="AV16" s="129" t="str">
        <f t="shared" si="11"/>
        <v/>
      </c>
      <c r="AW16" s="129"/>
      <c r="AX16" s="142"/>
      <c r="AY16" s="146"/>
      <c r="AZ16" s="146"/>
      <c r="BA16" s="142" t="str">
        <f t="shared" si="9"/>
        <v/>
      </c>
      <c r="BB16" s="155"/>
      <c r="BC16" s="90"/>
      <c r="BD16" s="66"/>
      <c r="BE16" s="66"/>
      <c r="BF16" s="90"/>
      <c r="BG16" s="66"/>
      <c r="BH16" s="66"/>
      <c r="BI16" s="90"/>
      <c r="BJ16" s="66"/>
      <c r="BK16" s="66"/>
      <c r="BL16" s="90"/>
      <c r="BM16" s="66"/>
      <c r="BN16" s="66"/>
      <c r="BO16" s="90"/>
      <c r="BP16" s="66"/>
      <c r="BQ16" s="94"/>
      <c r="BR16" s="90"/>
      <c r="BS16" s="97"/>
      <c r="BT16" s="66"/>
      <c r="BU16" s="66"/>
    </row>
    <row r="17" spans="1:73" ht="15.75" x14ac:dyDescent="0.25">
      <c r="A17" s="51" t="s">
        <v>412</v>
      </c>
      <c r="B17" s="55"/>
      <c r="C17" s="60" t="s">
        <v>111</v>
      </c>
      <c r="D17" s="60" t="s">
        <v>22</v>
      </c>
      <c r="E17" s="60" t="s">
        <v>131</v>
      </c>
      <c r="F17" s="63" t="s">
        <v>132</v>
      </c>
      <c r="G17" s="66">
        <v>8</v>
      </c>
      <c r="H17" s="60"/>
      <c r="I17" s="60" t="s">
        <v>110</v>
      </c>
      <c r="J17" s="70" t="str">
        <f>CONCATENATE("Spare_",E17,"_",G17)</f>
        <v>Spare_DI00_8</v>
      </c>
      <c r="K17" s="73" t="s">
        <v>599</v>
      </c>
      <c r="L17" s="77"/>
      <c r="M17" s="77">
        <v>1000</v>
      </c>
      <c r="N17" s="77" t="s">
        <v>605</v>
      </c>
      <c r="O17" s="82"/>
      <c r="P17" s="66" t="s">
        <v>146</v>
      </c>
      <c r="Q17" s="66"/>
      <c r="R17" s="90"/>
      <c r="S17" s="60"/>
      <c r="T17" s="94"/>
      <c r="U17" s="66"/>
      <c r="V17" s="97"/>
      <c r="W17" s="94" t="str">
        <f t="shared" si="2"/>
        <v/>
      </c>
      <c r="X17" s="90" t="str">
        <f t="shared" si="3"/>
        <v/>
      </c>
      <c r="Y17" s="104" t="str">
        <f t="shared" si="4"/>
        <v/>
      </c>
      <c r="Z17" s="94"/>
      <c r="AA17" s="90"/>
      <c r="AB17" s="104"/>
      <c r="AC17" s="104"/>
      <c r="AD17" s="105"/>
      <c r="AE17" s="105"/>
      <c r="AF17" s="105"/>
      <c r="AG17" s="97"/>
      <c r="AH17" s="94"/>
      <c r="AI17" s="66"/>
      <c r="AJ17" s="114"/>
      <c r="AK17" s="114"/>
      <c r="AL17" s="115" t="str">
        <f t="shared" si="10"/>
        <v/>
      </c>
      <c r="AM17" s="66"/>
      <c r="AN17" s="66"/>
      <c r="AO17" s="66"/>
      <c r="AP17" s="66"/>
      <c r="AQ17" s="128"/>
      <c r="AR17" s="66"/>
      <c r="AS17" s="60"/>
      <c r="AT17" s="60"/>
      <c r="AU17" s="66"/>
      <c r="AV17" s="129" t="str">
        <f t="shared" si="11"/>
        <v/>
      </c>
      <c r="AW17" s="129"/>
      <c r="AX17" s="142"/>
      <c r="AY17" s="146"/>
      <c r="AZ17" s="146"/>
      <c r="BA17" s="142" t="str">
        <f t="shared" si="9"/>
        <v/>
      </c>
      <c r="BB17" s="155"/>
      <c r="BC17" s="90"/>
      <c r="BD17" s="66"/>
      <c r="BE17" s="66"/>
      <c r="BF17" s="90"/>
      <c r="BG17" s="66"/>
      <c r="BH17" s="66"/>
      <c r="BI17" s="90"/>
      <c r="BJ17" s="66"/>
      <c r="BK17" s="66"/>
      <c r="BL17" s="90"/>
      <c r="BM17" s="66"/>
      <c r="BN17" s="66"/>
      <c r="BO17" s="90"/>
      <c r="BP17" s="66"/>
      <c r="BQ17" s="94"/>
      <c r="BR17" s="90"/>
      <c r="BS17" s="97"/>
      <c r="BT17" s="66"/>
      <c r="BU17" s="66"/>
    </row>
    <row r="18" spans="1:73" ht="15.75" x14ac:dyDescent="0.25">
      <c r="A18" s="51" t="s">
        <v>412</v>
      </c>
      <c r="B18" s="55"/>
      <c r="C18" s="60" t="s">
        <v>111</v>
      </c>
      <c r="D18" s="60" t="s">
        <v>22</v>
      </c>
      <c r="E18" s="60" t="s">
        <v>147</v>
      </c>
      <c r="F18" s="63" t="s">
        <v>132</v>
      </c>
      <c r="G18" s="66">
        <v>1</v>
      </c>
      <c r="H18" s="60"/>
      <c r="I18" s="60" t="s">
        <v>110</v>
      </c>
      <c r="J18" s="70" t="s">
        <v>148</v>
      </c>
      <c r="K18" s="73" t="s">
        <v>599</v>
      </c>
      <c r="L18" s="77"/>
      <c r="M18" s="77">
        <v>1000</v>
      </c>
      <c r="N18" s="77" t="s">
        <v>1699</v>
      </c>
      <c r="O18" s="82"/>
      <c r="P18" s="66" t="s">
        <v>149</v>
      </c>
      <c r="Q18" s="66"/>
      <c r="R18" s="90"/>
      <c r="S18" s="60"/>
      <c r="T18" s="94"/>
      <c r="U18" s="66"/>
      <c r="V18" s="97"/>
      <c r="W18" s="94" t="str">
        <f t="shared" si="2"/>
        <v>Mqtt1</v>
      </c>
      <c r="X18" s="90" t="str">
        <f t="shared" si="3"/>
        <v>450000 AMCS</v>
      </c>
      <c r="Y18" s="104" t="str">
        <f t="shared" si="4"/>
        <v>$.AlarmPanelSilenceButton</v>
      </c>
      <c r="Z18" s="94"/>
      <c r="AA18" s="90"/>
      <c r="AB18" s="104"/>
      <c r="AC18" s="104"/>
      <c r="AD18" s="105"/>
      <c r="AE18" s="105"/>
      <c r="AF18" s="105"/>
      <c r="AG18" s="97"/>
      <c r="AH18" s="94"/>
      <c r="AI18" s="66"/>
      <c r="AJ18" s="114"/>
      <c r="AK18" s="114"/>
      <c r="AL18" s="115" t="str">
        <f t="shared" si="10"/>
        <v/>
      </c>
      <c r="AM18" s="66"/>
      <c r="AN18" s="66"/>
      <c r="AO18" s="66"/>
      <c r="AP18" s="66"/>
      <c r="AQ18" s="128"/>
      <c r="AR18" s="66"/>
      <c r="AS18" s="60"/>
      <c r="AT18" s="60"/>
      <c r="AU18" s="66"/>
      <c r="AV18" s="129" t="str">
        <f t="shared" si="11"/>
        <v/>
      </c>
      <c r="AW18" s="129"/>
      <c r="AX18" s="142"/>
      <c r="AY18" s="146"/>
      <c r="AZ18" s="146"/>
      <c r="BA18" s="142" t="str">
        <f t="shared" si="9"/>
        <v/>
      </c>
      <c r="BB18" s="155"/>
      <c r="BC18" s="90"/>
      <c r="BD18" s="66"/>
      <c r="BE18" s="66"/>
      <c r="BF18" s="90"/>
      <c r="BG18" s="66"/>
      <c r="BH18" s="66"/>
      <c r="BI18" s="90"/>
      <c r="BJ18" s="66"/>
      <c r="BK18" s="66"/>
      <c r="BL18" s="90"/>
      <c r="BM18" s="66"/>
      <c r="BN18" s="66"/>
      <c r="BO18" s="90"/>
      <c r="BP18" s="66"/>
      <c r="BQ18" s="94"/>
      <c r="BR18" s="90"/>
      <c r="BS18" s="97"/>
      <c r="BT18" s="66"/>
      <c r="BU18" s="66"/>
    </row>
    <row r="19" spans="1:73" ht="15.75" x14ac:dyDescent="0.25">
      <c r="A19" s="51" t="s">
        <v>412</v>
      </c>
      <c r="B19" s="55"/>
      <c r="C19" s="60" t="s">
        <v>111</v>
      </c>
      <c r="D19" s="60" t="s">
        <v>22</v>
      </c>
      <c r="E19" s="60" t="s">
        <v>147</v>
      </c>
      <c r="F19" s="63" t="s">
        <v>132</v>
      </c>
      <c r="G19" s="66">
        <v>2</v>
      </c>
      <c r="H19" s="60"/>
      <c r="I19" s="60" t="s">
        <v>110</v>
      </c>
      <c r="J19" s="70" t="str">
        <f>CONCATENATE("Spare_",E19,"_",G19)</f>
        <v>Spare_DI01_2</v>
      </c>
      <c r="K19" s="73" t="s">
        <v>599</v>
      </c>
      <c r="L19" s="77"/>
      <c r="M19" s="77">
        <v>1000</v>
      </c>
      <c r="N19" s="77" t="s">
        <v>605</v>
      </c>
      <c r="O19" s="82"/>
      <c r="P19" s="66" t="s">
        <v>146</v>
      </c>
      <c r="Q19" s="66"/>
      <c r="R19" s="90"/>
      <c r="S19" s="60"/>
      <c r="T19" s="94"/>
      <c r="U19" s="66"/>
      <c r="V19" s="97"/>
      <c r="W19" s="94" t="str">
        <f t="shared" si="2"/>
        <v/>
      </c>
      <c r="X19" s="90" t="str">
        <f t="shared" si="3"/>
        <v/>
      </c>
      <c r="Y19" s="104" t="str">
        <f t="shared" si="4"/>
        <v/>
      </c>
      <c r="Z19" s="94"/>
      <c r="AA19" s="90"/>
      <c r="AB19" s="104"/>
      <c r="AC19" s="104"/>
      <c r="AD19" s="105"/>
      <c r="AE19" s="105"/>
      <c r="AF19" s="105"/>
      <c r="AG19" s="97"/>
      <c r="AH19" s="94"/>
      <c r="AI19" s="66"/>
      <c r="AJ19" s="114"/>
      <c r="AK19" s="114"/>
      <c r="AL19" s="115" t="str">
        <f t="shared" si="10"/>
        <v/>
      </c>
      <c r="AM19" s="66"/>
      <c r="AN19" s="66"/>
      <c r="AO19" s="66"/>
      <c r="AP19" s="66"/>
      <c r="AQ19" s="128"/>
      <c r="AR19" s="66"/>
      <c r="AS19" s="60"/>
      <c r="AT19" s="60"/>
      <c r="AU19" s="66"/>
      <c r="AV19" s="129" t="str">
        <f t="shared" si="11"/>
        <v/>
      </c>
      <c r="AW19" s="129"/>
      <c r="AX19" s="142"/>
      <c r="AY19" s="146"/>
      <c r="AZ19" s="146"/>
      <c r="BA19" s="142" t="str">
        <f t="shared" si="9"/>
        <v/>
      </c>
      <c r="BB19" s="155"/>
      <c r="BC19" s="90"/>
      <c r="BD19" s="66"/>
      <c r="BE19" s="66"/>
      <c r="BF19" s="90"/>
      <c r="BG19" s="66"/>
      <c r="BH19" s="66"/>
      <c r="BI19" s="90"/>
      <c r="BJ19" s="66"/>
      <c r="BK19" s="66"/>
      <c r="BL19" s="90"/>
      <c r="BM19" s="66"/>
      <c r="BN19" s="66"/>
      <c r="BO19" s="90"/>
      <c r="BP19" s="66"/>
      <c r="BQ19" s="94"/>
      <c r="BR19" s="90"/>
      <c r="BS19" s="97"/>
      <c r="BT19" s="66"/>
      <c r="BU19" s="66"/>
    </row>
    <row r="20" spans="1:73" ht="15.75" x14ac:dyDescent="0.25">
      <c r="A20" s="51" t="s">
        <v>412</v>
      </c>
      <c r="B20" s="55"/>
      <c r="C20" s="60" t="s">
        <v>111</v>
      </c>
      <c r="D20" s="60" t="s">
        <v>22</v>
      </c>
      <c r="E20" s="60" t="s">
        <v>147</v>
      </c>
      <c r="F20" s="63" t="s">
        <v>132</v>
      </c>
      <c r="G20" s="66">
        <v>3</v>
      </c>
      <c r="H20" s="60"/>
      <c r="I20" s="60" t="s">
        <v>110</v>
      </c>
      <c r="J20" s="70" t="s">
        <v>151</v>
      </c>
      <c r="K20" s="73" t="s">
        <v>599</v>
      </c>
      <c r="L20" s="77"/>
      <c r="M20" s="77">
        <v>1000</v>
      </c>
      <c r="N20" s="77" t="s">
        <v>1699</v>
      </c>
      <c r="O20" s="82"/>
      <c r="P20" s="66" t="s">
        <v>677</v>
      </c>
      <c r="Q20" s="66"/>
      <c r="R20" s="90"/>
      <c r="S20" s="60"/>
      <c r="T20" s="94"/>
      <c r="U20" s="66"/>
      <c r="V20" s="97"/>
      <c r="W20" s="94" t="str">
        <f t="shared" si="2"/>
        <v>Mqtt1</v>
      </c>
      <c r="X20" s="90" t="str">
        <f t="shared" si="3"/>
        <v>450000 AMCS</v>
      </c>
      <c r="Y20" s="104" t="str">
        <f t="shared" si="4"/>
        <v>$.AlarmPanelGeaCallRevokeButton</v>
      </c>
      <c r="Z20" s="94"/>
      <c r="AA20" s="90"/>
      <c r="AB20" s="104"/>
      <c r="AC20" s="104"/>
      <c r="AD20" s="105"/>
      <c r="AE20" s="105"/>
      <c r="AF20" s="105"/>
      <c r="AG20" s="97"/>
      <c r="AH20" s="94"/>
      <c r="AI20" s="66"/>
      <c r="AJ20" s="114"/>
      <c r="AK20" s="114"/>
      <c r="AL20" s="115" t="str">
        <f t="shared" si="10"/>
        <v/>
      </c>
      <c r="AM20" s="66"/>
      <c r="AN20" s="66"/>
      <c r="AO20" s="66"/>
      <c r="AP20" s="66"/>
      <c r="AQ20" s="128"/>
      <c r="AR20" s="66"/>
      <c r="AS20" s="60"/>
      <c r="AT20" s="60"/>
      <c r="AU20" s="66"/>
      <c r="AV20" s="129" t="str">
        <f t="shared" si="11"/>
        <v/>
      </c>
      <c r="AW20" s="129"/>
      <c r="AX20" s="142"/>
      <c r="AY20" s="146"/>
      <c r="AZ20" s="146"/>
      <c r="BA20" s="142" t="str">
        <f t="shared" si="9"/>
        <v/>
      </c>
      <c r="BB20" s="155"/>
      <c r="BC20" s="90"/>
      <c r="BD20" s="66"/>
      <c r="BE20" s="66"/>
      <c r="BF20" s="90"/>
      <c r="BG20" s="66"/>
      <c r="BH20" s="66"/>
      <c r="BI20" s="90"/>
      <c r="BJ20" s="66"/>
      <c r="BK20" s="66"/>
      <c r="BL20" s="90"/>
      <c r="BM20" s="66"/>
      <c r="BN20" s="66"/>
      <c r="BO20" s="90"/>
      <c r="BP20" s="66"/>
      <c r="BQ20" s="94"/>
      <c r="BR20" s="90"/>
      <c r="BS20" s="97"/>
      <c r="BT20" s="66"/>
      <c r="BU20" s="66"/>
    </row>
    <row r="21" spans="1:73" ht="15.75" x14ac:dyDescent="0.25">
      <c r="A21" s="51" t="s">
        <v>412</v>
      </c>
      <c r="B21" s="55"/>
      <c r="C21" s="60" t="s">
        <v>111</v>
      </c>
      <c r="D21" s="60" t="s">
        <v>22</v>
      </c>
      <c r="E21" s="60" t="s">
        <v>147</v>
      </c>
      <c r="F21" s="63" t="s">
        <v>132</v>
      </c>
      <c r="G21" s="66">
        <v>4</v>
      </c>
      <c r="H21" s="60"/>
      <c r="I21" s="60" t="s">
        <v>110</v>
      </c>
      <c r="J21" s="70" t="s">
        <v>152</v>
      </c>
      <c r="K21" s="73" t="s">
        <v>599</v>
      </c>
      <c r="L21" s="77"/>
      <c r="M21" s="77">
        <v>1000</v>
      </c>
      <c r="N21" s="77" t="s">
        <v>1699</v>
      </c>
      <c r="O21" s="82"/>
      <c r="P21" s="66" t="s">
        <v>153</v>
      </c>
      <c r="Q21" s="66"/>
      <c r="R21" s="90"/>
      <c r="S21" s="60"/>
      <c r="T21" s="94"/>
      <c r="U21" s="66"/>
      <c r="V21" s="97"/>
      <c r="W21" s="94" t="str">
        <f t="shared" si="2"/>
        <v>Mqtt1</v>
      </c>
      <c r="X21" s="90" t="str">
        <f t="shared" si="3"/>
        <v>450000 AMCS</v>
      </c>
      <c r="Y21" s="104" t="str">
        <f t="shared" si="4"/>
        <v>$.AlarmPanelAcknowledgeButton</v>
      </c>
      <c r="Z21" s="94"/>
      <c r="AA21" s="90"/>
      <c r="AB21" s="104"/>
      <c r="AC21" s="104"/>
      <c r="AD21" s="105"/>
      <c r="AE21" s="105"/>
      <c r="AF21" s="105"/>
      <c r="AG21" s="97"/>
      <c r="AH21" s="94"/>
      <c r="AI21" s="66"/>
      <c r="AJ21" s="114"/>
      <c r="AK21" s="114"/>
      <c r="AL21" s="115" t="str">
        <f t="shared" si="10"/>
        <v/>
      </c>
      <c r="AM21" s="66"/>
      <c r="AN21" s="66"/>
      <c r="AO21" s="66"/>
      <c r="AP21" s="66"/>
      <c r="AQ21" s="128"/>
      <c r="AR21" s="66"/>
      <c r="AS21" s="60"/>
      <c r="AT21" s="60"/>
      <c r="AU21" s="66"/>
      <c r="AV21" s="129" t="str">
        <f t="shared" si="11"/>
        <v/>
      </c>
      <c r="AW21" s="129"/>
      <c r="AX21" s="142"/>
      <c r="AY21" s="146"/>
      <c r="AZ21" s="146"/>
      <c r="BA21" s="142" t="str">
        <f t="shared" si="9"/>
        <v/>
      </c>
      <c r="BB21" s="155"/>
      <c r="BC21" s="90"/>
      <c r="BD21" s="66"/>
      <c r="BE21" s="66"/>
      <c r="BF21" s="90"/>
      <c r="BG21" s="66"/>
      <c r="BH21" s="66"/>
      <c r="BI21" s="90"/>
      <c r="BJ21" s="66"/>
      <c r="BK21" s="66"/>
      <c r="BL21" s="90"/>
      <c r="BM21" s="66"/>
      <c r="BN21" s="66"/>
      <c r="BO21" s="90"/>
      <c r="BP21" s="66"/>
      <c r="BQ21" s="94"/>
      <c r="BR21" s="90"/>
      <c r="BS21" s="97"/>
      <c r="BT21" s="66"/>
      <c r="BU21" s="66"/>
    </row>
    <row r="22" spans="1:73" ht="15.75" x14ac:dyDescent="0.25">
      <c r="A22" s="51" t="s">
        <v>412</v>
      </c>
      <c r="B22" s="55"/>
      <c r="C22" s="60" t="s">
        <v>111</v>
      </c>
      <c r="D22" s="60" t="s">
        <v>22</v>
      </c>
      <c r="E22" s="60" t="s">
        <v>147</v>
      </c>
      <c r="F22" s="63" t="s">
        <v>132</v>
      </c>
      <c r="G22" s="66">
        <v>5</v>
      </c>
      <c r="H22" s="60"/>
      <c r="I22" s="60" t="s">
        <v>110</v>
      </c>
      <c r="J22" s="70" t="str">
        <f>CONCATENATE("Spare_",E22,"_",G22)</f>
        <v>Spare_DI01_5</v>
      </c>
      <c r="K22" s="73" t="s">
        <v>599</v>
      </c>
      <c r="L22" s="77"/>
      <c r="M22" s="77">
        <v>1000</v>
      </c>
      <c r="N22" s="77" t="s">
        <v>605</v>
      </c>
      <c r="O22" s="82"/>
      <c r="P22" s="66" t="s">
        <v>146</v>
      </c>
      <c r="Q22" s="66"/>
      <c r="R22" s="90"/>
      <c r="S22" s="60"/>
      <c r="T22" s="94"/>
      <c r="U22" s="66"/>
      <c r="V22" s="97"/>
      <c r="W22" s="94" t="str">
        <f t="shared" si="2"/>
        <v/>
      </c>
      <c r="X22" s="90" t="str">
        <f t="shared" si="3"/>
        <v/>
      </c>
      <c r="Y22" s="104" t="str">
        <f t="shared" si="4"/>
        <v/>
      </c>
      <c r="Z22" s="94"/>
      <c r="AA22" s="90"/>
      <c r="AB22" s="104"/>
      <c r="AC22" s="104"/>
      <c r="AD22" s="105"/>
      <c r="AE22" s="105"/>
      <c r="AF22" s="105"/>
      <c r="AG22" s="97"/>
      <c r="AH22" s="94"/>
      <c r="AI22" s="66"/>
      <c r="AJ22" s="114"/>
      <c r="AK22" s="114"/>
      <c r="AL22" s="115" t="str">
        <f t="shared" si="10"/>
        <v/>
      </c>
      <c r="AM22" s="66"/>
      <c r="AN22" s="66"/>
      <c r="AO22" s="66"/>
      <c r="AP22" s="66"/>
      <c r="AQ22" s="128"/>
      <c r="AR22" s="66"/>
      <c r="AS22" s="60"/>
      <c r="AT22" s="60"/>
      <c r="AU22" s="66"/>
      <c r="AV22" s="129"/>
      <c r="AW22" s="129"/>
      <c r="AX22" s="142"/>
      <c r="AY22" s="146"/>
      <c r="AZ22" s="146"/>
      <c r="BA22" s="142" t="str">
        <f t="shared" si="9"/>
        <v/>
      </c>
      <c r="BB22" s="155"/>
      <c r="BC22" s="90"/>
      <c r="BD22" s="66"/>
      <c r="BE22" s="66"/>
      <c r="BF22" s="90"/>
      <c r="BG22" s="66"/>
      <c r="BH22" s="66"/>
      <c r="BI22" s="90"/>
      <c r="BJ22" s="66"/>
      <c r="BK22" s="66"/>
      <c r="BL22" s="90"/>
      <c r="BM22" s="66"/>
      <c r="BN22" s="66"/>
      <c r="BO22" s="90"/>
      <c r="BP22" s="66"/>
      <c r="BQ22" s="94"/>
      <c r="BR22" s="90"/>
      <c r="BS22" s="97"/>
      <c r="BT22" s="66"/>
      <c r="BU22" s="66"/>
    </row>
    <row r="23" spans="1:73" ht="15.75" x14ac:dyDescent="0.25">
      <c r="A23" s="51" t="s">
        <v>412</v>
      </c>
      <c r="B23" s="55"/>
      <c r="C23" s="60" t="s">
        <v>111</v>
      </c>
      <c r="D23" s="60" t="s">
        <v>22</v>
      </c>
      <c r="E23" s="60" t="s">
        <v>147</v>
      </c>
      <c r="F23" s="63" t="s">
        <v>132</v>
      </c>
      <c r="G23" s="66">
        <v>6</v>
      </c>
      <c r="H23" s="60"/>
      <c r="I23" s="60" t="s">
        <v>110</v>
      </c>
      <c r="J23" s="70" t="str">
        <f t="shared" ref="J23:J25" si="12">CONCATENATE("Spare_",E23,"_",G23)</f>
        <v>Spare_DI01_6</v>
      </c>
      <c r="K23" s="73" t="s">
        <v>599</v>
      </c>
      <c r="L23" s="77"/>
      <c r="M23" s="77">
        <v>1000</v>
      </c>
      <c r="N23" s="77" t="s">
        <v>605</v>
      </c>
      <c r="O23" s="82"/>
      <c r="P23" s="66" t="s">
        <v>146</v>
      </c>
      <c r="Q23" s="66"/>
      <c r="R23" s="90"/>
      <c r="S23" s="60"/>
      <c r="T23" s="94"/>
      <c r="U23" s="66"/>
      <c r="V23" s="97"/>
      <c r="W23" s="94" t="str">
        <f t="shared" si="2"/>
        <v/>
      </c>
      <c r="X23" s="90" t="str">
        <f t="shared" si="3"/>
        <v/>
      </c>
      <c r="Y23" s="104" t="str">
        <f t="shared" si="4"/>
        <v/>
      </c>
      <c r="Z23" s="94"/>
      <c r="AA23" s="90"/>
      <c r="AB23" s="104"/>
      <c r="AC23" s="104"/>
      <c r="AD23" s="105"/>
      <c r="AE23" s="105"/>
      <c r="AF23" s="105"/>
      <c r="AG23" s="97"/>
      <c r="AH23" s="94"/>
      <c r="AI23" s="66"/>
      <c r="AJ23" s="114"/>
      <c r="AK23" s="114"/>
      <c r="AL23" s="115" t="str">
        <f t="shared" si="10"/>
        <v/>
      </c>
      <c r="AM23" s="66"/>
      <c r="AN23" s="66"/>
      <c r="AO23" s="66"/>
      <c r="AP23" s="66"/>
      <c r="AQ23" s="128"/>
      <c r="AR23" s="66"/>
      <c r="AS23" s="60"/>
      <c r="AT23" s="60"/>
      <c r="AU23" s="66"/>
      <c r="AV23" s="129"/>
      <c r="AW23" s="129"/>
      <c r="AX23" s="142"/>
      <c r="AY23" s="146"/>
      <c r="AZ23" s="146"/>
      <c r="BA23" s="142" t="str">
        <f t="shared" si="9"/>
        <v/>
      </c>
      <c r="BB23" s="155"/>
      <c r="BC23" s="90"/>
      <c r="BD23" s="66"/>
      <c r="BE23" s="66"/>
      <c r="BF23" s="90"/>
      <c r="BG23" s="66"/>
      <c r="BH23" s="66"/>
      <c r="BI23" s="90"/>
      <c r="BJ23" s="66"/>
      <c r="BK23" s="66"/>
      <c r="BL23" s="90"/>
      <c r="BM23" s="66"/>
      <c r="BN23" s="66"/>
      <c r="BO23" s="90"/>
      <c r="BP23" s="66"/>
      <c r="BQ23" s="94"/>
      <c r="BR23" s="90"/>
      <c r="BS23" s="97"/>
      <c r="BT23" s="66"/>
      <c r="BU23" s="66"/>
    </row>
    <row r="24" spans="1:73" ht="15.75" x14ac:dyDescent="0.25">
      <c r="A24" s="51" t="s">
        <v>412</v>
      </c>
      <c r="B24" s="55"/>
      <c r="C24" s="60" t="s">
        <v>111</v>
      </c>
      <c r="D24" s="60" t="s">
        <v>22</v>
      </c>
      <c r="E24" s="60" t="s">
        <v>147</v>
      </c>
      <c r="F24" s="63" t="s">
        <v>132</v>
      </c>
      <c r="G24" s="66">
        <v>7</v>
      </c>
      <c r="H24" s="60"/>
      <c r="I24" s="60" t="s">
        <v>110</v>
      </c>
      <c r="J24" s="70" t="str">
        <f t="shared" si="12"/>
        <v>Spare_DI01_7</v>
      </c>
      <c r="K24" s="73" t="s">
        <v>599</v>
      </c>
      <c r="L24" s="77"/>
      <c r="M24" s="77">
        <v>1000</v>
      </c>
      <c r="N24" s="77" t="s">
        <v>605</v>
      </c>
      <c r="O24" s="82"/>
      <c r="P24" s="66" t="s">
        <v>146</v>
      </c>
      <c r="Q24" s="66"/>
      <c r="R24" s="90"/>
      <c r="S24" s="60"/>
      <c r="T24" s="94"/>
      <c r="U24" s="66"/>
      <c r="V24" s="97"/>
      <c r="W24" s="94" t="str">
        <f t="shared" si="2"/>
        <v/>
      </c>
      <c r="X24" s="90" t="str">
        <f t="shared" si="3"/>
        <v/>
      </c>
      <c r="Y24" s="104" t="str">
        <f t="shared" si="4"/>
        <v/>
      </c>
      <c r="Z24" s="94"/>
      <c r="AA24" s="90"/>
      <c r="AB24" s="104"/>
      <c r="AC24" s="104"/>
      <c r="AD24" s="105"/>
      <c r="AE24" s="105"/>
      <c r="AF24" s="105"/>
      <c r="AG24" s="97"/>
      <c r="AH24" s="94"/>
      <c r="AI24" s="66"/>
      <c r="AJ24" s="114"/>
      <c r="AK24" s="114"/>
      <c r="AL24" s="115" t="str">
        <f t="shared" si="10"/>
        <v/>
      </c>
      <c r="AM24" s="66"/>
      <c r="AN24" s="66"/>
      <c r="AO24" s="66"/>
      <c r="AP24" s="66"/>
      <c r="AQ24" s="128"/>
      <c r="AR24" s="66"/>
      <c r="AS24" s="60"/>
      <c r="AT24" s="60"/>
      <c r="AU24" s="66"/>
      <c r="AV24" s="129" t="str">
        <f t="shared" ref="AV24:AV79" si="13">IF(ISNUMBER(AL24),"Please consult operation manual for more information","")</f>
        <v/>
      </c>
      <c r="AW24" s="129"/>
      <c r="AX24" s="142"/>
      <c r="AY24" s="146"/>
      <c r="AZ24" s="146"/>
      <c r="BA24" s="142" t="str">
        <f t="shared" si="9"/>
        <v/>
      </c>
      <c r="BB24" s="155"/>
      <c r="BC24" s="90"/>
      <c r="BD24" s="66"/>
      <c r="BE24" s="66"/>
      <c r="BF24" s="90"/>
      <c r="BG24" s="66"/>
      <c r="BH24" s="66"/>
      <c r="BI24" s="90"/>
      <c r="BJ24" s="66"/>
      <c r="BK24" s="66"/>
      <c r="BL24" s="90"/>
      <c r="BM24" s="66"/>
      <c r="BN24" s="66"/>
      <c r="BO24" s="90"/>
      <c r="BP24" s="66"/>
      <c r="BQ24" s="94"/>
      <c r="BR24" s="90"/>
      <c r="BS24" s="97"/>
      <c r="BT24" s="66"/>
      <c r="BU24" s="66"/>
    </row>
    <row r="25" spans="1:73" ht="15.75" x14ac:dyDescent="0.25">
      <c r="A25" s="51" t="s">
        <v>412</v>
      </c>
      <c r="B25" s="55"/>
      <c r="C25" s="60" t="s">
        <v>111</v>
      </c>
      <c r="D25" s="60" t="s">
        <v>22</v>
      </c>
      <c r="E25" s="60" t="s">
        <v>147</v>
      </c>
      <c r="F25" s="63" t="s">
        <v>132</v>
      </c>
      <c r="G25" s="66">
        <v>8</v>
      </c>
      <c r="H25" s="60"/>
      <c r="I25" s="60" t="s">
        <v>110</v>
      </c>
      <c r="J25" s="70" t="str">
        <f t="shared" si="12"/>
        <v>Spare_DI01_8</v>
      </c>
      <c r="K25" s="73" t="s">
        <v>599</v>
      </c>
      <c r="L25" s="77"/>
      <c r="M25" s="77">
        <v>1000</v>
      </c>
      <c r="N25" s="77" t="s">
        <v>605</v>
      </c>
      <c r="O25" s="82"/>
      <c r="P25" s="66" t="s">
        <v>146</v>
      </c>
      <c r="Q25" s="66"/>
      <c r="R25" s="90"/>
      <c r="S25" s="60"/>
      <c r="T25" s="94"/>
      <c r="U25" s="66"/>
      <c r="V25" s="97"/>
      <c r="W25" s="94" t="str">
        <f t="shared" si="2"/>
        <v/>
      </c>
      <c r="X25" s="90" t="str">
        <f t="shared" si="3"/>
        <v/>
      </c>
      <c r="Y25" s="104" t="str">
        <f t="shared" si="4"/>
        <v/>
      </c>
      <c r="Z25" s="94"/>
      <c r="AA25" s="90"/>
      <c r="AB25" s="104"/>
      <c r="AC25" s="104"/>
      <c r="AD25" s="105"/>
      <c r="AE25" s="105"/>
      <c r="AF25" s="105"/>
      <c r="AG25" s="97"/>
      <c r="AH25" s="94"/>
      <c r="AI25" s="66"/>
      <c r="AJ25" s="114"/>
      <c r="AK25" s="114"/>
      <c r="AL25" s="115" t="str">
        <f t="shared" si="10"/>
        <v/>
      </c>
      <c r="AM25" s="66"/>
      <c r="AN25" s="66"/>
      <c r="AO25" s="66"/>
      <c r="AP25" s="66"/>
      <c r="AQ25" s="128"/>
      <c r="AR25" s="66"/>
      <c r="AS25" s="60"/>
      <c r="AT25" s="60"/>
      <c r="AU25" s="66"/>
      <c r="AV25" s="129" t="str">
        <f t="shared" si="13"/>
        <v/>
      </c>
      <c r="AW25" s="129"/>
      <c r="AX25" s="142"/>
      <c r="AY25" s="146"/>
      <c r="AZ25" s="146"/>
      <c r="BA25" s="142" t="str">
        <f t="shared" si="9"/>
        <v/>
      </c>
      <c r="BB25" s="155"/>
      <c r="BC25" s="90"/>
      <c r="BD25" s="66"/>
      <c r="BE25" s="66"/>
      <c r="BF25" s="90"/>
      <c r="BG25" s="66"/>
      <c r="BH25" s="66"/>
      <c r="BI25" s="90"/>
      <c r="BJ25" s="66"/>
      <c r="BK25" s="66"/>
      <c r="BL25" s="90"/>
      <c r="BM25" s="66"/>
      <c r="BN25" s="66"/>
      <c r="BO25" s="90"/>
      <c r="BP25" s="66"/>
      <c r="BQ25" s="94"/>
      <c r="BR25" s="90"/>
      <c r="BS25" s="97"/>
      <c r="BT25" s="66"/>
      <c r="BU25" s="66"/>
    </row>
    <row r="26" spans="1:73" ht="15.75" x14ac:dyDescent="0.25">
      <c r="A26" s="51" t="s">
        <v>412</v>
      </c>
      <c r="B26" s="55"/>
      <c r="C26" s="60" t="s">
        <v>111</v>
      </c>
      <c r="D26" s="60" t="s">
        <v>22</v>
      </c>
      <c r="E26" s="60" t="s">
        <v>155</v>
      </c>
      <c r="F26" s="63" t="s">
        <v>156</v>
      </c>
      <c r="G26" s="66">
        <v>1</v>
      </c>
      <c r="H26" s="60"/>
      <c r="I26" s="60" t="s">
        <v>110</v>
      </c>
      <c r="J26" s="70" t="s">
        <v>157</v>
      </c>
      <c r="K26" s="73" t="s">
        <v>599</v>
      </c>
      <c r="L26" s="77"/>
      <c r="M26" s="77">
        <v>1000</v>
      </c>
      <c r="N26" s="77" t="s">
        <v>1699</v>
      </c>
      <c r="O26" s="82"/>
      <c r="P26" s="66" t="s">
        <v>158</v>
      </c>
      <c r="Q26" s="66"/>
      <c r="R26" s="90"/>
      <c r="S26" s="60"/>
      <c r="T26" s="94"/>
      <c r="U26" s="66"/>
      <c r="V26" s="97"/>
      <c r="W26" s="94" t="str">
        <f t="shared" si="2"/>
        <v>Mqtt1</v>
      </c>
      <c r="X26" s="90" t="str">
        <f t="shared" si="3"/>
        <v>450000 AMCS</v>
      </c>
      <c r="Y26" s="104" t="str">
        <f t="shared" si="4"/>
        <v>$.UmsMannedLight</v>
      </c>
      <c r="Z26" s="94"/>
      <c r="AA26" s="90"/>
      <c r="AB26" s="104"/>
      <c r="AC26" s="104"/>
      <c r="AD26" s="105"/>
      <c r="AE26" s="105"/>
      <c r="AF26" s="105"/>
      <c r="AG26" s="97"/>
      <c r="AH26" s="94"/>
      <c r="AI26" s="66"/>
      <c r="AJ26" s="114"/>
      <c r="AK26" s="114"/>
      <c r="AL26" s="115" t="str">
        <f t="shared" si="10"/>
        <v/>
      </c>
      <c r="AM26" s="66"/>
      <c r="AN26" s="66"/>
      <c r="AO26" s="66"/>
      <c r="AP26" s="66"/>
      <c r="AQ26" s="128"/>
      <c r="AR26" s="66"/>
      <c r="AS26" s="60"/>
      <c r="AT26" s="60"/>
      <c r="AU26" s="66"/>
      <c r="AV26" s="129" t="str">
        <f t="shared" si="13"/>
        <v/>
      </c>
      <c r="AW26" s="129"/>
      <c r="AX26" s="142"/>
      <c r="AY26" s="146"/>
      <c r="AZ26" s="146"/>
      <c r="BA26" s="142" t="str">
        <f t="shared" si="9"/>
        <v/>
      </c>
      <c r="BB26" s="155"/>
      <c r="BC26" s="90"/>
      <c r="BD26" s="66"/>
      <c r="BE26" s="66"/>
      <c r="BF26" s="90"/>
      <c r="BG26" s="66"/>
      <c r="BH26" s="66"/>
      <c r="BI26" s="90"/>
      <c r="BJ26" s="66"/>
      <c r="BK26" s="66"/>
      <c r="BL26" s="90"/>
      <c r="BM26" s="66"/>
      <c r="BN26" s="66"/>
      <c r="BO26" s="90"/>
      <c r="BP26" s="66"/>
      <c r="BQ26" s="94"/>
      <c r="BR26" s="90"/>
      <c r="BS26" s="97"/>
      <c r="BT26" s="66"/>
      <c r="BU26" s="66"/>
    </row>
    <row r="27" spans="1:73" ht="15.75" x14ac:dyDescent="0.25">
      <c r="A27" s="51" t="s">
        <v>412</v>
      </c>
      <c r="B27" s="55"/>
      <c r="C27" s="60" t="s">
        <v>111</v>
      </c>
      <c r="D27" s="60" t="s">
        <v>22</v>
      </c>
      <c r="E27" s="60" t="s">
        <v>155</v>
      </c>
      <c r="F27" s="63" t="s">
        <v>156</v>
      </c>
      <c r="G27" s="66">
        <v>2</v>
      </c>
      <c r="H27" s="60"/>
      <c r="I27" s="60" t="s">
        <v>110</v>
      </c>
      <c r="J27" s="70" t="s">
        <v>159</v>
      </c>
      <c r="K27" s="73" t="s">
        <v>599</v>
      </c>
      <c r="L27" s="77"/>
      <c r="M27" s="77">
        <v>1000</v>
      </c>
      <c r="N27" s="77" t="s">
        <v>1699</v>
      </c>
      <c r="O27" s="82"/>
      <c r="P27" s="66" t="s">
        <v>160</v>
      </c>
      <c r="Q27" s="66"/>
      <c r="R27" s="90"/>
      <c r="S27" s="60"/>
      <c r="T27" s="94"/>
      <c r="U27" s="66"/>
      <c r="V27" s="97"/>
      <c r="W27" s="94" t="str">
        <f t="shared" si="2"/>
        <v>Mqtt1</v>
      </c>
      <c r="X27" s="90" t="str">
        <f t="shared" si="3"/>
        <v>450000 AMCS</v>
      </c>
      <c r="Y27" s="104" t="str">
        <f t="shared" si="4"/>
        <v>$.UmsTimingOnLight</v>
      </c>
      <c r="Z27" s="94"/>
      <c r="AA27" s="90"/>
      <c r="AB27" s="104"/>
      <c r="AC27" s="104"/>
      <c r="AD27" s="105"/>
      <c r="AE27" s="105"/>
      <c r="AF27" s="105"/>
      <c r="AG27" s="97"/>
      <c r="AH27" s="94"/>
      <c r="AI27" s="66"/>
      <c r="AJ27" s="114"/>
      <c r="AK27" s="114"/>
      <c r="AL27" s="115" t="str">
        <f t="shared" si="10"/>
        <v/>
      </c>
      <c r="AM27" s="66"/>
      <c r="AN27" s="66"/>
      <c r="AO27" s="66"/>
      <c r="AP27" s="66"/>
      <c r="AQ27" s="128"/>
      <c r="AR27" s="66"/>
      <c r="AS27" s="60"/>
      <c r="AT27" s="60"/>
      <c r="AU27" s="66"/>
      <c r="AV27" s="129" t="str">
        <f t="shared" si="13"/>
        <v/>
      </c>
      <c r="AW27" s="129"/>
      <c r="AX27" s="142"/>
      <c r="AY27" s="146"/>
      <c r="AZ27" s="146"/>
      <c r="BA27" s="142" t="str">
        <f t="shared" si="9"/>
        <v/>
      </c>
      <c r="BB27" s="155"/>
      <c r="BC27" s="90"/>
      <c r="BD27" s="66"/>
      <c r="BE27" s="66"/>
      <c r="BF27" s="90"/>
      <c r="BG27" s="66"/>
      <c r="BH27" s="66"/>
      <c r="BI27" s="90"/>
      <c r="BJ27" s="66"/>
      <c r="BK27" s="66"/>
      <c r="BL27" s="90"/>
      <c r="BM27" s="66"/>
      <c r="BN27" s="66"/>
      <c r="BO27" s="90"/>
      <c r="BP27" s="66"/>
      <c r="BQ27" s="94"/>
      <c r="BR27" s="90"/>
      <c r="BS27" s="97"/>
      <c r="BT27" s="66"/>
      <c r="BU27" s="66"/>
    </row>
    <row r="28" spans="1:73" ht="15.75" x14ac:dyDescent="0.25">
      <c r="A28" s="51" t="s">
        <v>412</v>
      </c>
      <c r="B28" s="55"/>
      <c r="C28" s="60" t="s">
        <v>111</v>
      </c>
      <c r="D28" s="60" t="s">
        <v>22</v>
      </c>
      <c r="E28" s="60" t="s">
        <v>155</v>
      </c>
      <c r="F28" s="63" t="s">
        <v>156</v>
      </c>
      <c r="G28" s="66">
        <v>3</v>
      </c>
      <c r="H28" s="60"/>
      <c r="I28" s="60" t="s">
        <v>110</v>
      </c>
      <c r="J28" s="70" t="str">
        <f>CONCATENATE("Spare_",E28,"_",G28)</f>
        <v>Spare_DO00_3</v>
      </c>
      <c r="K28" s="73" t="s">
        <v>599</v>
      </c>
      <c r="L28" s="77"/>
      <c r="M28" s="77">
        <v>1000</v>
      </c>
      <c r="N28" s="77" t="s">
        <v>605</v>
      </c>
      <c r="O28" s="82"/>
      <c r="P28" s="66" t="s">
        <v>146</v>
      </c>
      <c r="Q28" s="66"/>
      <c r="R28" s="90"/>
      <c r="S28" s="60"/>
      <c r="T28" s="94"/>
      <c r="U28" s="66"/>
      <c r="V28" s="97"/>
      <c r="W28" s="94" t="str">
        <f t="shared" si="2"/>
        <v/>
      </c>
      <c r="X28" s="90" t="str">
        <f t="shared" si="3"/>
        <v/>
      </c>
      <c r="Y28" s="104" t="str">
        <f t="shared" si="4"/>
        <v/>
      </c>
      <c r="Z28" s="94"/>
      <c r="AA28" s="90"/>
      <c r="AB28" s="104"/>
      <c r="AC28" s="104"/>
      <c r="AD28" s="105"/>
      <c r="AE28" s="105"/>
      <c r="AF28" s="105"/>
      <c r="AG28" s="97"/>
      <c r="AH28" s="94"/>
      <c r="AI28" s="66"/>
      <c r="AJ28" s="114"/>
      <c r="AK28" s="114"/>
      <c r="AL28" s="115" t="str">
        <f t="shared" si="10"/>
        <v/>
      </c>
      <c r="AM28" s="66"/>
      <c r="AN28" s="66"/>
      <c r="AO28" s="66"/>
      <c r="AP28" s="66"/>
      <c r="AQ28" s="128"/>
      <c r="AR28" s="66"/>
      <c r="AS28" s="60"/>
      <c r="AT28" s="60"/>
      <c r="AU28" s="66"/>
      <c r="AV28" s="129" t="str">
        <f t="shared" si="13"/>
        <v/>
      </c>
      <c r="AW28" s="129"/>
      <c r="AX28" s="142"/>
      <c r="AY28" s="146"/>
      <c r="AZ28" s="146"/>
      <c r="BA28" s="142" t="str">
        <f t="shared" si="9"/>
        <v/>
      </c>
      <c r="BB28" s="155"/>
      <c r="BC28" s="90"/>
      <c r="BD28" s="66"/>
      <c r="BE28" s="66"/>
      <c r="BF28" s="90"/>
      <c r="BG28" s="66"/>
      <c r="BH28" s="66"/>
      <c r="BI28" s="90"/>
      <c r="BJ28" s="66"/>
      <c r="BK28" s="66"/>
      <c r="BL28" s="90"/>
      <c r="BM28" s="66"/>
      <c r="BN28" s="66"/>
      <c r="BO28" s="90"/>
      <c r="BP28" s="66"/>
      <c r="BQ28" s="94"/>
      <c r="BR28" s="90"/>
      <c r="BS28" s="97"/>
      <c r="BT28" s="66"/>
      <c r="BU28" s="66"/>
    </row>
    <row r="29" spans="1:73" ht="15.75" x14ac:dyDescent="0.25">
      <c r="A29" s="51" t="s">
        <v>412</v>
      </c>
      <c r="B29" s="55"/>
      <c r="C29" s="60" t="s">
        <v>111</v>
      </c>
      <c r="D29" s="60" t="s">
        <v>22</v>
      </c>
      <c r="E29" s="60" t="s">
        <v>155</v>
      </c>
      <c r="F29" s="63" t="s">
        <v>156</v>
      </c>
      <c r="G29" s="66">
        <v>4</v>
      </c>
      <c r="H29" s="60"/>
      <c r="I29" s="60" t="s">
        <v>110</v>
      </c>
      <c r="J29" s="70" t="s">
        <v>161</v>
      </c>
      <c r="K29" s="73" t="s">
        <v>599</v>
      </c>
      <c r="L29" s="77"/>
      <c r="M29" s="77">
        <v>1000</v>
      </c>
      <c r="N29" s="77" t="s">
        <v>1699</v>
      </c>
      <c r="O29" s="82"/>
      <c r="P29" s="66" t="s">
        <v>162</v>
      </c>
      <c r="Q29" s="66"/>
      <c r="R29" s="90"/>
      <c r="S29" s="60"/>
      <c r="T29" s="94"/>
      <c r="U29" s="66"/>
      <c r="V29" s="97"/>
      <c r="W29" s="94" t="str">
        <f t="shared" si="2"/>
        <v>Mqtt1</v>
      </c>
      <c r="X29" s="90" t="str">
        <f t="shared" si="3"/>
        <v>450000 AMCS</v>
      </c>
      <c r="Y29" s="104" t="str">
        <f t="shared" si="4"/>
        <v>$.UmsOneManTimerResetLight</v>
      </c>
      <c r="Z29" s="94"/>
      <c r="AA29" s="90"/>
      <c r="AB29" s="104"/>
      <c r="AC29" s="104"/>
      <c r="AD29" s="105"/>
      <c r="AE29" s="105"/>
      <c r="AF29" s="105"/>
      <c r="AG29" s="97"/>
      <c r="AH29" s="94"/>
      <c r="AI29" s="66"/>
      <c r="AJ29" s="114"/>
      <c r="AK29" s="114"/>
      <c r="AL29" s="115" t="str">
        <f t="shared" si="10"/>
        <v/>
      </c>
      <c r="AM29" s="66"/>
      <c r="AN29" s="66"/>
      <c r="AO29" s="66"/>
      <c r="AP29" s="66"/>
      <c r="AQ29" s="128"/>
      <c r="AR29" s="66"/>
      <c r="AS29" s="60"/>
      <c r="AT29" s="60"/>
      <c r="AU29" s="66"/>
      <c r="AV29" s="129" t="str">
        <f t="shared" si="13"/>
        <v/>
      </c>
      <c r="AW29" s="129"/>
      <c r="AX29" s="142"/>
      <c r="AY29" s="146"/>
      <c r="AZ29" s="146"/>
      <c r="BA29" s="142" t="str">
        <f t="shared" si="9"/>
        <v/>
      </c>
      <c r="BB29" s="155"/>
      <c r="BC29" s="90"/>
      <c r="BD29" s="66"/>
      <c r="BE29" s="66"/>
      <c r="BF29" s="90"/>
      <c r="BG29" s="66"/>
      <c r="BH29" s="66"/>
      <c r="BI29" s="90"/>
      <c r="BJ29" s="66"/>
      <c r="BK29" s="66"/>
      <c r="BL29" s="90"/>
      <c r="BM29" s="66"/>
      <c r="BN29" s="66"/>
      <c r="BO29" s="90"/>
      <c r="BP29" s="66"/>
      <c r="BQ29" s="94"/>
      <c r="BR29" s="90"/>
      <c r="BS29" s="97"/>
      <c r="BT29" s="66"/>
      <c r="BU29" s="66"/>
    </row>
    <row r="30" spans="1:73" ht="15.75" x14ac:dyDescent="0.25">
      <c r="A30" s="51" t="s">
        <v>412</v>
      </c>
      <c r="B30" s="55"/>
      <c r="C30" s="60" t="s">
        <v>111</v>
      </c>
      <c r="D30" s="60" t="s">
        <v>22</v>
      </c>
      <c r="E30" s="60" t="s">
        <v>155</v>
      </c>
      <c r="F30" s="63" t="s">
        <v>156</v>
      </c>
      <c r="G30" s="66">
        <v>5</v>
      </c>
      <c r="H30" s="60"/>
      <c r="I30" s="60" t="s">
        <v>110</v>
      </c>
      <c r="J30" s="70" t="s">
        <v>163</v>
      </c>
      <c r="K30" s="73" t="s">
        <v>599</v>
      </c>
      <c r="L30" s="77"/>
      <c r="M30" s="77">
        <v>1000</v>
      </c>
      <c r="N30" s="77" t="s">
        <v>1699</v>
      </c>
      <c r="O30" s="82"/>
      <c r="P30" s="66" t="s">
        <v>164</v>
      </c>
      <c r="Q30" s="66"/>
      <c r="R30" s="90"/>
      <c r="S30" s="60"/>
      <c r="T30" s="94"/>
      <c r="U30" s="66"/>
      <c r="V30" s="97"/>
      <c r="W30" s="94" t="str">
        <f t="shared" si="2"/>
        <v>Mqtt1</v>
      </c>
      <c r="X30" s="90" t="str">
        <f t="shared" si="3"/>
        <v>450000 AMCS</v>
      </c>
      <c r="Y30" s="104" t="str">
        <f t="shared" si="4"/>
        <v>$.AlarmPanelSilenceLight</v>
      </c>
      <c r="Z30" s="94"/>
      <c r="AA30" s="90"/>
      <c r="AB30" s="104"/>
      <c r="AC30" s="104"/>
      <c r="AD30" s="105"/>
      <c r="AE30" s="105"/>
      <c r="AF30" s="105"/>
      <c r="AG30" s="97"/>
      <c r="AH30" s="94"/>
      <c r="AI30" s="66"/>
      <c r="AJ30" s="114"/>
      <c r="AK30" s="114"/>
      <c r="AL30" s="115" t="str">
        <f t="shared" si="10"/>
        <v/>
      </c>
      <c r="AM30" s="66"/>
      <c r="AN30" s="66"/>
      <c r="AO30" s="66"/>
      <c r="AP30" s="66"/>
      <c r="AQ30" s="128"/>
      <c r="AR30" s="66"/>
      <c r="AS30" s="60"/>
      <c r="AT30" s="60"/>
      <c r="AU30" s="66"/>
      <c r="AV30" s="129" t="str">
        <f t="shared" si="13"/>
        <v/>
      </c>
      <c r="AW30" s="129"/>
      <c r="AX30" s="142"/>
      <c r="AY30" s="146"/>
      <c r="AZ30" s="146"/>
      <c r="BA30" s="142" t="str">
        <f t="shared" si="9"/>
        <v/>
      </c>
      <c r="BB30" s="155"/>
      <c r="BC30" s="90"/>
      <c r="BD30" s="66"/>
      <c r="BE30" s="66"/>
      <c r="BF30" s="90"/>
      <c r="BG30" s="66"/>
      <c r="BH30" s="66"/>
      <c r="BI30" s="90"/>
      <c r="BJ30" s="66"/>
      <c r="BK30" s="66"/>
      <c r="BL30" s="90"/>
      <c r="BM30" s="66"/>
      <c r="BN30" s="66"/>
      <c r="BO30" s="90"/>
      <c r="BP30" s="66"/>
      <c r="BQ30" s="94"/>
      <c r="BR30" s="90"/>
      <c r="BS30" s="97"/>
      <c r="BT30" s="66"/>
      <c r="BU30" s="66"/>
    </row>
    <row r="31" spans="1:73" ht="15.75" x14ac:dyDescent="0.25">
      <c r="A31" s="51" t="s">
        <v>412</v>
      </c>
      <c r="B31" s="55"/>
      <c r="C31" s="60" t="s">
        <v>111</v>
      </c>
      <c r="D31" s="60" t="s">
        <v>22</v>
      </c>
      <c r="E31" s="60" t="s">
        <v>155</v>
      </c>
      <c r="F31" s="63" t="s">
        <v>156</v>
      </c>
      <c r="G31" s="66">
        <v>6</v>
      </c>
      <c r="H31" s="60"/>
      <c r="I31" s="60" t="s">
        <v>110</v>
      </c>
      <c r="J31" s="70" t="s">
        <v>165</v>
      </c>
      <c r="K31" s="73" t="s">
        <v>599</v>
      </c>
      <c r="L31" s="77"/>
      <c r="M31" s="77">
        <v>1000</v>
      </c>
      <c r="N31" s="77" t="s">
        <v>1699</v>
      </c>
      <c r="O31" s="82"/>
      <c r="P31" s="66" t="s">
        <v>678</v>
      </c>
      <c r="Q31" s="66"/>
      <c r="R31" s="90"/>
      <c r="S31" s="60"/>
      <c r="T31" s="94"/>
      <c r="U31" s="66"/>
      <c r="V31" s="97"/>
      <c r="W31" s="94" t="str">
        <f t="shared" si="2"/>
        <v>Mqtt1</v>
      </c>
      <c r="X31" s="90" t="str">
        <f t="shared" si="3"/>
        <v>450000 AMCS</v>
      </c>
      <c r="Y31" s="104" t="str">
        <f t="shared" si="4"/>
        <v>$.AlarmPanelGeaCallRevokeLight</v>
      </c>
      <c r="Z31" s="94"/>
      <c r="AA31" s="90"/>
      <c r="AB31" s="104"/>
      <c r="AC31" s="104"/>
      <c r="AD31" s="105"/>
      <c r="AE31" s="105"/>
      <c r="AF31" s="105"/>
      <c r="AG31" s="97"/>
      <c r="AH31" s="94"/>
      <c r="AI31" s="66"/>
      <c r="AJ31" s="114"/>
      <c r="AK31" s="114"/>
      <c r="AL31" s="115" t="str">
        <f t="shared" si="10"/>
        <v/>
      </c>
      <c r="AM31" s="66"/>
      <c r="AN31" s="66"/>
      <c r="AO31" s="66"/>
      <c r="AP31" s="66"/>
      <c r="AQ31" s="128"/>
      <c r="AR31" s="66"/>
      <c r="AS31" s="60"/>
      <c r="AT31" s="60"/>
      <c r="AU31" s="66"/>
      <c r="AV31" s="129" t="str">
        <f t="shared" si="13"/>
        <v/>
      </c>
      <c r="AW31" s="129"/>
      <c r="AX31" s="142"/>
      <c r="AY31" s="146"/>
      <c r="AZ31" s="146"/>
      <c r="BA31" s="142" t="str">
        <f t="shared" si="9"/>
        <v/>
      </c>
      <c r="BB31" s="155"/>
      <c r="BC31" s="90"/>
      <c r="BD31" s="66"/>
      <c r="BE31" s="66"/>
      <c r="BF31" s="90"/>
      <c r="BG31" s="66"/>
      <c r="BH31" s="66"/>
      <c r="BI31" s="90"/>
      <c r="BJ31" s="66"/>
      <c r="BK31" s="66"/>
      <c r="BL31" s="90"/>
      <c r="BM31" s="66"/>
      <c r="BN31" s="66"/>
      <c r="BO31" s="90"/>
      <c r="BP31" s="66"/>
      <c r="BQ31" s="94"/>
      <c r="BR31" s="90"/>
      <c r="BS31" s="97"/>
      <c r="BT31" s="66"/>
      <c r="BU31" s="66"/>
    </row>
    <row r="32" spans="1:73" ht="15.75" x14ac:dyDescent="0.25">
      <c r="A32" s="51" t="s">
        <v>888</v>
      </c>
      <c r="B32" s="55"/>
      <c r="C32" s="60" t="s">
        <v>111</v>
      </c>
      <c r="D32" s="60" t="s">
        <v>22</v>
      </c>
      <c r="E32" s="60" t="s">
        <v>155</v>
      </c>
      <c r="F32" s="63" t="s">
        <v>156</v>
      </c>
      <c r="G32" s="66">
        <v>7</v>
      </c>
      <c r="H32" s="60"/>
      <c r="I32" s="60" t="s">
        <v>110</v>
      </c>
      <c r="J32" s="97" t="s">
        <v>453</v>
      </c>
      <c r="K32" s="73" t="s">
        <v>599</v>
      </c>
      <c r="L32" s="77"/>
      <c r="M32" s="77">
        <v>1000</v>
      </c>
      <c r="N32" s="77" t="s">
        <v>1699</v>
      </c>
      <c r="O32" s="82"/>
      <c r="P32" s="90" t="s">
        <v>679</v>
      </c>
      <c r="Q32" s="66"/>
      <c r="R32" s="90"/>
      <c r="S32" s="60"/>
      <c r="T32" s="94"/>
      <c r="U32" s="66"/>
      <c r="V32" s="97"/>
      <c r="W32" s="94" t="str">
        <f t="shared" si="2"/>
        <v>Mqtt1</v>
      </c>
      <c r="X32" s="90" t="str">
        <f t="shared" si="3"/>
        <v>450000 AMCS</v>
      </c>
      <c r="Y32" s="104" t="str">
        <f t="shared" si="4"/>
        <v>$.MachinerySpaceBuzzerHorn</v>
      </c>
      <c r="Z32" s="94"/>
      <c r="AA32" s="90"/>
      <c r="AB32" s="104"/>
      <c r="AC32" s="104"/>
      <c r="AD32" s="105"/>
      <c r="AE32" s="105"/>
      <c r="AF32" s="105"/>
      <c r="AG32" s="97"/>
      <c r="AH32" s="94"/>
      <c r="AI32" s="66"/>
      <c r="AJ32" s="114"/>
      <c r="AK32" s="114"/>
      <c r="AL32" s="115" t="str">
        <f t="shared" si="10"/>
        <v/>
      </c>
      <c r="AM32" s="66"/>
      <c r="AN32" s="66"/>
      <c r="AO32" s="66"/>
      <c r="AP32" s="66"/>
      <c r="AQ32" s="128"/>
      <c r="AR32" s="66"/>
      <c r="AS32" s="60"/>
      <c r="AT32" s="60"/>
      <c r="AU32" s="66"/>
      <c r="AV32" s="129" t="str">
        <f t="shared" si="13"/>
        <v/>
      </c>
      <c r="AW32" s="129"/>
      <c r="AX32" s="142"/>
      <c r="AY32" s="146"/>
      <c r="AZ32" s="146"/>
      <c r="BA32" s="142" t="str">
        <f t="shared" si="9"/>
        <v/>
      </c>
      <c r="BB32" s="155"/>
      <c r="BC32" s="90"/>
      <c r="BD32" s="66"/>
      <c r="BE32" s="66"/>
      <c r="BF32" s="90"/>
      <c r="BG32" s="66"/>
      <c r="BH32" s="66"/>
      <c r="BI32" s="90"/>
      <c r="BJ32" s="66"/>
      <c r="BK32" s="66"/>
      <c r="BL32" s="90"/>
      <c r="BM32" s="66"/>
      <c r="BN32" s="66"/>
      <c r="BO32" s="90"/>
      <c r="BP32" s="66"/>
      <c r="BQ32" s="94"/>
      <c r="BR32" s="90"/>
      <c r="BS32" s="97"/>
      <c r="BT32" s="66"/>
      <c r="BU32" s="66"/>
    </row>
    <row r="33" spans="1:73" ht="15.75" x14ac:dyDescent="0.25">
      <c r="A33" s="51" t="s">
        <v>412</v>
      </c>
      <c r="B33" s="55"/>
      <c r="C33" s="60" t="s">
        <v>111</v>
      </c>
      <c r="D33" s="60" t="s">
        <v>22</v>
      </c>
      <c r="E33" s="60" t="s">
        <v>155</v>
      </c>
      <c r="F33" s="63" t="s">
        <v>156</v>
      </c>
      <c r="G33" s="66">
        <v>8</v>
      </c>
      <c r="H33" s="60"/>
      <c r="I33" s="60" t="s">
        <v>110</v>
      </c>
      <c r="J33" s="70" t="s">
        <v>167</v>
      </c>
      <c r="K33" s="73" t="s">
        <v>599</v>
      </c>
      <c r="L33" s="77"/>
      <c r="M33" s="77">
        <v>1000</v>
      </c>
      <c r="N33" s="77" t="s">
        <v>1699</v>
      </c>
      <c r="O33" s="82"/>
      <c r="P33" s="66" t="s">
        <v>168</v>
      </c>
      <c r="Q33" s="66"/>
      <c r="R33" s="90"/>
      <c r="S33" s="60"/>
      <c r="T33" s="94"/>
      <c r="U33" s="66"/>
      <c r="V33" s="97"/>
      <c r="W33" s="94" t="str">
        <f t="shared" si="2"/>
        <v>Mqtt1</v>
      </c>
      <c r="X33" s="90" t="str">
        <f t="shared" si="3"/>
        <v>450000 AMCS</v>
      </c>
      <c r="Y33" s="104" t="str">
        <f t="shared" si="4"/>
        <v>$.AlarmPanelAcknowledgeLight</v>
      </c>
      <c r="Z33" s="94"/>
      <c r="AA33" s="90"/>
      <c r="AB33" s="104"/>
      <c r="AC33" s="104"/>
      <c r="AD33" s="105"/>
      <c r="AE33" s="105"/>
      <c r="AF33" s="105"/>
      <c r="AG33" s="97"/>
      <c r="AH33" s="94"/>
      <c r="AI33" s="66"/>
      <c r="AJ33" s="114"/>
      <c r="AK33" s="114"/>
      <c r="AL33" s="115" t="str">
        <f t="shared" si="10"/>
        <v/>
      </c>
      <c r="AM33" s="66"/>
      <c r="AN33" s="66"/>
      <c r="AO33" s="66"/>
      <c r="AP33" s="66"/>
      <c r="AQ33" s="128"/>
      <c r="AR33" s="66"/>
      <c r="AS33" s="60"/>
      <c r="AT33" s="60"/>
      <c r="AU33" s="66"/>
      <c r="AV33" s="129" t="str">
        <f t="shared" si="13"/>
        <v/>
      </c>
      <c r="AW33" s="129"/>
      <c r="AX33" s="142"/>
      <c r="AY33" s="146"/>
      <c r="AZ33" s="146"/>
      <c r="BA33" s="142" t="str">
        <f t="shared" si="9"/>
        <v/>
      </c>
      <c r="BB33" s="155"/>
      <c r="BC33" s="90"/>
      <c r="BD33" s="66"/>
      <c r="BE33" s="66"/>
      <c r="BF33" s="90"/>
      <c r="BG33" s="66"/>
      <c r="BH33" s="66"/>
      <c r="BI33" s="90"/>
      <c r="BJ33" s="66"/>
      <c r="BK33" s="66"/>
      <c r="BL33" s="90"/>
      <c r="BM33" s="66"/>
      <c r="BN33" s="66"/>
      <c r="BO33" s="90"/>
      <c r="BP33" s="66"/>
      <c r="BQ33" s="94"/>
      <c r="BR33" s="90"/>
      <c r="BS33" s="97"/>
      <c r="BT33" s="66"/>
      <c r="BU33" s="66"/>
    </row>
    <row r="34" spans="1:73" ht="15.75" x14ac:dyDescent="0.25">
      <c r="A34" s="51" t="s">
        <v>871</v>
      </c>
      <c r="B34" s="55"/>
      <c r="C34" s="60" t="s">
        <v>111</v>
      </c>
      <c r="D34" s="60" t="s">
        <v>22</v>
      </c>
      <c r="E34" s="60" t="s">
        <v>129</v>
      </c>
      <c r="F34" s="63" t="s">
        <v>130</v>
      </c>
      <c r="G34" s="66">
        <v>1</v>
      </c>
      <c r="H34" s="60"/>
      <c r="I34" s="60" t="s">
        <v>110</v>
      </c>
      <c r="J34" s="70" t="s">
        <v>454</v>
      </c>
      <c r="K34" s="73" t="s">
        <v>599</v>
      </c>
      <c r="L34" s="77"/>
      <c r="M34" s="77">
        <v>1000</v>
      </c>
      <c r="N34" s="77" t="s">
        <v>1699</v>
      </c>
      <c r="O34" s="82"/>
      <c r="P34" s="66" t="s">
        <v>680</v>
      </c>
      <c r="Q34" s="66"/>
      <c r="R34" s="90"/>
      <c r="S34" s="60"/>
      <c r="T34" s="94"/>
      <c r="U34" s="66"/>
      <c r="V34" s="97"/>
      <c r="W34" s="94" t="str">
        <f t="shared" si="2"/>
        <v>Mqtt1</v>
      </c>
      <c r="X34" s="90" t="str">
        <f t="shared" si="3"/>
        <v>450000 AMCS</v>
      </c>
      <c r="Y34" s="104" t="str">
        <f t="shared" si="4"/>
        <v>$.AmcsPlcPowerModule1InternalFuseBlown</v>
      </c>
      <c r="Z34" s="94"/>
      <c r="AA34" s="90"/>
      <c r="AB34" s="104"/>
      <c r="AC34" s="104"/>
      <c r="AD34" s="105"/>
      <c r="AE34" s="105"/>
      <c r="AF34" s="105"/>
      <c r="AG34" s="97"/>
      <c r="AH34" s="94"/>
      <c r="AI34" s="66"/>
      <c r="AJ34" s="114"/>
      <c r="AK34" s="114"/>
      <c r="AL34" s="115">
        <f t="shared" si="10"/>
        <v>34</v>
      </c>
      <c r="AM34" s="66"/>
      <c r="AN34" s="66"/>
      <c r="AO34" s="66"/>
      <c r="AP34" s="66"/>
      <c r="AQ34" s="128" t="s">
        <v>110</v>
      </c>
      <c r="AR34" s="66"/>
      <c r="AS34" s="60" t="s">
        <v>17</v>
      </c>
      <c r="AT34" s="60"/>
      <c r="AU34" s="66" t="s">
        <v>112</v>
      </c>
      <c r="AV34" s="129" t="str">
        <f t="shared" si="13"/>
        <v>Please consult operation manual for more information</v>
      </c>
      <c r="AW34" s="129"/>
      <c r="AX34" s="142"/>
      <c r="AY34" s="146"/>
      <c r="AZ34" s="146"/>
      <c r="BA34" s="142" t="str">
        <f t="shared" si="9"/>
        <v>1</v>
      </c>
      <c r="BB34" s="155"/>
      <c r="BC34" s="90"/>
      <c r="BD34" s="66"/>
      <c r="BE34" s="66"/>
      <c r="BF34" s="90"/>
      <c r="BG34" s="66"/>
      <c r="BH34" s="66"/>
      <c r="BI34" s="90"/>
      <c r="BJ34" s="66"/>
      <c r="BK34" s="66"/>
      <c r="BL34" s="90"/>
      <c r="BM34" s="66"/>
      <c r="BN34" s="66"/>
      <c r="BO34" s="90"/>
      <c r="BP34" s="66"/>
      <c r="BQ34" s="94"/>
      <c r="BR34" s="90"/>
      <c r="BS34" s="97"/>
      <c r="BT34" s="66"/>
      <c r="BU34" s="66"/>
    </row>
    <row r="35" spans="1:73" ht="15.75" x14ac:dyDescent="0.25">
      <c r="A35" s="51" t="s">
        <v>871</v>
      </c>
      <c r="B35" s="55"/>
      <c r="C35" s="60" t="s">
        <v>111</v>
      </c>
      <c r="D35" s="60" t="s">
        <v>22</v>
      </c>
      <c r="E35" s="60" t="s">
        <v>129</v>
      </c>
      <c r="F35" s="63" t="s">
        <v>130</v>
      </c>
      <c r="G35" s="66">
        <v>2</v>
      </c>
      <c r="H35" s="60"/>
      <c r="I35" s="60" t="s">
        <v>110</v>
      </c>
      <c r="J35" s="70" t="s">
        <v>455</v>
      </c>
      <c r="K35" s="73" t="s">
        <v>599</v>
      </c>
      <c r="L35" s="77"/>
      <c r="M35" s="77">
        <v>1000</v>
      </c>
      <c r="N35" s="77" t="s">
        <v>1699</v>
      </c>
      <c r="O35" s="82"/>
      <c r="P35" s="66" t="s">
        <v>681</v>
      </c>
      <c r="Q35" s="66"/>
      <c r="R35" s="90"/>
      <c r="S35" s="60"/>
      <c r="T35" s="94"/>
      <c r="U35" s="66"/>
      <c r="V35" s="97"/>
      <c r="W35" s="94" t="str">
        <f t="shared" si="2"/>
        <v>Mqtt1</v>
      </c>
      <c r="X35" s="90" t="str">
        <f t="shared" si="3"/>
        <v>450000 AMCS</v>
      </c>
      <c r="Y35" s="104" t="str">
        <f t="shared" si="4"/>
        <v>$.AmcsPlcPowerModule1PowerFailure</v>
      </c>
      <c r="Z35" s="94"/>
      <c r="AA35" s="90"/>
      <c r="AB35" s="104"/>
      <c r="AC35" s="104"/>
      <c r="AD35" s="105"/>
      <c r="AE35" s="105"/>
      <c r="AF35" s="105"/>
      <c r="AG35" s="97"/>
      <c r="AH35" s="94"/>
      <c r="AI35" s="66"/>
      <c r="AJ35" s="114"/>
      <c r="AK35" s="114"/>
      <c r="AL35" s="115">
        <f t="shared" si="10"/>
        <v>35</v>
      </c>
      <c r="AM35" s="66"/>
      <c r="AN35" s="66"/>
      <c r="AO35" s="66"/>
      <c r="AP35" s="66"/>
      <c r="AQ35" s="128" t="s">
        <v>110</v>
      </c>
      <c r="AR35" s="66"/>
      <c r="AS35" s="60" t="s">
        <v>17</v>
      </c>
      <c r="AT35" s="60"/>
      <c r="AU35" s="66" t="s">
        <v>112</v>
      </c>
      <c r="AV35" s="129" t="str">
        <f t="shared" si="13"/>
        <v>Please consult operation manual for more information</v>
      </c>
      <c r="AW35" s="129"/>
      <c r="AX35" s="142"/>
      <c r="AY35" s="146"/>
      <c r="AZ35" s="146"/>
      <c r="BA35" s="142" t="str">
        <f t="shared" si="9"/>
        <v>1</v>
      </c>
      <c r="BB35" s="155"/>
      <c r="BC35" s="90"/>
      <c r="BD35" s="66"/>
      <c r="BE35" s="66"/>
      <c r="BF35" s="90"/>
      <c r="BG35" s="66"/>
      <c r="BH35" s="66"/>
      <c r="BI35" s="90"/>
      <c r="BJ35" s="66"/>
      <c r="BK35" s="66"/>
      <c r="BL35" s="90"/>
      <c r="BM35" s="66"/>
      <c r="BN35" s="66"/>
      <c r="BO35" s="90"/>
      <c r="BP35" s="66"/>
      <c r="BQ35" s="94"/>
      <c r="BR35" s="90"/>
      <c r="BS35" s="97"/>
      <c r="BT35" s="66"/>
      <c r="BU35" s="66"/>
    </row>
    <row r="36" spans="1:73" ht="15.75" x14ac:dyDescent="0.25">
      <c r="A36" s="52" t="s">
        <v>1509</v>
      </c>
      <c r="B36" s="187"/>
      <c r="C36" s="131" t="s">
        <v>111</v>
      </c>
      <c r="D36" s="7" t="s">
        <v>22</v>
      </c>
      <c r="E36" s="7" t="s">
        <v>178</v>
      </c>
      <c r="F36" s="64" t="s">
        <v>132</v>
      </c>
      <c r="G36" s="62">
        <v>1</v>
      </c>
      <c r="I36" s="10" t="s">
        <v>110</v>
      </c>
      <c r="J36" s="11" t="s">
        <v>1613</v>
      </c>
      <c r="K36" s="74" t="s">
        <v>600</v>
      </c>
      <c r="L36" s="181"/>
      <c r="M36" s="181">
        <v>1000</v>
      </c>
      <c r="N36" s="78" t="s">
        <v>1700</v>
      </c>
      <c r="O36" s="83" t="s">
        <v>614</v>
      </c>
      <c r="P36" s="78" t="s">
        <v>1571</v>
      </c>
      <c r="R36" s="80"/>
      <c r="S36" s="92"/>
      <c r="T36" s="200" t="s">
        <v>1520</v>
      </c>
      <c r="U36" s="221" t="s">
        <v>1574</v>
      </c>
      <c r="W36" s="12" t="str">
        <f t="shared" ref="W36:W60" si="14">IF(COUNTIF(N36,"spare"),"","Mqtt1")</f>
        <v>Mqtt1</v>
      </c>
      <c r="X36" s="6" t="str">
        <f t="shared" ref="X36:X60" si="15">IF(COUNTIF(N36,"spare"),"",N36)</f>
        <v>210000 BILGE FIFI</v>
      </c>
      <c r="Y36" s="106" t="str">
        <f>IF(COUNTIF(N36,"spare"),"","$."&amp;J36)</f>
        <v>$.BILGE_LEVEL_SUB_PUMP1_ALARM</v>
      </c>
      <c r="AA36" s="6"/>
      <c r="AL36" s="117">
        <f t="shared" si="10"/>
        <v>36</v>
      </c>
      <c r="AQ36" s="130" t="s">
        <v>115</v>
      </c>
      <c r="AS36" s="131" t="s">
        <v>17</v>
      </c>
      <c r="AT36" s="7"/>
      <c r="AU36" s="132" t="s">
        <v>112</v>
      </c>
      <c r="AV36" s="129" t="str">
        <f t="shared" si="13"/>
        <v>Please consult operation manual for more information</v>
      </c>
      <c r="AW36" s="140"/>
      <c r="BA36" s="150" t="str">
        <f>IF(ISNUMBER(AL36),"1","")</f>
        <v>1</v>
      </c>
      <c r="BR36" s="6"/>
      <c r="BS36" s="11"/>
    </row>
    <row r="37" spans="1:73" ht="15.75" x14ac:dyDescent="0.25">
      <c r="A37" s="52" t="s">
        <v>1509</v>
      </c>
      <c r="B37" s="187"/>
      <c r="C37" s="131" t="s">
        <v>111</v>
      </c>
      <c r="D37" s="7" t="s">
        <v>22</v>
      </c>
      <c r="E37" s="7" t="s">
        <v>178</v>
      </c>
      <c r="F37" s="64" t="s">
        <v>132</v>
      </c>
      <c r="G37" s="62">
        <v>2</v>
      </c>
      <c r="I37" s="10" t="s">
        <v>110</v>
      </c>
      <c r="J37" s="71" t="s">
        <v>1614</v>
      </c>
      <c r="K37" s="74" t="s">
        <v>600</v>
      </c>
      <c r="L37" s="181"/>
      <c r="M37" s="181">
        <v>1000</v>
      </c>
      <c r="N37" s="78" t="s">
        <v>1700</v>
      </c>
      <c r="O37" s="83" t="s">
        <v>615</v>
      </c>
      <c r="P37" s="80" t="s">
        <v>1570</v>
      </c>
      <c r="R37" s="80"/>
      <c r="S37" s="92"/>
      <c r="T37" s="200" t="s">
        <v>1520</v>
      </c>
      <c r="U37" s="228"/>
      <c r="W37" s="12" t="str">
        <f t="shared" si="14"/>
        <v>Mqtt1</v>
      </c>
      <c r="X37" s="6" t="str">
        <f t="shared" si="15"/>
        <v>210000 BILGE FIFI</v>
      </c>
      <c r="Y37" s="106" t="str">
        <f t="shared" ref="Y37:Y60" si="16">IF(COUNTIF(N37,"spare"),"","$."&amp;J37)</f>
        <v>$.BILGE_LEVEL_SUB_PUMP2_ALARM</v>
      </c>
      <c r="AA37" s="6"/>
      <c r="AL37" s="117">
        <f t="shared" si="10"/>
        <v>37</v>
      </c>
      <c r="AQ37" s="130" t="s">
        <v>115</v>
      </c>
      <c r="AS37" s="131" t="s">
        <v>17</v>
      </c>
      <c r="AT37" s="7"/>
      <c r="AU37" s="132" t="s">
        <v>112</v>
      </c>
      <c r="AV37" s="129" t="str">
        <f t="shared" si="13"/>
        <v>Please consult operation manual for more information</v>
      </c>
      <c r="AW37" s="140"/>
      <c r="BA37" s="150" t="str">
        <f t="shared" ref="BA37:BA100" si="17">IF(ISNUMBER(AL37),"1","")</f>
        <v>1</v>
      </c>
      <c r="BR37" s="6"/>
      <c r="BS37" s="11"/>
    </row>
    <row r="38" spans="1:73" ht="15.75" x14ac:dyDescent="0.25">
      <c r="A38" s="52" t="s">
        <v>1509</v>
      </c>
      <c r="B38" s="187"/>
      <c r="C38" s="131" t="s">
        <v>111</v>
      </c>
      <c r="D38" s="7" t="s">
        <v>22</v>
      </c>
      <c r="E38" s="7" t="s">
        <v>178</v>
      </c>
      <c r="F38" s="64" t="s">
        <v>132</v>
      </c>
      <c r="G38" s="62">
        <v>3</v>
      </c>
      <c r="I38" s="10" t="s">
        <v>110</v>
      </c>
      <c r="J38" s="71" t="s">
        <v>1615</v>
      </c>
      <c r="K38" s="74" t="s">
        <v>600</v>
      </c>
      <c r="L38" s="181"/>
      <c r="M38" s="181">
        <v>1000</v>
      </c>
      <c r="N38" s="78" t="s">
        <v>1700</v>
      </c>
      <c r="O38" s="83" t="s">
        <v>616</v>
      </c>
      <c r="P38" s="80" t="s">
        <v>1572</v>
      </c>
      <c r="R38" s="80"/>
      <c r="S38" s="92"/>
      <c r="T38" s="200" t="s">
        <v>1520</v>
      </c>
      <c r="U38" s="222"/>
      <c r="W38" s="12" t="str">
        <f t="shared" si="14"/>
        <v>Mqtt1</v>
      </c>
      <c r="X38" s="6" t="str">
        <f t="shared" si="15"/>
        <v>210000 BILGE FIFI</v>
      </c>
      <c r="Y38" s="106" t="str">
        <f t="shared" si="16"/>
        <v>$.BILGE_LEVEL_SUB_PUMP3_ALARM</v>
      </c>
      <c r="AA38" s="6"/>
      <c r="AL38" s="117">
        <f t="shared" si="10"/>
        <v>38</v>
      </c>
      <c r="AQ38" s="130" t="s">
        <v>115</v>
      </c>
      <c r="AS38" s="131" t="s">
        <v>17</v>
      </c>
      <c r="AT38" s="7"/>
      <c r="AU38" s="132" t="s">
        <v>112</v>
      </c>
      <c r="AV38" s="129" t="str">
        <f t="shared" si="13"/>
        <v>Please consult operation manual for more information</v>
      </c>
      <c r="AW38" s="140"/>
      <c r="BA38" s="150" t="str">
        <f t="shared" si="17"/>
        <v>1</v>
      </c>
      <c r="BR38" s="6"/>
      <c r="BS38" s="11"/>
    </row>
    <row r="39" spans="1:73" ht="15.75" x14ac:dyDescent="0.25">
      <c r="A39" s="52" t="s">
        <v>413</v>
      </c>
      <c r="B39" s="187"/>
      <c r="C39" s="131" t="s">
        <v>111</v>
      </c>
      <c r="D39" s="7" t="s">
        <v>22</v>
      </c>
      <c r="E39" s="7" t="s">
        <v>178</v>
      </c>
      <c r="F39" s="64" t="s">
        <v>132</v>
      </c>
      <c r="G39" s="62">
        <v>4</v>
      </c>
      <c r="I39" s="10" t="s">
        <v>110</v>
      </c>
      <c r="J39" s="71" t="s">
        <v>456</v>
      </c>
      <c r="K39" s="74" t="s">
        <v>600</v>
      </c>
      <c r="L39" s="181"/>
      <c r="M39" s="181">
        <v>1000</v>
      </c>
      <c r="N39" s="78" t="s">
        <v>1700</v>
      </c>
      <c r="O39" s="83">
        <v>21001001</v>
      </c>
      <c r="P39" s="80" t="s">
        <v>682</v>
      </c>
      <c r="R39" s="80"/>
      <c r="S39" s="92"/>
      <c r="T39" s="201" t="s">
        <v>835</v>
      </c>
      <c r="U39" s="102" t="s">
        <v>1147</v>
      </c>
      <c r="W39" s="12" t="str">
        <f t="shared" si="14"/>
        <v>Mqtt1</v>
      </c>
      <c r="X39" s="6" t="str">
        <f t="shared" si="15"/>
        <v>210000 BILGE FIFI</v>
      </c>
      <c r="Y39" s="106" t="str">
        <f t="shared" si="16"/>
        <v>$.GEN_SERV_PUMP1_REM_AVAIL</v>
      </c>
      <c r="AA39" s="6"/>
      <c r="AL39" s="117" t="str">
        <f t="shared" si="10"/>
        <v/>
      </c>
      <c r="AQ39" s="130"/>
      <c r="AS39" s="131"/>
      <c r="AT39" s="7"/>
      <c r="AU39" s="132"/>
      <c r="AV39" s="129" t="str">
        <f t="shared" si="13"/>
        <v/>
      </c>
      <c r="AW39" s="140"/>
      <c r="BA39" s="150" t="str">
        <f t="shared" si="17"/>
        <v/>
      </c>
      <c r="BR39" s="6"/>
      <c r="BS39" s="11"/>
    </row>
    <row r="40" spans="1:73" ht="15.75" x14ac:dyDescent="0.25">
      <c r="A40" s="52" t="s">
        <v>413</v>
      </c>
      <c r="B40" s="187"/>
      <c r="C40" s="131" t="s">
        <v>111</v>
      </c>
      <c r="D40" s="7" t="s">
        <v>22</v>
      </c>
      <c r="E40" s="7" t="s">
        <v>178</v>
      </c>
      <c r="F40" s="64" t="s">
        <v>132</v>
      </c>
      <c r="G40" s="62">
        <v>5</v>
      </c>
      <c r="I40" s="10" t="s">
        <v>110</v>
      </c>
      <c r="J40" s="71" t="s">
        <v>457</v>
      </c>
      <c r="K40" s="74" t="s">
        <v>600</v>
      </c>
      <c r="L40" s="181"/>
      <c r="M40" s="181">
        <v>1000</v>
      </c>
      <c r="N40" s="78" t="s">
        <v>1700</v>
      </c>
      <c r="O40" s="221">
        <v>21001002</v>
      </c>
      <c r="P40" s="78" t="s">
        <v>683</v>
      </c>
      <c r="R40" s="80"/>
      <c r="S40" s="92"/>
      <c r="T40" s="201" t="s">
        <v>836</v>
      </c>
      <c r="U40" s="102" t="s">
        <v>1147</v>
      </c>
      <c r="W40" s="12" t="str">
        <f t="shared" si="14"/>
        <v>Mqtt1</v>
      </c>
      <c r="X40" s="6" t="str">
        <f t="shared" si="15"/>
        <v>210000 BILGE FIFI</v>
      </c>
      <c r="Y40" s="106" t="str">
        <f t="shared" si="16"/>
        <v>$.GEN_SERV_PUMP2_REM_AVAIL</v>
      </c>
      <c r="AA40" s="6"/>
      <c r="AL40" s="117" t="str">
        <f t="shared" si="10"/>
        <v/>
      </c>
      <c r="AQ40" s="130"/>
      <c r="AS40" s="131"/>
      <c r="AT40" s="7"/>
      <c r="AU40" s="132"/>
      <c r="AV40" s="129" t="str">
        <f t="shared" si="13"/>
        <v/>
      </c>
      <c r="AW40" s="140"/>
      <c r="BA40" s="150" t="str">
        <f t="shared" si="17"/>
        <v/>
      </c>
      <c r="BR40" s="6"/>
      <c r="BS40" s="11"/>
    </row>
    <row r="41" spans="1:73" ht="15.75" x14ac:dyDescent="0.25">
      <c r="A41" s="52" t="s">
        <v>413</v>
      </c>
      <c r="B41" s="187"/>
      <c r="C41" s="131" t="s">
        <v>111</v>
      </c>
      <c r="D41" s="7" t="s">
        <v>22</v>
      </c>
      <c r="E41" s="7" t="s">
        <v>178</v>
      </c>
      <c r="F41" s="64" t="s">
        <v>132</v>
      </c>
      <c r="G41" s="62">
        <v>6</v>
      </c>
      <c r="I41" s="10" t="s">
        <v>110</v>
      </c>
      <c r="J41" s="71" t="s">
        <v>458</v>
      </c>
      <c r="K41" s="74" t="s">
        <v>600</v>
      </c>
      <c r="L41" s="181"/>
      <c r="M41" s="181">
        <v>1000</v>
      </c>
      <c r="N41" s="78" t="s">
        <v>1700</v>
      </c>
      <c r="O41" s="228"/>
      <c r="P41" s="78" t="s">
        <v>684</v>
      </c>
      <c r="R41" s="80"/>
      <c r="S41" s="92"/>
      <c r="T41" s="240" t="s">
        <v>837</v>
      </c>
      <c r="U41" s="221" t="s">
        <v>1575</v>
      </c>
      <c r="W41" s="12" t="str">
        <f t="shared" si="14"/>
        <v>Mqtt1</v>
      </c>
      <c r="X41" s="6" t="str">
        <f t="shared" si="15"/>
        <v>210000 BILGE FIFI</v>
      </c>
      <c r="Y41" s="106" t="str">
        <f t="shared" si="16"/>
        <v>$.GEN_SERV_PUMP2_FIELD_START</v>
      </c>
      <c r="AA41" s="6"/>
      <c r="AL41" s="117" t="str">
        <f t="shared" si="10"/>
        <v/>
      </c>
      <c r="AQ41" s="130"/>
      <c r="AS41" s="131"/>
      <c r="AT41" s="7"/>
      <c r="AU41" s="132"/>
      <c r="AV41" s="129" t="str">
        <f t="shared" si="13"/>
        <v/>
      </c>
      <c r="AW41" s="140"/>
      <c r="BA41" s="150" t="str">
        <f t="shared" si="17"/>
        <v/>
      </c>
      <c r="BR41" s="6"/>
      <c r="BS41" s="11"/>
    </row>
    <row r="42" spans="1:73" ht="15.75" x14ac:dyDescent="0.25">
      <c r="A42" s="52" t="s">
        <v>413</v>
      </c>
      <c r="B42" s="187"/>
      <c r="C42" s="131" t="s">
        <v>111</v>
      </c>
      <c r="D42" s="7" t="s">
        <v>22</v>
      </c>
      <c r="E42" s="7" t="s">
        <v>178</v>
      </c>
      <c r="F42" s="64" t="s">
        <v>132</v>
      </c>
      <c r="G42" s="62">
        <v>7</v>
      </c>
      <c r="I42" s="10" t="s">
        <v>110</v>
      </c>
      <c r="J42" s="71" t="s">
        <v>459</v>
      </c>
      <c r="K42" s="74" t="s">
        <v>600</v>
      </c>
      <c r="L42" s="181"/>
      <c r="M42" s="181">
        <v>1000</v>
      </c>
      <c r="N42" s="78" t="s">
        <v>1700</v>
      </c>
      <c r="O42" s="222"/>
      <c r="P42" s="78" t="s">
        <v>685</v>
      </c>
      <c r="R42" s="80"/>
      <c r="S42" s="92"/>
      <c r="T42" s="255"/>
      <c r="U42" s="222"/>
      <c r="W42" s="12" t="str">
        <f t="shared" si="14"/>
        <v>Mqtt1</v>
      </c>
      <c r="X42" s="6" t="str">
        <f t="shared" si="15"/>
        <v>210000 BILGE FIFI</v>
      </c>
      <c r="Y42" s="106" t="str">
        <f t="shared" si="16"/>
        <v>$.GEN_SERV_PUMP2_FIELD_STOP</v>
      </c>
      <c r="AA42" s="6"/>
      <c r="AL42" s="117" t="str">
        <f t="shared" si="10"/>
        <v/>
      </c>
      <c r="AQ42" s="130"/>
      <c r="AS42" s="131"/>
      <c r="AT42" s="7"/>
      <c r="AU42" s="132"/>
      <c r="AV42" s="129" t="str">
        <f t="shared" si="13"/>
        <v/>
      </c>
      <c r="AW42" s="140"/>
      <c r="BA42" s="150" t="str">
        <f t="shared" si="17"/>
        <v/>
      </c>
      <c r="BR42" s="6"/>
      <c r="BS42" s="11"/>
    </row>
    <row r="43" spans="1:73" ht="15.75" x14ac:dyDescent="0.25">
      <c r="A43" s="52" t="s">
        <v>413</v>
      </c>
      <c r="B43" s="187"/>
      <c r="C43" s="131" t="s">
        <v>111</v>
      </c>
      <c r="D43" s="7" t="s">
        <v>22</v>
      </c>
      <c r="E43" s="7" t="s">
        <v>178</v>
      </c>
      <c r="F43" s="64" t="s">
        <v>132</v>
      </c>
      <c r="G43" s="62">
        <v>8</v>
      </c>
      <c r="I43" s="10" t="s">
        <v>110</v>
      </c>
      <c r="J43" s="71" t="s">
        <v>460</v>
      </c>
      <c r="K43" s="74" t="s">
        <v>600</v>
      </c>
      <c r="L43" s="181"/>
      <c r="M43" s="181">
        <v>1000</v>
      </c>
      <c r="N43" s="78" t="s">
        <v>1700</v>
      </c>
      <c r="O43" s="221">
        <v>21001004</v>
      </c>
      <c r="P43" s="78" t="s">
        <v>686</v>
      </c>
      <c r="R43" s="80"/>
      <c r="S43" s="92"/>
      <c r="T43" s="240" t="s">
        <v>838</v>
      </c>
      <c r="U43" s="221" t="s">
        <v>1573</v>
      </c>
      <c r="W43" s="12" t="str">
        <f t="shared" si="14"/>
        <v>Mqtt1</v>
      </c>
      <c r="X43" s="6" t="str">
        <f t="shared" si="15"/>
        <v>210000 BILGE FIFI</v>
      </c>
      <c r="Y43" s="106" t="str">
        <f t="shared" si="16"/>
        <v>$.STRIP_PUMP_REM_AVAIL</v>
      </c>
      <c r="AA43" s="6"/>
      <c r="AL43" s="117" t="str">
        <f t="shared" si="10"/>
        <v/>
      </c>
      <c r="AQ43" s="130"/>
      <c r="AS43" s="131"/>
      <c r="AT43" s="7"/>
      <c r="AU43" s="132"/>
      <c r="AV43" s="129" t="str">
        <f t="shared" si="13"/>
        <v/>
      </c>
      <c r="AW43" s="140"/>
      <c r="BA43" s="150" t="str">
        <f t="shared" si="17"/>
        <v/>
      </c>
      <c r="BR43" s="6"/>
      <c r="BS43" s="11"/>
    </row>
    <row r="44" spans="1:73" ht="15.75" x14ac:dyDescent="0.25">
      <c r="A44" s="52" t="s">
        <v>413</v>
      </c>
      <c r="B44" s="187"/>
      <c r="C44" s="131" t="s">
        <v>111</v>
      </c>
      <c r="D44" s="7" t="s">
        <v>22</v>
      </c>
      <c r="E44" s="7" t="s">
        <v>424</v>
      </c>
      <c r="F44" s="64" t="s">
        <v>132</v>
      </c>
      <c r="G44" s="62">
        <v>1</v>
      </c>
      <c r="I44" s="10" t="s">
        <v>110</v>
      </c>
      <c r="J44" s="71" t="s">
        <v>461</v>
      </c>
      <c r="K44" s="74" t="s">
        <v>600</v>
      </c>
      <c r="L44" s="181"/>
      <c r="M44" s="181">
        <v>1000</v>
      </c>
      <c r="N44" s="78" t="s">
        <v>1700</v>
      </c>
      <c r="O44" s="228"/>
      <c r="P44" s="78" t="s">
        <v>687</v>
      </c>
      <c r="R44" s="80"/>
      <c r="S44" s="92"/>
      <c r="T44" s="241"/>
      <c r="U44" s="222"/>
      <c r="W44" s="12" t="str">
        <f t="shared" si="14"/>
        <v>Mqtt1</v>
      </c>
      <c r="X44" s="6" t="str">
        <f t="shared" si="15"/>
        <v>210000 BILGE FIFI</v>
      </c>
      <c r="Y44" s="106" t="str">
        <f t="shared" si="16"/>
        <v>$.STRIP_PUMP_RUNNING</v>
      </c>
      <c r="AA44" s="6"/>
      <c r="AL44" s="117" t="str">
        <f t="shared" si="10"/>
        <v/>
      </c>
      <c r="AQ44" s="130"/>
      <c r="AS44" s="131"/>
      <c r="AT44" s="7"/>
      <c r="AU44" s="132"/>
      <c r="AV44" s="129" t="str">
        <f t="shared" si="13"/>
        <v/>
      </c>
      <c r="AW44" s="140"/>
      <c r="BA44" s="150" t="str">
        <f t="shared" si="17"/>
        <v/>
      </c>
      <c r="BR44" s="6"/>
      <c r="BS44" s="11"/>
    </row>
    <row r="45" spans="1:73" ht="15.75" x14ac:dyDescent="0.25">
      <c r="A45" s="52" t="s">
        <v>1509</v>
      </c>
      <c r="B45" s="187"/>
      <c r="C45" s="131" t="s">
        <v>111</v>
      </c>
      <c r="D45" s="7" t="s">
        <v>22</v>
      </c>
      <c r="E45" s="7" t="s">
        <v>424</v>
      </c>
      <c r="F45" s="64" t="s">
        <v>132</v>
      </c>
      <c r="G45" s="62">
        <v>2</v>
      </c>
      <c r="I45" s="10" t="s">
        <v>110</v>
      </c>
      <c r="J45" s="71" t="str">
        <f>CONCATENATE("Spare_",E45,"_",G45)</f>
        <v>Spare_DI21_2</v>
      </c>
      <c r="K45" s="74" t="s">
        <v>600</v>
      </c>
      <c r="L45" s="181"/>
      <c r="M45" s="181">
        <v>1000</v>
      </c>
      <c r="N45" s="78" t="s">
        <v>605</v>
      </c>
      <c r="O45" s="83"/>
      <c r="P45" s="78" t="str">
        <f>CONCATENATE("Spare Yard ",T45,"_",I45,"_",K45)</f>
        <v>Spare Yard _True_+CB.1</v>
      </c>
      <c r="R45" s="80"/>
      <c r="S45" s="92"/>
      <c r="T45" s="95"/>
      <c r="W45" s="12" t="str">
        <f t="shared" si="14"/>
        <v/>
      </c>
      <c r="X45" s="6" t="str">
        <f>IF(COUNTIF(N45,"spare"),"",N45)</f>
        <v/>
      </c>
      <c r="Y45" s="106" t="str">
        <f t="shared" si="16"/>
        <v/>
      </c>
      <c r="AA45" s="6"/>
      <c r="AL45" s="117" t="str">
        <f t="shared" si="10"/>
        <v/>
      </c>
      <c r="AQ45" s="130"/>
      <c r="AS45" s="131"/>
      <c r="AT45" s="7"/>
      <c r="AU45" s="132"/>
      <c r="AV45" s="129" t="str">
        <f t="shared" si="13"/>
        <v/>
      </c>
      <c r="AW45" s="140"/>
      <c r="BA45" s="150" t="str">
        <f t="shared" si="17"/>
        <v/>
      </c>
      <c r="BR45" s="6"/>
      <c r="BS45" s="11"/>
    </row>
    <row r="46" spans="1:73" ht="15.75" x14ac:dyDescent="0.25">
      <c r="A46" s="52" t="s">
        <v>413</v>
      </c>
      <c r="B46" s="187"/>
      <c r="C46" s="131" t="s">
        <v>111</v>
      </c>
      <c r="D46" s="7" t="s">
        <v>22</v>
      </c>
      <c r="E46" s="7" t="s">
        <v>424</v>
      </c>
      <c r="F46" s="64" t="s">
        <v>132</v>
      </c>
      <c r="G46" s="62">
        <v>3</v>
      </c>
      <c r="I46" s="10" t="s">
        <v>110</v>
      </c>
      <c r="J46" s="71" t="s">
        <v>462</v>
      </c>
      <c r="K46" s="74" t="s">
        <v>600</v>
      </c>
      <c r="L46" s="181"/>
      <c r="M46" s="181">
        <v>1000</v>
      </c>
      <c r="N46" s="78" t="s">
        <v>1700</v>
      </c>
      <c r="O46" s="221">
        <v>21001005</v>
      </c>
      <c r="P46" s="78" t="s">
        <v>688</v>
      </c>
      <c r="R46" s="80"/>
      <c r="S46" s="92"/>
      <c r="T46" s="240" t="s">
        <v>838</v>
      </c>
      <c r="U46" s="221" t="s">
        <v>1573</v>
      </c>
      <c r="W46" s="12" t="str">
        <f t="shared" si="14"/>
        <v>Mqtt1</v>
      </c>
      <c r="X46" s="6" t="str">
        <f t="shared" si="15"/>
        <v>210000 BILGE FIFI</v>
      </c>
      <c r="Y46" s="106" t="str">
        <f t="shared" si="16"/>
        <v>$.CHAIN_LOCK_PUMP_REM_AVAIL</v>
      </c>
      <c r="AA46" s="6"/>
      <c r="AL46" s="117" t="str">
        <f t="shared" si="10"/>
        <v/>
      </c>
      <c r="AQ46" s="130"/>
      <c r="AS46" s="131"/>
      <c r="AT46" s="7"/>
      <c r="AU46" s="132"/>
      <c r="AV46" s="129" t="str">
        <f t="shared" si="13"/>
        <v/>
      </c>
      <c r="AW46" s="140"/>
      <c r="BA46" s="150" t="str">
        <f t="shared" si="17"/>
        <v/>
      </c>
      <c r="BR46" s="6"/>
      <c r="BS46" s="11"/>
    </row>
    <row r="47" spans="1:73" ht="15.75" x14ac:dyDescent="0.25">
      <c r="A47" s="52" t="s">
        <v>413</v>
      </c>
      <c r="B47" s="187"/>
      <c r="C47" s="131" t="s">
        <v>111</v>
      </c>
      <c r="D47" s="7" t="s">
        <v>22</v>
      </c>
      <c r="E47" s="7" t="s">
        <v>424</v>
      </c>
      <c r="F47" s="64" t="s">
        <v>132</v>
      </c>
      <c r="G47" s="62">
        <v>4</v>
      </c>
      <c r="I47" s="10" t="s">
        <v>110</v>
      </c>
      <c r="J47" s="71" t="s">
        <v>463</v>
      </c>
      <c r="K47" s="74" t="s">
        <v>600</v>
      </c>
      <c r="L47" s="181"/>
      <c r="M47" s="181">
        <v>1000</v>
      </c>
      <c r="N47" s="78" t="s">
        <v>1700</v>
      </c>
      <c r="O47" s="228"/>
      <c r="P47" s="78" t="s">
        <v>689</v>
      </c>
      <c r="R47" s="80"/>
      <c r="S47" s="92"/>
      <c r="T47" s="241"/>
      <c r="U47" s="222"/>
      <c r="W47" s="12" t="str">
        <f t="shared" si="14"/>
        <v>Mqtt1</v>
      </c>
      <c r="X47" s="6" t="str">
        <f t="shared" si="15"/>
        <v>210000 BILGE FIFI</v>
      </c>
      <c r="Y47" s="106" t="str">
        <f t="shared" si="16"/>
        <v>$.CHAIN_LOCK_PUMP_RUNNING</v>
      </c>
      <c r="AA47" s="6"/>
      <c r="AL47" s="117" t="str">
        <f t="shared" si="10"/>
        <v/>
      </c>
      <c r="AQ47" s="130"/>
      <c r="AS47" s="131"/>
      <c r="AT47" s="7"/>
      <c r="AU47" s="132"/>
      <c r="AV47" s="129" t="str">
        <f t="shared" si="13"/>
        <v/>
      </c>
      <c r="AW47" s="140"/>
      <c r="BA47" s="150" t="str">
        <f t="shared" si="17"/>
        <v/>
      </c>
      <c r="BR47" s="6"/>
      <c r="BS47" s="11"/>
    </row>
    <row r="48" spans="1:73" ht="15.75" x14ac:dyDescent="0.25">
      <c r="A48" s="52" t="s">
        <v>1509</v>
      </c>
      <c r="B48" s="187"/>
      <c r="C48" s="131" t="s">
        <v>111</v>
      </c>
      <c r="D48" s="7" t="s">
        <v>22</v>
      </c>
      <c r="E48" s="7" t="s">
        <v>424</v>
      </c>
      <c r="F48" s="64" t="s">
        <v>132</v>
      </c>
      <c r="G48" s="62">
        <v>5</v>
      </c>
      <c r="I48" s="10" t="s">
        <v>110</v>
      </c>
      <c r="J48" s="71" t="str">
        <f>CONCATENATE("Spare_",E48,"_",G48)</f>
        <v>Spare_DI21_5</v>
      </c>
      <c r="K48" s="74" t="s">
        <v>600</v>
      </c>
      <c r="L48" s="181"/>
      <c r="M48" s="181">
        <v>1000</v>
      </c>
      <c r="N48" s="78" t="s">
        <v>605</v>
      </c>
      <c r="O48" s="83"/>
      <c r="P48" s="78" t="str">
        <f>CONCATENATE("Spare Yard ",T48,"_",I48,"_",K48)</f>
        <v>Spare Yard _True_+CB.1</v>
      </c>
      <c r="R48" s="80"/>
      <c r="S48" s="92"/>
      <c r="T48" s="95"/>
      <c r="W48" s="12" t="str">
        <f t="shared" si="14"/>
        <v/>
      </c>
      <c r="X48" s="6" t="str">
        <f t="shared" si="15"/>
        <v/>
      </c>
      <c r="Y48" s="106" t="str">
        <f t="shared" si="16"/>
        <v/>
      </c>
      <c r="AA48" s="6"/>
      <c r="AL48" s="117" t="str">
        <f t="shared" si="10"/>
        <v/>
      </c>
      <c r="AQ48" s="130"/>
      <c r="AS48" s="131"/>
      <c r="AT48" s="7"/>
      <c r="AU48" s="132"/>
      <c r="AV48" s="129" t="str">
        <f t="shared" si="13"/>
        <v/>
      </c>
      <c r="AW48" s="140"/>
      <c r="BA48" s="150" t="str">
        <f t="shared" si="17"/>
        <v/>
      </c>
      <c r="BR48" s="6"/>
      <c r="BS48" s="11"/>
    </row>
    <row r="49" spans="1:71" ht="15.75" x14ac:dyDescent="0.25">
      <c r="A49" s="52" t="s">
        <v>413</v>
      </c>
      <c r="B49" s="187"/>
      <c r="C49" s="131" t="s">
        <v>111</v>
      </c>
      <c r="D49" s="7" t="s">
        <v>22</v>
      </c>
      <c r="E49" s="7" t="s">
        <v>424</v>
      </c>
      <c r="F49" s="64" t="s">
        <v>132</v>
      </c>
      <c r="G49" s="62">
        <v>6</v>
      </c>
      <c r="I49" s="10" t="s">
        <v>110</v>
      </c>
      <c r="J49" s="71" t="s">
        <v>464</v>
      </c>
      <c r="K49" s="74" t="s">
        <v>600</v>
      </c>
      <c r="L49" s="181"/>
      <c r="M49" s="181">
        <v>1000</v>
      </c>
      <c r="N49" s="78" t="s">
        <v>1700</v>
      </c>
      <c r="O49" s="221" t="s">
        <v>617</v>
      </c>
      <c r="P49" s="78" t="s">
        <v>690</v>
      </c>
      <c r="R49" s="80"/>
      <c r="S49" s="92"/>
      <c r="T49" s="240" t="s">
        <v>839</v>
      </c>
      <c r="U49" s="221" t="s">
        <v>1428</v>
      </c>
      <c r="W49" s="12" t="str">
        <f t="shared" si="14"/>
        <v>Mqtt1</v>
      </c>
      <c r="X49" s="6" t="str">
        <f t="shared" si="15"/>
        <v>210000 BILGE FIFI</v>
      </c>
      <c r="Y49" s="106" t="str">
        <f t="shared" si="16"/>
        <v>$.SUBMERS_PUMP1_REM_AVAIL</v>
      </c>
      <c r="AA49" s="6"/>
      <c r="AL49" s="117" t="str">
        <f t="shared" si="10"/>
        <v/>
      </c>
      <c r="AQ49" s="130"/>
      <c r="AS49" s="131"/>
      <c r="AT49" s="7"/>
      <c r="AU49" s="132"/>
      <c r="AV49" s="129" t="str">
        <f t="shared" si="13"/>
        <v/>
      </c>
      <c r="AW49" s="140"/>
      <c r="BA49" s="150" t="str">
        <f t="shared" si="17"/>
        <v/>
      </c>
      <c r="BR49" s="6"/>
      <c r="BS49" s="11"/>
    </row>
    <row r="50" spans="1:71" ht="15.75" x14ac:dyDescent="0.25">
      <c r="A50" s="52" t="s">
        <v>413</v>
      </c>
      <c r="B50" s="187"/>
      <c r="C50" s="131" t="s">
        <v>111</v>
      </c>
      <c r="D50" s="7" t="s">
        <v>22</v>
      </c>
      <c r="E50" s="7" t="s">
        <v>424</v>
      </c>
      <c r="F50" s="64" t="s">
        <v>132</v>
      </c>
      <c r="G50" s="62">
        <v>7</v>
      </c>
      <c r="I50" s="10" t="s">
        <v>110</v>
      </c>
      <c r="J50" s="71" t="s">
        <v>465</v>
      </c>
      <c r="K50" s="74" t="s">
        <v>600</v>
      </c>
      <c r="L50" s="181"/>
      <c r="M50" s="181">
        <v>1000</v>
      </c>
      <c r="N50" s="78" t="s">
        <v>1700</v>
      </c>
      <c r="O50" s="228"/>
      <c r="P50" s="78" t="s">
        <v>691</v>
      </c>
      <c r="R50" s="80"/>
      <c r="S50" s="92"/>
      <c r="T50" s="241"/>
      <c r="U50" s="222"/>
      <c r="W50" s="12" t="str">
        <f t="shared" si="14"/>
        <v>Mqtt1</v>
      </c>
      <c r="X50" s="6" t="str">
        <f t="shared" si="15"/>
        <v>210000 BILGE FIFI</v>
      </c>
      <c r="Y50" s="106" t="str">
        <f t="shared" si="16"/>
        <v>$.SUBMERS_PUMP1_RUNNING</v>
      </c>
      <c r="AA50" s="6"/>
      <c r="AL50" s="117" t="str">
        <f t="shared" si="10"/>
        <v/>
      </c>
      <c r="AQ50" s="130"/>
      <c r="AS50" s="131"/>
      <c r="AT50" s="7"/>
      <c r="AU50" s="132"/>
      <c r="AV50" s="129" t="str">
        <f t="shared" si="13"/>
        <v/>
      </c>
      <c r="AW50" s="140"/>
      <c r="BA50" s="150" t="str">
        <f t="shared" si="17"/>
        <v/>
      </c>
      <c r="BR50" s="6"/>
      <c r="BS50" s="11"/>
    </row>
    <row r="51" spans="1:71" ht="15.75" x14ac:dyDescent="0.25">
      <c r="A51" s="52" t="s">
        <v>414</v>
      </c>
      <c r="B51" s="187"/>
      <c r="C51" s="131" t="s">
        <v>111</v>
      </c>
      <c r="D51" s="7" t="s">
        <v>22</v>
      </c>
      <c r="E51" s="7" t="s">
        <v>424</v>
      </c>
      <c r="F51" s="64" t="s">
        <v>132</v>
      </c>
      <c r="G51" s="62">
        <v>8</v>
      </c>
      <c r="I51" s="10" t="s">
        <v>110</v>
      </c>
      <c r="J51" s="71" t="str">
        <f>CONCATENATE("Spare_",E51,"_",G51)</f>
        <v>Spare_DI21_8</v>
      </c>
      <c r="K51" s="74" t="s">
        <v>600</v>
      </c>
      <c r="L51" s="181"/>
      <c r="M51" s="181">
        <v>1000</v>
      </c>
      <c r="N51" s="78" t="s">
        <v>605</v>
      </c>
      <c r="O51" s="222"/>
      <c r="P51" s="78" t="str">
        <f>CONCATENATE("Spare Yard ",T51,"_",I51,"_",K51)</f>
        <v>Spare Yard _True_+CB.1</v>
      </c>
      <c r="R51" s="80"/>
      <c r="S51" s="92"/>
      <c r="T51" s="175"/>
      <c r="W51" s="12" t="str">
        <f t="shared" si="14"/>
        <v/>
      </c>
      <c r="X51" s="6" t="str">
        <f t="shared" si="15"/>
        <v/>
      </c>
      <c r="Y51" s="106" t="str">
        <f t="shared" si="16"/>
        <v/>
      </c>
      <c r="AA51" s="6"/>
      <c r="AL51" s="117" t="str">
        <f t="shared" si="10"/>
        <v/>
      </c>
      <c r="AQ51" s="130"/>
      <c r="AS51" s="131"/>
      <c r="AT51" s="7"/>
      <c r="AU51" s="132"/>
      <c r="AV51" s="129" t="str">
        <f t="shared" si="13"/>
        <v/>
      </c>
      <c r="AW51" s="140"/>
      <c r="AX51" s="144"/>
      <c r="BA51" s="150" t="str">
        <f t="shared" si="17"/>
        <v/>
      </c>
      <c r="BR51" s="6"/>
      <c r="BS51" s="11"/>
    </row>
    <row r="52" spans="1:71" ht="15.75" x14ac:dyDescent="0.25">
      <c r="A52" s="52" t="s">
        <v>413</v>
      </c>
      <c r="B52" s="187"/>
      <c r="C52" s="131" t="s">
        <v>111</v>
      </c>
      <c r="D52" s="7" t="s">
        <v>22</v>
      </c>
      <c r="E52" s="7" t="s">
        <v>425</v>
      </c>
      <c r="F52" s="64" t="s">
        <v>132</v>
      </c>
      <c r="G52" s="62">
        <v>1</v>
      </c>
      <c r="I52" s="10" t="s">
        <v>110</v>
      </c>
      <c r="J52" s="71" t="s">
        <v>466</v>
      </c>
      <c r="K52" s="74" t="s">
        <v>600</v>
      </c>
      <c r="L52" s="181"/>
      <c r="M52" s="181">
        <v>1000</v>
      </c>
      <c r="N52" s="78" t="s">
        <v>1700</v>
      </c>
      <c r="O52" s="221" t="s">
        <v>618</v>
      </c>
      <c r="P52" s="78" t="s">
        <v>692</v>
      </c>
      <c r="R52" s="80"/>
      <c r="S52" s="92"/>
      <c r="T52" s="240" t="s">
        <v>840</v>
      </c>
      <c r="U52" s="221" t="s">
        <v>1017</v>
      </c>
      <c r="W52" s="12" t="str">
        <f t="shared" si="14"/>
        <v>Mqtt1</v>
      </c>
      <c r="X52" s="6" t="str">
        <f t="shared" si="15"/>
        <v>210000 BILGE FIFI</v>
      </c>
      <c r="Y52" s="106" t="str">
        <f t="shared" si="16"/>
        <v>$.SUBMERS_PUMP2_REM_AVAIL</v>
      </c>
      <c r="AA52" s="6"/>
      <c r="AL52" s="117" t="str">
        <f t="shared" si="10"/>
        <v/>
      </c>
      <c r="AQ52" s="130"/>
      <c r="AS52" s="131"/>
      <c r="AT52" s="7"/>
      <c r="AU52" s="132"/>
      <c r="AV52" s="129" t="str">
        <f t="shared" si="13"/>
        <v/>
      </c>
      <c r="AW52" s="140"/>
      <c r="BA52" s="150" t="str">
        <f t="shared" si="17"/>
        <v/>
      </c>
      <c r="BR52" s="6"/>
      <c r="BS52" s="11"/>
    </row>
    <row r="53" spans="1:71" ht="15.75" x14ac:dyDescent="0.25">
      <c r="A53" s="52" t="s">
        <v>413</v>
      </c>
      <c r="B53" s="187"/>
      <c r="C53" s="131" t="s">
        <v>111</v>
      </c>
      <c r="D53" s="7" t="s">
        <v>22</v>
      </c>
      <c r="E53" s="7" t="s">
        <v>425</v>
      </c>
      <c r="F53" s="64" t="s">
        <v>132</v>
      </c>
      <c r="G53" s="62">
        <v>2</v>
      </c>
      <c r="I53" s="10" t="s">
        <v>110</v>
      </c>
      <c r="J53" s="71" t="s">
        <v>467</v>
      </c>
      <c r="K53" s="74" t="s">
        <v>600</v>
      </c>
      <c r="L53" s="181"/>
      <c r="M53" s="181">
        <v>1000</v>
      </c>
      <c r="N53" s="78" t="s">
        <v>1700</v>
      </c>
      <c r="O53" s="228"/>
      <c r="P53" s="78" t="s">
        <v>693</v>
      </c>
      <c r="R53" s="80"/>
      <c r="S53" s="92"/>
      <c r="T53" s="241"/>
      <c r="U53" s="222"/>
      <c r="W53" s="12" t="str">
        <f t="shared" si="14"/>
        <v>Mqtt1</v>
      </c>
      <c r="X53" s="6" t="str">
        <f t="shared" si="15"/>
        <v>210000 BILGE FIFI</v>
      </c>
      <c r="Y53" s="106" t="str">
        <f t="shared" si="16"/>
        <v>$.SUBMERS_PUMP2_RUNNING</v>
      </c>
      <c r="AA53" s="6"/>
      <c r="AL53" s="117" t="str">
        <f t="shared" si="10"/>
        <v/>
      </c>
      <c r="AQ53" s="130"/>
      <c r="AS53" s="131"/>
      <c r="AT53" s="7"/>
      <c r="AU53" s="132"/>
      <c r="AV53" s="129" t="str">
        <f t="shared" si="13"/>
        <v/>
      </c>
      <c r="AW53" s="140"/>
      <c r="BA53" s="150" t="str">
        <f t="shared" si="17"/>
        <v/>
      </c>
      <c r="BR53" s="6"/>
      <c r="BS53" s="11"/>
    </row>
    <row r="54" spans="1:71" ht="15.75" x14ac:dyDescent="0.25">
      <c r="A54" s="52" t="s">
        <v>414</v>
      </c>
      <c r="B54" s="187"/>
      <c r="C54" s="131" t="s">
        <v>111</v>
      </c>
      <c r="D54" s="7" t="s">
        <v>22</v>
      </c>
      <c r="E54" s="7" t="s">
        <v>425</v>
      </c>
      <c r="F54" s="64" t="s">
        <v>132</v>
      </c>
      <c r="G54" s="62">
        <v>3</v>
      </c>
      <c r="I54" s="10" t="s">
        <v>110</v>
      </c>
      <c r="J54" s="71" t="str">
        <f>CONCATENATE("Spare_",E54,"_",G54)</f>
        <v>Spare_DI22_3</v>
      </c>
      <c r="K54" s="74" t="s">
        <v>600</v>
      </c>
      <c r="L54" s="181"/>
      <c r="M54" s="181">
        <v>1000</v>
      </c>
      <c r="N54" s="78" t="s">
        <v>605</v>
      </c>
      <c r="O54" s="222"/>
      <c r="P54" s="78" t="str">
        <f>CONCATENATE("Spare Yard ",T54,"_",I54,"_",K54)</f>
        <v>Spare Yard _True_+CB.1</v>
      </c>
      <c r="R54" s="80"/>
      <c r="S54" s="92"/>
      <c r="T54" s="175"/>
      <c r="W54" s="12" t="str">
        <f t="shared" si="14"/>
        <v/>
      </c>
      <c r="X54" s="6" t="str">
        <f t="shared" si="15"/>
        <v/>
      </c>
      <c r="Y54" s="106" t="str">
        <f t="shared" si="16"/>
        <v/>
      </c>
      <c r="AA54" s="6"/>
      <c r="AL54" s="117" t="str">
        <f t="shared" si="10"/>
        <v/>
      </c>
      <c r="AQ54" s="130"/>
      <c r="AS54" s="131"/>
      <c r="AT54" s="7"/>
      <c r="AU54" s="132"/>
      <c r="AV54" s="129" t="str">
        <f t="shared" si="13"/>
        <v/>
      </c>
      <c r="AW54" s="140"/>
      <c r="BA54" s="150" t="str">
        <f t="shared" si="17"/>
        <v/>
      </c>
      <c r="BR54" s="6"/>
      <c r="BS54" s="11"/>
    </row>
    <row r="55" spans="1:71" ht="15.75" x14ac:dyDescent="0.25">
      <c r="A55" s="52" t="s">
        <v>413</v>
      </c>
      <c r="B55" s="187"/>
      <c r="C55" s="131" t="s">
        <v>111</v>
      </c>
      <c r="D55" s="7" t="s">
        <v>22</v>
      </c>
      <c r="E55" s="7" t="s">
        <v>425</v>
      </c>
      <c r="F55" s="64" t="s">
        <v>132</v>
      </c>
      <c r="G55" s="62">
        <v>4</v>
      </c>
      <c r="I55" s="10" t="s">
        <v>110</v>
      </c>
      <c r="J55" s="71" t="s">
        <v>468</v>
      </c>
      <c r="K55" s="74" t="s">
        <v>600</v>
      </c>
      <c r="L55" s="181"/>
      <c r="M55" s="181">
        <v>1000</v>
      </c>
      <c r="N55" s="78" t="s">
        <v>1700</v>
      </c>
      <c r="O55" s="221" t="s">
        <v>1358</v>
      </c>
      <c r="P55" s="78" t="s">
        <v>694</v>
      </c>
      <c r="R55" s="80"/>
      <c r="S55" s="92"/>
      <c r="T55" s="240" t="s">
        <v>839</v>
      </c>
      <c r="U55" s="221" t="s">
        <v>1428</v>
      </c>
      <c r="W55" s="12" t="str">
        <f t="shared" si="14"/>
        <v>Mqtt1</v>
      </c>
      <c r="X55" s="6" t="str">
        <f t="shared" si="15"/>
        <v>210000 BILGE FIFI</v>
      </c>
      <c r="Y55" s="106" t="str">
        <f t="shared" si="16"/>
        <v>$.SUBMERS_PUMP3_REM_AVAIL</v>
      </c>
      <c r="AA55" s="6"/>
      <c r="AL55" s="117" t="str">
        <f t="shared" si="10"/>
        <v/>
      </c>
      <c r="AQ55" s="130"/>
      <c r="AS55" s="131"/>
      <c r="AT55" s="7"/>
      <c r="AU55" s="132"/>
      <c r="AV55" s="129" t="str">
        <f t="shared" si="13"/>
        <v/>
      </c>
      <c r="AW55" s="140"/>
      <c r="BA55" s="150" t="str">
        <f t="shared" si="17"/>
        <v/>
      </c>
      <c r="BR55" s="6"/>
      <c r="BS55" s="11"/>
    </row>
    <row r="56" spans="1:71" ht="15.75" x14ac:dyDescent="0.25">
      <c r="A56" s="52" t="s">
        <v>413</v>
      </c>
      <c r="B56" s="187"/>
      <c r="C56" s="131" t="s">
        <v>111</v>
      </c>
      <c r="D56" s="7" t="s">
        <v>22</v>
      </c>
      <c r="E56" s="7" t="s">
        <v>425</v>
      </c>
      <c r="F56" s="64" t="s">
        <v>132</v>
      </c>
      <c r="G56" s="62">
        <v>5</v>
      </c>
      <c r="I56" s="10" t="s">
        <v>110</v>
      </c>
      <c r="J56" s="71" t="s">
        <v>469</v>
      </c>
      <c r="K56" s="74" t="s">
        <v>600</v>
      </c>
      <c r="L56" s="181"/>
      <c r="M56" s="181">
        <v>1000</v>
      </c>
      <c r="N56" s="78" t="s">
        <v>1700</v>
      </c>
      <c r="O56" s="228"/>
      <c r="P56" s="78" t="s">
        <v>695</v>
      </c>
      <c r="R56" s="80"/>
      <c r="S56" s="92"/>
      <c r="T56" s="241"/>
      <c r="U56" s="222"/>
      <c r="W56" s="12" t="str">
        <f t="shared" si="14"/>
        <v>Mqtt1</v>
      </c>
      <c r="X56" s="6" t="str">
        <f t="shared" si="15"/>
        <v>210000 BILGE FIFI</v>
      </c>
      <c r="Y56" s="106" t="str">
        <f t="shared" si="16"/>
        <v>$.SUBMERS_PUMP3_RUNNING</v>
      </c>
      <c r="AA56" s="6"/>
      <c r="AL56" s="117" t="str">
        <f t="shared" si="10"/>
        <v/>
      </c>
      <c r="AQ56" s="130"/>
      <c r="AS56" s="131"/>
      <c r="AT56" s="7"/>
      <c r="AU56" s="132"/>
      <c r="AV56" s="129" t="str">
        <f t="shared" si="13"/>
        <v/>
      </c>
      <c r="AW56" s="140"/>
      <c r="BA56" s="150" t="str">
        <f t="shared" si="17"/>
        <v/>
      </c>
      <c r="BR56" s="6"/>
      <c r="BS56" s="11"/>
    </row>
    <row r="57" spans="1:71" ht="15.75" x14ac:dyDescent="0.25">
      <c r="A57" s="52" t="s">
        <v>414</v>
      </c>
      <c r="B57" s="187"/>
      <c r="C57" s="131" t="s">
        <v>111</v>
      </c>
      <c r="D57" s="7" t="s">
        <v>22</v>
      </c>
      <c r="E57" s="7" t="s">
        <v>425</v>
      </c>
      <c r="F57" s="64" t="s">
        <v>132</v>
      </c>
      <c r="G57" s="62">
        <v>6</v>
      </c>
      <c r="I57" s="10" t="s">
        <v>110</v>
      </c>
      <c r="J57" s="71" t="str">
        <f>CONCATENATE("Spare_",E57,"_",G57)</f>
        <v>Spare_DI22_6</v>
      </c>
      <c r="K57" s="74" t="s">
        <v>600</v>
      </c>
      <c r="L57" s="181"/>
      <c r="M57" s="181">
        <v>1000</v>
      </c>
      <c r="N57" s="78" t="s">
        <v>605</v>
      </c>
      <c r="O57" s="222"/>
      <c r="P57" s="78" t="str">
        <f>CONCATENATE("Spare Yard ",T57,"_",I57,"_",K57)</f>
        <v>Spare Yard _True_+CB.1</v>
      </c>
      <c r="R57" s="80"/>
      <c r="S57" s="92"/>
      <c r="T57" s="175"/>
      <c r="W57" s="12" t="str">
        <f t="shared" si="14"/>
        <v/>
      </c>
      <c r="X57" s="6" t="str">
        <f t="shared" si="15"/>
        <v/>
      </c>
      <c r="Y57" s="106" t="str">
        <f t="shared" si="16"/>
        <v/>
      </c>
      <c r="AA57" s="6"/>
      <c r="AL57" s="117" t="str">
        <f t="shared" si="10"/>
        <v/>
      </c>
      <c r="AQ57" s="130"/>
      <c r="AS57" s="131"/>
      <c r="AT57" s="7"/>
      <c r="AU57" s="132"/>
      <c r="AV57" s="129" t="str">
        <f t="shared" si="13"/>
        <v/>
      </c>
      <c r="AW57" s="140"/>
      <c r="BA57" s="150" t="str">
        <f t="shared" si="17"/>
        <v/>
      </c>
      <c r="BR57" s="6"/>
      <c r="BS57" s="11"/>
    </row>
    <row r="58" spans="1:71" ht="15.75" x14ac:dyDescent="0.25">
      <c r="A58" s="52" t="s">
        <v>871</v>
      </c>
      <c r="B58" s="187"/>
      <c r="C58" s="131" t="s">
        <v>111</v>
      </c>
      <c r="D58" s="7" t="s">
        <v>22</v>
      </c>
      <c r="E58" s="7" t="s">
        <v>425</v>
      </c>
      <c r="F58" s="64" t="s">
        <v>132</v>
      </c>
      <c r="G58" s="62">
        <v>7</v>
      </c>
      <c r="I58" s="10" t="s">
        <v>110</v>
      </c>
      <c r="J58" s="71" t="s">
        <v>470</v>
      </c>
      <c r="K58" s="74" t="s">
        <v>600</v>
      </c>
      <c r="L58" s="181"/>
      <c r="M58" s="181">
        <v>1000</v>
      </c>
      <c r="N58" s="78" t="s">
        <v>1701</v>
      </c>
      <c r="O58" s="83" t="s">
        <v>619</v>
      </c>
      <c r="P58" s="78" t="s">
        <v>696</v>
      </c>
      <c r="S58" s="92"/>
      <c r="T58" s="220" t="s">
        <v>841</v>
      </c>
      <c r="U58" s="102" t="s">
        <v>1017</v>
      </c>
      <c r="W58" s="12" t="str">
        <f t="shared" si="14"/>
        <v>Mqtt1</v>
      </c>
      <c r="X58" s="6" t="str">
        <f t="shared" si="15"/>
        <v>250000 FRESH WATER</v>
      </c>
      <c r="Y58" s="106" t="str">
        <f t="shared" si="16"/>
        <v>$.FRESH_WATER_MAK1_ALARM</v>
      </c>
      <c r="AA58" s="6"/>
      <c r="AL58" s="117">
        <f t="shared" si="10"/>
        <v>58</v>
      </c>
      <c r="AQ58" s="130" t="s">
        <v>115</v>
      </c>
      <c r="AS58" s="131" t="s">
        <v>17</v>
      </c>
      <c r="AT58" s="7"/>
      <c r="AU58" s="132" t="s">
        <v>112</v>
      </c>
      <c r="AV58" s="129" t="str">
        <f t="shared" si="13"/>
        <v>Please consult operation manual for more information</v>
      </c>
      <c r="AW58" s="140"/>
      <c r="AX58" s="144"/>
      <c r="BA58" s="150" t="str">
        <f t="shared" si="17"/>
        <v>1</v>
      </c>
      <c r="BR58" s="6"/>
      <c r="BS58" s="11"/>
    </row>
    <row r="59" spans="1:71" ht="15.75" x14ac:dyDescent="0.25">
      <c r="A59" s="52" t="s">
        <v>871</v>
      </c>
      <c r="B59" s="187"/>
      <c r="C59" s="131" t="s">
        <v>111</v>
      </c>
      <c r="D59" s="7" t="s">
        <v>22</v>
      </c>
      <c r="E59" s="7" t="s">
        <v>425</v>
      </c>
      <c r="F59" s="64" t="s">
        <v>132</v>
      </c>
      <c r="G59" s="62">
        <v>8</v>
      </c>
      <c r="I59" s="10" t="s">
        <v>110</v>
      </c>
      <c r="J59" s="71" t="s">
        <v>471</v>
      </c>
      <c r="K59" s="74" t="s">
        <v>600</v>
      </c>
      <c r="L59" s="181"/>
      <c r="M59" s="181">
        <v>1000</v>
      </c>
      <c r="N59" s="78" t="s">
        <v>1701</v>
      </c>
      <c r="O59" s="83" t="s">
        <v>620</v>
      </c>
      <c r="P59" s="78" t="s">
        <v>697</v>
      </c>
      <c r="S59" s="92"/>
      <c r="T59" s="220" t="s">
        <v>842</v>
      </c>
      <c r="U59" s="102" t="s">
        <v>1017</v>
      </c>
      <c r="W59" s="12" t="str">
        <f t="shared" si="14"/>
        <v>Mqtt1</v>
      </c>
      <c r="X59" s="6" t="str">
        <f t="shared" si="15"/>
        <v>250000 FRESH WATER</v>
      </c>
      <c r="Y59" s="106" t="str">
        <f t="shared" si="16"/>
        <v>$.FRESH_WATER_MAK2_ALARM</v>
      </c>
      <c r="AA59" s="6"/>
      <c r="AL59" s="117">
        <f t="shared" si="10"/>
        <v>59</v>
      </c>
      <c r="AQ59" s="130" t="s">
        <v>115</v>
      </c>
      <c r="AS59" s="131" t="s">
        <v>17</v>
      </c>
      <c r="AT59" s="7"/>
      <c r="AU59" s="132" t="s">
        <v>112</v>
      </c>
      <c r="AV59" s="129" t="str">
        <f t="shared" si="13"/>
        <v>Please consult operation manual for more information</v>
      </c>
      <c r="AW59" s="140"/>
      <c r="BA59" s="150" t="str">
        <f t="shared" si="17"/>
        <v>1</v>
      </c>
      <c r="BR59" s="6"/>
      <c r="BS59" s="11"/>
    </row>
    <row r="60" spans="1:71" ht="15.75" x14ac:dyDescent="0.25">
      <c r="A60" s="52" t="s">
        <v>871</v>
      </c>
      <c r="B60" s="187"/>
      <c r="C60" s="131" t="s">
        <v>111</v>
      </c>
      <c r="D60" s="7" t="s">
        <v>22</v>
      </c>
      <c r="E60" s="7" t="s">
        <v>426</v>
      </c>
      <c r="F60" s="64" t="s">
        <v>132</v>
      </c>
      <c r="G60" s="62">
        <v>1</v>
      </c>
      <c r="I60" s="10" t="s">
        <v>110</v>
      </c>
      <c r="J60" s="71" t="s">
        <v>1150</v>
      </c>
      <c r="K60" s="74" t="s">
        <v>600</v>
      </c>
      <c r="L60" s="181"/>
      <c r="M60" s="181">
        <v>1000</v>
      </c>
      <c r="N60" s="78" t="s">
        <v>1701</v>
      </c>
      <c r="O60" s="83">
        <v>25001017</v>
      </c>
      <c r="P60" s="78" t="s">
        <v>698</v>
      </c>
      <c r="S60" s="92"/>
      <c r="T60" s="220" t="s">
        <v>843</v>
      </c>
      <c r="U60" s="102" t="s">
        <v>1067</v>
      </c>
      <c r="W60" s="12" t="str">
        <f t="shared" si="14"/>
        <v>Mqtt1</v>
      </c>
      <c r="X60" s="6" t="str">
        <f t="shared" si="15"/>
        <v>250000 FRESH WATER</v>
      </c>
      <c r="Y60" s="106" t="str">
        <f t="shared" si="16"/>
        <v>$.FRESH_WATER_CHLORINE_UNIT_ALARM</v>
      </c>
      <c r="AA60" s="6"/>
      <c r="AL60" s="117">
        <f t="shared" si="10"/>
        <v>60</v>
      </c>
      <c r="AQ60" s="130" t="s">
        <v>110</v>
      </c>
      <c r="AS60" s="131" t="s">
        <v>17</v>
      </c>
      <c r="AT60" s="7"/>
      <c r="AU60" s="132" t="s">
        <v>112</v>
      </c>
      <c r="AV60" s="129" t="str">
        <f t="shared" si="13"/>
        <v>Please consult operation manual for more information</v>
      </c>
      <c r="AW60" s="140"/>
      <c r="BA60" s="150" t="str">
        <f t="shared" si="17"/>
        <v>1</v>
      </c>
      <c r="BR60" s="6"/>
      <c r="BS60" s="11"/>
    </row>
    <row r="61" spans="1:71" ht="15.75" x14ac:dyDescent="0.25">
      <c r="A61" s="52" t="s">
        <v>416</v>
      </c>
      <c r="B61" s="187"/>
      <c r="C61" s="131" t="s">
        <v>111</v>
      </c>
      <c r="D61" s="7" t="s">
        <v>22</v>
      </c>
      <c r="E61" s="7" t="s">
        <v>426</v>
      </c>
      <c r="F61" s="64" t="s">
        <v>132</v>
      </c>
      <c r="G61" s="62">
        <v>2</v>
      </c>
      <c r="I61" s="10" t="s">
        <v>110</v>
      </c>
      <c r="J61" s="71" t="s">
        <v>472</v>
      </c>
      <c r="K61" s="74" t="s">
        <v>600</v>
      </c>
      <c r="L61" s="181"/>
      <c r="M61" s="181">
        <v>1000</v>
      </c>
      <c r="N61" s="78" t="s">
        <v>1702</v>
      </c>
      <c r="O61" s="221">
        <v>34001001</v>
      </c>
      <c r="P61" s="78" t="s">
        <v>1305</v>
      </c>
      <c r="S61" s="92"/>
      <c r="T61" s="223" t="s">
        <v>1024</v>
      </c>
      <c r="U61" s="221" t="s">
        <v>1428</v>
      </c>
      <c r="W61" s="12" t="str">
        <f t="shared" ref="W61:W86" si="18">IF(COUNTIF(N61,"spare"),"","Mqtt1")</f>
        <v>Mqtt1</v>
      </c>
      <c r="X61" s="6" t="str">
        <f t="shared" ref="X61:X86" si="19">IF(COUNTIF(N61,"spare"),"",N61)</f>
        <v>340000 SEWAGE</v>
      </c>
      <c r="Y61" s="106" t="str">
        <f t="shared" ref="Y61:Y86" si="20">IF(COUNTIF(N61,"spare"),"","$."&amp;J61)</f>
        <v>$.TRANS_PUMP_BLCK_WAT_REM_AVAIL</v>
      </c>
      <c r="AA61" s="6"/>
      <c r="AL61" s="117" t="str">
        <f t="shared" si="10"/>
        <v/>
      </c>
      <c r="AQ61" s="130"/>
      <c r="AS61" s="131"/>
      <c r="AT61" s="7"/>
      <c r="AU61" s="132"/>
      <c r="AV61" s="129" t="str">
        <f t="shared" si="13"/>
        <v/>
      </c>
      <c r="AW61" s="140"/>
      <c r="AX61" s="144"/>
      <c r="BA61" s="150" t="str">
        <f t="shared" si="17"/>
        <v/>
      </c>
      <c r="BR61" s="6"/>
      <c r="BS61" s="11"/>
    </row>
    <row r="62" spans="1:71" ht="15.75" x14ac:dyDescent="0.25">
      <c r="A62" s="52" t="s">
        <v>416</v>
      </c>
      <c r="B62" s="187"/>
      <c r="C62" s="131" t="s">
        <v>111</v>
      </c>
      <c r="D62" s="7" t="s">
        <v>22</v>
      </c>
      <c r="E62" s="7" t="s">
        <v>426</v>
      </c>
      <c r="F62" s="64" t="s">
        <v>132</v>
      </c>
      <c r="G62" s="62">
        <v>3</v>
      </c>
      <c r="I62" s="10" t="s">
        <v>110</v>
      </c>
      <c r="J62" s="71" t="s">
        <v>473</v>
      </c>
      <c r="K62" s="74" t="s">
        <v>600</v>
      </c>
      <c r="L62" s="181"/>
      <c r="M62" s="181">
        <v>1000</v>
      </c>
      <c r="N62" s="78" t="s">
        <v>1702</v>
      </c>
      <c r="O62" s="222"/>
      <c r="P62" s="78" t="s">
        <v>1306</v>
      </c>
      <c r="S62" s="92"/>
      <c r="T62" s="224"/>
      <c r="U62" s="222"/>
      <c r="W62" s="12" t="str">
        <f t="shared" si="18"/>
        <v>Mqtt1</v>
      </c>
      <c r="X62" s="6" t="str">
        <f t="shared" si="19"/>
        <v>340000 SEWAGE</v>
      </c>
      <c r="Y62" s="106" t="str">
        <f t="shared" si="20"/>
        <v>$.TRANS_PUMP_BLCK_WAT_RUNNING</v>
      </c>
      <c r="AA62" s="6"/>
      <c r="AL62" s="117" t="str">
        <f t="shared" si="10"/>
        <v/>
      </c>
      <c r="AQ62" s="130"/>
      <c r="AS62" s="131"/>
      <c r="AT62" s="7"/>
      <c r="AU62" s="132"/>
      <c r="AV62" s="129" t="str">
        <f t="shared" si="13"/>
        <v/>
      </c>
      <c r="AW62" s="140"/>
      <c r="BA62" s="150" t="str">
        <f t="shared" si="17"/>
        <v/>
      </c>
      <c r="BR62" s="6"/>
      <c r="BS62" s="11"/>
    </row>
    <row r="63" spans="1:71" ht="15.75" x14ac:dyDescent="0.25">
      <c r="A63" s="52" t="s">
        <v>416</v>
      </c>
      <c r="B63" s="187"/>
      <c r="C63" s="131" t="s">
        <v>111</v>
      </c>
      <c r="D63" s="7" t="s">
        <v>22</v>
      </c>
      <c r="E63" s="7" t="s">
        <v>426</v>
      </c>
      <c r="F63" s="64" t="s">
        <v>132</v>
      </c>
      <c r="G63" s="62">
        <v>4</v>
      </c>
      <c r="I63" s="10" t="s">
        <v>110</v>
      </c>
      <c r="J63" s="71" t="s">
        <v>474</v>
      </c>
      <c r="K63" s="74" t="s">
        <v>600</v>
      </c>
      <c r="L63" s="181"/>
      <c r="M63" s="181">
        <v>1000</v>
      </c>
      <c r="N63" s="78" t="s">
        <v>1702</v>
      </c>
      <c r="O63" s="221">
        <v>34001002</v>
      </c>
      <c r="P63" s="78" t="s">
        <v>1303</v>
      </c>
      <c r="S63" s="92"/>
      <c r="T63" s="223" t="s">
        <v>1018</v>
      </c>
      <c r="U63" s="221" t="s">
        <v>1575</v>
      </c>
      <c r="W63" s="12" t="str">
        <f t="shared" si="18"/>
        <v>Mqtt1</v>
      </c>
      <c r="X63" s="6" t="str">
        <f t="shared" si="19"/>
        <v>340000 SEWAGE</v>
      </c>
      <c r="Y63" s="106" t="str">
        <f t="shared" si="20"/>
        <v>$.TRANS_PUMP_GREY_WAT_REM_AVAIL</v>
      </c>
      <c r="AA63" s="6"/>
      <c r="AL63" s="117" t="str">
        <f t="shared" si="10"/>
        <v/>
      </c>
      <c r="AQ63" s="130"/>
      <c r="AS63" s="131"/>
      <c r="AT63" s="7"/>
      <c r="AU63" s="132"/>
      <c r="AV63" s="129" t="str">
        <f t="shared" si="13"/>
        <v/>
      </c>
      <c r="AW63" s="140"/>
      <c r="BA63" s="150" t="str">
        <f t="shared" si="17"/>
        <v/>
      </c>
      <c r="BR63" s="6"/>
      <c r="BS63" s="11"/>
    </row>
    <row r="64" spans="1:71" ht="15.75" x14ac:dyDescent="0.25">
      <c r="A64" s="52" t="s">
        <v>416</v>
      </c>
      <c r="B64" s="187"/>
      <c r="C64" s="131" t="s">
        <v>111</v>
      </c>
      <c r="D64" s="7" t="s">
        <v>22</v>
      </c>
      <c r="E64" s="7" t="s">
        <v>426</v>
      </c>
      <c r="F64" s="64" t="s">
        <v>132</v>
      </c>
      <c r="G64" s="62">
        <v>5</v>
      </c>
      <c r="I64" s="10" t="s">
        <v>110</v>
      </c>
      <c r="J64" s="71" t="s">
        <v>475</v>
      </c>
      <c r="K64" s="74" t="s">
        <v>600</v>
      </c>
      <c r="L64" s="181"/>
      <c r="M64" s="181">
        <v>1000</v>
      </c>
      <c r="N64" s="78" t="s">
        <v>1702</v>
      </c>
      <c r="O64" s="222"/>
      <c r="P64" s="78" t="s">
        <v>1304</v>
      </c>
      <c r="S64" s="92"/>
      <c r="T64" s="224"/>
      <c r="U64" s="222"/>
      <c r="W64" s="12" t="str">
        <f t="shared" si="18"/>
        <v>Mqtt1</v>
      </c>
      <c r="X64" s="6" t="str">
        <f t="shared" si="19"/>
        <v>340000 SEWAGE</v>
      </c>
      <c r="Y64" s="106" t="str">
        <f t="shared" si="20"/>
        <v>$.TRANS_PUMP_GREY_WAT_RUNNING</v>
      </c>
      <c r="AA64" s="6"/>
      <c r="AL64" s="117" t="str">
        <f t="shared" si="10"/>
        <v/>
      </c>
      <c r="AQ64" s="130"/>
      <c r="AS64" s="131"/>
      <c r="AT64" s="7"/>
      <c r="AU64" s="132"/>
      <c r="AV64" s="129" t="str">
        <f t="shared" si="13"/>
        <v/>
      </c>
      <c r="AW64" s="140"/>
      <c r="BA64" s="150" t="str">
        <f t="shared" si="17"/>
        <v/>
      </c>
      <c r="BR64" s="6"/>
      <c r="BS64" s="11"/>
    </row>
    <row r="65" spans="1:71" ht="15.75" x14ac:dyDescent="0.25">
      <c r="A65" s="52" t="s">
        <v>416</v>
      </c>
      <c r="B65" s="187"/>
      <c r="C65" s="131" t="s">
        <v>111</v>
      </c>
      <c r="D65" s="7" t="s">
        <v>22</v>
      </c>
      <c r="E65" s="7" t="s">
        <v>426</v>
      </c>
      <c r="F65" s="64" t="s">
        <v>132</v>
      </c>
      <c r="G65" s="62">
        <v>6</v>
      </c>
      <c r="I65" s="10" t="s">
        <v>110</v>
      </c>
      <c r="J65" s="71" t="s">
        <v>476</v>
      </c>
      <c r="K65" s="74" t="s">
        <v>600</v>
      </c>
      <c r="L65" s="181"/>
      <c r="M65" s="181">
        <v>1000</v>
      </c>
      <c r="N65" s="78" t="s">
        <v>1702</v>
      </c>
      <c r="O65" s="221">
        <v>34001003</v>
      </c>
      <c r="P65" s="78" t="s">
        <v>1025</v>
      </c>
      <c r="R65" s="80"/>
      <c r="S65" s="92"/>
      <c r="T65" s="223" t="s">
        <v>1024</v>
      </c>
      <c r="U65" s="221" t="s">
        <v>1428</v>
      </c>
      <c r="W65" s="12" t="str">
        <f t="shared" si="18"/>
        <v>Mqtt1</v>
      </c>
      <c r="X65" s="6" t="str">
        <f t="shared" si="19"/>
        <v>340000 SEWAGE</v>
      </c>
      <c r="Y65" s="106" t="str">
        <f t="shared" si="20"/>
        <v>$.PUMP_FWD_GREY_WAT_REM_AVAIL</v>
      </c>
      <c r="AA65" s="6"/>
      <c r="AL65" s="117" t="str">
        <f t="shared" si="10"/>
        <v/>
      </c>
      <c r="AQ65" s="130"/>
      <c r="AS65" s="131"/>
      <c r="AT65" s="7"/>
      <c r="AU65" s="132"/>
      <c r="AV65" s="129" t="str">
        <f t="shared" si="13"/>
        <v/>
      </c>
      <c r="AW65" s="140"/>
      <c r="BA65" s="150" t="str">
        <f t="shared" si="17"/>
        <v/>
      </c>
      <c r="BR65" s="6"/>
      <c r="BS65" s="11"/>
    </row>
    <row r="66" spans="1:71" ht="15.75" x14ac:dyDescent="0.25">
      <c r="A66" s="52" t="s">
        <v>416</v>
      </c>
      <c r="B66" s="187"/>
      <c r="C66" s="131" t="s">
        <v>111</v>
      </c>
      <c r="D66" s="7" t="s">
        <v>22</v>
      </c>
      <c r="E66" s="7" t="s">
        <v>426</v>
      </c>
      <c r="F66" s="64" t="s">
        <v>132</v>
      </c>
      <c r="G66" s="62">
        <v>7</v>
      </c>
      <c r="I66" s="10" t="s">
        <v>110</v>
      </c>
      <c r="J66" s="71" t="s">
        <v>477</v>
      </c>
      <c r="K66" s="74" t="s">
        <v>600</v>
      </c>
      <c r="L66" s="181"/>
      <c r="M66" s="181">
        <v>1000</v>
      </c>
      <c r="N66" s="78" t="s">
        <v>1702</v>
      </c>
      <c r="O66" s="222"/>
      <c r="P66" s="78" t="s">
        <v>1026</v>
      </c>
      <c r="R66" s="80"/>
      <c r="S66" s="92"/>
      <c r="T66" s="224"/>
      <c r="U66" s="222"/>
      <c r="W66" s="12" t="str">
        <f t="shared" si="18"/>
        <v>Mqtt1</v>
      </c>
      <c r="X66" s="6" t="str">
        <f t="shared" si="19"/>
        <v>340000 SEWAGE</v>
      </c>
      <c r="Y66" s="106" t="str">
        <f t="shared" si="20"/>
        <v>$.PUMP_FWD_GREY_WAT_RUNNING</v>
      </c>
      <c r="AA66" s="6"/>
      <c r="AL66" s="117" t="str">
        <f t="shared" ref="AL66:AL129" si="21">IF(ISBLANK(AS66),"",ROW())</f>
        <v/>
      </c>
      <c r="AQ66" s="130"/>
      <c r="AS66" s="131"/>
      <c r="AT66" s="7"/>
      <c r="AU66" s="132"/>
      <c r="AV66" s="129" t="str">
        <f t="shared" si="13"/>
        <v/>
      </c>
      <c r="AW66" s="140"/>
      <c r="BA66" s="150" t="str">
        <f t="shared" si="17"/>
        <v/>
      </c>
      <c r="BR66" s="6"/>
      <c r="BS66" s="11"/>
    </row>
    <row r="67" spans="1:71" ht="15.75" x14ac:dyDescent="0.25">
      <c r="A67" s="52" t="s">
        <v>1718</v>
      </c>
      <c r="B67" s="187"/>
      <c r="C67" s="131" t="s">
        <v>111</v>
      </c>
      <c r="D67" s="7" t="s">
        <v>22</v>
      </c>
      <c r="E67" s="7" t="s">
        <v>426</v>
      </c>
      <c r="F67" s="64" t="s">
        <v>132</v>
      </c>
      <c r="G67" s="62">
        <v>8</v>
      </c>
      <c r="I67" s="10" t="s">
        <v>110</v>
      </c>
      <c r="J67" s="11" t="s">
        <v>1722</v>
      </c>
      <c r="K67" s="74" t="s">
        <v>600</v>
      </c>
      <c r="L67" s="181"/>
      <c r="M67" s="181">
        <v>1000</v>
      </c>
      <c r="N67" s="78" t="s">
        <v>1701</v>
      </c>
      <c r="O67" s="83">
        <v>25001150</v>
      </c>
      <c r="P67" s="80" t="s">
        <v>1723</v>
      </c>
      <c r="R67" s="80"/>
      <c r="S67" s="92"/>
      <c r="T67" s="76" t="s">
        <v>1721</v>
      </c>
      <c r="U67" s="83" t="s">
        <v>1067</v>
      </c>
      <c r="W67" s="12" t="str">
        <f t="shared" si="18"/>
        <v>Mqtt1</v>
      </c>
      <c r="X67" s="6" t="str">
        <f t="shared" si="19"/>
        <v>250000 FRESH WATER</v>
      </c>
      <c r="Y67" s="106" t="str">
        <f t="shared" si="20"/>
        <v>$.FRESH_WATER_CIRC_PUMP_RUNNING</v>
      </c>
      <c r="AA67" s="6"/>
      <c r="AL67" s="117" t="str">
        <f t="shared" si="21"/>
        <v/>
      </c>
      <c r="AQ67" s="130"/>
      <c r="AS67" s="131"/>
      <c r="AT67" s="7"/>
      <c r="AU67" s="132"/>
      <c r="AV67" s="129" t="str">
        <f t="shared" si="13"/>
        <v/>
      </c>
      <c r="AW67" s="140"/>
      <c r="BA67" s="150" t="str">
        <f t="shared" si="17"/>
        <v/>
      </c>
      <c r="BR67" s="6"/>
      <c r="BS67" s="11"/>
    </row>
    <row r="68" spans="1:71" ht="15.75" x14ac:dyDescent="0.25">
      <c r="A68" s="52" t="s">
        <v>416</v>
      </c>
      <c r="B68" s="187"/>
      <c r="C68" s="131" t="s">
        <v>111</v>
      </c>
      <c r="D68" s="7" t="s">
        <v>22</v>
      </c>
      <c r="E68" s="7" t="s">
        <v>427</v>
      </c>
      <c r="F68" s="64" t="s">
        <v>132</v>
      </c>
      <c r="G68" s="62">
        <v>1</v>
      </c>
      <c r="I68" s="10" t="s">
        <v>110</v>
      </c>
      <c r="J68" s="11" t="s">
        <v>478</v>
      </c>
      <c r="K68" s="74" t="s">
        <v>600</v>
      </c>
      <c r="L68" s="181"/>
      <c r="M68" s="181">
        <v>1000</v>
      </c>
      <c r="N68" s="78" t="s">
        <v>1702</v>
      </c>
      <c r="O68" s="83"/>
      <c r="P68" s="78" t="s">
        <v>699</v>
      </c>
      <c r="R68" s="80"/>
      <c r="S68" s="92"/>
      <c r="T68" s="223" t="s">
        <v>1576</v>
      </c>
      <c r="U68" s="221" t="s">
        <v>1146</v>
      </c>
      <c r="W68" s="12" t="str">
        <f t="shared" si="18"/>
        <v>Mqtt1</v>
      </c>
      <c r="X68" s="6" t="str">
        <f t="shared" si="19"/>
        <v>340000 SEWAGE</v>
      </c>
      <c r="Y68" s="106" t="str">
        <f t="shared" si="20"/>
        <v>$.SEW_TREAT_RELEASE</v>
      </c>
      <c r="AA68" s="6"/>
      <c r="AL68" s="117" t="str">
        <f t="shared" si="21"/>
        <v/>
      </c>
      <c r="AQ68" s="130"/>
      <c r="AS68" s="131"/>
      <c r="AT68" s="7"/>
      <c r="AU68" s="132"/>
      <c r="AV68" s="129" t="str">
        <f t="shared" si="13"/>
        <v/>
      </c>
      <c r="AW68" s="140"/>
      <c r="BA68" s="150" t="str">
        <f t="shared" si="17"/>
        <v/>
      </c>
      <c r="BR68" s="6"/>
      <c r="BS68" s="11"/>
    </row>
    <row r="69" spans="1:71" ht="15.75" x14ac:dyDescent="0.25">
      <c r="A69" s="52" t="s">
        <v>416</v>
      </c>
      <c r="B69" s="187"/>
      <c r="C69" s="131" t="s">
        <v>111</v>
      </c>
      <c r="D69" s="7" t="s">
        <v>22</v>
      </c>
      <c r="E69" s="7" t="s">
        <v>427</v>
      </c>
      <c r="F69" s="64" t="s">
        <v>132</v>
      </c>
      <c r="G69" s="62">
        <v>2</v>
      </c>
      <c r="I69" s="10" t="s">
        <v>110</v>
      </c>
      <c r="J69" s="11" t="s">
        <v>1539</v>
      </c>
      <c r="K69" s="74" t="s">
        <v>600</v>
      </c>
      <c r="L69" s="181"/>
      <c r="M69" s="181">
        <v>1000</v>
      </c>
      <c r="N69" s="78" t="s">
        <v>1702</v>
      </c>
      <c r="O69" s="83"/>
      <c r="P69" s="80" t="s">
        <v>1540</v>
      </c>
      <c r="R69" s="80"/>
      <c r="S69" s="92"/>
      <c r="T69" s="224"/>
      <c r="U69" s="222"/>
      <c r="W69" s="12" t="str">
        <f t="shared" si="18"/>
        <v>Mqtt1</v>
      </c>
      <c r="X69" s="6" t="str">
        <f t="shared" si="19"/>
        <v>340000 SEWAGE</v>
      </c>
      <c r="Y69" s="106" t="str">
        <f t="shared" si="20"/>
        <v>$.SEW_TREAT_GEN_WARNING_ALARM</v>
      </c>
      <c r="AA69" s="6"/>
      <c r="AL69" s="117">
        <f t="shared" si="21"/>
        <v>69</v>
      </c>
      <c r="AQ69" s="130" t="s">
        <v>115</v>
      </c>
      <c r="AS69" s="131" t="s">
        <v>17</v>
      </c>
      <c r="AT69" s="7"/>
      <c r="AU69" s="132" t="s">
        <v>112</v>
      </c>
      <c r="AV69" s="129" t="str">
        <f t="shared" si="13"/>
        <v>Please consult operation manual for more information</v>
      </c>
      <c r="AW69" s="140"/>
      <c r="BA69" s="150" t="str">
        <f t="shared" si="17"/>
        <v>1</v>
      </c>
      <c r="BR69" s="6"/>
      <c r="BS69" s="11"/>
    </row>
    <row r="70" spans="1:71" ht="15.75" x14ac:dyDescent="0.25">
      <c r="A70" s="52" t="s">
        <v>1718</v>
      </c>
      <c r="B70" s="56"/>
      <c r="C70" s="131" t="s">
        <v>111</v>
      </c>
      <c r="D70" s="7" t="s">
        <v>22</v>
      </c>
      <c r="E70" s="7" t="s">
        <v>427</v>
      </c>
      <c r="F70" s="64" t="s">
        <v>132</v>
      </c>
      <c r="G70" s="62">
        <v>3</v>
      </c>
      <c r="I70" s="10" t="s">
        <v>110</v>
      </c>
      <c r="J70" s="71" t="str">
        <f>SUBSTITUTE(P70," ","_")</f>
        <v>Sewage_Treatment_Plant_General_Alarm</v>
      </c>
      <c r="K70" s="74" t="s">
        <v>600</v>
      </c>
      <c r="L70" s="181"/>
      <c r="M70" s="181">
        <v>1000</v>
      </c>
      <c r="N70" s="78" t="s">
        <v>1702</v>
      </c>
      <c r="O70" s="83"/>
      <c r="P70" s="80" t="s">
        <v>1748</v>
      </c>
      <c r="R70" s="80"/>
      <c r="S70" s="92"/>
      <c r="U70" s="83"/>
      <c r="W70" s="12" t="str">
        <f t="shared" si="18"/>
        <v>Mqtt1</v>
      </c>
      <c r="X70" s="6" t="str">
        <f t="shared" si="19"/>
        <v>340000 SEWAGE</v>
      </c>
      <c r="Y70" s="106" t="str">
        <f t="shared" si="20"/>
        <v>$.Sewage_Treatment_Plant_General_Alarm</v>
      </c>
      <c r="AA70" s="6"/>
      <c r="AL70" s="117" t="str">
        <f t="shared" si="21"/>
        <v/>
      </c>
      <c r="AQ70" s="130"/>
      <c r="AS70" s="131"/>
      <c r="AT70" s="7"/>
      <c r="AU70" s="132"/>
      <c r="AV70" s="129" t="str">
        <f t="shared" si="13"/>
        <v/>
      </c>
      <c r="AW70" s="140"/>
      <c r="BA70" s="150" t="str">
        <f t="shared" si="17"/>
        <v/>
      </c>
      <c r="BR70" s="6"/>
      <c r="BS70" s="11"/>
    </row>
    <row r="71" spans="1:71" ht="15.75" x14ac:dyDescent="0.25">
      <c r="A71" s="52" t="s">
        <v>416</v>
      </c>
      <c r="B71" s="187"/>
      <c r="C71" s="131" t="s">
        <v>111</v>
      </c>
      <c r="D71" s="7" t="s">
        <v>22</v>
      </c>
      <c r="E71" s="7" t="s">
        <v>427</v>
      </c>
      <c r="F71" s="64" t="s">
        <v>132</v>
      </c>
      <c r="G71" s="62">
        <v>4</v>
      </c>
      <c r="I71" s="10" t="s">
        <v>110</v>
      </c>
      <c r="J71" s="11" t="s">
        <v>479</v>
      </c>
      <c r="K71" s="74" t="s">
        <v>600</v>
      </c>
      <c r="L71" s="181"/>
      <c r="M71" s="181">
        <v>1000</v>
      </c>
      <c r="N71" s="78" t="s">
        <v>1702</v>
      </c>
      <c r="O71" s="83"/>
      <c r="P71" s="80" t="s">
        <v>1547</v>
      </c>
      <c r="R71" s="80"/>
      <c r="S71" s="92"/>
      <c r="T71" s="204" t="s">
        <v>1576</v>
      </c>
      <c r="U71" s="102" t="s">
        <v>1146</v>
      </c>
      <c r="W71" s="12" t="str">
        <f t="shared" si="18"/>
        <v>Mqtt1</v>
      </c>
      <c r="X71" s="6" t="str">
        <f t="shared" si="19"/>
        <v>340000 SEWAGE</v>
      </c>
      <c r="Y71" s="106" t="str">
        <f t="shared" si="20"/>
        <v>$.SEW_TREAT_DRY_RUNN_PROT</v>
      </c>
      <c r="AA71" s="6"/>
      <c r="AL71" s="117" t="str">
        <f t="shared" si="21"/>
        <v/>
      </c>
      <c r="AQ71" s="130"/>
      <c r="AS71" s="131"/>
      <c r="AT71" s="7"/>
      <c r="AU71" s="132"/>
      <c r="AV71" s="129" t="str">
        <f t="shared" si="13"/>
        <v/>
      </c>
      <c r="AW71" s="140"/>
      <c r="BA71" s="150" t="str">
        <f t="shared" si="17"/>
        <v/>
      </c>
      <c r="BR71" s="6"/>
      <c r="BS71" s="11"/>
    </row>
    <row r="72" spans="1:71" ht="15.75" x14ac:dyDescent="0.25">
      <c r="A72" s="52" t="s">
        <v>1509</v>
      </c>
      <c r="B72" s="187"/>
      <c r="C72" s="131" t="s">
        <v>111</v>
      </c>
      <c r="D72" s="7" t="s">
        <v>22</v>
      </c>
      <c r="E72" s="7" t="s">
        <v>427</v>
      </c>
      <c r="F72" s="64" t="s">
        <v>132</v>
      </c>
      <c r="G72" s="62">
        <v>5</v>
      </c>
      <c r="I72" s="10" t="s">
        <v>110</v>
      </c>
      <c r="J72" s="71" t="s">
        <v>480</v>
      </c>
      <c r="K72" s="74" t="s">
        <v>600</v>
      </c>
      <c r="L72" s="181"/>
      <c r="M72" s="181">
        <v>1000</v>
      </c>
      <c r="N72" s="78" t="s">
        <v>1703</v>
      </c>
      <c r="P72" s="78" t="s">
        <v>700</v>
      </c>
      <c r="R72" s="80"/>
      <c r="T72" s="202" t="s">
        <v>1577</v>
      </c>
      <c r="U72" s="102" t="s">
        <v>1553</v>
      </c>
      <c r="W72" s="12" t="str">
        <f t="shared" si="18"/>
        <v>Mqtt1</v>
      </c>
      <c r="X72" s="6" t="str">
        <f t="shared" si="19"/>
        <v>750000 DECK EQUIP</v>
      </c>
      <c r="Y72" s="106" t="str">
        <f t="shared" si="20"/>
        <v>$.PASS_HATCH_CL_LOCK</v>
      </c>
      <c r="AA72" s="6"/>
      <c r="AL72" s="117" t="str">
        <f t="shared" si="21"/>
        <v/>
      </c>
      <c r="AQ72" s="130"/>
      <c r="AS72" s="131"/>
      <c r="AT72" s="7"/>
      <c r="AU72" s="132"/>
      <c r="AV72" s="129" t="str">
        <f t="shared" si="13"/>
        <v/>
      </c>
      <c r="AW72" s="140"/>
      <c r="BA72" s="150" t="str">
        <f t="shared" si="17"/>
        <v/>
      </c>
      <c r="BR72" s="6"/>
      <c r="BS72" s="11"/>
    </row>
    <row r="73" spans="1:71" ht="15.75" x14ac:dyDescent="0.25">
      <c r="A73" s="52" t="s">
        <v>416</v>
      </c>
      <c r="B73" s="187"/>
      <c r="C73" s="131" t="s">
        <v>111</v>
      </c>
      <c r="D73" s="7" t="s">
        <v>22</v>
      </c>
      <c r="E73" s="7" t="s">
        <v>427</v>
      </c>
      <c r="F73" s="64" t="s">
        <v>132</v>
      </c>
      <c r="G73" s="62">
        <v>6</v>
      </c>
      <c r="I73" s="10" t="s">
        <v>110</v>
      </c>
      <c r="J73" s="71" t="s">
        <v>893</v>
      </c>
      <c r="K73" s="74" t="s">
        <v>600</v>
      </c>
      <c r="L73" s="181"/>
      <c r="M73" s="181">
        <v>1000</v>
      </c>
      <c r="N73" s="78" t="s">
        <v>1703</v>
      </c>
      <c r="P73" s="78" t="s">
        <v>892</v>
      </c>
      <c r="R73" s="80"/>
      <c r="T73" s="240" t="s">
        <v>844</v>
      </c>
      <c r="U73" s="221" t="s">
        <v>1578</v>
      </c>
      <c r="W73" s="12" t="str">
        <f t="shared" si="18"/>
        <v>Mqtt1</v>
      </c>
      <c r="X73" s="6" t="str">
        <f t="shared" si="19"/>
        <v>750000 DECK EQUIP</v>
      </c>
      <c r="Y73" s="106" t="str">
        <f t="shared" si="20"/>
        <v>$.SBL_SB_CLOSED_LOCKED</v>
      </c>
      <c r="AA73" s="6"/>
      <c r="AL73" s="117" t="str">
        <f t="shared" si="21"/>
        <v/>
      </c>
      <c r="AQ73" s="130"/>
      <c r="AS73" s="131"/>
      <c r="AT73" s="7"/>
      <c r="AU73" s="132"/>
      <c r="AV73" s="129" t="str">
        <f t="shared" si="13"/>
        <v/>
      </c>
      <c r="AW73" s="140"/>
      <c r="BA73" s="150" t="str">
        <f t="shared" si="17"/>
        <v/>
      </c>
      <c r="BR73" s="6"/>
      <c r="BS73" s="11"/>
    </row>
    <row r="74" spans="1:71" ht="15.75" x14ac:dyDescent="0.25">
      <c r="A74" s="52" t="s">
        <v>1509</v>
      </c>
      <c r="B74" s="187"/>
      <c r="C74" s="131" t="s">
        <v>111</v>
      </c>
      <c r="D74" s="7" t="s">
        <v>22</v>
      </c>
      <c r="E74" s="7" t="s">
        <v>427</v>
      </c>
      <c r="F74" s="64" t="s">
        <v>132</v>
      </c>
      <c r="G74" s="62">
        <v>7</v>
      </c>
      <c r="I74" s="10" t="s">
        <v>110</v>
      </c>
      <c r="J74" s="11" t="s">
        <v>1548</v>
      </c>
      <c r="K74" s="74" t="s">
        <v>600</v>
      </c>
      <c r="L74" s="181"/>
      <c r="M74" s="181">
        <v>1000</v>
      </c>
      <c r="N74" s="78" t="s">
        <v>1703</v>
      </c>
      <c r="P74" s="80" t="s">
        <v>1549</v>
      </c>
      <c r="R74" s="80"/>
      <c r="T74" s="255"/>
      <c r="U74" s="222"/>
      <c r="W74" s="12" t="str">
        <f t="shared" si="18"/>
        <v>Mqtt1</v>
      </c>
      <c r="X74" s="6" t="str">
        <f t="shared" si="19"/>
        <v>750000 DECK EQUIP</v>
      </c>
      <c r="Y74" s="106" t="str">
        <f t="shared" si="20"/>
        <v>$.SBL_COMMON_ALARM</v>
      </c>
      <c r="AA74" s="6"/>
      <c r="AL74" s="117">
        <f t="shared" si="21"/>
        <v>74</v>
      </c>
      <c r="AQ74" s="130" t="s">
        <v>115</v>
      </c>
      <c r="AS74" s="131" t="s">
        <v>17</v>
      </c>
      <c r="AT74" s="7"/>
      <c r="AU74" s="132" t="s">
        <v>112</v>
      </c>
      <c r="AV74" s="129" t="str">
        <f t="shared" si="13"/>
        <v>Please consult operation manual for more information</v>
      </c>
      <c r="AW74" s="140"/>
      <c r="BA74" s="150" t="str">
        <f t="shared" si="17"/>
        <v>1</v>
      </c>
      <c r="BR74" s="6"/>
      <c r="BS74" s="11"/>
    </row>
    <row r="75" spans="1:71" ht="15.75" x14ac:dyDescent="0.25">
      <c r="A75" s="52" t="s">
        <v>1718</v>
      </c>
      <c r="B75" s="56"/>
      <c r="C75" s="131" t="s">
        <v>111</v>
      </c>
      <c r="D75" s="7" t="s">
        <v>22</v>
      </c>
      <c r="E75" s="7" t="s">
        <v>427</v>
      </c>
      <c r="F75" s="64" t="s">
        <v>132</v>
      </c>
      <c r="G75" s="62">
        <v>8</v>
      </c>
      <c r="I75" s="10" t="s">
        <v>110</v>
      </c>
      <c r="J75" s="71" t="str">
        <f>SUBSTITUTE(P75," ","_")</f>
        <v>Sewage_Treatment_Plant_On</v>
      </c>
      <c r="K75" s="74" t="s">
        <v>600</v>
      </c>
      <c r="L75" s="181"/>
      <c r="M75" s="181">
        <v>1000</v>
      </c>
      <c r="N75" s="78" t="s">
        <v>1702</v>
      </c>
      <c r="O75" s="83"/>
      <c r="P75" s="276" t="s">
        <v>1749</v>
      </c>
      <c r="R75" s="80"/>
      <c r="S75" s="92"/>
      <c r="T75" s="175"/>
      <c r="U75" s="102"/>
      <c r="W75" s="12" t="str">
        <f t="shared" si="18"/>
        <v>Mqtt1</v>
      </c>
      <c r="X75" s="6" t="str">
        <f t="shared" si="19"/>
        <v>340000 SEWAGE</v>
      </c>
      <c r="Y75" s="106" t="str">
        <f t="shared" si="20"/>
        <v>$.Sewage_Treatment_Plant_On</v>
      </c>
      <c r="AA75" s="6"/>
      <c r="AL75" s="117" t="str">
        <f t="shared" si="21"/>
        <v/>
      </c>
      <c r="AQ75" s="130"/>
      <c r="AS75" s="131"/>
      <c r="AT75" s="7"/>
      <c r="AU75" s="132"/>
      <c r="AV75" s="129" t="str">
        <f t="shared" si="13"/>
        <v/>
      </c>
      <c r="AW75" s="140"/>
      <c r="BA75" s="150" t="str">
        <f t="shared" si="17"/>
        <v/>
      </c>
      <c r="BR75" s="6"/>
      <c r="BS75" s="11"/>
    </row>
    <row r="76" spans="1:71" ht="15.75" x14ac:dyDescent="0.25">
      <c r="A76" s="52" t="s">
        <v>416</v>
      </c>
      <c r="B76" s="56"/>
      <c r="C76" s="131" t="s">
        <v>111</v>
      </c>
      <c r="D76" s="7" t="s">
        <v>22</v>
      </c>
      <c r="E76" s="7" t="s">
        <v>428</v>
      </c>
      <c r="F76" s="64" t="s">
        <v>132</v>
      </c>
      <c r="G76" s="62">
        <v>1</v>
      </c>
      <c r="I76" s="10" t="s">
        <v>110</v>
      </c>
      <c r="J76" s="71" t="s">
        <v>481</v>
      </c>
      <c r="K76" s="74" t="s">
        <v>600</v>
      </c>
      <c r="L76" s="181"/>
      <c r="M76" s="181">
        <v>1000</v>
      </c>
      <c r="N76" s="78" t="s">
        <v>1710</v>
      </c>
      <c r="O76" s="83"/>
      <c r="P76" s="88" t="s">
        <v>701</v>
      </c>
      <c r="R76" s="80"/>
      <c r="S76" s="92"/>
      <c r="T76" s="202" t="s">
        <v>845</v>
      </c>
      <c r="U76" s="102" t="s">
        <v>1147</v>
      </c>
      <c r="W76" s="12" t="str">
        <f t="shared" si="18"/>
        <v>Mqtt1</v>
      </c>
      <c r="X76" s="6" t="str">
        <f t="shared" si="19"/>
        <v>090000 DOORS HATCHES</v>
      </c>
      <c r="Y76" s="106" t="str">
        <f t="shared" si="20"/>
        <v>$.TECH_CORRIDOR_ESC_HATCH_SB</v>
      </c>
      <c r="AA76" s="6"/>
      <c r="AL76" s="117" t="str">
        <f t="shared" si="21"/>
        <v/>
      </c>
      <c r="AQ76" s="130"/>
      <c r="AS76" s="131"/>
      <c r="AT76" s="7"/>
      <c r="AU76" s="132"/>
      <c r="AV76" s="129" t="str">
        <f t="shared" si="13"/>
        <v/>
      </c>
      <c r="AW76" s="140"/>
      <c r="BA76" s="150" t="str">
        <f t="shared" si="17"/>
        <v/>
      </c>
      <c r="BR76" s="6"/>
      <c r="BS76" s="11"/>
    </row>
    <row r="77" spans="1:71" ht="15.75" x14ac:dyDescent="0.25">
      <c r="A77" s="52" t="s">
        <v>1509</v>
      </c>
      <c r="B77" s="187"/>
      <c r="C77" s="131" t="s">
        <v>111</v>
      </c>
      <c r="D77" s="7" t="s">
        <v>22</v>
      </c>
      <c r="E77" s="7" t="s">
        <v>428</v>
      </c>
      <c r="F77" s="64" t="s">
        <v>132</v>
      </c>
      <c r="G77" s="62">
        <v>2</v>
      </c>
      <c r="I77" s="10" t="s">
        <v>110</v>
      </c>
      <c r="J77" s="71" t="s">
        <v>482</v>
      </c>
      <c r="K77" s="74" t="s">
        <v>600</v>
      </c>
      <c r="L77" s="181"/>
      <c r="M77" s="181">
        <v>1000</v>
      </c>
      <c r="N77" s="78" t="s">
        <v>1710</v>
      </c>
      <c r="O77" s="83"/>
      <c r="P77" s="80" t="s">
        <v>702</v>
      </c>
      <c r="R77" s="80"/>
      <c r="S77" s="92"/>
      <c r="T77" s="223" t="s">
        <v>1520</v>
      </c>
      <c r="U77" s="221" t="s">
        <v>1574</v>
      </c>
      <c r="W77" s="12" t="str">
        <f t="shared" si="18"/>
        <v>Mqtt1</v>
      </c>
      <c r="X77" s="6" t="str">
        <f t="shared" si="19"/>
        <v>090000 DOORS HATCHES</v>
      </c>
      <c r="Y77" s="106" t="str">
        <f t="shared" si="20"/>
        <v>$.TECH_ROOM_ESC_HATCH_PS</v>
      </c>
      <c r="AA77" s="6"/>
      <c r="AL77" s="117" t="str">
        <f t="shared" si="21"/>
        <v/>
      </c>
      <c r="AQ77" s="130"/>
      <c r="AS77" s="131"/>
      <c r="AT77" s="7"/>
      <c r="AU77" s="132"/>
      <c r="AV77" s="129" t="str">
        <f t="shared" si="13"/>
        <v/>
      </c>
      <c r="AW77" s="140"/>
      <c r="BA77" s="150" t="str">
        <f t="shared" si="17"/>
        <v/>
      </c>
      <c r="BR77" s="6"/>
      <c r="BS77" s="11"/>
    </row>
    <row r="78" spans="1:71" ht="15.75" x14ac:dyDescent="0.25">
      <c r="A78" s="52" t="s">
        <v>1509</v>
      </c>
      <c r="B78" s="187"/>
      <c r="C78" s="131" t="s">
        <v>111</v>
      </c>
      <c r="D78" s="7" t="s">
        <v>22</v>
      </c>
      <c r="E78" s="7" t="s">
        <v>428</v>
      </c>
      <c r="F78" s="64" t="s">
        <v>132</v>
      </c>
      <c r="G78" s="62">
        <v>3</v>
      </c>
      <c r="I78" s="10" t="s">
        <v>110</v>
      </c>
      <c r="J78" s="71" t="s">
        <v>483</v>
      </c>
      <c r="K78" s="74" t="s">
        <v>600</v>
      </c>
      <c r="L78" s="181"/>
      <c r="M78" s="181">
        <v>1000</v>
      </c>
      <c r="N78" s="78" t="s">
        <v>1710</v>
      </c>
      <c r="O78" s="83"/>
      <c r="P78" s="80" t="s">
        <v>703</v>
      </c>
      <c r="R78" s="80"/>
      <c r="S78" s="92"/>
      <c r="T78" s="225"/>
      <c r="U78" s="228"/>
      <c r="W78" s="12" t="str">
        <f t="shared" si="18"/>
        <v>Mqtt1</v>
      </c>
      <c r="X78" s="6" t="str">
        <f t="shared" si="19"/>
        <v>090000 DOORS HATCHES</v>
      </c>
      <c r="Y78" s="106" t="str">
        <f t="shared" si="20"/>
        <v>$.MAIN_DECKH_VENT_HATCH_SB</v>
      </c>
      <c r="AA78" s="6"/>
      <c r="AL78" s="117" t="str">
        <f t="shared" si="21"/>
        <v/>
      </c>
      <c r="AQ78" s="130"/>
      <c r="AS78" s="131"/>
      <c r="AT78" s="7"/>
      <c r="AU78" s="132"/>
      <c r="AV78" s="129" t="str">
        <f t="shared" si="13"/>
        <v/>
      </c>
      <c r="AW78" s="140"/>
      <c r="BA78" s="150" t="str">
        <f t="shared" si="17"/>
        <v/>
      </c>
      <c r="BR78" s="6"/>
      <c r="BS78" s="11"/>
    </row>
    <row r="79" spans="1:71" ht="15.75" x14ac:dyDescent="0.25">
      <c r="A79" s="52" t="s">
        <v>1509</v>
      </c>
      <c r="B79" s="187"/>
      <c r="C79" s="131" t="s">
        <v>111</v>
      </c>
      <c r="D79" s="7" t="s">
        <v>22</v>
      </c>
      <c r="E79" s="7" t="s">
        <v>428</v>
      </c>
      <c r="F79" s="64" t="s">
        <v>132</v>
      </c>
      <c r="G79" s="62">
        <v>4</v>
      </c>
      <c r="I79" s="10" t="s">
        <v>110</v>
      </c>
      <c r="J79" s="71" t="s">
        <v>484</v>
      </c>
      <c r="K79" s="74" t="s">
        <v>600</v>
      </c>
      <c r="L79" s="181"/>
      <c r="M79" s="181">
        <v>1000</v>
      </c>
      <c r="N79" s="78" t="s">
        <v>1710</v>
      </c>
      <c r="O79" s="83"/>
      <c r="P79" s="80" t="s">
        <v>704</v>
      </c>
      <c r="R79" s="80"/>
      <c r="S79" s="92"/>
      <c r="T79" s="225"/>
      <c r="U79" s="228"/>
      <c r="W79" s="12" t="str">
        <f t="shared" si="18"/>
        <v>Mqtt1</v>
      </c>
      <c r="X79" s="6" t="str">
        <f t="shared" si="19"/>
        <v>090000 DOORS HATCHES</v>
      </c>
      <c r="Y79" s="106" t="str">
        <f t="shared" si="20"/>
        <v>$.MAIN_DECKH_VENT_HATCH_PS</v>
      </c>
      <c r="AA79" s="6"/>
      <c r="AL79" s="117" t="str">
        <f t="shared" si="21"/>
        <v/>
      </c>
      <c r="AQ79" s="130"/>
      <c r="AS79" s="131"/>
      <c r="AT79" s="7"/>
      <c r="AU79" s="132"/>
      <c r="AV79" s="129" t="str">
        <f t="shared" si="13"/>
        <v/>
      </c>
      <c r="AW79" s="140"/>
      <c r="BA79" s="150" t="str">
        <f t="shared" si="17"/>
        <v/>
      </c>
      <c r="BR79" s="6"/>
      <c r="BS79" s="11"/>
    </row>
    <row r="80" spans="1:71" ht="15.75" x14ac:dyDescent="0.25">
      <c r="A80" s="52" t="s">
        <v>1633</v>
      </c>
      <c r="B80" s="187"/>
      <c r="C80" s="131" t="s">
        <v>111</v>
      </c>
      <c r="D80" s="7" t="s">
        <v>22</v>
      </c>
      <c r="E80" s="7" t="s">
        <v>428</v>
      </c>
      <c r="F80" s="64" t="s">
        <v>132</v>
      </c>
      <c r="G80" s="62">
        <v>5</v>
      </c>
      <c r="I80" s="10" t="s">
        <v>110</v>
      </c>
      <c r="J80" s="71" t="str">
        <f>CONCATENATE("Spare_",E80,"_",G80)</f>
        <v>Spare_DI25_5</v>
      </c>
      <c r="K80" s="74" t="s">
        <v>600</v>
      </c>
      <c r="L80" s="181"/>
      <c r="M80" s="181">
        <v>1000</v>
      </c>
      <c r="N80" s="78" t="s">
        <v>605</v>
      </c>
      <c r="O80" s="83"/>
      <c r="P80" s="78" t="str">
        <f>CONCATENATE("Spare Yard ",T80,"_",I80,"_",K80)</f>
        <v>Spare Yard _True_+CB.1</v>
      </c>
      <c r="R80" s="80"/>
      <c r="S80" s="92"/>
      <c r="T80" s="175"/>
      <c r="U80" s="102"/>
      <c r="W80" s="12" t="str">
        <f t="shared" si="18"/>
        <v/>
      </c>
      <c r="X80" s="6" t="str">
        <f t="shared" si="19"/>
        <v/>
      </c>
      <c r="Y80" s="106" t="str">
        <f t="shared" si="20"/>
        <v/>
      </c>
      <c r="AA80" s="6"/>
      <c r="AL80" s="117" t="str">
        <f t="shared" si="21"/>
        <v/>
      </c>
      <c r="AQ80" s="130"/>
      <c r="AS80" s="131"/>
      <c r="AT80" s="7"/>
      <c r="AU80" s="132"/>
      <c r="AV80" s="129" t="str">
        <f t="shared" ref="AV80:AV143" si="22">IF(ISNUMBER(AL80),"Please consult operation manual for more information","")</f>
        <v/>
      </c>
      <c r="AW80" s="140"/>
      <c r="BA80" s="150" t="str">
        <f t="shared" si="17"/>
        <v/>
      </c>
      <c r="BR80" s="6"/>
      <c r="BS80" s="11"/>
    </row>
    <row r="81" spans="1:71" ht="15.75" x14ac:dyDescent="0.25">
      <c r="A81" s="52" t="s">
        <v>1633</v>
      </c>
      <c r="B81" s="186"/>
      <c r="C81" s="131" t="s">
        <v>111</v>
      </c>
      <c r="D81" s="7" t="s">
        <v>22</v>
      </c>
      <c r="E81" s="7" t="s">
        <v>428</v>
      </c>
      <c r="F81" s="64" t="s">
        <v>132</v>
      </c>
      <c r="G81" s="62">
        <v>6</v>
      </c>
      <c r="I81" s="10" t="s">
        <v>110</v>
      </c>
      <c r="J81" s="71" t="str">
        <f>CONCATENATE("Spare_",E81,"_",G81)</f>
        <v>Spare_DI25_6</v>
      </c>
      <c r="K81" s="74" t="s">
        <v>600</v>
      </c>
      <c r="L81" s="181"/>
      <c r="M81" s="181">
        <v>1000</v>
      </c>
      <c r="N81" s="78" t="s">
        <v>605</v>
      </c>
      <c r="O81" s="83"/>
      <c r="P81" s="78" t="str">
        <f>CONCATENATE("Spare Yard ",T81,"_",I81,"_",K81)</f>
        <v>Spare Yard _True_+CB.1</v>
      </c>
      <c r="R81" s="80"/>
      <c r="S81" s="92"/>
      <c r="T81" s="175"/>
      <c r="U81" s="102"/>
      <c r="W81" s="12" t="str">
        <f t="shared" si="18"/>
        <v/>
      </c>
      <c r="X81" s="6" t="str">
        <f t="shared" si="19"/>
        <v/>
      </c>
      <c r="Y81" s="106" t="str">
        <f t="shared" si="20"/>
        <v/>
      </c>
      <c r="AA81" s="6"/>
      <c r="AL81" s="117" t="str">
        <f t="shared" si="21"/>
        <v/>
      </c>
      <c r="AQ81" s="130"/>
      <c r="AS81" s="131"/>
      <c r="AT81" s="7"/>
      <c r="AU81" s="132"/>
      <c r="AV81" s="129" t="str">
        <f t="shared" si="22"/>
        <v/>
      </c>
      <c r="AW81" s="140"/>
      <c r="BA81" s="150" t="str">
        <f t="shared" si="17"/>
        <v/>
      </c>
      <c r="BR81" s="6"/>
      <c r="BS81" s="11"/>
    </row>
    <row r="82" spans="1:71" ht="15.75" x14ac:dyDescent="0.25">
      <c r="A82" s="52" t="s">
        <v>1509</v>
      </c>
      <c r="B82" s="187"/>
      <c r="C82" s="131" t="s">
        <v>111</v>
      </c>
      <c r="D82" s="7" t="s">
        <v>22</v>
      </c>
      <c r="E82" s="7" t="s">
        <v>428</v>
      </c>
      <c r="F82" s="64" t="s">
        <v>132</v>
      </c>
      <c r="G82" s="62">
        <v>7</v>
      </c>
      <c r="I82" s="10" t="s">
        <v>110</v>
      </c>
      <c r="J82" s="71" t="s">
        <v>485</v>
      </c>
      <c r="K82" s="74" t="s">
        <v>600</v>
      </c>
      <c r="L82" s="181"/>
      <c r="M82" s="181">
        <v>1000</v>
      </c>
      <c r="N82" s="78" t="s">
        <v>1710</v>
      </c>
      <c r="O82" s="83"/>
      <c r="P82" s="80" t="s">
        <v>705</v>
      </c>
      <c r="R82" s="80"/>
      <c r="S82" s="92"/>
      <c r="T82" s="223" t="s">
        <v>1521</v>
      </c>
      <c r="U82" s="221" t="s">
        <v>1579</v>
      </c>
      <c r="W82" s="12" t="str">
        <f t="shared" si="18"/>
        <v>Mqtt1</v>
      </c>
      <c r="X82" s="6" t="str">
        <f t="shared" si="19"/>
        <v>090000 DOORS HATCHES</v>
      </c>
      <c r="Y82" s="106" t="str">
        <f t="shared" si="20"/>
        <v>$.LAZA_ACCESS_HATCH_SB_FWD</v>
      </c>
      <c r="AA82" s="6"/>
      <c r="AL82" s="117" t="str">
        <f t="shared" si="21"/>
        <v/>
      </c>
      <c r="AQ82" s="130"/>
      <c r="AS82" s="131"/>
      <c r="AT82" s="7"/>
      <c r="AU82" s="132"/>
      <c r="AV82" s="129" t="str">
        <f t="shared" si="22"/>
        <v/>
      </c>
      <c r="AW82" s="140"/>
      <c r="BA82" s="150" t="str">
        <f t="shared" si="17"/>
        <v/>
      </c>
      <c r="BR82" s="6"/>
      <c r="BS82" s="11"/>
    </row>
    <row r="83" spans="1:71" ht="15.75" x14ac:dyDescent="0.25">
      <c r="A83" s="52" t="s">
        <v>1509</v>
      </c>
      <c r="B83" s="187"/>
      <c r="C83" s="131" t="s">
        <v>111</v>
      </c>
      <c r="D83" s="7" t="s">
        <v>22</v>
      </c>
      <c r="E83" s="7" t="s">
        <v>428</v>
      </c>
      <c r="F83" s="64" t="s">
        <v>132</v>
      </c>
      <c r="G83" s="62">
        <v>8</v>
      </c>
      <c r="I83" s="10" t="s">
        <v>110</v>
      </c>
      <c r="J83" s="71" t="s">
        <v>486</v>
      </c>
      <c r="K83" s="74" t="s">
        <v>600</v>
      </c>
      <c r="L83" s="181"/>
      <c r="M83" s="181">
        <v>1000</v>
      </c>
      <c r="N83" s="78" t="s">
        <v>1710</v>
      </c>
      <c r="O83" s="83"/>
      <c r="P83" s="80" t="s">
        <v>706</v>
      </c>
      <c r="R83" s="80"/>
      <c r="S83" s="92"/>
      <c r="T83" s="225"/>
      <c r="U83" s="228"/>
      <c r="W83" s="12" t="str">
        <f t="shared" si="18"/>
        <v>Mqtt1</v>
      </c>
      <c r="X83" s="6" t="str">
        <f t="shared" si="19"/>
        <v>090000 DOORS HATCHES</v>
      </c>
      <c r="Y83" s="106" t="str">
        <f t="shared" si="20"/>
        <v>$.LAZA_ACCESS_HATCH_PS_FWD</v>
      </c>
      <c r="AA83" s="6"/>
      <c r="AL83" s="117" t="str">
        <f t="shared" si="21"/>
        <v/>
      </c>
      <c r="AQ83" s="130"/>
      <c r="AS83" s="131"/>
      <c r="AT83" s="7"/>
      <c r="AU83" s="132"/>
      <c r="AV83" s="129" t="str">
        <f t="shared" si="22"/>
        <v/>
      </c>
      <c r="AW83" s="140"/>
      <c r="BA83" s="150" t="str">
        <f t="shared" si="17"/>
        <v/>
      </c>
      <c r="BR83" s="6"/>
      <c r="BS83" s="11"/>
    </row>
    <row r="84" spans="1:71" ht="15.75" x14ac:dyDescent="0.25">
      <c r="A84" s="52" t="s">
        <v>1509</v>
      </c>
      <c r="B84" s="187"/>
      <c r="C84" s="131" t="s">
        <v>111</v>
      </c>
      <c r="D84" s="7" t="s">
        <v>22</v>
      </c>
      <c r="E84" s="7" t="s">
        <v>429</v>
      </c>
      <c r="F84" s="64" t="s">
        <v>132</v>
      </c>
      <c r="G84" s="62">
        <v>1</v>
      </c>
      <c r="I84" s="10" t="s">
        <v>110</v>
      </c>
      <c r="J84" s="71" t="s">
        <v>487</v>
      </c>
      <c r="K84" s="74" t="s">
        <v>600</v>
      </c>
      <c r="L84" s="181"/>
      <c r="M84" s="181">
        <v>1000</v>
      </c>
      <c r="N84" s="78" t="s">
        <v>1710</v>
      </c>
      <c r="O84" s="83"/>
      <c r="P84" s="80" t="s">
        <v>707</v>
      </c>
      <c r="R84" s="80"/>
      <c r="S84" s="92"/>
      <c r="T84" s="225"/>
      <c r="U84" s="228"/>
      <c r="W84" s="12" t="str">
        <f t="shared" si="18"/>
        <v>Mqtt1</v>
      </c>
      <c r="X84" s="6" t="str">
        <f t="shared" si="19"/>
        <v>090000 DOORS HATCHES</v>
      </c>
      <c r="Y84" s="106" t="str">
        <f t="shared" si="20"/>
        <v>$.LAZA_ACCESS_HATCH_SB_MID</v>
      </c>
      <c r="AA84" s="6"/>
      <c r="AL84" s="117" t="str">
        <f t="shared" si="21"/>
        <v/>
      </c>
      <c r="AQ84" s="130"/>
      <c r="AS84" s="131"/>
      <c r="AT84" s="7"/>
      <c r="AU84" s="132"/>
      <c r="AV84" s="129" t="str">
        <f t="shared" si="22"/>
        <v/>
      </c>
      <c r="AW84" s="140"/>
      <c r="BA84" s="150" t="str">
        <f t="shared" si="17"/>
        <v/>
      </c>
      <c r="BR84" s="6"/>
      <c r="BS84" s="11"/>
    </row>
    <row r="85" spans="1:71" ht="15.75" x14ac:dyDescent="0.25">
      <c r="A85" s="52" t="s">
        <v>1509</v>
      </c>
      <c r="B85" s="187"/>
      <c r="C85" s="131" t="s">
        <v>111</v>
      </c>
      <c r="D85" s="7" t="s">
        <v>22</v>
      </c>
      <c r="E85" s="7" t="s">
        <v>429</v>
      </c>
      <c r="F85" s="64" t="s">
        <v>132</v>
      </c>
      <c r="G85" s="62">
        <v>2</v>
      </c>
      <c r="I85" s="10" t="s">
        <v>110</v>
      </c>
      <c r="J85" s="71" t="s">
        <v>488</v>
      </c>
      <c r="K85" s="74" t="s">
        <v>600</v>
      </c>
      <c r="L85" s="181"/>
      <c r="M85" s="181">
        <v>1000</v>
      </c>
      <c r="N85" s="78" t="s">
        <v>1710</v>
      </c>
      <c r="O85" s="83"/>
      <c r="P85" s="78" t="s">
        <v>708</v>
      </c>
      <c r="R85" s="80"/>
      <c r="S85" s="92"/>
      <c r="T85" s="225"/>
      <c r="U85" s="228"/>
      <c r="W85" s="12" t="str">
        <f t="shared" si="18"/>
        <v>Mqtt1</v>
      </c>
      <c r="X85" s="6" t="str">
        <f t="shared" si="19"/>
        <v>090000 DOORS HATCHES</v>
      </c>
      <c r="Y85" s="106" t="str">
        <f t="shared" si="20"/>
        <v>$.LAZA_ACCESS_HATCH_PS_MID</v>
      </c>
      <c r="AA85" s="6"/>
      <c r="AL85" s="117" t="str">
        <f t="shared" si="21"/>
        <v/>
      </c>
      <c r="AQ85" s="130"/>
      <c r="AS85" s="131"/>
      <c r="AT85" s="7"/>
      <c r="AU85" s="132"/>
      <c r="AV85" s="129" t="str">
        <f t="shared" si="22"/>
        <v/>
      </c>
      <c r="AW85" s="140"/>
      <c r="BA85" s="150" t="str">
        <f t="shared" si="17"/>
        <v/>
      </c>
      <c r="BR85" s="6"/>
      <c r="BS85" s="11"/>
    </row>
    <row r="86" spans="1:71" ht="15.75" x14ac:dyDescent="0.25">
      <c r="A86" s="52" t="s">
        <v>1509</v>
      </c>
      <c r="B86" s="187"/>
      <c r="C86" s="131" t="s">
        <v>111</v>
      </c>
      <c r="D86" s="7" t="s">
        <v>22</v>
      </c>
      <c r="E86" s="7" t="s">
        <v>429</v>
      </c>
      <c r="F86" s="64" t="s">
        <v>132</v>
      </c>
      <c r="G86" s="62">
        <v>3</v>
      </c>
      <c r="I86" s="10" t="s">
        <v>110</v>
      </c>
      <c r="J86" s="71" t="s">
        <v>489</v>
      </c>
      <c r="K86" s="74" t="s">
        <v>600</v>
      </c>
      <c r="L86" s="181"/>
      <c r="M86" s="181">
        <v>1000</v>
      </c>
      <c r="N86" s="78" t="s">
        <v>1710</v>
      </c>
      <c r="O86" s="83"/>
      <c r="P86" s="80" t="s">
        <v>709</v>
      </c>
      <c r="R86" s="80"/>
      <c r="S86" s="92"/>
      <c r="T86" s="225"/>
      <c r="U86" s="228"/>
      <c r="W86" s="12" t="str">
        <f t="shared" si="18"/>
        <v>Mqtt1</v>
      </c>
      <c r="X86" s="6" t="str">
        <f t="shared" si="19"/>
        <v>090000 DOORS HATCHES</v>
      </c>
      <c r="Y86" s="106" t="str">
        <f t="shared" si="20"/>
        <v>$.LAZA_ACCESS_HATCH_SB_AFT</v>
      </c>
      <c r="AA86" s="6"/>
      <c r="AL86" s="117" t="str">
        <f t="shared" si="21"/>
        <v/>
      </c>
      <c r="AQ86" s="130"/>
      <c r="AS86" s="131"/>
      <c r="AT86" s="7"/>
      <c r="AU86" s="132"/>
      <c r="AV86" s="129" t="str">
        <f t="shared" si="22"/>
        <v/>
      </c>
      <c r="AW86" s="140"/>
      <c r="BA86" s="150" t="str">
        <f t="shared" si="17"/>
        <v/>
      </c>
      <c r="BR86" s="6"/>
      <c r="BS86" s="11"/>
    </row>
    <row r="87" spans="1:71" ht="15.75" x14ac:dyDescent="0.25">
      <c r="A87" s="52" t="s">
        <v>1509</v>
      </c>
      <c r="B87" s="187"/>
      <c r="C87" s="131" t="s">
        <v>111</v>
      </c>
      <c r="D87" s="7" t="s">
        <v>22</v>
      </c>
      <c r="E87" s="7" t="s">
        <v>429</v>
      </c>
      <c r="F87" s="64" t="s">
        <v>132</v>
      </c>
      <c r="G87" s="62">
        <v>4</v>
      </c>
      <c r="I87" s="10" t="s">
        <v>110</v>
      </c>
      <c r="J87" s="71" t="s">
        <v>490</v>
      </c>
      <c r="K87" s="74" t="s">
        <v>600</v>
      </c>
      <c r="L87" s="181"/>
      <c r="M87" s="181">
        <v>1000</v>
      </c>
      <c r="N87" s="78" t="s">
        <v>1710</v>
      </c>
      <c r="O87" s="83"/>
      <c r="P87" s="80" t="s">
        <v>710</v>
      </c>
      <c r="R87" s="80"/>
      <c r="S87" s="92"/>
      <c r="T87" s="225"/>
      <c r="U87" s="228"/>
      <c r="W87" s="12" t="str">
        <f t="shared" ref="W87:W150" si="23">IF(COUNTIF(N87,"spare"),"","Mqtt1")</f>
        <v>Mqtt1</v>
      </c>
      <c r="X87" s="6" t="str">
        <f t="shared" ref="X87:X150" si="24">IF(COUNTIF(N87,"spare"),"",N87)</f>
        <v>090000 DOORS HATCHES</v>
      </c>
      <c r="Y87" s="106" t="str">
        <f t="shared" ref="Y87:Y150" si="25">IF(COUNTIF(N87,"spare"),"","$."&amp;J87)</f>
        <v>$.LAZA_ACCESS_HATCH_PS_AFT</v>
      </c>
      <c r="AA87" s="6"/>
      <c r="AL87" s="117" t="str">
        <f t="shared" si="21"/>
        <v/>
      </c>
      <c r="AQ87" s="130"/>
      <c r="AS87" s="131"/>
      <c r="AT87" s="7"/>
      <c r="AU87" s="132"/>
      <c r="AV87" s="129" t="str">
        <f t="shared" si="22"/>
        <v/>
      </c>
      <c r="AW87" s="140"/>
      <c r="BA87" s="150" t="str">
        <f t="shared" si="17"/>
        <v/>
      </c>
      <c r="BR87" s="6"/>
      <c r="BS87" s="11"/>
    </row>
    <row r="88" spans="1:71" ht="15.75" x14ac:dyDescent="0.25">
      <c r="A88" s="52" t="s">
        <v>1509</v>
      </c>
      <c r="B88" s="187"/>
      <c r="C88" s="131" t="s">
        <v>111</v>
      </c>
      <c r="D88" s="7" t="s">
        <v>22</v>
      </c>
      <c r="E88" s="7" t="s">
        <v>429</v>
      </c>
      <c r="F88" s="64" t="s">
        <v>132</v>
      </c>
      <c r="G88" s="62">
        <v>5</v>
      </c>
      <c r="I88" s="10" t="s">
        <v>110</v>
      </c>
      <c r="J88" s="71" t="s">
        <v>491</v>
      </c>
      <c r="K88" s="74" t="s">
        <v>600</v>
      </c>
      <c r="L88" s="181"/>
      <c r="M88" s="181">
        <v>1000</v>
      </c>
      <c r="N88" s="78" t="s">
        <v>1710</v>
      </c>
      <c r="O88" s="83"/>
      <c r="P88" s="80" t="s">
        <v>711</v>
      </c>
      <c r="R88" s="80"/>
      <c r="S88" s="92"/>
      <c r="T88" s="224"/>
      <c r="U88" s="222"/>
      <c r="W88" s="12" t="str">
        <f t="shared" si="23"/>
        <v>Mqtt1</v>
      </c>
      <c r="X88" s="6" t="str">
        <f t="shared" si="24"/>
        <v>090000 DOORS HATCHES</v>
      </c>
      <c r="Y88" s="106" t="str">
        <f t="shared" si="25"/>
        <v>$.AFT_DECKH_VENT_HATCH</v>
      </c>
      <c r="AA88" s="6"/>
      <c r="AL88" s="117" t="str">
        <f t="shared" si="21"/>
        <v/>
      </c>
      <c r="AQ88" s="130"/>
      <c r="AS88" s="131"/>
      <c r="AT88" s="7"/>
      <c r="AU88" s="132"/>
      <c r="AV88" s="129" t="str">
        <f t="shared" si="22"/>
        <v/>
      </c>
      <c r="AW88" s="140"/>
      <c r="BA88" s="150" t="str">
        <f t="shared" si="17"/>
        <v/>
      </c>
      <c r="BR88" s="6"/>
      <c r="BS88" s="11"/>
    </row>
    <row r="89" spans="1:71" ht="15.75" x14ac:dyDescent="0.25">
      <c r="A89" s="52" t="s">
        <v>1633</v>
      </c>
      <c r="B89" s="56"/>
      <c r="C89" s="131" t="s">
        <v>111</v>
      </c>
      <c r="D89" s="7" t="s">
        <v>22</v>
      </c>
      <c r="E89" s="7" t="s">
        <v>429</v>
      </c>
      <c r="F89" s="64" t="s">
        <v>132</v>
      </c>
      <c r="G89" s="62">
        <v>6</v>
      </c>
      <c r="I89" s="10" t="s">
        <v>110</v>
      </c>
      <c r="J89" s="71" t="s">
        <v>894</v>
      </c>
      <c r="K89" s="74" t="s">
        <v>600</v>
      </c>
      <c r="L89" s="181"/>
      <c r="M89" s="181">
        <v>1000</v>
      </c>
      <c r="N89" s="78" t="s">
        <v>1710</v>
      </c>
      <c r="O89" s="83"/>
      <c r="P89" s="78" t="s">
        <v>1607</v>
      </c>
      <c r="R89" s="80"/>
      <c r="S89" s="92"/>
      <c r="T89" s="202" t="s">
        <v>844</v>
      </c>
      <c r="U89" s="102" t="s">
        <v>1632</v>
      </c>
      <c r="W89" s="12" t="str">
        <f t="shared" si="23"/>
        <v>Mqtt1</v>
      </c>
      <c r="X89" s="6" t="str">
        <f t="shared" si="24"/>
        <v>090000 DOORS HATCHES</v>
      </c>
      <c r="Y89" s="106" t="str">
        <f t="shared" si="25"/>
        <v>$.SBP_PS_CLOSED_LOCKED</v>
      </c>
      <c r="AA89" s="6"/>
      <c r="AL89" s="117" t="str">
        <f t="shared" si="21"/>
        <v/>
      </c>
      <c r="AQ89" s="130"/>
      <c r="AS89" s="131"/>
      <c r="AT89" s="7"/>
      <c r="AU89" s="132"/>
      <c r="AV89" s="129" t="str">
        <f t="shared" si="22"/>
        <v/>
      </c>
      <c r="AW89" s="140"/>
      <c r="BA89" s="150" t="str">
        <f t="shared" si="17"/>
        <v/>
      </c>
      <c r="BR89" s="6"/>
      <c r="BS89" s="11"/>
    </row>
    <row r="90" spans="1:71" ht="15.75" x14ac:dyDescent="0.25">
      <c r="A90" s="52" t="s">
        <v>1509</v>
      </c>
      <c r="B90" s="187"/>
      <c r="C90" s="131" t="s">
        <v>111</v>
      </c>
      <c r="D90" s="7" t="s">
        <v>22</v>
      </c>
      <c r="E90" s="7" t="s">
        <v>429</v>
      </c>
      <c r="F90" s="64" t="s">
        <v>132</v>
      </c>
      <c r="G90" s="62">
        <v>7</v>
      </c>
      <c r="I90" s="10" t="s">
        <v>110</v>
      </c>
      <c r="J90" s="71" t="s">
        <v>1021</v>
      </c>
      <c r="K90" s="74" t="s">
        <v>600</v>
      </c>
      <c r="L90" s="181"/>
      <c r="M90" s="181">
        <v>1000</v>
      </c>
      <c r="N90" s="78" t="s">
        <v>1704</v>
      </c>
      <c r="O90" s="83"/>
      <c r="P90" s="78" t="s">
        <v>1019</v>
      </c>
      <c r="R90" s="80"/>
      <c r="S90" s="92"/>
      <c r="T90" s="223" t="s">
        <v>1545</v>
      </c>
      <c r="U90" s="221" t="s">
        <v>1067</v>
      </c>
      <c r="W90" s="12" t="str">
        <f t="shared" si="23"/>
        <v>Mqtt1</v>
      </c>
      <c r="X90" s="6" t="str">
        <f t="shared" si="24"/>
        <v>350000 VENTILATION</v>
      </c>
      <c r="Y90" s="106" t="str">
        <f t="shared" si="25"/>
        <v>$.VENT_SUPP_TECH_SPACE_REM_AVAIL</v>
      </c>
      <c r="AA90" s="6"/>
      <c r="AL90" s="117" t="str">
        <f t="shared" si="21"/>
        <v/>
      </c>
      <c r="AQ90" s="130"/>
      <c r="AS90" s="131"/>
      <c r="AT90" s="7"/>
      <c r="AU90" s="132"/>
      <c r="AV90" s="129" t="str">
        <f t="shared" si="22"/>
        <v/>
      </c>
      <c r="AW90" s="140"/>
      <c r="BA90" s="150" t="str">
        <f t="shared" si="17"/>
        <v/>
      </c>
      <c r="BR90" s="6"/>
      <c r="BS90" s="11"/>
    </row>
    <row r="91" spans="1:71" ht="15.75" x14ac:dyDescent="0.25">
      <c r="A91" s="52" t="s">
        <v>1509</v>
      </c>
      <c r="B91" s="187"/>
      <c r="C91" s="131" t="s">
        <v>111</v>
      </c>
      <c r="D91" s="7" t="s">
        <v>22</v>
      </c>
      <c r="E91" s="7" t="s">
        <v>429</v>
      </c>
      <c r="F91" s="64" t="s">
        <v>132</v>
      </c>
      <c r="G91" s="62">
        <v>8</v>
      </c>
      <c r="I91" s="10" t="s">
        <v>110</v>
      </c>
      <c r="J91" s="71" t="s">
        <v>1022</v>
      </c>
      <c r="K91" s="74" t="s">
        <v>600</v>
      </c>
      <c r="L91" s="181"/>
      <c r="M91" s="181">
        <v>1000</v>
      </c>
      <c r="N91" s="78" t="s">
        <v>1704</v>
      </c>
      <c r="O91" s="83"/>
      <c r="P91" s="78" t="s">
        <v>1020</v>
      </c>
      <c r="R91" s="80"/>
      <c r="S91" s="92"/>
      <c r="T91" s="224"/>
      <c r="U91" s="222"/>
      <c r="W91" s="12" t="str">
        <f t="shared" si="23"/>
        <v>Mqtt1</v>
      </c>
      <c r="X91" s="6" t="str">
        <f t="shared" si="24"/>
        <v>350000 VENTILATION</v>
      </c>
      <c r="Y91" s="106" t="str">
        <f t="shared" si="25"/>
        <v>$.VENT_SUPP_TECH_SPACE_RUNNING</v>
      </c>
      <c r="AA91" s="6"/>
      <c r="AL91" s="117" t="str">
        <f t="shared" si="21"/>
        <v/>
      </c>
      <c r="AQ91" s="130"/>
      <c r="AS91" s="131"/>
      <c r="AT91" s="7"/>
      <c r="AU91" s="132"/>
      <c r="AV91" s="129" t="str">
        <f t="shared" si="22"/>
        <v/>
      </c>
      <c r="AW91" s="140"/>
      <c r="BA91" s="150" t="str">
        <f t="shared" si="17"/>
        <v/>
      </c>
      <c r="BR91" s="6"/>
      <c r="BS91" s="11"/>
    </row>
    <row r="92" spans="1:71" ht="15.75" x14ac:dyDescent="0.25">
      <c r="A92" s="52" t="s">
        <v>1509</v>
      </c>
      <c r="B92" s="187"/>
      <c r="C92" s="131" t="s">
        <v>111</v>
      </c>
      <c r="D92" s="7" t="s">
        <v>22</v>
      </c>
      <c r="E92" s="7" t="s">
        <v>430</v>
      </c>
      <c r="F92" s="64" t="s">
        <v>132</v>
      </c>
      <c r="G92" s="62">
        <v>1</v>
      </c>
      <c r="I92" s="10" t="s">
        <v>110</v>
      </c>
      <c r="J92" s="71" t="s">
        <v>1029</v>
      </c>
      <c r="K92" s="74" t="s">
        <v>600</v>
      </c>
      <c r="L92" s="181"/>
      <c r="M92" s="181">
        <v>1000</v>
      </c>
      <c r="N92" s="78" t="s">
        <v>1704</v>
      </c>
      <c r="O92" s="83"/>
      <c r="P92" s="78" t="s">
        <v>1027</v>
      </c>
      <c r="R92" s="80"/>
      <c r="S92" s="92"/>
      <c r="T92" s="223" t="s">
        <v>1546</v>
      </c>
      <c r="U92" s="221" t="s">
        <v>1067</v>
      </c>
      <c r="W92" s="12" t="str">
        <f t="shared" si="23"/>
        <v>Mqtt1</v>
      </c>
      <c r="X92" s="6" t="str">
        <f t="shared" si="24"/>
        <v>350000 VENTILATION</v>
      </c>
      <c r="Y92" s="106" t="str">
        <f t="shared" si="25"/>
        <v>$.VENT_EXTR_TECH_SPACE_REM_AVAIL</v>
      </c>
      <c r="Z92" s="107"/>
      <c r="AB92" s="108"/>
      <c r="AC92" s="108"/>
      <c r="AD92" s="71"/>
      <c r="AE92" s="71"/>
      <c r="AF92" s="71"/>
      <c r="AG92" s="71"/>
      <c r="AH92" s="118"/>
      <c r="AJ92" s="119"/>
      <c r="AK92" s="119"/>
      <c r="AL92" s="117" t="str">
        <f t="shared" si="21"/>
        <v/>
      </c>
      <c r="AQ92" s="130"/>
      <c r="AS92" s="131"/>
      <c r="AT92" s="7"/>
      <c r="AU92" s="132"/>
      <c r="AV92" s="129" t="str">
        <f t="shared" si="22"/>
        <v/>
      </c>
      <c r="AW92" s="140"/>
      <c r="BA92" s="150" t="str">
        <f t="shared" si="17"/>
        <v/>
      </c>
      <c r="BR92" s="6"/>
      <c r="BS92" s="11"/>
    </row>
    <row r="93" spans="1:71" ht="15.75" x14ac:dyDescent="0.25">
      <c r="A93" s="52" t="s">
        <v>1509</v>
      </c>
      <c r="B93" s="187"/>
      <c r="C93" s="131" t="s">
        <v>111</v>
      </c>
      <c r="D93" s="7" t="s">
        <v>22</v>
      </c>
      <c r="E93" s="7" t="s">
        <v>430</v>
      </c>
      <c r="F93" s="64" t="s">
        <v>132</v>
      </c>
      <c r="G93" s="62">
        <v>2</v>
      </c>
      <c r="I93" s="10" t="s">
        <v>110</v>
      </c>
      <c r="J93" s="71" t="s">
        <v>1030</v>
      </c>
      <c r="K93" s="74" t="s">
        <v>600</v>
      </c>
      <c r="L93" s="181"/>
      <c r="M93" s="181">
        <v>1000</v>
      </c>
      <c r="N93" s="78" t="s">
        <v>1704</v>
      </c>
      <c r="O93" s="83"/>
      <c r="P93" s="78" t="s">
        <v>1028</v>
      </c>
      <c r="R93" s="80"/>
      <c r="S93" s="92"/>
      <c r="T93" s="224"/>
      <c r="U93" s="222"/>
      <c r="W93" s="12" t="str">
        <f t="shared" si="23"/>
        <v>Mqtt1</v>
      </c>
      <c r="X93" s="6" t="str">
        <f t="shared" si="24"/>
        <v>350000 VENTILATION</v>
      </c>
      <c r="Y93" s="106" t="str">
        <f t="shared" si="25"/>
        <v>$.VENT_EXTR_TECH_SPACE_RUNNING</v>
      </c>
      <c r="Z93" s="107"/>
      <c r="AB93" s="108"/>
      <c r="AC93" s="108"/>
      <c r="AD93" s="71"/>
      <c r="AE93" s="71"/>
      <c r="AF93" s="71"/>
      <c r="AG93" s="71"/>
      <c r="AH93" s="118"/>
      <c r="AJ93" s="119"/>
      <c r="AK93" s="119"/>
      <c r="AL93" s="117" t="str">
        <f t="shared" si="21"/>
        <v/>
      </c>
      <c r="AQ93" s="130"/>
      <c r="AS93" s="131"/>
      <c r="AT93" s="7"/>
      <c r="AU93" s="132"/>
      <c r="AV93" s="129" t="str">
        <f t="shared" si="22"/>
        <v/>
      </c>
      <c r="AW93" s="140"/>
      <c r="BA93" s="150" t="str">
        <f t="shared" si="17"/>
        <v/>
      </c>
      <c r="BR93" s="6"/>
      <c r="BS93" s="11"/>
    </row>
    <row r="94" spans="1:71" ht="15.75" x14ac:dyDescent="0.25">
      <c r="A94" s="52" t="s">
        <v>891</v>
      </c>
      <c r="B94" s="187"/>
      <c r="C94" s="131" t="s">
        <v>111</v>
      </c>
      <c r="D94" s="7" t="s">
        <v>22</v>
      </c>
      <c r="E94" s="7" t="s">
        <v>430</v>
      </c>
      <c r="F94" s="64" t="s">
        <v>132</v>
      </c>
      <c r="G94" s="62">
        <v>3</v>
      </c>
      <c r="I94" s="10" t="s">
        <v>110</v>
      </c>
      <c r="J94" s="71" t="s">
        <v>1035</v>
      </c>
      <c r="K94" s="74" t="s">
        <v>600</v>
      </c>
      <c r="L94" s="181"/>
      <c r="M94" s="181">
        <v>1000</v>
      </c>
      <c r="N94" s="78" t="s">
        <v>1704</v>
      </c>
      <c r="O94" s="83"/>
      <c r="P94" s="78" t="s">
        <v>1032</v>
      </c>
      <c r="R94" s="80"/>
      <c r="S94" s="92"/>
      <c r="T94" s="223" t="s">
        <v>1154</v>
      </c>
      <c r="U94" s="221" t="s">
        <v>1017</v>
      </c>
      <c r="W94" s="12" t="str">
        <f t="shared" si="23"/>
        <v>Mqtt1</v>
      </c>
      <c r="X94" s="6" t="str">
        <f t="shared" si="24"/>
        <v>350000 VENTILATION</v>
      </c>
      <c r="Y94" s="106" t="str">
        <f t="shared" si="25"/>
        <v>$.BATT_VENT_AFT_PS_ON_RUN</v>
      </c>
      <c r="Z94" s="107"/>
      <c r="AB94" s="108"/>
      <c r="AC94" s="108"/>
      <c r="AD94" s="71"/>
      <c r="AE94" s="71"/>
      <c r="AF94" s="71"/>
      <c r="AG94" s="71"/>
      <c r="AH94" s="118"/>
      <c r="AJ94" s="119"/>
      <c r="AK94" s="119"/>
      <c r="AL94" s="117" t="str">
        <f t="shared" si="21"/>
        <v/>
      </c>
      <c r="AQ94" s="130"/>
      <c r="AS94" s="131"/>
      <c r="AT94" s="7"/>
      <c r="AU94" s="132"/>
      <c r="AV94" s="129" t="str">
        <f t="shared" si="22"/>
        <v/>
      </c>
      <c r="AW94" s="140"/>
      <c r="BA94" s="150" t="str">
        <f t="shared" si="17"/>
        <v/>
      </c>
      <c r="BR94" s="6"/>
      <c r="BS94" s="11"/>
    </row>
    <row r="95" spans="1:71" ht="15.75" x14ac:dyDescent="0.25">
      <c r="A95" s="52" t="s">
        <v>891</v>
      </c>
      <c r="B95" s="187"/>
      <c r="C95" s="131" t="s">
        <v>111</v>
      </c>
      <c r="D95" s="7" t="s">
        <v>22</v>
      </c>
      <c r="E95" s="7" t="s">
        <v>430</v>
      </c>
      <c r="F95" s="64" t="s">
        <v>132</v>
      </c>
      <c r="G95" s="62">
        <v>4</v>
      </c>
      <c r="I95" s="10" t="s">
        <v>110</v>
      </c>
      <c r="J95" s="71" t="s">
        <v>1036</v>
      </c>
      <c r="K95" s="74" t="s">
        <v>600</v>
      </c>
      <c r="L95" s="181"/>
      <c r="M95" s="181">
        <v>1000</v>
      </c>
      <c r="N95" s="78" t="s">
        <v>1704</v>
      </c>
      <c r="O95" s="83"/>
      <c r="P95" s="78" t="s">
        <v>1033</v>
      </c>
      <c r="R95" s="80"/>
      <c r="S95" s="92"/>
      <c r="T95" s="225"/>
      <c r="U95" s="228"/>
      <c r="W95" s="12" t="str">
        <f t="shared" si="23"/>
        <v>Mqtt1</v>
      </c>
      <c r="X95" s="6" t="str">
        <f t="shared" si="24"/>
        <v>350000 VENTILATION</v>
      </c>
      <c r="Y95" s="106" t="str">
        <f t="shared" si="25"/>
        <v>$.BATT_VENT_AFT_PS_ON_FAULT</v>
      </c>
      <c r="Z95" s="107"/>
      <c r="AB95" s="108"/>
      <c r="AC95" s="108"/>
      <c r="AD95" s="71"/>
      <c r="AE95" s="71"/>
      <c r="AF95" s="71"/>
      <c r="AG95" s="71"/>
      <c r="AH95" s="118"/>
      <c r="AJ95" s="119"/>
      <c r="AK95" s="119"/>
      <c r="AL95" s="117">
        <f t="shared" si="21"/>
        <v>95</v>
      </c>
      <c r="AQ95" s="130" t="s">
        <v>115</v>
      </c>
      <c r="AS95" s="131" t="s">
        <v>17</v>
      </c>
      <c r="AT95" s="7"/>
      <c r="AU95" s="132" t="s">
        <v>112</v>
      </c>
      <c r="AV95" s="129" t="str">
        <f t="shared" si="22"/>
        <v>Please consult operation manual for more information</v>
      </c>
      <c r="AW95" s="140"/>
      <c r="BA95" s="150" t="str">
        <f t="shared" si="17"/>
        <v>1</v>
      </c>
      <c r="BR95" s="6"/>
      <c r="BS95" s="11"/>
    </row>
    <row r="96" spans="1:71" ht="15.75" x14ac:dyDescent="0.25">
      <c r="A96" s="52" t="s">
        <v>891</v>
      </c>
      <c r="B96" s="187"/>
      <c r="C96" s="131" t="s">
        <v>111</v>
      </c>
      <c r="D96" s="7" t="s">
        <v>22</v>
      </c>
      <c r="E96" s="7" t="s">
        <v>430</v>
      </c>
      <c r="F96" s="64" t="s">
        <v>132</v>
      </c>
      <c r="G96" s="62">
        <v>5</v>
      </c>
      <c r="I96" s="10" t="s">
        <v>110</v>
      </c>
      <c r="J96" s="71" t="s">
        <v>1037</v>
      </c>
      <c r="K96" s="74" t="s">
        <v>600</v>
      </c>
      <c r="L96" s="181"/>
      <c r="M96" s="181">
        <v>1000</v>
      </c>
      <c r="N96" s="78" t="s">
        <v>1704</v>
      </c>
      <c r="O96" s="83"/>
      <c r="P96" s="78" t="s">
        <v>1034</v>
      </c>
      <c r="R96" s="80"/>
      <c r="S96" s="92"/>
      <c r="T96" s="224"/>
      <c r="U96" s="222"/>
      <c r="W96" s="12" t="str">
        <f t="shared" si="23"/>
        <v>Mqtt1</v>
      </c>
      <c r="X96" s="6" t="str">
        <f t="shared" si="24"/>
        <v>350000 VENTILATION</v>
      </c>
      <c r="Y96" s="106" t="str">
        <f t="shared" si="25"/>
        <v>$.BATT_VENT_AFT_PS_ON_READY</v>
      </c>
      <c r="Z96" s="107"/>
      <c r="AB96" s="108"/>
      <c r="AC96" s="108"/>
      <c r="AD96" s="71"/>
      <c r="AE96" s="71"/>
      <c r="AF96" s="71"/>
      <c r="AG96" s="71"/>
      <c r="AH96" s="118"/>
      <c r="AJ96" s="119"/>
      <c r="AK96" s="119"/>
      <c r="AL96" s="117" t="str">
        <f t="shared" si="21"/>
        <v/>
      </c>
      <c r="AQ96" s="130"/>
      <c r="AS96" s="131"/>
      <c r="AT96" s="7"/>
      <c r="AU96" s="132"/>
      <c r="AV96" s="129" t="str">
        <f t="shared" si="22"/>
        <v/>
      </c>
      <c r="AW96" s="140"/>
      <c r="BA96" s="150" t="str">
        <f t="shared" si="17"/>
        <v/>
      </c>
      <c r="BR96" s="6"/>
      <c r="BS96" s="11"/>
    </row>
    <row r="97" spans="1:71" ht="15.75" x14ac:dyDescent="0.25">
      <c r="A97" s="52" t="s">
        <v>891</v>
      </c>
      <c r="B97" s="187"/>
      <c r="C97" s="131" t="s">
        <v>111</v>
      </c>
      <c r="D97" s="7" t="s">
        <v>22</v>
      </c>
      <c r="E97" s="7" t="s">
        <v>430</v>
      </c>
      <c r="F97" s="64" t="s">
        <v>132</v>
      </c>
      <c r="G97" s="62">
        <v>6</v>
      </c>
      <c r="I97" s="10" t="s">
        <v>110</v>
      </c>
      <c r="J97" s="71" t="s">
        <v>1042</v>
      </c>
      <c r="K97" s="74" t="s">
        <v>600</v>
      </c>
      <c r="L97" s="181"/>
      <c r="M97" s="181">
        <v>1000</v>
      </c>
      <c r="N97" s="78" t="s">
        <v>1704</v>
      </c>
      <c r="O97" s="83"/>
      <c r="P97" s="78" t="s">
        <v>1045</v>
      </c>
      <c r="R97" s="80"/>
      <c r="S97" s="92"/>
      <c r="T97" s="223" t="s">
        <v>1153</v>
      </c>
      <c r="U97" s="221" t="s">
        <v>1017</v>
      </c>
      <c r="W97" s="12" t="str">
        <f t="shared" si="23"/>
        <v>Mqtt1</v>
      </c>
      <c r="X97" s="6" t="str">
        <f t="shared" si="24"/>
        <v>350000 VENTILATION</v>
      </c>
      <c r="Y97" s="106" t="str">
        <f t="shared" si="25"/>
        <v>$.BATT_VENT_AFT_SB_ON_RUN</v>
      </c>
      <c r="Z97" s="107"/>
      <c r="AB97" s="108"/>
      <c r="AC97" s="108"/>
      <c r="AD97" s="71"/>
      <c r="AE97" s="71"/>
      <c r="AF97" s="71"/>
      <c r="AG97" s="71"/>
      <c r="AH97" s="118"/>
      <c r="AJ97" s="119"/>
      <c r="AK97" s="119"/>
      <c r="AL97" s="117" t="str">
        <f t="shared" si="21"/>
        <v/>
      </c>
      <c r="AQ97" s="130"/>
      <c r="AS97" s="131"/>
      <c r="AT97" s="7"/>
      <c r="AU97" s="132"/>
      <c r="AV97" s="129" t="str">
        <f t="shared" si="22"/>
        <v/>
      </c>
      <c r="AW97" s="140"/>
      <c r="BA97" s="150" t="str">
        <f t="shared" si="17"/>
        <v/>
      </c>
      <c r="BR97" s="6"/>
      <c r="BS97" s="11"/>
    </row>
    <row r="98" spans="1:71" ht="15.75" x14ac:dyDescent="0.25">
      <c r="A98" s="52" t="s">
        <v>891</v>
      </c>
      <c r="B98" s="187"/>
      <c r="C98" s="131" t="s">
        <v>111</v>
      </c>
      <c r="D98" s="7" t="s">
        <v>22</v>
      </c>
      <c r="E98" s="7" t="s">
        <v>430</v>
      </c>
      <c r="F98" s="64" t="s">
        <v>132</v>
      </c>
      <c r="G98" s="62">
        <v>7</v>
      </c>
      <c r="I98" s="10" t="s">
        <v>110</v>
      </c>
      <c r="J98" s="71" t="s">
        <v>1043</v>
      </c>
      <c r="K98" s="74" t="s">
        <v>600</v>
      </c>
      <c r="L98" s="181"/>
      <c r="M98" s="181">
        <v>1000</v>
      </c>
      <c r="N98" s="78" t="s">
        <v>1704</v>
      </c>
      <c r="O98" s="83"/>
      <c r="P98" s="78" t="s">
        <v>1046</v>
      </c>
      <c r="R98" s="80"/>
      <c r="S98" s="92"/>
      <c r="T98" s="225"/>
      <c r="U98" s="228"/>
      <c r="W98" s="12" t="str">
        <f t="shared" si="23"/>
        <v>Mqtt1</v>
      </c>
      <c r="X98" s="6" t="str">
        <f t="shared" si="24"/>
        <v>350000 VENTILATION</v>
      </c>
      <c r="Y98" s="106" t="str">
        <f t="shared" si="25"/>
        <v>$.BATT_VENT_AFT_SB_ON_FAULT</v>
      </c>
      <c r="Z98" s="107"/>
      <c r="AB98" s="108"/>
      <c r="AC98" s="108"/>
      <c r="AD98" s="71"/>
      <c r="AE98" s="71"/>
      <c r="AF98" s="71"/>
      <c r="AG98" s="71"/>
      <c r="AH98" s="118"/>
      <c r="AJ98" s="119"/>
      <c r="AK98" s="119"/>
      <c r="AL98" s="117">
        <f t="shared" si="21"/>
        <v>98</v>
      </c>
      <c r="AQ98" s="130" t="s">
        <v>115</v>
      </c>
      <c r="AS98" s="131" t="s">
        <v>17</v>
      </c>
      <c r="AT98" s="7"/>
      <c r="AU98" s="132" t="s">
        <v>112</v>
      </c>
      <c r="AV98" s="129" t="str">
        <f t="shared" si="22"/>
        <v>Please consult operation manual for more information</v>
      </c>
      <c r="AW98" s="140"/>
      <c r="BA98" s="150" t="str">
        <f t="shared" si="17"/>
        <v>1</v>
      </c>
      <c r="BR98" s="6"/>
      <c r="BS98" s="11"/>
    </row>
    <row r="99" spans="1:71" ht="15.75" x14ac:dyDescent="0.25">
      <c r="A99" s="52" t="s">
        <v>891</v>
      </c>
      <c r="B99" s="187"/>
      <c r="C99" s="131" t="s">
        <v>111</v>
      </c>
      <c r="D99" s="7" t="s">
        <v>22</v>
      </c>
      <c r="E99" s="7" t="s">
        <v>430</v>
      </c>
      <c r="F99" s="64" t="s">
        <v>132</v>
      </c>
      <c r="G99" s="62">
        <v>8</v>
      </c>
      <c r="I99" s="10" t="s">
        <v>110</v>
      </c>
      <c r="J99" s="71" t="s">
        <v>1044</v>
      </c>
      <c r="K99" s="74" t="s">
        <v>600</v>
      </c>
      <c r="L99" s="181"/>
      <c r="M99" s="181">
        <v>1000</v>
      </c>
      <c r="N99" s="78" t="s">
        <v>1704</v>
      </c>
      <c r="O99" s="83"/>
      <c r="P99" s="78" t="s">
        <v>1047</v>
      </c>
      <c r="R99" s="80"/>
      <c r="S99" s="92"/>
      <c r="T99" s="224"/>
      <c r="U99" s="222"/>
      <c r="W99" s="12" t="str">
        <f t="shared" si="23"/>
        <v>Mqtt1</v>
      </c>
      <c r="X99" s="6" t="str">
        <f t="shared" si="24"/>
        <v>350000 VENTILATION</v>
      </c>
      <c r="Y99" s="106" t="str">
        <f t="shared" si="25"/>
        <v>$.BATT_VENT_AFT_SB_ON_READY</v>
      </c>
      <c r="Z99" s="107"/>
      <c r="AB99" s="108"/>
      <c r="AC99" s="108"/>
      <c r="AD99" s="71"/>
      <c r="AE99" s="71"/>
      <c r="AF99" s="71"/>
      <c r="AG99" s="71"/>
      <c r="AH99" s="118"/>
      <c r="AJ99" s="119"/>
      <c r="AK99" s="119"/>
      <c r="AL99" s="117" t="str">
        <f t="shared" si="21"/>
        <v/>
      </c>
      <c r="AQ99" s="130"/>
      <c r="AS99" s="131"/>
      <c r="AT99" s="7"/>
      <c r="AU99" s="132"/>
      <c r="AV99" s="129" t="str">
        <f t="shared" si="22"/>
        <v/>
      </c>
      <c r="AW99" s="140"/>
      <c r="BA99" s="150" t="str">
        <f t="shared" si="17"/>
        <v/>
      </c>
      <c r="BR99" s="6"/>
      <c r="BS99" s="11"/>
    </row>
    <row r="100" spans="1:71" ht="15.75" x14ac:dyDescent="0.25">
      <c r="A100" s="52" t="s">
        <v>891</v>
      </c>
      <c r="B100" s="56"/>
      <c r="C100" s="131" t="s">
        <v>111</v>
      </c>
      <c r="D100" s="7" t="s">
        <v>22</v>
      </c>
      <c r="E100" s="7" t="s">
        <v>431</v>
      </c>
      <c r="F100" s="64" t="s">
        <v>132</v>
      </c>
      <c r="G100" s="62">
        <v>1</v>
      </c>
      <c r="I100" s="10" t="s">
        <v>110</v>
      </c>
      <c r="J100" s="71" t="s">
        <v>1141</v>
      </c>
      <c r="K100" s="74" t="s">
        <v>600</v>
      </c>
      <c r="L100" s="181"/>
      <c r="M100" s="181">
        <v>1000</v>
      </c>
      <c r="N100" s="78" t="s">
        <v>1705</v>
      </c>
      <c r="O100" s="83" t="s">
        <v>1144</v>
      </c>
      <c r="P100" s="78" t="s">
        <v>1142</v>
      </c>
      <c r="R100" s="80"/>
      <c r="S100" s="92"/>
      <c r="T100" s="226" t="s">
        <v>1580</v>
      </c>
      <c r="U100" s="221" t="s">
        <v>1147</v>
      </c>
      <c r="W100" s="12" t="str">
        <f t="shared" si="23"/>
        <v>Mqtt1</v>
      </c>
      <c r="X100" s="6" t="str">
        <f t="shared" si="24"/>
        <v>250000 TECHWATER</v>
      </c>
      <c r="Y100" s="106" t="str">
        <f t="shared" si="25"/>
        <v>$.DRAIN_VLV_Y01_POS_OVERBOARD</v>
      </c>
      <c r="Z100" s="107"/>
      <c r="AB100" s="108"/>
      <c r="AC100" s="108"/>
      <c r="AD100" s="71"/>
      <c r="AE100" s="71"/>
      <c r="AF100" s="71"/>
      <c r="AG100" s="71"/>
      <c r="AH100" s="118"/>
      <c r="AJ100" s="119"/>
      <c r="AK100" s="119"/>
      <c r="AL100" s="117" t="str">
        <f t="shared" si="21"/>
        <v/>
      </c>
      <c r="AQ100" s="130"/>
      <c r="AS100" s="131"/>
      <c r="AT100" s="7"/>
      <c r="AU100" s="132"/>
      <c r="AV100" s="129" t="str">
        <f t="shared" si="22"/>
        <v/>
      </c>
      <c r="AW100" s="140"/>
      <c r="BA100" s="150" t="str">
        <f t="shared" si="17"/>
        <v/>
      </c>
      <c r="BR100" s="6"/>
      <c r="BS100" s="11"/>
    </row>
    <row r="101" spans="1:71" ht="15.75" x14ac:dyDescent="0.25">
      <c r="A101" s="52" t="s">
        <v>891</v>
      </c>
      <c r="B101" s="56"/>
      <c r="C101" s="131" t="s">
        <v>111</v>
      </c>
      <c r="D101" s="7" t="s">
        <v>22</v>
      </c>
      <c r="E101" s="7" t="s">
        <v>431</v>
      </c>
      <c r="F101" s="64" t="s">
        <v>132</v>
      </c>
      <c r="G101" s="62">
        <v>2</v>
      </c>
      <c r="I101" s="10" t="s">
        <v>110</v>
      </c>
      <c r="J101" s="71" t="s">
        <v>1138</v>
      </c>
      <c r="K101" s="74" t="s">
        <v>600</v>
      </c>
      <c r="L101" s="181"/>
      <c r="M101" s="181">
        <v>1000</v>
      </c>
      <c r="N101" s="78" t="s">
        <v>1705</v>
      </c>
      <c r="O101" s="83" t="s">
        <v>1144</v>
      </c>
      <c r="P101" s="78" t="s">
        <v>1136</v>
      </c>
      <c r="R101" s="80"/>
      <c r="S101" s="92"/>
      <c r="T101" s="227"/>
      <c r="U101" s="222"/>
      <c r="W101" s="12" t="str">
        <f t="shared" si="23"/>
        <v>Mqtt1</v>
      </c>
      <c r="X101" s="6" t="str">
        <f t="shared" si="24"/>
        <v>250000 TECHWATER</v>
      </c>
      <c r="Y101" s="106" t="str">
        <f t="shared" si="25"/>
        <v>$.DRAIN_VLV_Y01_POS_TO_PURO</v>
      </c>
      <c r="Z101" s="107"/>
      <c r="AB101" s="108"/>
      <c r="AC101" s="108"/>
      <c r="AD101" s="71"/>
      <c r="AE101" s="71"/>
      <c r="AF101" s="71"/>
      <c r="AG101" s="71"/>
      <c r="AH101" s="118"/>
      <c r="AJ101" s="119"/>
      <c r="AK101" s="119"/>
      <c r="AL101" s="117" t="str">
        <f t="shared" si="21"/>
        <v/>
      </c>
      <c r="AQ101" s="130"/>
      <c r="AS101" s="131"/>
      <c r="AT101" s="7"/>
      <c r="AU101" s="132"/>
      <c r="AV101" s="129" t="str">
        <f t="shared" si="22"/>
        <v/>
      </c>
      <c r="AW101" s="140"/>
      <c r="BA101" s="150" t="str">
        <f t="shared" ref="BA101:BA164" si="26">IF(ISNUMBER(AL101),"1","")</f>
        <v/>
      </c>
      <c r="BR101" s="6"/>
      <c r="BS101" s="11"/>
    </row>
    <row r="102" spans="1:71" ht="15.75" x14ac:dyDescent="0.25">
      <c r="A102" s="52" t="s">
        <v>891</v>
      </c>
      <c r="B102" s="187"/>
      <c r="C102" s="131" t="s">
        <v>111</v>
      </c>
      <c r="D102" s="7" t="s">
        <v>22</v>
      </c>
      <c r="E102" s="7" t="s">
        <v>431</v>
      </c>
      <c r="F102" s="64" t="s">
        <v>132</v>
      </c>
      <c r="G102" s="62">
        <v>3</v>
      </c>
      <c r="I102" s="10" t="s">
        <v>110</v>
      </c>
      <c r="J102" s="71" t="s">
        <v>1151</v>
      </c>
      <c r="K102" s="74" t="s">
        <v>600</v>
      </c>
      <c r="L102" s="181"/>
      <c r="M102" s="181">
        <v>1000</v>
      </c>
      <c r="N102" s="78" t="s">
        <v>1705</v>
      </c>
      <c r="O102" s="83">
        <v>25004035</v>
      </c>
      <c r="P102" s="78" t="s">
        <v>698</v>
      </c>
      <c r="R102" s="80"/>
      <c r="S102" s="92"/>
      <c r="T102" s="202" t="s">
        <v>1152</v>
      </c>
      <c r="U102" s="102" t="s">
        <v>1147</v>
      </c>
      <c r="W102" s="12" t="str">
        <f t="shared" si="23"/>
        <v>Mqtt1</v>
      </c>
      <c r="X102" s="6" t="str">
        <f t="shared" si="24"/>
        <v>250000 TECHWATER</v>
      </c>
      <c r="Y102" s="106" t="str">
        <f t="shared" si="25"/>
        <v>$.TECH_WATER_CHLORINE_UNIT_ALARM</v>
      </c>
      <c r="Z102" s="107"/>
      <c r="AB102" s="108"/>
      <c r="AC102" s="108"/>
      <c r="AD102" s="71"/>
      <c r="AE102" s="71"/>
      <c r="AF102" s="71"/>
      <c r="AG102" s="71"/>
      <c r="AH102" s="118"/>
      <c r="AJ102" s="119"/>
      <c r="AK102" s="119"/>
      <c r="AL102" s="117">
        <f t="shared" si="21"/>
        <v>102</v>
      </c>
      <c r="AQ102" s="130" t="s">
        <v>110</v>
      </c>
      <c r="AS102" s="131" t="s">
        <v>17</v>
      </c>
      <c r="AT102" s="7"/>
      <c r="AU102" s="132" t="s">
        <v>112</v>
      </c>
      <c r="AV102" s="129" t="str">
        <f t="shared" si="22"/>
        <v>Please consult operation manual for more information</v>
      </c>
      <c r="AW102" s="140"/>
      <c r="BA102" s="150" t="str">
        <f t="shared" si="26"/>
        <v>1</v>
      </c>
      <c r="BR102" s="6"/>
      <c r="BS102" s="11"/>
    </row>
    <row r="103" spans="1:71" ht="15.75" x14ac:dyDescent="0.25">
      <c r="A103" s="52" t="s">
        <v>1211</v>
      </c>
      <c r="B103" s="187"/>
      <c r="C103" s="131" t="s">
        <v>111</v>
      </c>
      <c r="D103" s="7" t="s">
        <v>22</v>
      </c>
      <c r="E103" s="7" t="s">
        <v>431</v>
      </c>
      <c r="F103" s="64" t="s">
        <v>132</v>
      </c>
      <c r="G103" s="62">
        <v>4</v>
      </c>
      <c r="I103" s="10" t="s">
        <v>110</v>
      </c>
      <c r="J103" s="71" t="s">
        <v>1212</v>
      </c>
      <c r="K103" s="74" t="s">
        <v>600</v>
      </c>
      <c r="L103" s="181"/>
      <c r="M103" s="181">
        <v>1000</v>
      </c>
      <c r="N103" s="78" t="s">
        <v>1705</v>
      </c>
      <c r="O103" s="83" t="s">
        <v>1216</v>
      </c>
      <c r="P103" s="78" t="s">
        <v>1214</v>
      </c>
      <c r="R103" s="80"/>
      <c r="S103" s="92"/>
      <c r="T103" s="223" t="s">
        <v>1431</v>
      </c>
      <c r="U103" s="221" t="s">
        <v>1017</v>
      </c>
      <c r="W103" s="12" t="str">
        <f t="shared" si="23"/>
        <v>Mqtt1</v>
      </c>
      <c r="X103" s="6" t="str">
        <f t="shared" si="24"/>
        <v>250000 TECHWATER</v>
      </c>
      <c r="Y103" s="106" t="str">
        <f t="shared" si="25"/>
        <v>$.MTS_INLET_FIRE_FLAP_RELEASED</v>
      </c>
      <c r="Z103" s="107"/>
      <c r="AB103" s="108"/>
      <c r="AC103" s="108"/>
      <c r="AD103" s="71"/>
      <c r="AE103" s="71"/>
      <c r="AF103" s="71"/>
      <c r="AG103" s="71"/>
      <c r="AH103" s="118"/>
      <c r="AJ103" s="119"/>
      <c r="AK103" s="119"/>
      <c r="AL103" s="117">
        <f t="shared" si="21"/>
        <v>103</v>
      </c>
      <c r="AQ103" s="130" t="s">
        <v>110</v>
      </c>
      <c r="AS103" s="131" t="s">
        <v>17</v>
      </c>
      <c r="AT103" s="7"/>
      <c r="AU103" s="132" t="s">
        <v>112</v>
      </c>
      <c r="AV103" s="129" t="str">
        <f t="shared" si="22"/>
        <v>Please consult operation manual for more information</v>
      </c>
      <c r="AW103" s="140"/>
      <c r="BA103" s="150" t="str">
        <f t="shared" si="26"/>
        <v>1</v>
      </c>
      <c r="BR103" s="6"/>
      <c r="BS103" s="11"/>
    </row>
    <row r="104" spans="1:71" ht="15.75" x14ac:dyDescent="0.25">
      <c r="A104" s="52" t="s">
        <v>1211</v>
      </c>
      <c r="B104" s="187"/>
      <c r="C104" s="131" t="s">
        <v>111</v>
      </c>
      <c r="D104" s="7" t="s">
        <v>22</v>
      </c>
      <c r="E104" s="7" t="s">
        <v>431</v>
      </c>
      <c r="F104" s="64" t="s">
        <v>132</v>
      </c>
      <c r="G104" s="62">
        <v>5</v>
      </c>
      <c r="I104" s="10" t="s">
        <v>110</v>
      </c>
      <c r="J104" s="71" t="s">
        <v>1218</v>
      </c>
      <c r="K104" s="74" t="s">
        <v>600</v>
      </c>
      <c r="L104" s="181"/>
      <c r="M104" s="181">
        <v>1000</v>
      </c>
      <c r="N104" s="78" t="s">
        <v>1705</v>
      </c>
      <c r="O104" s="83" t="s">
        <v>1216</v>
      </c>
      <c r="P104" s="78" t="s">
        <v>1220</v>
      </c>
      <c r="R104" s="80"/>
      <c r="S104" s="92"/>
      <c r="T104" s="224"/>
      <c r="U104" s="222"/>
      <c r="W104" s="12" t="str">
        <f t="shared" si="23"/>
        <v>Mqtt1</v>
      </c>
      <c r="X104" s="6" t="str">
        <f t="shared" si="24"/>
        <v>250000 TECHWATER</v>
      </c>
      <c r="Y104" s="106" t="str">
        <f t="shared" si="25"/>
        <v>$.MTS_INLET_FIRE_FLAP_FULLY_RESET</v>
      </c>
      <c r="Z104" s="107"/>
      <c r="AB104" s="108"/>
      <c r="AC104" s="108"/>
      <c r="AD104" s="71"/>
      <c r="AE104" s="71"/>
      <c r="AF104" s="71"/>
      <c r="AG104" s="71"/>
      <c r="AH104" s="118"/>
      <c r="AJ104" s="119"/>
      <c r="AK104" s="119"/>
      <c r="AL104" s="117">
        <f t="shared" si="21"/>
        <v>104</v>
      </c>
      <c r="AQ104" s="130" t="s">
        <v>110</v>
      </c>
      <c r="AS104" s="131" t="s">
        <v>17</v>
      </c>
      <c r="AT104" s="7"/>
      <c r="AU104" s="132" t="s">
        <v>112</v>
      </c>
      <c r="AV104" s="129" t="str">
        <f t="shared" si="22"/>
        <v>Please consult operation manual for more information</v>
      </c>
      <c r="AW104" s="140"/>
      <c r="BA104" s="150" t="str">
        <f t="shared" si="26"/>
        <v>1</v>
      </c>
      <c r="BR104" s="6"/>
      <c r="BS104" s="11"/>
    </row>
    <row r="105" spans="1:71" ht="15.75" x14ac:dyDescent="0.25">
      <c r="A105" s="52" t="s">
        <v>1211</v>
      </c>
      <c r="B105" s="187"/>
      <c r="C105" s="131" t="s">
        <v>111</v>
      </c>
      <c r="D105" s="7" t="s">
        <v>22</v>
      </c>
      <c r="E105" s="7" t="s">
        <v>431</v>
      </c>
      <c r="F105" s="64" t="s">
        <v>132</v>
      </c>
      <c r="G105" s="62">
        <v>6</v>
      </c>
      <c r="I105" s="10" t="s">
        <v>110</v>
      </c>
      <c r="J105" s="71" t="s">
        <v>1213</v>
      </c>
      <c r="K105" s="74" t="s">
        <v>600</v>
      </c>
      <c r="L105" s="181"/>
      <c r="M105" s="181">
        <v>1000</v>
      </c>
      <c r="N105" s="78" t="s">
        <v>1705</v>
      </c>
      <c r="O105" s="83" t="s">
        <v>1217</v>
      </c>
      <c r="P105" s="78" t="s">
        <v>1215</v>
      </c>
      <c r="R105" s="80"/>
      <c r="S105" s="92"/>
      <c r="T105" s="223" t="s">
        <v>1432</v>
      </c>
      <c r="U105" s="221" t="s">
        <v>1017</v>
      </c>
      <c r="W105" s="12" t="str">
        <f t="shared" si="23"/>
        <v>Mqtt1</v>
      </c>
      <c r="X105" s="6" t="str">
        <f t="shared" si="24"/>
        <v>250000 TECHWATER</v>
      </c>
      <c r="Y105" s="106" t="str">
        <f t="shared" si="25"/>
        <v>$.MTS_EXHAUST_FIRE_FLAP_RELEASED</v>
      </c>
      <c r="Z105" s="107"/>
      <c r="AB105" s="108"/>
      <c r="AC105" s="108"/>
      <c r="AD105" s="71"/>
      <c r="AE105" s="71"/>
      <c r="AF105" s="71"/>
      <c r="AG105" s="71"/>
      <c r="AH105" s="118"/>
      <c r="AJ105" s="119"/>
      <c r="AK105" s="119"/>
      <c r="AL105" s="117">
        <f t="shared" si="21"/>
        <v>105</v>
      </c>
      <c r="AQ105" s="130" t="s">
        <v>110</v>
      </c>
      <c r="AS105" s="131" t="s">
        <v>17</v>
      </c>
      <c r="AT105" s="7"/>
      <c r="AU105" s="132" t="s">
        <v>112</v>
      </c>
      <c r="AV105" s="129" t="str">
        <f t="shared" si="22"/>
        <v>Please consult operation manual for more information</v>
      </c>
      <c r="AW105" s="140"/>
      <c r="BA105" s="150" t="str">
        <f t="shared" si="26"/>
        <v>1</v>
      </c>
      <c r="BR105" s="6"/>
      <c r="BS105" s="11"/>
    </row>
    <row r="106" spans="1:71" ht="15.75" x14ac:dyDescent="0.25">
      <c r="A106" s="52" t="s">
        <v>1211</v>
      </c>
      <c r="B106" s="187"/>
      <c r="C106" s="131" t="s">
        <v>111</v>
      </c>
      <c r="D106" s="7" t="s">
        <v>22</v>
      </c>
      <c r="E106" s="7" t="s">
        <v>431</v>
      </c>
      <c r="F106" s="64" t="s">
        <v>132</v>
      </c>
      <c r="G106" s="62">
        <v>7</v>
      </c>
      <c r="I106" s="10" t="s">
        <v>110</v>
      </c>
      <c r="J106" s="71" t="s">
        <v>1219</v>
      </c>
      <c r="K106" s="74" t="s">
        <v>600</v>
      </c>
      <c r="L106" s="181"/>
      <c r="M106" s="181">
        <v>1000</v>
      </c>
      <c r="N106" s="78" t="s">
        <v>1705</v>
      </c>
      <c r="O106" s="83" t="s">
        <v>1217</v>
      </c>
      <c r="P106" s="78" t="s">
        <v>1221</v>
      </c>
      <c r="R106" s="80"/>
      <c r="S106" s="92"/>
      <c r="T106" s="224"/>
      <c r="U106" s="222"/>
      <c r="W106" s="12" t="str">
        <f t="shared" si="23"/>
        <v>Mqtt1</v>
      </c>
      <c r="X106" s="6" t="str">
        <f t="shared" si="24"/>
        <v>250000 TECHWATER</v>
      </c>
      <c r="Y106" s="106" t="str">
        <f t="shared" si="25"/>
        <v>$.MTS_EXHAUST_FIRE_FLAP_FULLY_RESET</v>
      </c>
      <c r="Z106" s="107"/>
      <c r="AB106" s="108"/>
      <c r="AC106" s="108"/>
      <c r="AD106" s="71"/>
      <c r="AE106" s="71"/>
      <c r="AF106" s="71"/>
      <c r="AG106" s="71"/>
      <c r="AH106" s="118"/>
      <c r="AJ106" s="119"/>
      <c r="AK106" s="119"/>
      <c r="AL106" s="117">
        <f t="shared" si="21"/>
        <v>106</v>
      </c>
      <c r="AQ106" s="130" t="s">
        <v>110</v>
      </c>
      <c r="AS106" s="131" t="s">
        <v>17</v>
      </c>
      <c r="AT106" s="7"/>
      <c r="AU106" s="132" t="s">
        <v>112</v>
      </c>
      <c r="AV106" s="129" t="str">
        <f t="shared" si="22"/>
        <v>Please consult operation manual for more information</v>
      </c>
      <c r="AW106" s="140"/>
      <c r="BA106" s="150" t="str">
        <f t="shared" si="26"/>
        <v>1</v>
      </c>
      <c r="BR106" s="6"/>
      <c r="BS106" s="11"/>
    </row>
    <row r="107" spans="1:71" ht="15.75" x14ac:dyDescent="0.25">
      <c r="A107" s="52" t="s">
        <v>1392</v>
      </c>
      <c r="B107" s="187"/>
      <c r="C107" s="131" t="s">
        <v>111</v>
      </c>
      <c r="D107" s="7" t="s">
        <v>22</v>
      </c>
      <c r="E107" s="7" t="s">
        <v>431</v>
      </c>
      <c r="F107" s="64" t="s">
        <v>132</v>
      </c>
      <c r="G107" s="62">
        <v>8</v>
      </c>
      <c r="I107" s="10" t="s">
        <v>110</v>
      </c>
      <c r="J107" s="71" t="s">
        <v>1258</v>
      </c>
      <c r="K107" s="74" t="s">
        <v>600</v>
      </c>
      <c r="L107" s="181"/>
      <c r="M107" s="181">
        <v>1000</v>
      </c>
      <c r="N107" s="78" t="s">
        <v>1395</v>
      </c>
      <c r="O107" s="83"/>
      <c r="P107" s="78" t="s">
        <v>1253</v>
      </c>
      <c r="R107" s="80"/>
      <c r="S107" s="177"/>
      <c r="T107" s="205" t="s">
        <v>1407</v>
      </c>
      <c r="U107" s="83" t="s">
        <v>868</v>
      </c>
      <c r="W107" s="12" t="str">
        <f t="shared" si="23"/>
        <v>Mqtt1</v>
      </c>
      <c r="X107" s="6" t="str">
        <f t="shared" si="24"/>
        <v>KVM SWITCHING</v>
      </c>
      <c r="Y107" s="106" t="str">
        <f t="shared" si="25"/>
        <v>$.HELM_PS_OUT_DISP_ON_OFF</v>
      </c>
      <c r="Z107" s="107"/>
      <c r="AB107" s="108"/>
      <c r="AC107" s="108"/>
      <c r="AD107" s="71"/>
      <c r="AE107" s="71"/>
      <c r="AF107" s="71"/>
      <c r="AG107" s="71"/>
      <c r="AH107" s="118"/>
      <c r="AJ107" s="119"/>
      <c r="AK107" s="119"/>
      <c r="AL107" s="117" t="str">
        <f t="shared" si="21"/>
        <v/>
      </c>
      <c r="AQ107" s="130"/>
      <c r="AS107" s="131"/>
      <c r="AT107" s="7"/>
      <c r="AU107" s="132"/>
      <c r="AV107" s="129" t="str">
        <f t="shared" si="22"/>
        <v/>
      </c>
      <c r="AW107" s="140"/>
      <c r="BA107" s="150" t="str">
        <f t="shared" si="26"/>
        <v/>
      </c>
      <c r="BR107" s="6"/>
      <c r="BS107" s="11"/>
    </row>
    <row r="108" spans="1:71" ht="15.75" x14ac:dyDescent="0.25">
      <c r="A108" s="52" t="s">
        <v>1392</v>
      </c>
      <c r="B108" s="187"/>
      <c r="C108" s="131" t="s">
        <v>111</v>
      </c>
      <c r="D108" s="7" t="s">
        <v>22</v>
      </c>
      <c r="E108" s="7" t="s">
        <v>432</v>
      </c>
      <c r="F108" s="64" t="s">
        <v>132</v>
      </c>
      <c r="G108" s="62">
        <v>1</v>
      </c>
      <c r="I108" s="10" t="s">
        <v>110</v>
      </c>
      <c r="J108" s="71" t="s">
        <v>1259</v>
      </c>
      <c r="K108" s="74" t="s">
        <v>600</v>
      </c>
      <c r="L108" s="181"/>
      <c r="M108" s="181">
        <v>1000</v>
      </c>
      <c r="N108" s="78" t="s">
        <v>1395</v>
      </c>
      <c r="O108" s="83"/>
      <c r="P108" s="78" t="s">
        <v>1254</v>
      </c>
      <c r="R108" s="80"/>
      <c r="S108" s="177"/>
      <c r="T108" s="202" t="s">
        <v>1608</v>
      </c>
      <c r="U108" s="102" t="s">
        <v>868</v>
      </c>
      <c r="W108" s="12" t="str">
        <f t="shared" si="23"/>
        <v>Mqtt1</v>
      </c>
      <c r="X108" s="6" t="str">
        <f t="shared" si="24"/>
        <v>KVM SWITCHING</v>
      </c>
      <c r="Y108" s="106" t="str">
        <f t="shared" si="25"/>
        <v>$.HELM_PS_OUT_DISP_TOGG</v>
      </c>
      <c r="Z108" s="107"/>
      <c r="AB108" s="108"/>
      <c r="AC108" s="108"/>
      <c r="AD108" s="71"/>
      <c r="AE108" s="71"/>
      <c r="AF108" s="71"/>
      <c r="AG108" s="71"/>
      <c r="AH108" s="118"/>
      <c r="AJ108" s="119"/>
      <c r="AK108" s="119"/>
      <c r="AL108" s="117" t="str">
        <f t="shared" si="21"/>
        <v/>
      </c>
      <c r="AQ108" s="130"/>
      <c r="AS108" s="131"/>
      <c r="AT108" s="7"/>
      <c r="AU108" s="132"/>
      <c r="AV108" s="129" t="str">
        <f t="shared" si="22"/>
        <v/>
      </c>
      <c r="AW108" s="140"/>
      <c r="BA108" s="150" t="str">
        <f t="shared" si="26"/>
        <v/>
      </c>
      <c r="BR108" s="6"/>
      <c r="BS108" s="11"/>
    </row>
    <row r="109" spans="1:71" ht="15.75" x14ac:dyDescent="0.25">
      <c r="A109" s="52" t="s">
        <v>1392</v>
      </c>
      <c r="B109" s="187"/>
      <c r="C109" s="131" t="s">
        <v>111</v>
      </c>
      <c r="D109" s="7" t="s">
        <v>22</v>
      </c>
      <c r="E109" s="7" t="s">
        <v>432</v>
      </c>
      <c r="F109" s="64" t="s">
        <v>132</v>
      </c>
      <c r="G109" s="62">
        <v>2</v>
      </c>
      <c r="I109" s="10" t="s">
        <v>110</v>
      </c>
      <c r="J109" s="71" t="s">
        <v>1260</v>
      </c>
      <c r="K109" s="74" t="s">
        <v>600</v>
      </c>
      <c r="L109" s="181"/>
      <c r="M109" s="181">
        <v>1000</v>
      </c>
      <c r="N109" s="78" t="s">
        <v>1395</v>
      </c>
      <c r="O109" s="83"/>
      <c r="P109" s="78" t="s">
        <v>1255</v>
      </c>
      <c r="R109" s="80"/>
      <c r="S109" s="92"/>
      <c r="T109" s="205" t="s">
        <v>1407</v>
      </c>
      <c r="U109" s="102" t="s">
        <v>868</v>
      </c>
      <c r="W109" s="12" t="str">
        <f t="shared" si="23"/>
        <v>Mqtt1</v>
      </c>
      <c r="X109" s="6" t="str">
        <f t="shared" si="24"/>
        <v>KVM SWITCHING</v>
      </c>
      <c r="Y109" s="106" t="str">
        <f t="shared" si="25"/>
        <v>$.HELM_PS_IN_DISP_ON_OFF</v>
      </c>
      <c r="Z109" s="107"/>
      <c r="AB109" s="108"/>
      <c r="AC109" s="108"/>
      <c r="AD109" s="71"/>
      <c r="AE109" s="71"/>
      <c r="AF109" s="71"/>
      <c r="AG109" s="71"/>
      <c r="AH109" s="118"/>
      <c r="AJ109" s="119"/>
      <c r="AK109" s="119"/>
      <c r="AL109" s="117" t="str">
        <f t="shared" si="21"/>
        <v/>
      </c>
      <c r="AQ109" s="130"/>
      <c r="AS109" s="131"/>
      <c r="AT109" s="7"/>
      <c r="AU109" s="132"/>
      <c r="AV109" s="129" t="str">
        <f t="shared" si="22"/>
        <v/>
      </c>
      <c r="AW109" s="140"/>
      <c r="BA109" s="150" t="str">
        <f t="shared" si="26"/>
        <v/>
      </c>
      <c r="BR109" s="6"/>
      <c r="BS109" s="11"/>
    </row>
    <row r="110" spans="1:71" ht="15.75" x14ac:dyDescent="0.25">
      <c r="A110" s="52" t="s">
        <v>1392</v>
      </c>
      <c r="B110" s="187"/>
      <c r="C110" s="131" t="s">
        <v>111</v>
      </c>
      <c r="D110" s="7" t="s">
        <v>22</v>
      </c>
      <c r="E110" s="7" t="s">
        <v>432</v>
      </c>
      <c r="F110" s="64" t="s">
        <v>132</v>
      </c>
      <c r="G110" s="62">
        <v>3</v>
      </c>
      <c r="I110" s="10" t="s">
        <v>110</v>
      </c>
      <c r="J110" s="71" t="s">
        <v>1261</v>
      </c>
      <c r="K110" s="74" t="s">
        <v>600</v>
      </c>
      <c r="L110" s="181"/>
      <c r="M110" s="181">
        <v>1000</v>
      </c>
      <c r="N110" s="78" t="s">
        <v>1395</v>
      </c>
      <c r="O110" s="83"/>
      <c r="P110" s="78" t="s">
        <v>1256</v>
      </c>
      <c r="R110" s="80"/>
      <c r="S110" s="92"/>
      <c r="T110" s="206" t="s">
        <v>1396</v>
      </c>
      <c r="U110" s="228" t="s">
        <v>868</v>
      </c>
      <c r="W110" s="12" t="str">
        <f t="shared" si="23"/>
        <v>Mqtt1</v>
      </c>
      <c r="X110" s="6" t="str">
        <f t="shared" si="24"/>
        <v>KVM SWITCHING</v>
      </c>
      <c r="Y110" s="106" t="str">
        <f t="shared" si="25"/>
        <v>$.HELM_PS_IN_DISP_TOGG</v>
      </c>
      <c r="Z110" s="107"/>
      <c r="AB110" s="108"/>
      <c r="AC110" s="108"/>
      <c r="AD110" s="71"/>
      <c r="AE110" s="71"/>
      <c r="AF110" s="71"/>
      <c r="AG110" s="71"/>
      <c r="AH110" s="118"/>
      <c r="AJ110" s="119"/>
      <c r="AK110" s="119"/>
      <c r="AL110" s="117" t="str">
        <f t="shared" si="21"/>
        <v/>
      </c>
      <c r="AQ110" s="130"/>
      <c r="AS110" s="131"/>
      <c r="AT110" s="7"/>
      <c r="AU110" s="132"/>
      <c r="AV110" s="129" t="str">
        <f t="shared" si="22"/>
        <v/>
      </c>
      <c r="AW110" s="140"/>
      <c r="BA110" s="150" t="str">
        <f t="shared" si="26"/>
        <v/>
      </c>
      <c r="BR110" s="6"/>
      <c r="BS110" s="11"/>
    </row>
    <row r="111" spans="1:71" ht="15.75" x14ac:dyDescent="0.25">
      <c r="A111" s="52" t="s">
        <v>1392</v>
      </c>
      <c r="B111" s="187"/>
      <c r="C111" s="131" t="s">
        <v>111</v>
      </c>
      <c r="D111" s="7" t="s">
        <v>22</v>
      </c>
      <c r="E111" s="7" t="s">
        <v>432</v>
      </c>
      <c r="F111" s="64" t="s">
        <v>132</v>
      </c>
      <c r="G111" s="62">
        <v>4</v>
      </c>
      <c r="I111" s="10" t="s">
        <v>110</v>
      </c>
      <c r="J111" s="71" t="s">
        <v>1262</v>
      </c>
      <c r="K111" s="74" t="s">
        <v>600</v>
      </c>
      <c r="L111" s="181"/>
      <c r="M111" s="181">
        <v>1000</v>
      </c>
      <c r="N111" s="78" t="s">
        <v>1395</v>
      </c>
      <c r="O111" s="83"/>
      <c r="P111" s="78" t="s">
        <v>1257</v>
      </c>
      <c r="R111" s="80"/>
      <c r="S111" s="92"/>
      <c r="T111" s="206" t="s">
        <v>1396</v>
      </c>
      <c r="U111" s="222"/>
      <c r="W111" s="12" t="str">
        <f t="shared" si="23"/>
        <v>Mqtt1</v>
      </c>
      <c r="X111" s="6" t="str">
        <f t="shared" si="24"/>
        <v>KVM SWITCHING</v>
      </c>
      <c r="Y111" s="106" t="str">
        <f t="shared" si="25"/>
        <v>$.HELM_PS_IN_DISP_AMCS</v>
      </c>
      <c r="Z111" s="107"/>
      <c r="AB111" s="108"/>
      <c r="AC111" s="108"/>
      <c r="AD111" s="71"/>
      <c r="AE111" s="71"/>
      <c r="AF111" s="71"/>
      <c r="AG111" s="71"/>
      <c r="AH111" s="118"/>
      <c r="AJ111" s="119"/>
      <c r="AK111" s="119"/>
      <c r="AL111" s="117" t="str">
        <f t="shared" si="21"/>
        <v/>
      </c>
      <c r="AQ111" s="130"/>
      <c r="AS111" s="131"/>
      <c r="AT111" s="7"/>
      <c r="AU111" s="132"/>
      <c r="AV111" s="129" t="str">
        <f t="shared" si="22"/>
        <v/>
      </c>
      <c r="AW111" s="140"/>
      <c r="BA111" s="150" t="str">
        <f t="shared" si="26"/>
        <v/>
      </c>
      <c r="BR111" s="6"/>
      <c r="BS111" s="11"/>
    </row>
    <row r="112" spans="1:71" ht="15.75" x14ac:dyDescent="0.25">
      <c r="A112" s="52" t="s">
        <v>1392</v>
      </c>
      <c r="B112" s="187"/>
      <c r="C112" s="131" t="s">
        <v>111</v>
      </c>
      <c r="D112" s="7" t="s">
        <v>22</v>
      </c>
      <c r="E112" s="7" t="s">
        <v>432</v>
      </c>
      <c r="F112" s="64" t="s">
        <v>132</v>
      </c>
      <c r="G112" s="62">
        <v>5</v>
      </c>
      <c r="I112" s="10" t="s">
        <v>110</v>
      </c>
      <c r="J112" s="71" t="s">
        <v>1274</v>
      </c>
      <c r="K112" s="74" t="s">
        <v>600</v>
      </c>
      <c r="L112" s="181"/>
      <c r="M112" s="181">
        <v>1000</v>
      </c>
      <c r="N112" s="78" t="s">
        <v>1699</v>
      </c>
      <c r="O112" s="83"/>
      <c r="P112" s="78" t="s">
        <v>1273</v>
      </c>
      <c r="R112" s="80"/>
      <c r="S112" s="92"/>
      <c r="T112" s="207" t="s">
        <v>1581</v>
      </c>
      <c r="U112" s="83" t="s">
        <v>1582</v>
      </c>
      <c r="W112" s="12" t="str">
        <f t="shared" si="23"/>
        <v>Mqtt1</v>
      </c>
      <c r="X112" s="6" t="str">
        <f t="shared" si="24"/>
        <v>450000 AMCS</v>
      </c>
      <c r="Y112" s="106" t="str">
        <f t="shared" si="25"/>
        <v>$.HELM_PS_MUTE_AMCS</v>
      </c>
      <c r="Z112" s="107"/>
      <c r="AB112" s="108"/>
      <c r="AC112" s="108"/>
      <c r="AD112" s="71"/>
      <c r="AE112" s="71"/>
      <c r="AF112" s="71"/>
      <c r="AG112" s="71"/>
      <c r="AH112" s="118"/>
      <c r="AJ112" s="119"/>
      <c r="AK112" s="119"/>
      <c r="AL112" s="117" t="str">
        <f t="shared" si="21"/>
        <v/>
      </c>
      <c r="AQ112" s="130"/>
      <c r="AS112" s="131"/>
      <c r="AT112" s="7"/>
      <c r="AU112" s="132"/>
      <c r="AV112" s="129" t="str">
        <f t="shared" si="22"/>
        <v/>
      </c>
      <c r="AW112" s="140"/>
      <c r="BA112" s="150" t="str">
        <f t="shared" si="26"/>
        <v/>
      </c>
      <c r="BR112" s="6"/>
      <c r="BS112" s="11"/>
    </row>
    <row r="113" spans="1:71" ht="15.75" x14ac:dyDescent="0.25">
      <c r="A113" s="52" t="s">
        <v>1392</v>
      </c>
      <c r="B113" s="56"/>
      <c r="C113" s="131" t="s">
        <v>111</v>
      </c>
      <c r="D113" s="7" t="s">
        <v>22</v>
      </c>
      <c r="E113" s="7" t="s">
        <v>432</v>
      </c>
      <c r="F113" s="64" t="s">
        <v>132</v>
      </c>
      <c r="G113" s="62">
        <v>6</v>
      </c>
      <c r="I113" s="10" t="s">
        <v>110</v>
      </c>
      <c r="J113" s="11" t="s">
        <v>1275</v>
      </c>
      <c r="K113" s="74" t="s">
        <v>600</v>
      </c>
      <c r="L113" s="181"/>
      <c r="M113" s="181">
        <v>1000</v>
      </c>
      <c r="N113" s="78" t="s">
        <v>1699</v>
      </c>
      <c r="O113" s="83"/>
      <c r="P113" s="78" t="s">
        <v>1276</v>
      </c>
      <c r="R113" s="80"/>
      <c r="S113" s="92"/>
      <c r="T113" s="205" t="s">
        <v>1407</v>
      </c>
      <c r="U113" s="83" t="s">
        <v>868</v>
      </c>
      <c r="W113" s="12" t="str">
        <f t="shared" si="23"/>
        <v>Mqtt1</v>
      </c>
      <c r="X113" s="6" t="str">
        <f t="shared" si="24"/>
        <v>450000 AMCS</v>
      </c>
      <c r="Y113" s="106" t="str">
        <f t="shared" si="25"/>
        <v>$.HELM_PS_BACKLIGHT_UP_DOWN</v>
      </c>
      <c r="Z113" s="107"/>
      <c r="AB113" s="108"/>
      <c r="AC113" s="108"/>
      <c r="AD113" s="71"/>
      <c r="AE113" s="71"/>
      <c r="AF113" s="71"/>
      <c r="AG113" s="71"/>
      <c r="AH113" s="118"/>
      <c r="AJ113" s="119"/>
      <c r="AK113" s="119"/>
      <c r="AL113" s="117" t="str">
        <f t="shared" si="21"/>
        <v/>
      </c>
      <c r="AQ113" s="130"/>
      <c r="AS113" s="131"/>
      <c r="AT113" s="7"/>
      <c r="AU113" s="132"/>
      <c r="AV113" s="129" t="str">
        <f t="shared" si="22"/>
        <v/>
      </c>
      <c r="AW113" s="140"/>
      <c r="BA113" s="150" t="str">
        <f t="shared" si="26"/>
        <v/>
      </c>
      <c r="BR113" s="6"/>
      <c r="BS113" s="11"/>
    </row>
    <row r="114" spans="1:71" ht="15.75" x14ac:dyDescent="0.25">
      <c r="A114" s="52" t="s">
        <v>1392</v>
      </c>
      <c r="B114" s="187"/>
      <c r="C114" s="131" t="s">
        <v>111</v>
      </c>
      <c r="D114" s="7" t="s">
        <v>22</v>
      </c>
      <c r="E114" s="7" t="s">
        <v>432</v>
      </c>
      <c r="F114" s="64" t="s">
        <v>132</v>
      </c>
      <c r="G114" s="62">
        <v>7</v>
      </c>
      <c r="I114" s="10" t="s">
        <v>110</v>
      </c>
      <c r="J114" s="71" t="s">
        <v>1285</v>
      </c>
      <c r="K114" s="74" t="s">
        <v>600</v>
      </c>
      <c r="L114" s="181"/>
      <c r="M114" s="181">
        <v>1000</v>
      </c>
      <c r="N114" s="78" t="s">
        <v>1699</v>
      </c>
      <c r="O114" s="83"/>
      <c r="P114" s="78" t="s">
        <v>1286</v>
      </c>
      <c r="R114" s="80"/>
      <c r="S114" s="92"/>
      <c r="T114" s="207" t="s">
        <v>1581</v>
      </c>
      <c r="U114" s="83" t="s">
        <v>1582</v>
      </c>
      <c r="W114" s="12" t="str">
        <f t="shared" si="23"/>
        <v>Mqtt1</v>
      </c>
      <c r="X114" s="6" t="str">
        <f t="shared" si="24"/>
        <v>450000 AMCS</v>
      </c>
      <c r="Y114" s="106" t="str">
        <f t="shared" si="25"/>
        <v>$.HELM_PS_CREW_CALL</v>
      </c>
      <c r="Z114" s="107"/>
      <c r="AB114" s="108"/>
      <c r="AC114" s="108"/>
      <c r="AD114" s="71"/>
      <c r="AE114" s="71"/>
      <c r="AF114" s="71"/>
      <c r="AG114" s="71"/>
      <c r="AH114" s="118"/>
      <c r="AJ114" s="119"/>
      <c r="AK114" s="119"/>
      <c r="AL114" s="117">
        <f t="shared" si="21"/>
        <v>114</v>
      </c>
      <c r="AQ114" s="130" t="s">
        <v>110</v>
      </c>
      <c r="AS114" s="131" t="s">
        <v>17</v>
      </c>
      <c r="AT114" s="7"/>
      <c r="AU114" s="132" t="s">
        <v>112</v>
      </c>
      <c r="AV114" s="129" t="str">
        <f t="shared" si="22"/>
        <v>Please consult operation manual for more information</v>
      </c>
      <c r="AW114" s="140"/>
      <c r="BA114" s="150" t="str">
        <f t="shared" si="26"/>
        <v>1</v>
      </c>
      <c r="BR114" s="6"/>
      <c r="BS114" s="11"/>
    </row>
    <row r="115" spans="1:71" ht="15.75" x14ac:dyDescent="0.25">
      <c r="A115" s="52" t="s">
        <v>1392</v>
      </c>
      <c r="B115" s="56"/>
      <c r="C115" s="131" t="s">
        <v>111</v>
      </c>
      <c r="D115" s="7" t="s">
        <v>22</v>
      </c>
      <c r="E115" s="7" t="s">
        <v>432</v>
      </c>
      <c r="F115" s="64" t="s">
        <v>132</v>
      </c>
      <c r="G115" s="62">
        <v>8</v>
      </c>
      <c r="I115" s="10" t="s">
        <v>110</v>
      </c>
      <c r="J115" s="71" t="s">
        <v>1405</v>
      </c>
      <c r="K115" s="74" t="s">
        <v>600</v>
      </c>
      <c r="L115" s="181"/>
      <c r="M115" s="181">
        <v>1000</v>
      </c>
      <c r="N115" s="78" t="s">
        <v>1395</v>
      </c>
      <c r="O115" s="83"/>
      <c r="P115" s="78" t="s">
        <v>1406</v>
      </c>
      <c r="R115" s="80"/>
      <c r="S115" s="92"/>
      <c r="T115" s="207" t="s">
        <v>854</v>
      </c>
      <c r="U115" s="102" t="s">
        <v>868</v>
      </c>
      <c r="W115" s="12" t="str">
        <f t="shared" si="23"/>
        <v>Mqtt1</v>
      </c>
      <c r="X115" s="6" t="str">
        <f t="shared" si="24"/>
        <v>KVM SWITCHING</v>
      </c>
      <c r="Y115" s="106" t="str">
        <f t="shared" si="25"/>
        <v>$.SHIPS_OFF_DISP_TOGG</v>
      </c>
      <c r="Z115" s="107"/>
      <c r="AB115" s="108"/>
      <c r="AC115" s="108"/>
      <c r="AD115" s="71"/>
      <c r="AE115" s="71"/>
      <c r="AF115" s="71"/>
      <c r="AG115" s="71"/>
      <c r="AH115" s="118"/>
      <c r="AJ115" s="119"/>
      <c r="AK115" s="119"/>
      <c r="AL115" s="117" t="str">
        <f t="shared" si="21"/>
        <v/>
      </c>
      <c r="AQ115" s="130"/>
      <c r="AS115" s="131"/>
      <c r="AT115" s="7"/>
      <c r="AU115" s="132"/>
      <c r="AV115" s="129" t="str">
        <f t="shared" si="22"/>
        <v/>
      </c>
      <c r="AW115" s="140"/>
      <c r="BA115" s="150" t="str">
        <f t="shared" si="26"/>
        <v/>
      </c>
      <c r="BR115" s="6"/>
      <c r="BS115" s="11"/>
    </row>
    <row r="116" spans="1:71" ht="15.75" x14ac:dyDescent="0.25">
      <c r="A116" s="52" t="s">
        <v>1509</v>
      </c>
      <c r="B116" s="187"/>
      <c r="C116" s="131" t="s">
        <v>111</v>
      </c>
      <c r="D116" s="7" t="s">
        <v>22</v>
      </c>
      <c r="E116" s="7" t="s">
        <v>433</v>
      </c>
      <c r="F116" s="64" t="s">
        <v>132</v>
      </c>
      <c r="G116" s="62">
        <v>1</v>
      </c>
      <c r="I116" s="10" t="s">
        <v>110</v>
      </c>
      <c r="J116" s="11" t="s">
        <v>1485</v>
      </c>
      <c r="K116" s="74" t="s">
        <v>600</v>
      </c>
      <c r="L116" s="181"/>
      <c r="M116" s="181">
        <v>1000</v>
      </c>
      <c r="N116" s="78" t="s">
        <v>1706</v>
      </c>
      <c r="O116" s="83"/>
      <c r="P116" s="78" t="s">
        <v>1425</v>
      </c>
      <c r="R116" s="80"/>
      <c r="S116" s="92"/>
      <c r="T116" s="223" t="s">
        <v>1427</v>
      </c>
      <c r="U116" s="229" t="s">
        <v>1428</v>
      </c>
      <c r="W116" s="12" t="str">
        <f t="shared" si="23"/>
        <v>Mqtt1</v>
      </c>
      <c r="X116" s="6" t="str">
        <f t="shared" si="24"/>
        <v>450000 24VDC SYSTEM</v>
      </c>
      <c r="Y116" s="106" t="str">
        <f t="shared" si="25"/>
        <v>$.DB_GEN_SERVICE_14E1_01V01_FAULT</v>
      </c>
      <c r="Z116" s="107"/>
      <c r="AB116" s="108"/>
      <c r="AC116" s="108"/>
      <c r="AD116" s="71"/>
      <c r="AE116" s="71"/>
      <c r="AF116" s="71"/>
      <c r="AG116" s="71"/>
      <c r="AH116" s="118"/>
      <c r="AJ116" s="119"/>
      <c r="AK116" s="119"/>
      <c r="AL116" s="117">
        <f t="shared" si="21"/>
        <v>116</v>
      </c>
      <c r="AQ116" s="130" t="s">
        <v>115</v>
      </c>
      <c r="AS116" s="131" t="s">
        <v>17</v>
      </c>
      <c r="AT116" s="7"/>
      <c r="AU116" s="132" t="s">
        <v>112</v>
      </c>
      <c r="AV116" s="129" t="str">
        <f t="shared" si="22"/>
        <v>Please consult operation manual for more information</v>
      </c>
      <c r="AW116" s="140"/>
      <c r="BA116" s="150" t="str">
        <f t="shared" si="26"/>
        <v>1</v>
      </c>
      <c r="BR116" s="6"/>
      <c r="BS116" s="11"/>
    </row>
    <row r="117" spans="1:71" ht="15.75" x14ac:dyDescent="0.25">
      <c r="A117" s="52" t="s">
        <v>1392</v>
      </c>
      <c r="B117" s="187"/>
      <c r="C117" s="131" t="s">
        <v>111</v>
      </c>
      <c r="D117" s="7" t="s">
        <v>22</v>
      </c>
      <c r="E117" s="7" t="s">
        <v>433</v>
      </c>
      <c r="F117" s="64" t="s">
        <v>132</v>
      </c>
      <c r="G117" s="62">
        <v>2</v>
      </c>
      <c r="I117" s="10" t="s">
        <v>110</v>
      </c>
      <c r="J117" s="11" t="s">
        <v>1486</v>
      </c>
      <c r="K117" s="74" t="s">
        <v>600</v>
      </c>
      <c r="L117" s="181"/>
      <c r="M117" s="181">
        <v>1000</v>
      </c>
      <c r="N117" s="78" t="s">
        <v>1706</v>
      </c>
      <c r="O117" s="83"/>
      <c r="P117" s="78" t="s">
        <v>1426</v>
      </c>
      <c r="R117" s="80"/>
      <c r="S117" s="92"/>
      <c r="T117" s="225"/>
      <c r="U117" s="230"/>
      <c r="W117" s="12" t="str">
        <f t="shared" si="23"/>
        <v>Mqtt1</v>
      </c>
      <c r="X117" s="6" t="str">
        <f t="shared" si="24"/>
        <v>450000 24VDC SYSTEM</v>
      </c>
      <c r="Y117" s="106" t="str">
        <f t="shared" si="25"/>
        <v>$.DB_GEN_SERVICE_14E1_01V02_FAULT</v>
      </c>
      <c r="Z117" s="107"/>
      <c r="AB117" s="108"/>
      <c r="AC117" s="108"/>
      <c r="AD117" s="71"/>
      <c r="AE117" s="71"/>
      <c r="AF117" s="71"/>
      <c r="AG117" s="71"/>
      <c r="AH117" s="118"/>
      <c r="AJ117" s="119"/>
      <c r="AK117" s="119"/>
      <c r="AL117" s="117">
        <f t="shared" si="21"/>
        <v>117</v>
      </c>
      <c r="AQ117" s="130" t="s">
        <v>115</v>
      </c>
      <c r="AS117" s="131" t="s">
        <v>17</v>
      </c>
      <c r="AT117" s="7"/>
      <c r="AU117" s="132" t="s">
        <v>112</v>
      </c>
      <c r="AV117" s="129" t="str">
        <f t="shared" si="22"/>
        <v>Please consult operation manual for more information</v>
      </c>
      <c r="AW117" s="140"/>
      <c r="BA117" s="150" t="str">
        <f t="shared" si="26"/>
        <v>1</v>
      </c>
      <c r="BR117" s="6"/>
      <c r="BS117" s="11"/>
    </row>
    <row r="118" spans="1:71" ht="15.75" x14ac:dyDescent="0.25">
      <c r="A118" s="52" t="s">
        <v>417</v>
      </c>
      <c r="B118" s="187"/>
      <c r="C118" s="131" t="s">
        <v>111</v>
      </c>
      <c r="D118" s="7" t="s">
        <v>22</v>
      </c>
      <c r="E118" s="7" t="s">
        <v>433</v>
      </c>
      <c r="F118" s="64" t="s">
        <v>132</v>
      </c>
      <c r="G118" s="62">
        <v>3</v>
      </c>
      <c r="I118" s="10" t="s">
        <v>110</v>
      </c>
      <c r="J118" s="11" t="s">
        <v>1487</v>
      </c>
      <c r="K118" s="74" t="s">
        <v>600</v>
      </c>
      <c r="L118" s="181"/>
      <c r="M118" s="181">
        <v>1000</v>
      </c>
      <c r="N118" s="78" t="s">
        <v>1706</v>
      </c>
      <c r="O118" s="83"/>
      <c r="P118" s="78" t="s">
        <v>1429</v>
      </c>
      <c r="R118" s="80"/>
      <c r="S118" s="92"/>
      <c r="T118" s="225"/>
      <c r="U118" s="230"/>
      <c r="W118" s="12" t="str">
        <f t="shared" si="23"/>
        <v>Mqtt1</v>
      </c>
      <c r="X118" s="6" t="str">
        <f t="shared" si="24"/>
        <v>450000 24VDC SYSTEM</v>
      </c>
      <c r="Y118" s="106" t="str">
        <f t="shared" si="25"/>
        <v>$.DB_GEN_SERVICE_14E1_02V01_FAULT</v>
      </c>
      <c r="Z118" s="107"/>
      <c r="AB118" s="108"/>
      <c r="AC118" s="108"/>
      <c r="AD118" s="71"/>
      <c r="AE118" s="71"/>
      <c r="AF118" s="71"/>
      <c r="AG118" s="71"/>
      <c r="AH118" s="118"/>
      <c r="AJ118" s="119"/>
      <c r="AK118" s="119"/>
      <c r="AL118" s="117">
        <f t="shared" si="21"/>
        <v>118</v>
      </c>
      <c r="AQ118" s="130" t="s">
        <v>115</v>
      </c>
      <c r="AS118" s="131" t="s">
        <v>17</v>
      </c>
      <c r="AT118" s="7"/>
      <c r="AU118" s="132" t="s">
        <v>112</v>
      </c>
      <c r="AV118" s="129" t="str">
        <f t="shared" si="22"/>
        <v>Please consult operation manual for more information</v>
      </c>
      <c r="AW118" s="140"/>
      <c r="BA118" s="150" t="str">
        <f t="shared" si="26"/>
        <v>1</v>
      </c>
      <c r="BR118" s="6"/>
      <c r="BS118" s="11"/>
    </row>
    <row r="119" spans="1:71" ht="15.75" x14ac:dyDescent="0.25">
      <c r="A119" s="52" t="s">
        <v>417</v>
      </c>
      <c r="B119" s="187"/>
      <c r="C119" s="131" t="s">
        <v>111</v>
      </c>
      <c r="D119" s="7" t="s">
        <v>22</v>
      </c>
      <c r="E119" s="7" t="s">
        <v>433</v>
      </c>
      <c r="F119" s="64" t="s">
        <v>132</v>
      </c>
      <c r="G119" s="62">
        <v>4</v>
      </c>
      <c r="I119" s="10" t="s">
        <v>110</v>
      </c>
      <c r="J119" s="11" t="s">
        <v>1488</v>
      </c>
      <c r="K119" s="74" t="s">
        <v>600</v>
      </c>
      <c r="L119" s="181"/>
      <c r="M119" s="181">
        <v>1000</v>
      </c>
      <c r="N119" s="78" t="s">
        <v>1706</v>
      </c>
      <c r="O119" s="83"/>
      <c r="P119" s="78" t="s">
        <v>1430</v>
      </c>
      <c r="R119" s="80"/>
      <c r="S119" s="92"/>
      <c r="T119" s="224"/>
      <c r="U119" s="231"/>
      <c r="W119" s="12" t="str">
        <f t="shared" si="23"/>
        <v>Mqtt1</v>
      </c>
      <c r="X119" s="6" t="str">
        <f t="shared" si="24"/>
        <v>450000 24VDC SYSTEM</v>
      </c>
      <c r="Y119" s="106" t="str">
        <f t="shared" si="25"/>
        <v>$.DB_GEN_SERVICE_14E1_02V02_FAULT</v>
      </c>
      <c r="Z119" s="107"/>
      <c r="AB119" s="108"/>
      <c r="AC119" s="108"/>
      <c r="AD119" s="71"/>
      <c r="AE119" s="71"/>
      <c r="AF119" s="71"/>
      <c r="AG119" s="71"/>
      <c r="AH119" s="118"/>
      <c r="AJ119" s="119"/>
      <c r="AK119" s="119"/>
      <c r="AL119" s="117">
        <f t="shared" si="21"/>
        <v>119</v>
      </c>
      <c r="AQ119" s="130" t="s">
        <v>115</v>
      </c>
      <c r="AS119" s="131" t="s">
        <v>17</v>
      </c>
      <c r="AT119" s="7"/>
      <c r="AU119" s="132" t="s">
        <v>112</v>
      </c>
      <c r="AV119" s="129" t="str">
        <f t="shared" si="22"/>
        <v>Please consult operation manual for more information</v>
      </c>
      <c r="AW119" s="140"/>
      <c r="BA119" s="150" t="str">
        <f t="shared" si="26"/>
        <v>1</v>
      </c>
      <c r="BR119" s="6"/>
      <c r="BS119" s="11"/>
    </row>
    <row r="120" spans="1:71" ht="15.75" x14ac:dyDescent="0.25">
      <c r="A120" s="52" t="s">
        <v>1597</v>
      </c>
      <c r="B120" s="56"/>
      <c r="C120" s="131" t="s">
        <v>111</v>
      </c>
      <c r="D120" s="7" t="s">
        <v>22</v>
      </c>
      <c r="E120" s="7" t="s">
        <v>433</v>
      </c>
      <c r="F120" s="64" t="s">
        <v>132</v>
      </c>
      <c r="G120" s="62">
        <v>5</v>
      </c>
      <c r="I120" s="10" t="s">
        <v>110</v>
      </c>
      <c r="J120" s="71" t="s">
        <v>1618</v>
      </c>
      <c r="K120" s="74" t="s">
        <v>600</v>
      </c>
      <c r="L120" s="181"/>
      <c r="M120" s="181">
        <v>1000</v>
      </c>
      <c r="N120" s="78" t="s">
        <v>1707</v>
      </c>
      <c r="O120" s="83"/>
      <c r="P120" s="78" t="s">
        <v>1620</v>
      </c>
      <c r="R120" s="80"/>
      <c r="S120" s="92"/>
      <c r="T120" s="223" t="s">
        <v>1610</v>
      </c>
      <c r="U120" s="221" t="s">
        <v>1578</v>
      </c>
      <c r="W120" s="12" t="str">
        <f t="shared" si="23"/>
        <v>Mqtt1</v>
      </c>
      <c r="X120" s="6" t="str">
        <f t="shared" si="24"/>
        <v>380000 SEAWATER</v>
      </c>
      <c r="Y120" s="106" t="str">
        <f t="shared" si="25"/>
        <v>$.SEA_WATER_COOL_PMP1_RUNNING</v>
      </c>
      <c r="Z120" s="107"/>
      <c r="AB120" s="108"/>
      <c r="AC120" s="108"/>
      <c r="AD120" s="71"/>
      <c r="AE120" s="71"/>
      <c r="AF120" s="71"/>
      <c r="AG120" s="71"/>
      <c r="AH120" s="118"/>
      <c r="AJ120" s="119"/>
      <c r="AK120" s="119"/>
      <c r="AL120" s="117" t="str">
        <f t="shared" si="21"/>
        <v/>
      </c>
      <c r="AQ120" s="130"/>
      <c r="AS120" s="131"/>
      <c r="AT120" s="7"/>
      <c r="AU120" s="132"/>
      <c r="AV120" s="129" t="str">
        <f t="shared" si="22"/>
        <v/>
      </c>
      <c r="AW120" s="140"/>
      <c r="BA120" s="150" t="str">
        <f t="shared" si="26"/>
        <v/>
      </c>
      <c r="BR120" s="6"/>
      <c r="BS120" s="11"/>
    </row>
    <row r="121" spans="1:71" ht="15.75" x14ac:dyDescent="0.25">
      <c r="A121" s="52" t="s">
        <v>1597</v>
      </c>
      <c r="B121" s="56"/>
      <c r="C121" s="131" t="s">
        <v>111</v>
      </c>
      <c r="D121" s="7" t="s">
        <v>22</v>
      </c>
      <c r="E121" s="7" t="s">
        <v>433</v>
      </c>
      <c r="F121" s="64" t="s">
        <v>132</v>
      </c>
      <c r="G121" s="62">
        <v>6</v>
      </c>
      <c r="I121" s="10" t="s">
        <v>110</v>
      </c>
      <c r="J121" s="71" t="s">
        <v>1619</v>
      </c>
      <c r="K121" s="74" t="s">
        <v>600</v>
      </c>
      <c r="L121" s="181"/>
      <c r="M121" s="181">
        <v>1000</v>
      </c>
      <c r="N121" s="78" t="s">
        <v>1707</v>
      </c>
      <c r="O121" s="83"/>
      <c r="P121" s="78" t="s">
        <v>1621</v>
      </c>
      <c r="R121" s="80"/>
      <c r="S121" s="92"/>
      <c r="T121" s="224"/>
      <c r="U121" s="222"/>
      <c r="W121" s="12" t="str">
        <f t="shared" si="23"/>
        <v>Mqtt1</v>
      </c>
      <c r="X121" s="6" t="str">
        <f t="shared" si="24"/>
        <v>380000 SEAWATER</v>
      </c>
      <c r="Y121" s="106" t="str">
        <f t="shared" si="25"/>
        <v>$.SEA_WATER_COOL_PMP1_REMOTE</v>
      </c>
      <c r="Z121" s="107"/>
      <c r="AB121" s="108"/>
      <c r="AC121" s="108"/>
      <c r="AD121" s="71"/>
      <c r="AE121" s="71"/>
      <c r="AF121" s="71"/>
      <c r="AG121" s="71"/>
      <c r="AH121" s="118"/>
      <c r="AJ121" s="119"/>
      <c r="AK121" s="119"/>
      <c r="AL121" s="117" t="str">
        <f t="shared" si="21"/>
        <v/>
      </c>
      <c r="AQ121" s="130"/>
      <c r="AS121" s="131"/>
      <c r="AT121" s="7"/>
      <c r="AU121" s="132"/>
      <c r="AV121" s="129" t="str">
        <f t="shared" si="22"/>
        <v/>
      </c>
      <c r="AW121" s="140"/>
      <c r="BA121" s="150" t="str">
        <f t="shared" si="26"/>
        <v/>
      </c>
      <c r="BR121" s="6"/>
      <c r="BS121" s="11"/>
    </row>
    <row r="122" spans="1:71" ht="15.75" x14ac:dyDescent="0.25">
      <c r="A122" s="52" t="s">
        <v>1597</v>
      </c>
      <c r="B122" s="56"/>
      <c r="C122" s="131" t="s">
        <v>111</v>
      </c>
      <c r="D122" s="7" t="s">
        <v>22</v>
      </c>
      <c r="E122" s="7" t="s">
        <v>433</v>
      </c>
      <c r="F122" s="64" t="s">
        <v>132</v>
      </c>
      <c r="G122" s="62">
        <v>7</v>
      </c>
      <c r="I122" s="10" t="s">
        <v>110</v>
      </c>
      <c r="J122" s="71" t="str">
        <f t="shared" ref="J122:J171" si="27">CONCATENATE("Spare_",E122,"_",G122)</f>
        <v>Spare_DI30_7</v>
      </c>
      <c r="K122" s="74" t="s">
        <v>600</v>
      </c>
      <c r="L122" s="181"/>
      <c r="M122" s="181">
        <v>1000</v>
      </c>
      <c r="N122" s="78" t="s">
        <v>605</v>
      </c>
      <c r="O122" s="83"/>
      <c r="P122" s="78" t="str">
        <f>CONCATENATE("Spare Yard ",T122,"_",I122,"_",K122)</f>
        <v>Spare Yard _True_+CB.1</v>
      </c>
      <c r="R122" s="80"/>
      <c r="S122" s="92"/>
      <c r="W122" s="12" t="str">
        <f t="shared" si="23"/>
        <v/>
      </c>
      <c r="X122" s="6" t="str">
        <f t="shared" si="24"/>
        <v/>
      </c>
      <c r="Y122" s="106" t="str">
        <f t="shared" si="25"/>
        <v/>
      </c>
      <c r="Z122" s="107"/>
      <c r="AB122" s="108"/>
      <c r="AC122" s="108"/>
      <c r="AD122" s="71"/>
      <c r="AE122" s="71"/>
      <c r="AF122" s="71"/>
      <c r="AG122" s="71"/>
      <c r="AH122" s="118"/>
      <c r="AJ122" s="119"/>
      <c r="AK122" s="119"/>
      <c r="AL122" s="117" t="str">
        <f t="shared" si="21"/>
        <v/>
      </c>
      <c r="AQ122" s="130"/>
      <c r="AS122" s="131"/>
      <c r="AT122" s="7"/>
      <c r="AU122" s="132"/>
      <c r="AV122" s="129" t="str">
        <f t="shared" si="22"/>
        <v/>
      </c>
      <c r="AW122" s="140"/>
      <c r="BA122" s="150" t="str">
        <f t="shared" si="26"/>
        <v/>
      </c>
      <c r="BR122" s="6"/>
      <c r="BS122" s="11"/>
    </row>
    <row r="123" spans="1:71" ht="15.75" x14ac:dyDescent="0.25">
      <c r="A123" s="52" t="s">
        <v>1597</v>
      </c>
      <c r="B123" s="56"/>
      <c r="C123" s="131" t="s">
        <v>111</v>
      </c>
      <c r="D123" s="7" t="s">
        <v>22</v>
      </c>
      <c r="E123" s="7" t="s">
        <v>433</v>
      </c>
      <c r="F123" s="64" t="s">
        <v>132</v>
      </c>
      <c r="G123" s="62">
        <v>8</v>
      </c>
      <c r="I123" s="10" t="s">
        <v>110</v>
      </c>
      <c r="J123" s="71" t="str">
        <f t="shared" si="27"/>
        <v>Spare_DI30_8</v>
      </c>
      <c r="K123" s="74" t="s">
        <v>600</v>
      </c>
      <c r="L123" s="181"/>
      <c r="M123" s="181">
        <v>1000</v>
      </c>
      <c r="N123" s="78" t="s">
        <v>605</v>
      </c>
      <c r="O123" s="83"/>
      <c r="P123" s="78" t="str">
        <f>CONCATENATE("Spare Yard ",T123,"_",I123,"_",K123)</f>
        <v>Spare Yard _True_+CB.1</v>
      </c>
      <c r="R123" s="80"/>
      <c r="S123" s="92"/>
      <c r="W123" s="12" t="str">
        <f t="shared" si="23"/>
        <v/>
      </c>
      <c r="X123" s="6" t="str">
        <f t="shared" si="24"/>
        <v/>
      </c>
      <c r="Y123" s="106" t="str">
        <f t="shared" si="25"/>
        <v/>
      </c>
      <c r="Z123" s="107"/>
      <c r="AB123" s="108"/>
      <c r="AC123" s="108"/>
      <c r="AD123" s="71"/>
      <c r="AE123" s="71"/>
      <c r="AF123" s="71"/>
      <c r="AG123" s="71"/>
      <c r="AH123" s="118"/>
      <c r="AJ123" s="119"/>
      <c r="AK123" s="119"/>
      <c r="AL123" s="117" t="str">
        <f t="shared" si="21"/>
        <v/>
      </c>
      <c r="AQ123" s="130"/>
      <c r="AS123" s="131"/>
      <c r="AT123" s="7"/>
      <c r="AU123" s="132"/>
      <c r="AV123" s="129" t="str">
        <f t="shared" si="22"/>
        <v/>
      </c>
      <c r="AW123" s="140"/>
      <c r="BA123" s="150" t="str">
        <f t="shared" si="26"/>
        <v/>
      </c>
      <c r="BR123" s="6"/>
      <c r="BS123" s="11"/>
    </row>
    <row r="124" spans="1:71" ht="15.75" x14ac:dyDescent="0.25">
      <c r="A124" s="52" t="s">
        <v>1392</v>
      </c>
      <c r="B124" s="187"/>
      <c r="C124" s="131" t="s">
        <v>111</v>
      </c>
      <c r="D124" s="7" t="s">
        <v>22</v>
      </c>
      <c r="E124" s="7" t="s">
        <v>434</v>
      </c>
      <c r="F124" s="64" t="s">
        <v>132</v>
      </c>
      <c r="G124" s="62">
        <v>1</v>
      </c>
      <c r="I124" s="10" t="s">
        <v>110</v>
      </c>
      <c r="J124" s="71" t="s">
        <v>1448</v>
      </c>
      <c r="K124" s="74" t="s">
        <v>600</v>
      </c>
      <c r="L124" s="181"/>
      <c r="M124" s="181">
        <v>1000</v>
      </c>
      <c r="N124" s="78" t="s">
        <v>1708</v>
      </c>
      <c r="O124" s="83"/>
      <c r="P124" s="78" t="s">
        <v>1460</v>
      </c>
      <c r="R124" s="80"/>
      <c r="S124" s="92"/>
      <c r="T124" s="263" t="s">
        <v>1583</v>
      </c>
      <c r="U124" s="221" t="s">
        <v>1428</v>
      </c>
      <c r="W124" s="12" t="str">
        <f t="shared" si="23"/>
        <v>Mqtt1</v>
      </c>
      <c r="X124" s="6" t="str">
        <f t="shared" si="24"/>
        <v>150000 PCS</v>
      </c>
      <c r="Y124" s="106" t="str">
        <f t="shared" si="25"/>
        <v>$.PCS_CB.10_COM_ALARM</v>
      </c>
      <c r="Z124" s="107"/>
      <c r="AB124" s="108"/>
      <c r="AC124" s="108"/>
      <c r="AD124" s="71"/>
      <c r="AE124" s="71"/>
      <c r="AF124" s="71"/>
      <c r="AG124" s="71"/>
      <c r="AH124" s="118"/>
      <c r="AJ124" s="119"/>
      <c r="AK124" s="119"/>
      <c r="AL124" s="117">
        <f t="shared" si="21"/>
        <v>124</v>
      </c>
      <c r="AQ124" s="130" t="s">
        <v>115</v>
      </c>
      <c r="AS124" s="131" t="s">
        <v>17</v>
      </c>
      <c r="AT124" s="7"/>
      <c r="AU124" s="132" t="s">
        <v>112</v>
      </c>
      <c r="AV124" s="129" t="str">
        <f t="shared" si="22"/>
        <v>Please consult operation manual for more information</v>
      </c>
      <c r="AW124" s="140"/>
      <c r="AX124" s="143">
        <v>1</v>
      </c>
      <c r="BA124" s="150" t="str">
        <f t="shared" si="26"/>
        <v>1</v>
      </c>
      <c r="BR124" s="6"/>
      <c r="BS124" s="11"/>
    </row>
    <row r="125" spans="1:71" ht="15.75" x14ac:dyDescent="0.25">
      <c r="A125" s="52" t="s">
        <v>1392</v>
      </c>
      <c r="B125" s="187"/>
      <c r="C125" s="131" t="s">
        <v>111</v>
      </c>
      <c r="D125" s="7" t="s">
        <v>22</v>
      </c>
      <c r="E125" s="7" t="s">
        <v>434</v>
      </c>
      <c r="F125" s="64" t="s">
        <v>132</v>
      </c>
      <c r="G125" s="62">
        <v>2</v>
      </c>
      <c r="I125" s="10" t="s">
        <v>110</v>
      </c>
      <c r="J125" s="71" t="s">
        <v>1449</v>
      </c>
      <c r="K125" s="74" t="s">
        <v>600</v>
      </c>
      <c r="L125" s="181"/>
      <c r="M125" s="181">
        <v>1000</v>
      </c>
      <c r="N125" s="78" t="s">
        <v>1708</v>
      </c>
      <c r="O125" s="83"/>
      <c r="P125" s="78" t="s">
        <v>1437</v>
      </c>
      <c r="R125" s="80"/>
      <c r="S125" s="92"/>
      <c r="T125" s="225"/>
      <c r="U125" s="228"/>
      <c r="W125" s="12" t="str">
        <f t="shared" si="23"/>
        <v>Mqtt1</v>
      </c>
      <c r="X125" s="6" t="str">
        <f t="shared" si="24"/>
        <v>150000 PCS</v>
      </c>
      <c r="Y125" s="106" t="str">
        <f t="shared" si="25"/>
        <v>$.PCS_CB.10_24VDC_SERV_FAIL</v>
      </c>
      <c r="Z125" s="107"/>
      <c r="AB125" s="108"/>
      <c r="AC125" s="108"/>
      <c r="AD125" s="71"/>
      <c r="AE125" s="71"/>
      <c r="AF125" s="71"/>
      <c r="AG125" s="71"/>
      <c r="AH125" s="118"/>
      <c r="AJ125" s="119"/>
      <c r="AK125" s="119"/>
      <c r="AL125" s="117">
        <f t="shared" si="21"/>
        <v>125</v>
      </c>
      <c r="AQ125" s="130" t="s">
        <v>115</v>
      </c>
      <c r="AS125" s="131" t="s">
        <v>17</v>
      </c>
      <c r="AT125" s="7"/>
      <c r="AU125" s="132" t="s">
        <v>112</v>
      </c>
      <c r="AV125" s="129" t="str">
        <f t="shared" si="22"/>
        <v>Please consult operation manual for more information</v>
      </c>
      <c r="AW125" s="140"/>
      <c r="BA125" s="150" t="str">
        <f t="shared" si="26"/>
        <v>1</v>
      </c>
      <c r="BR125" s="6"/>
      <c r="BS125" s="11"/>
    </row>
    <row r="126" spans="1:71" ht="15.75" x14ac:dyDescent="0.25">
      <c r="A126" s="52" t="s">
        <v>1392</v>
      </c>
      <c r="B126" s="187"/>
      <c r="C126" s="131" t="s">
        <v>111</v>
      </c>
      <c r="D126" s="7" t="s">
        <v>22</v>
      </c>
      <c r="E126" s="7" t="s">
        <v>434</v>
      </c>
      <c r="F126" s="64" t="s">
        <v>132</v>
      </c>
      <c r="G126" s="62">
        <v>3</v>
      </c>
      <c r="I126" s="10" t="s">
        <v>110</v>
      </c>
      <c r="J126" s="71" t="s">
        <v>1450</v>
      </c>
      <c r="K126" s="74" t="s">
        <v>600</v>
      </c>
      <c r="L126" s="181"/>
      <c r="M126" s="181">
        <v>1000</v>
      </c>
      <c r="N126" s="78" t="s">
        <v>1708</v>
      </c>
      <c r="O126" s="83"/>
      <c r="P126" s="78" t="s">
        <v>1438</v>
      </c>
      <c r="R126" s="80"/>
      <c r="S126" s="92"/>
      <c r="T126" s="225"/>
      <c r="U126" s="228"/>
      <c r="W126" s="12" t="str">
        <f t="shared" si="23"/>
        <v>Mqtt1</v>
      </c>
      <c r="X126" s="6" t="str">
        <f t="shared" si="24"/>
        <v>150000 PCS</v>
      </c>
      <c r="Y126" s="106" t="str">
        <f t="shared" si="25"/>
        <v>$.PCS_CB.10_24VDC_EMERG_FAIL</v>
      </c>
      <c r="Z126" s="107"/>
      <c r="AB126" s="108"/>
      <c r="AC126" s="108"/>
      <c r="AD126" s="71"/>
      <c r="AE126" s="71"/>
      <c r="AF126" s="71"/>
      <c r="AG126" s="71"/>
      <c r="AH126" s="118"/>
      <c r="AJ126" s="119"/>
      <c r="AK126" s="119"/>
      <c r="AL126" s="117">
        <f t="shared" si="21"/>
        <v>126</v>
      </c>
      <c r="AQ126" s="130" t="s">
        <v>115</v>
      </c>
      <c r="AS126" s="131" t="s">
        <v>17</v>
      </c>
      <c r="AT126" s="7"/>
      <c r="AU126" s="132" t="s">
        <v>112</v>
      </c>
      <c r="AV126" s="129" t="str">
        <f t="shared" si="22"/>
        <v>Please consult operation manual for more information</v>
      </c>
      <c r="AW126" s="140"/>
      <c r="BA126" s="150" t="str">
        <f t="shared" si="26"/>
        <v>1</v>
      </c>
      <c r="BR126" s="6"/>
      <c r="BS126" s="11"/>
    </row>
    <row r="127" spans="1:71" ht="15.75" x14ac:dyDescent="0.25">
      <c r="A127" s="52" t="s">
        <v>1392</v>
      </c>
      <c r="B127" s="187"/>
      <c r="C127" s="131" t="s">
        <v>111</v>
      </c>
      <c r="D127" s="7" t="s">
        <v>22</v>
      </c>
      <c r="E127" s="7" t="s">
        <v>434</v>
      </c>
      <c r="F127" s="64" t="s">
        <v>132</v>
      </c>
      <c r="G127" s="62">
        <v>4</v>
      </c>
      <c r="I127" s="10" t="s">
        <v>110</v>
      </c>
      <c r="J127" s="71" t="s">
        <v>1451</v>
      </c>
      <c r="K127" s="74" t="s">
        <v>600</v>
      </c>
      <c r="L127" s="181"/>
      <c r="M127" s="181">
        <v>1000</v>
      </c>
      <c r="N127" s="78" t="s">
        <v>1708</v>
      </c>
      <c r="O127" s="83"/>
      <c r="P127" s="78" t="s">
        <v>1439</v>
      </c>
      <c r="R127" s="80"/>
      <c r="S127" s="92"/>
      <c r="T127" s="225"/>
      <c r="U127" s="228"/>
      <c r="W127" s="12" t="str">
        <f t="shared" si="23"/>
        <v>Mqtt1</v>
      </c>
      <c r="X127" s="6" t="str">
        <f t="shared" si="24"/>
        <v>150000 PCS</v>
      </c>
      <c r="Y127" s="106" t="str">
        <f t="shared" si="25"/>
        <v>$.PCS_CB.10_POWER_DISTR_INS</v>
      </c>
      <c r="Z127" s="107"/>
      <c r="AB127" s="108"/>
      <c r="AC127" s="108"/>
      <c r="AD127" s="71"/>
      <c r="AE127" s="71"/>
      <c r="AF127" s="71"/>
      <c r="AG127" s="71"/>
      <c r="AH127" s="118"/>
      <c r="AJ127" s="119"/>
      <c r="AK127" s="119"/>
      <c r="AL127" s="117">
        <f t="shared" si="21"/>
        <v>127</v>
      </c>
      <c r="AQ127" s="130" t="s">
        <v>115</v>
      </c>
      <c r="AS127" s="131" t="s">
        <v>17</v>
      </c>
      <c r="AT127" s="7"/>
      <c r="AU127" s="132" t="s">
        <v>112</v>
      </c>
      <c r="AV127" s="129" t="str">
        <f t="shared" si="22"/>
        <v>Please consult operation manual for more information</v>
      </c>
      <c r="AW127" s="140"/>
      <c r="BA127" s="150" t="str">
        <f t="shared" si="26"/>
        <v>1</v>
      </c>
      <c r="BR127" s="6"/>
      <c r="BS127" s="11"/>
    </row>
    <row r="128" spans="1:71" ht="15.75" x14ac:dyDescent="0.25">
      <c r="A128" s="52" t="s">
        <v>1392</v>
      </c>
      <c r="B128" s="187"/>
      <c r="C128" s="131" t="s">
        <v>111</v>
      </c>
      <c r="D128" s="7" t="s">
        <v>22</v>
      </c>
      <c r="E128" s="7" t="s">
        <v>434</v>
      </c>
      <c r="F128" s="64" t="s">
        <v>132</v>
      </c>
      <c r="G128" s="62">
        <v>5</v>
      </c>
      <c r="I128" s="10" t="s">
        <v>110</v>
      </c>
      <c r="J128" s="71" t="s">
        <v>1452</v>
      </c>
      <c r="K128" s="74" t="s">
        <v>600</v>
      </c>
      <c r="L128" s="181"/>
      <c r="M128" s="181">
        <v>1000</v>
      </c>
      <c r="N128" s="78" t="s">
        <v>1708</v>
      </c>
      <c r="O128" s="83"/>
      <c r="P128" s="78" t="s">
        <v>1440</v>
      </c>
      <c r="R128" s="80"/>
      <c r="S128" s="92"/>
      <c r="T128" s="225"/>
      <c r="U128" s="228"/>
      <c r="W128" s="12" t="str">
        <f t="shared" si="23"/>
        <v>Mqtt1</v>
      </c>
      <c r="X128" s="6" t="str">
        <f t="shared" si="24"/>
        <v>150000 PCS</v>
      </c>
      <c r="Y128" s="106" t="str">
        <f t="shared" si="25"/>
        <v>$.PCS_CB.10_HYDR_PRESS_ALARM</v>
      </c>
      <c r="Z128" s="107"/>
      <c r="AB128" s="108"/>
      <c r="AC128" s="108"/>
      <c r="AD128" s="71"/>
      <c r="AE128" s="71"/>
      <c r="AF128" s="71"/>
      <c r="AG128" s="71"/>
      <c r="AH128" s="118"/>
      <c r="AJ128" s="119"/>
      <c r="AK128" s="119"/>
      <c r="AL128" s="117">
        <f t="shared" si="21"/>
        <v>128</v>
      </c>
      <c r="AQ128" s="130" t="s">
        <v>115</v>
      </c>
      <c r="AS128" s="131" t="s">
        <v>17</v>
      </c>
      <c r="AT128" s="7"/>
      <c r="AU128" s="132" t="s">
        <v>112</v>
      </c>
      <c r="AV128" s="129" t="str">
        <f t="shared" si="22"/>
        <v>Please consult operation manual for more information</v>
      </c>
      <c r="AW128" s="140"/>
      <c r="BA128" s="150" t="str">
        <f t="shared" si="26"/>
        <v>1</v>
      </c>
      <c r="BR128" s="6"/>
      <c r="BS128" s="11"/>
    </row>
    <row r="129" spans="1:71" ht="15.75" x14ac:dyDescent="0.25">
      <c r="A129" s="52" t="s">
        <v>1392</v>
      </c>
      <c r="B129" s="187"/>
      <c r="C129" s="131" t="s">
        <v>111</v>
      </c>
      <c r="D129" s="7" t="s">
        <v>22</v>
      </c>
      <c r="E129" s="7" t="s">
        <v>434</v>
      </c>
      <c r="F129" s="64" t="s">
        <v>132</v>
      </c>
      <c r="G129" s="62">
        <v>6</v>
      </c>
      <c r="I129" s="10" t="s">
        <v>110</v>
      </c>
      <c r="J129" s="71" t="s">
        <v>1453</v>
      </c>
      <c r="K129" s="74" t="s">
        <v>600</v>
      </c>
      <c r="L129" s="181"/>
      <c r="M129" s="181">
        <v>1000</v>
      </c>
      <c r="N129" s="78" t="s">
        <v>1708</v>
      </c>
      <c r="O129" s="83"/>
      <c r="P129" s="78" t="s">
        <v>1441</v>
      </c>
      <c r="R129" s="80"/>
      <c r="S129" s="92"/>
      <c r="T129" s="225"/>
      <c r="U129" s="228"/>
      <c r="W129" s="12" t="str">
        <f t="shared" si="23"/>
        <v>Mqtt1</v>
      </c>
      <c r="X129" s="6" t="str">
        <f t="shared" si="24"/>
        <v>150000 PCS</v>
      </c>
      <c r="Y129" s="106" t="str">
        <f t="shared" si="25"/>
        <v>$.PCS_CB.10_OIL_LEV_ALARM_SEAL_TANK</v>
      </c>
      <c r="Z129" s="107"/>
      <c r="AB129" s="108"/>
      <c r="AC129" s="108"/>
      <c r="AD129" s="71"/>
      <c r="AE129" s="71"/>
      <c r="AF129" s="71"/>
      <c r="AG129" s="71"/>
      <c r="AH129" s="118"/>
      <c r="AJ129" s="119"/>
      <c r="AK129" s="119"/>
      <c r="AL129" s="117">
        <f t="shared" si="21"/>
        <v>129</v>
      </c>
      <c r="AQ129" s="130" t="s">
        <v>115</v>
      </c>
      <c r="AS129" s="131" t="s">
        <v>17</v>
      </c>
      <c r="AT129" s="7"/>
      <c r="AU129" s="132" t="s">
        <v>112</v>
      </c>
      <c r="AV129" s="129" t="str">
        <f t="shared" si="22"/>
        <v>Please consult operation manual for more information</v>
      </c>
      <c r="AW129" s="140"/>
      <c r="BA129" s="150" t="str">
        <f t="shared" si="26"/>
        <v>1</v>
      </c>
      <c r="BR129" s="6"/>
      <c r="BS129" s="11"/>
    </row>
    <row r="130" spans="1:71" ht="15.75" x14ac:dyDescent="0.25">
      <c r="A130" s="52" t="s">
        <v>1392</v>
      </c>
      <c r="B130" s="187"/>
      <c r="C130" s="131" t="s">
        <v>111</v>
      </c>
      <c r="D130" s="7" t="s">
        <v>22</v>
      </c>
      <c r="E130" s="7" t="s">
        <v>434</v>
      </c>
      <c r="F130" s="64" t="s">
        <v>132</v>
      </c>
      <c r="G130" s="62">
        <v>7</v>
      </c>
      <c r="I130" s="10" t="s">
        <v>110</v>
      </c>
      <c r="J130" s="71" t="s">
        <v>1454</v>
      </c>
      <c r="K130" s="74" t="s">
        <v>600</v>
      </c>
      <c r="L130" s="181"/>
      <c r="M130" s="181">
        <v>1000</v>
      </c>
      <c r="N130" s="78" t="s">
        <v>1708</v>
      </c>
      <c r="O130" s="83"/>
      <c r="P130" s="78" t="s">
        <v>1442</v>
      </c>
      <c r="R130" s="80"/>
      <c r="S130" s="92"/>
      <c r="T130" s="225"/>
      <c r="U130" s="228"/>
      <c r="W130" s="12" t="str">
        <f t="shared" si="23"/>
        <v>Mqtt1</v>
      </c>
      <c r="X130" s="6" t="str">
        <f t="shared" si="24"/>
        <v>150000 PCS</v>
      </c>
      <c r="Y130" s="106" t="str">
        <f t="shared" si="25"/>
        <v>$.PCS_CB.10_GEAR_OIL_LEV_ALARM</v>
      </c>
      <c r="Z130" s="107"/>
      <c r="AB130" s="108"/>
      <c r="AC130" s="108"/>
      <c r="AD130" s="71"/>
      <c r="AE130" s="71"/>
      <c r="AF130" s="71"/>
      <c r="AG130" s="71"/>
      <c r="AH130" s="118"/>
      <c r="AJ130" s="119"/>
      <c r="AK130" s="119"/>
      <c r="AL130" s="117">
        <f t="shared" ref="AL130:AL171" si="28">IF(ISBLANK(AS130),"",ROW())</f>
        <v>130</v>
      </c>
      <c r="AQ130" s="130" t="s">
        <v>115</v>
      </c>
      <c r="AS130" s="131" t="s">
        <v>17</v>
      </c>
      <c r="AT130" s="7"/>
      <c r="AU130" s="132" t="s">
        <v>112</v>
      </c>
      <c r="AV130" s="129" t="str">
        <f t="shared" si="22"/>
        <v>Please consult operation manual for more information</v>
      </c>
      <c r="AW130" s="140"/>
      <c r="BA130" s="150" t="str">
        <f t="shared" si="26"/>
        <v>1</v>
      </c>
      <c r="BR130" s="6"/>
      <c r="BS130" s="11"/>
    </row>
    <row r="131" spans="1:71" ht="15.75" x14ac:dyDescent="0.25">
      <c r="A131" s="52" t="s">
        <v>1392</v>
      </c>
      <c r="B131" s="187"/>
      <c r="C131" s="131" t="s">
        <v>111</v>
      </c>
      <c r="D131" s="7" t="s">
        <v>22</v>
      </c>
      <c r="E131" s="7" t="s">
        <v>434</v>
      </c>
      <c r="F131" s="64" t="s">
        <v>132</v>
      </c>
      <c r="G131" s="62">
        <v>8</v>
      </c>
      <c r="I131" s="10" t="s">
        <v>110</v>
      </c>
      <c r="J131" s="71" t="s">
        <v>1455</v>
      </c>
      <c r="K131" s="74" t="s">
        <v>600</v>
      </c>
      <c r="L131" s="181"/>
      <c r="M131" s="181">
        <v>1000</v>
      </c>
      <c r="N131" s="78" t="s">
        <v>1708</v>
      </c>
      <c r="O131" s="83"/>
      <c r="P131" s="78" t="s">
        <v>1443</v>
      </c>
      <c r="R131" s="80"/>
      <c r="S131" s="92"/>
      <c r="T131" s="225"/>
      <c r="U131" s="228"/>
      <c r="W131" s="12" t="str">
        <f t="shared" si="23"/>
        <v>Mqtt1</v>
      </c>
      <c r="X131" s="6" t="str">
        <f t="shared" si="24"/>
        <v>150000 PCS</v>
      </c>
      <c r="Y131" s="106" t="str">
        <f t="shared" si="25"/>
        <v>$.PCS_CB.10_GEAR_OIL_TEMP_ALARM</v>
      </c>
      <c r="Z131" s="107"/>
      <c r="AB131" s="108"/>
      <c r="AC131" s="108"/>
      <c r="AD131" s="71"/>
      <c r="AE131" s="71"/>
      <c r="AF131" s="71"/>
      <c r="AG131" s="71"/>
      <c r="AH131" s="118"/>
      <c r="AJ131" s="119"/>
      <c r="AK131" s="119"/>
      <c r="AL131" s="117">
        <f t="shared" si="28"/>
        <v>131</v>
      </c>
      <c r="AQ131" s="130" t="s">
        <v>115</v>
      </c>
      <c r="AS131" s="131" t="s">
        <v>17</v>
      </c>
      <c r="AT131" s="7"/>
      <c r="AU131" s="132" t="s">
        <v>112</v>
      </c>
      <c r="AV131" s="129" t="str">
        <f t="shared" si="22"/>
        <v>Please consult operation manual for more information</v>
      </c>
      <c r="AW131" s="140"/>
      <c r="BA131" s="150" t="str">
        <f t="shared" si="26"/>
        <v>1</v>
      </c>
      <c r="BR131" s="6"/>
      <c r="BS131" s="11"/>
    </row>
    <row r="132" spans="1:71" ht="15.75" x14ac:dyDescent="0.25">
      <c r="A132" s="52" t="s">
        <v>1392</v>
      </c>
      <c r="B132" s="187"/>
      <c r="C132" s="131" t="s">
        <v>111</v>
      </c>
      <c r="D132" s="7" t="s">
        <v>22</v>
      </c>
      <c r="E132" s="7" t="s">
        <v>435</v>
      </c>
      <c r="F132" s="64" t="s">
        <v>132</v>
      </c>
      <c r="G132" s="62">
        <v>1</v>
      </c>
      <c r="I132" s="10" t="s">
        <v>110</v>
      </c>
      <c r="J132" s="71" t="s">
        <v>1456</v>
      </c>
      <c r="K132" s="74" t="s">
        <v>600</v>
      </c>
      <c r="L132" s="181"/>
      <c r="M132" s="181">
        <v>1000</v>
      </c>
      <c r="N132" s="78" t="s">
        <v>1708</v>
      </c>
      <c r="O132" s="83"/>
      <c r="P132" s="78" t="s">
        <v>1444</v>
      </c>
      <c r="R132" s="80"/>
      <c r="S132" s="92"/>
      <c r="T132" s="225"/>
      <c r="U132" s="228"/>
      <c r="W132" s="12" t="str">
        <f t="shared" si="23"/>
        <v>Mqtt1</v>
      </c>
      <c r="X132" s="6" t="str">
        <f t="shared" si="24"/>
        <v>150000 PCS</v>
      </c>
      <c r="Y132" s="106" t="str">
        <f t="shared" si="25"/>
        <v>$.PCS_CB.10_OVERSP_ALARM</v>
      </c>
      <c r="Z132" s="107"/>
      <c r="AB132" s="108"/>
      <c r="AC132" s="108"/>
      <c r="AD132" s="71"/>
      <c r="AE132" s="71"/>
      <c r="AF132" s="71"/>
      <c r="AG132" s="71"/>
      <c r="AH132" s="118"/>
      <c r="AJ132" s="119"/>
      <c r="AK132" s="119"/>
      <c r="AL132" s="117">
        <f t="shared" si="28"/>
        <v>132</v>
      </c>
      <c r="AQ132" s="130" t="s">
        <v>115</v>
      </c>
      <c r="AS132" s="131" t="s">
        <v>17</v>
      </c>
      <c r="AT132" s="7"/>
      <c r="AU132" s="132" t="s">
        <v>112</v>
      </c>
      <c r="AV132" s="129" t="str">
        <f t="shared" si="22"/>
        <v>Please consult operation manual for more information</v>
      </c>
      <c r="AW132" s="140"/>
      <c r="BA132" s="150" t="str">
        <f t="shared" si="26"/>
        <v>1</v>
      </c>
      <c r="BR132" s="6"/>
      <c r="BS132" s="11"/>
    </row>
    <row r="133" spans="1:71" ht="15.75" x14ac:dyDescent="0.25">
      <c r="A133" s="52" t="s">
        <v>1392</v>
      </c>
      <c r="B133" s="187"/>
      <c r="C133" s="131" t="s">
        <v>111</v>
      </c>
      <c r="D133" s="7" t="s">
        <v>22</v>
      </c>
      <c r="E133" s="7" t="s">
        <v>435</v>
      </c>
      <c r="F133" s="64" t="s">
        <v>132</v>
      </c>
      <c r="G133" s="62">
        <v>2</v>
      </c>
      <c r="I133" s="10" t="s">
        <v>110</v>
      </c>
      <c r="J133" s="71" t="s">
        <v>1457</v>
      </c>
      <c r="K133" s="74" t="s">
        <v>600</v>
      </c>
      <c r="L133" s="181"/>
      <c r="M133" s="181">
        <v>1000</v>
      </c>
      <c r="N133" s="78" t="s">
        <v>1708</v>
      </c>
      <c r="O133" s="83"/>
      <c r="P133" s="78" t="s">
        <v>1445</v>
      </c>
      <c r="R133" s="80"/>
      <c r="S133" s="92"/>
      <c r="T133" s="225"/>
      <c r="U133" s="228"/>
      <c r="W133" s="12" t="str">
        <f t="shared" si="23"/>
        <v>Mqtt1</v>
      </c>
      <c r="X133" s="6" t="str">
        <f t="shared" si="24"/>
        <v>150000 PCS</v>
      </c>
      <c r="Y133" s="106" t="str">
        <f t="shared" si="25"/>
        <v>$.PCS_CB.10_OVERL_ALARM</v>
      </c>
      <c r="Z133" s="107"/>
      <c r="AB133" s="108"/>
      <c r="AC133" s="108"/>
      <c r="AD133" s="71"/>
      <c r="AE133" s="71"/>
      <c r="AF133" s="71"/>
      <c r="AG133" s="71"/>
      <c r="AH133" s="118"/>
      <c r="AJ133" s="119"/>
      <c r="AK133" s="119"/>
      <c r="AL133" s="117">
        <f t="shared" si="28"/>
        <v>133</v>
      </c>
      <c r="AQ133" s="130" t="s">
        <v>115</v>
      </c>
      <c r="AS133" s="131" t="s">
        <v>17</v>
      </c>
      <c r="AT133" s="7"/>
      <c r="AU133" s="132" t="s">
        <v>112</v>
      </c>
      <c r="AV133" s="129" t="str">
        <f t="shared" si="22"/>
        <v>Please consult operation manual for more information</v>
      </c>
      <c r="AW133" s="140"/>
      <c r="BA133" s="150" t="str">
        <f t="shared" si="26"/>
        <v>1</v>
      </c>
      <c r="BR133" s="6"/>
      <c r="BS133" s="11"/>
    </row>
    <row r="134" spans="1:71" ht="15.75" x14ac:dyDescent="0.25">
      <c r="A134" s="52" t="s">
        <v>1392</v>
      </c>
      <c r="B134" s="187"/>
      <c r="C134" s="131" t="s">
        <v>111</v>
      </c>
      <c r="D134" s="7" t="s">
        <v>22</v>
      </c>
      <c r="E134" s="7" t="s">
        <v>435</v>
      </c>
      <c r="F134" s="64" t="s">
        <v>132</v>
      </c>
      <c r="G134" s="62">
        <v>3</v>
      </c>
      <c r="I134" s="10" t="s">
        <v>110</v>
      </c>
      <c r="J134" s="71" t="s">
        <v>1458</v>
      </c>
      <c r="K134" s="74" t="s">
        <v>600</v>
      </c>
      <c r="L134" s="181"/>
      <c r="M134" s="181">
        <v>1000</v>
      </c>
      <c r="N134" s="78" t="s">
        <v>1708</v>
      </c>
      <c r="O134" s="83"/>
      <c r="P134" s="78" t="s">
        <v>1446</v>
      </c>
      <c r="R134" s="80"/>
      <c r="S134" s="92"/>
      <c r="T134" s="225"/>
      <c r="U134" s="228"/>
      <c r="W134" s="12" t="str">
        <f t="shared" si="23"/>
        <v>Mqtt1</v>
      </c>
      <c r="X134" s="6" t="str">
        <f t="shared" si="24"/>
        <v>150000 PCS</v>
      </c>
      <c r="Y134" s="106" t="str">
        <f t="shared" si="25"/>
        <v>$.PCS_CB.10_AZI_FOLL_UP_FAIL_ALARM</v>
      </c>
      <c r="Z134" s="107"/>
      <c r="AB134" s="108"/>
      <c r="AC134" s="108"/>
      <c r="AD134" s="71"/>
      <c r="AE134" s="71"/>
      <c r="AF134" s="71"/>
      <c r="AG134" s="71"/>
      <c r="AH134" s="118"/>
      <c r="AJ134" s="119"/>
      <c r="AK134" s="119"/>
      <c r="AL134" s="117">
        <f t="shared" si="28"/>
        <v>134</v>
      </c>
      <c r="AQ134" s="130" t="s">
        <v>115</v>
      </c>
      <c r="AS134" s="131" t="s">
        <v>17</v>
      </c>
      <c r="AT134" s="7"/>
      <c r="AU134" s="132" t="s">
        <v>112</v>
      </c>
      <c r="AV134" s="129" t="str">
        <f t="shared" si="22"/>
        <v>Please consult operation manual for more information</v>
      </c>
      <c r="AW134" s="140"/>
      <c r="BA134" s="150" t="str">
        <f t="shared" si="26"/>
        <v>1</v>
      </c>
      <c r="BR134" s="6"/>
      <c r="BS134" s="11"/>
    </row>
    <row r="135" spans="1:71" ht="15.75" x14ac:dyDescent="0.25">
      <c r="A135" s="52" t="s">
        <v>1392</v>
      </c>
      <c r="B135" s="187"/>
      <c r="C135" s="131" t="s">
        <v>111</v>
      </c>
      <c r="D135" s="7" t="s">
        <v>22</v>
      </c>
      <c r="E135" s="7" t="s">
        <v>435</v>
      </c>
      <c r="F135" s="64" t="s">
        <v>132</v>
      </c>
      <c r="G135" s="62">
        <v>4</v>
      </c>
      <c r="I135" s="10" t="s">
        <v>110</v>
      </c>
      <c r="J135" s="71" t="s">
        <v>1459</v>
      </c>
      <c r="K135" s="74" t="s">
        <v>600</v>
      </c>
      <c r="L135" s="181"/>
      <c r="M135" s="181">
        <v>1000</v>
      </c>
      <c r="N135" s="78" t="s">
        <v>1708</v>
      </c>
      <c r="O135" s="83"/>
      <c r="P135" s="78" t="s">
        <v>1447</v>
      </c>
      <c r="R135" s="80"/>
      <c r="S135" s="92"/>
      <c r="T135" s="224"/>
      <c r="U135" s="222"/>
      <c r="W135" s="12" t="str">
        <f t="shared" si="23"/>
        <v>Mqtt1</v>
      </c>
      <c r="X135" s="6" t="str">
        <f t="shared" si="24"/>
        <v>150000 PCS</v>
      </c>
      <c r="Y135" s="106" t="str">
        <f t="shared" si="25"/>
        <v>$.PCS_CB.10_PITCH_FOLL_UP_FAIL_ALARM</v>
      </c>
      <c r="Z135" s="107"/>
      <c r="AB135" s="108"/>
      <c r="AC135" s="108"/>
      <c r="AD135" s="71"/>
      <c r="AE135" s="71"/>
      <c r="AF135" s="71"/>
      <c r="AG135" s="71"/>
      <c r="AH135" s="118"/>
      <c r="AJ135" s="119"/>
      <c r="AK135" s="119"/>
      <c r="AL135" s="117">
        <f t="shared" si="28"/>
        <v>135</v>
      </c>
      <c r="AQ135" s="130" t="s">
        <v>115</v>
      </c>
      <c r="AS135" s="131" t="s">
        <v>17</v>
      </c>
      <c r="AT135" s="7"/>
      <c r="AU135" s="132" t="s">
        <v>112</v>
      </c>
      <c r="AV135" s="129" t="str">
        <f t="shared" si="22"/>
        <v>Please consult operation manual for more information</v>
      </c>
      <c r="AW135" s="140"/>
      <c r="BA135" s="150" t="str">
        <f t="shared" si="26"/>
        <v>1</v>
      </c>
      <c r="BR135" s="6"/>
      <c r="BS135" s="11"/>
    </row>
    <row r="136" spans="1:71" ht="15.75" x14ac:dyDescent="0.25">
      <c r="A136" s="52" t="s">
        <v>1633</v>
      </c>
      <c r="B136" s="187"/>
      <c r="C136" s="131" t="s">
        <v>111</v>
      </c>
      <c r="D136" s="7" t="s">
        <v>22</v>
      </c>
      <c r="E136" s="7" t="s">
        <v>435</v>
      </c>
      <c r="F136" s="64" t="s">
        <v>132</v>
      </c>
      <c r="G136" s="62">
        <v>5</v>
      </c>
      <c r="I136" s="10" t="s">
        <v>110</v>
      </c>
      <c r="J136" s="71" t="s">
        <v>1641</v>
      </c>
      <c r="K136" s="74" t="s">
        <v>600</v>
      </c>
      <c r="L136" s="181"/>
      <c r="M136" s="181">
        <v>1000</v>
      </c>
      <c r="N136" s="78" t="s">
        <v>1710</v>
      </c>
      <c r="O136" s="83"/>
      <c r="P136" s="78" t="s">
        <v>1640</v>
      </c>
      <c r="R136" s="80"/>
      <c r="S136" s="92"/>
      <c r="T136" s="223" t="s">
        <v>1644</v>
      </c>
      <c r="U136" s="221" t="s">
        <v>1579</v>
      </c>
      <c r="W136" s="12" t="str">
        <f t="shared" si="23"/>
        <v>Mqtt1</v>
      </c>
      <c r="X136" s="6" t="str">
        <f t="shared" si="24"/>
        <v>090000 DOORS HATCHES</v>
      </c>
      <c r="Y136" s="106" t="str">
        <f t="shared" si="25"/>
        <v>$.DECK_SLIDE_WIND_DRIVE FAIL</v>
      </c>
      <c r="Z136" s="107"/>
      <c r="AB136" s="108"/>
      <c r="AC136" s="108"/>
      <c r="AD136" s="71"/>
      <c r="AE136" s="71"/>
      <c r="AF136" s="71"/>
      <c r="AG136" s="71"/>
      <c r="AH136" s="118"/>
      <c r="AJ136" s="119"/>
      <c r="AK136" s="119"/>
      <c r="AL136" s="117">
        <f t="shared" si="28"/>
        <v>136</v>
      </c>
      <c r="AQ136" s="130" t="s">
        <v>115</v>
      </c>
      <c r="AS136" s="131" t="s">
        <v>17</v>
      </c>
      <c r="AT136" s="7"/>
      <c r="AU136" s="132" t="s">
        <v>1645</v>
      </c>
      <c r="AV136" s="129" t="str">
        <f t="shared" si="22"/>
        <v>Please consult operation manual for more information</v>
      </c>
      <c r="AW136" s="140"/>
      <c r="BA136" s="150" t="str">
        <f t="shared" si="26"/>
        <v>1</v>
      </c>
      <c r="BR136" s="6"/>
      <c r="BS136" s="11"/>
    </row>
    <row r="137" spans="1:71" ht="15.75" x14ac:dyDescent="0.25">
      <c r="A137" s="52" t="s">
        <v>1633</v>
      </c>
      <c r="B137" s="187"/>
      <c r="C137" s="131" t="s">
        <v>111</v>
      </c>
      <c r="D137" s="7" t="s">
        <v>22</v>
      </c>
      <c r="E137" s="7" t="s">
        <v>435</v>
      </c>
      <c r="F137" s="64" t="s">
        <v>132</v>
      </c>
      <c r="G137" s="62">
        <v>6</v>
      </c>
      <c r="I137" s="10" t="s">
        <v>110</v>
      </c>
      <c r="J137" s="71" t="s">
        <v>1642</v>
      </c>
      <c r="K137" s="74" t="s">
        <v>600</v>
      </c>
      <c r="L137" s="181"/>
      <c r="M137" s="181">
        <v>1000</v>
      </c>
      <c r="N137" s="78" t="s">
        <v>1710</v>
      </c>
      <c r="O137" s="83"/>
      <c r="P137" s="78" t="s">
        <v>1639</v>
      </c>
      <c r="R137" s="80"/>
      <c r="S137" s="92"/>
      <c r="T137" s="225"/>
      <c r="U137" s="228"/>
      <c r="W137" s="12" t="str">
        <f t="shared" si="23"/>
        <v>Mqtt1</v>
      </c>
      <c r="X137" s="6" t="str">
        <f t="shared" si="24"/>
        <v>090000 DOORS HATCHES</v>
      </c>
      <c r="Y137" s="106" t="str">
        <f t="shared" si="25"/>
        <v>$.DECK_SLIDE_WIND_REM_AVAIL</v>
      </c>
      <c r="Z137" s="107"/>
      <c r="AB137" s="108"/>
      <c r="AC137" s="108"/>
      <c r="AD137" s="71"/>
      <c r="AE137" s="71"/>
      <c r="AF137" s="71"/>
      <c r="AG137" s="71"/>
      <c r="AH137" s="118"/>
      <c r="AJ137" s="119"/>
      <c r="AK137" s="119"/>
      <c r="AL137" s="117" t="str">
        <f t="shared" si="28"/>
        <v/>
      </c>
      <c r="AQ137" s="130"/>
      <c r="AS137" s="131"/>
      <c r="AT137" s="7"/>
      <c r="AU137" s="132"/>
      <c r="AV137" s="129" t="str">
        <f t="shared" si="22"/>
        <v/>
      </c>
      <c r="AW137" s="140"/>
      <c r="BA137" s="150" t="str">
        <f t="shared" si="26"/>
        <v/>
      </c>
      <c r="BR137" s="6"/>
      <c r="BS137" s="11"/>
    </row>
    <row r="138" spans="1:71" ht="15.75" x14ac:dyDescent="0.25">
      <c r="A138" s="52" t="s">
        <v>1633</v>
      </c>
      <c r="B138" s="187"/>
      <c r="C138" s="131" t="s">
        <v>111</v>
      </c>
      <c r="D138" s="7" t="s">
        <v>22</v>
      </c>
      <c r="E138" s="7" t="s">
        <v>435</v>
      </c>
      <c r="F138" s="64" t="s">
        <v>132</v>
      </c>
      <c r="G138" s="62">
        <v>7</v>
      </c>
      <c r="I138" s="10" t="s">
        <v>110</v>
      </c>
      <c r="J138" s="71" t="s">
        <v>1643</v>
      </c>
      <c r="K138" s="74" t="s">
        <v>600</v>
      </c>
      <c r="L138" s="181"/>
      <c r="M138" s="181">
        <v>1000</v>
      </c>
      <c r="N138" s="78" t="s">
        <v>1710</v>
      </c>
      <c r="O138" s="83"/>
      <c r="P138" s="78" t="s">
        <v>1638</v>
      </c>
      <c r="R138" s="80"/>
      <c r="S138" s="92"/>
      <c r="T138" s="224"/>
      <c r="U138" s="222"/>
      <c r="W138" s="12" t="str">
        <f t="shared" si="23"/>
        <v>Mqtt1</v>
      </c>
      <c r="X138" s="6" t="str">
        <f t="shared" si="24"/>
        <v>090000 DOORS HATCHES</v>
      </c>
      <c r="Y138" s="106" t="str">
        <f t="shared" si="25"/>
        <v>$.DECK_SLIDE_WIND_DRIVE_RUNN</v>
      </c>
      <c r="Z138" s="107"/>
      <c r="AB138" s="108"/>
      <c r="AC138" s="108"/>
      <c r="AD138" s="71"/>
      <c r="AE138" s="71"/>
      <c r="AF138" s="71"/>
      <c r="AG138" s="71"/>
      <c r="AH138" s="118"/>
      <c r="AJ138" s="119"/>
      <c r="AK138" s="119"/>
      <c r="AL138" s="117" t="str">
        <f t="shared" si="28"/>
        <v/>
      </c>
      <c r="AQ138" s="130"/>
      <c r="AS138" s="131"/>
      <c r="AT138" s="7"/>
      <c r="AU138" s="132"/>
      <c r="AV138" s="129" t="str">
        <f t="shared" si="22"/>
        <v/>
      </c>
      <c r="AW138" s="140"/>
      <c r="BA138" s="150" t="str">
        <f t="shared" si="26"/>
        <v/>
      </c>
      <c r="BR138" s="6"/>
      <c r="BS138" s="11"/>
    </row>
    <row r="139" spans="1:71" ht="15.75" x14ac:dyDescent="0.25">
      <c r="A139" s="52" t="s">
        <v>417</v>
      </c>
      <c r="B139" s="187"/>
      <c r="C139" s="131" t="s">
        <v>111</v>
      </c>
      <c r="D139" s="7" t="s">
        <v>22</v>
      </c>
      <c r="E139" s="7" t="s">
        <v>435</v>
      </c>
      <c r="F139" s="64" t="s">
        <v>132</v>
      </c>
      <c r="G139" s="62">
        <v>8</v>
      </c>
      <c r="I139" s="10" t="s">
        <v>110</v>
      </c>
      <c r="J139" s="71" t="str">
        <f t="shared" si="27"/>
        <v>Spare_DI32_8</v>
      </c>
      <c r="K139" s="74" t="s">
        <v>600</v>
      </c>
      <c r="L139" s="181"/>
      <c r="M139" s="181">
        <v>1000</v>
      </c>
      <c r="N139" s="78" t="s">
        <v>605</v>
      </c>
      <c r="O139" s="83"/>
      <c r="P139" s="78" t="str">
        <f t="shared" ref="P139:P171" si="29">CONCATENATE("Spare Yard ",T139,"_",I139,"_",K139)</f>
        <v>Spare Yard _True_+CB.1</v>
      </c>
      <c r="R139" s="80"/>
      <c r="S139" s="92"/>
      <c r="W139" s="12" t="str">
        <f t="shared" si="23"/>
        <v/>
      </c>
      <c r="X139" s="6" t="str">
        <f t="shared" si="24"/>
        <v/>
      </c>
      <c r="Y139" s="106" t="str">
        <f t="shared" si="25"/>
        <v/>
      </c>
      <c r="Z139" s="107"/>
      <c r="AB139" s="108"/>
      <c r="AC139" s="108"/>
      <c r="AD139" s="71"/>
      <c r="AE139" s="71"/>
      <c r="AF139" s="71"/>
      <c r="AG139" s="71"/>
      <c r="AH139" s="118"/>
      <c r="AJ139" s="119"/>
      <c r="AK139" s="119"/>
      <c r="AL139" s="117" t="str">
        <f t="shared" si="28"/>
        <v/>
      </c>
      <c r="AQ139" s="130"/>
      <c r="AS139" s="131"/>
      <c r="AT139" s="7"/>
      <c r="AU139" s="132"/>
      <c r="AV139" s="129" t="str">
        <f t="shared" si="22"/>
        <v/>
      </c>
      <c r="AW139" s="140"/>
      <c r="BA139" s="150" t="str">
        <f t="shared" si="26"/>
        <v/>
      </c>
      <c r="BR139" s="6"/>
      <c r="BS139" s="11"/>
    </row>
    <row r="140" spans="1:71" ht="15.75" x14ac:dyDescent="0.25">
      <c r="A140" s="52" t="s">
        <v>1509</v>
      </c>
      <c r="B140" s="186"/>
      <c r="C140" s="131" t="s">
        <v>111</v>
      </c>
      <c r="D140" s="7" t="s">
        <v>22</v>
      </c>
      <c r="E140" s="7" t="s">
        <v>436</v>
      </c>
      <c r="F140" s="64" t="s">
        <v>132</v>
      </c>
      <c r="G140" s="62">
        <v>1</v>
      </c>
      <c r="I140" s="10" t="s">
        <v>110</v>
      </c>
      <c r="J140" s="11" t="s">
        <v>541</v>
      </c>
      <c r="K140" s="74" t="s">
        <v>600</v>
      </c>
      <c r="L140" s="181"/>
      <c r="M140" s="181">
        <v>1000</v>
      </c>
      <c r="N140" s="78" t="s">
        <v>1700</v>
      </c>
      <c r="O140" s="188" t="s">
        <v>1349</v>
      </c>
      <c r="P140" s="78" t="s">
        <v>769</v>
      </c>
      <c r="R140" s="80"/>
      <c r="S140" s="92"/>
      <c r="T140" s="223" t="s">
        <v>1543</v>
      </c>
      <c r="U140" s="221" t="s">
        <v>1146</v>
      </c>
      <c r="W140" s="12" t="str">
        <f t="shared" si="23"/>
        <v>Mqtt1</v>
      </c>
      <c r="X140" s="6" t="str">
        <f t="shared" si="24"/>
        <v>210000 BILGE FIFI</v>
      </c>
      <c r="Y140" s="106" t="str">
        <f t="shared" si="25"/>
        <v>$.BILGE_FRAME68_ALARM</v>
      </c>
      <c r="Z140" s="107"/>
      <c r="AB140" s="108"/>
      <c r="AC140" s="108"/>
      <c r="AD140" s="71"/>
      <c r="AE140" s="71"/>
      <c r="AF140" s="71"/>
      <c r="AG140" s="71"/>
      <c r="AH140" s="118"/>
      <c r="AJ140" s="119"/>
      <c r="AK140" s="119"/>
      <c r="AL140" s="117">
        <f t="shared" si="28"/>
        <v>140</v>
      </c>
      <c r="AQ140" s="130" t="s">
        <v>115</v>
      </c>
      <c r="AR140" s="78">
        <v>10</v>
      </c>
      <c r="AS140" s="131" t="s">
        <v>17</v>
      </c>
      <c r="AT140" s="7" t="s">
        <v>9</v>
      </c>
      <c r="AU140" s="132" t="s">
        <v>173</v>
      </c>
      <c r="AV140" s="129" t="str">
        <f t="shared" si="22"/>
        <v>Please consult operation manual for more information</v>
      </c>
      <c r="AW140" s="140"/>
      <c r="BA140" s="150" t="str">
        <f t="shared" si="26"/>
        <v>1</v>
      </c>
      <c r="BR140" s="6"/>
      <c r="BS140" s="11"/>
    </row>
    <row r="141" spans="1:71" ht="15.75" x14ac:dyDescent="0.25">
      <c r="A141" s="52" t="s">
        <v>1509</v>
      </c>
      <c r="B141" s="186"/>
      <c r="C141" s="131" t="s">
        <v>111</v>
      </c>
      <c r="D141" s="7" t="s">
        <v>22</v>
      </c>
      <c r="E141" s="7" t="s">
        <v>436</v>
      </c>
      <c r="F141" s="64" t="s">
        <v>132</v>
      </c>
      <c r="G141" s="62">
        <v>2</v>
      </c>
      <c r="I141" s="10" t="s">
        <v>110</v>
      </c>
      <c r="J141" s="11" t="s">
        <v>542</v>
      </c>
      <c r="K141" s="74" t="s">
        <v>600</v>
      </c>
      <c r="L141" s="181"/>
      <c r="M141" s="181">
        <v>1000</v>
      </c>
      <c r="N141" s="78" t="s">
        <v>1700</v>
      </c>
      <c r="O141" s="83" t="s">
        <v>1357</v>
      </c>
      <c r="P141" s="78" t="s">
        <v>770</v>
      </c>
      <c r="R141" s="80"/>
      <c r="S141" s="92"/>
      <c r="T141" s="225"/>
      <c r="U141" s="228"/>
      <c r="W141" s="12" t="str">
        <f t="shared" si="23"/>
        <v>Mqtt1</v>
      </c>
      <c r="X141" s="6" t="str">
        <f t="shared" si="24"/>
        <v>210000 BILGE FIFI</v>
      </c>
      <c r="Y141" s="106" t="str">
        <f t="shared" si="25"/>
        <v>$.BILGE_FRAME53_ALARM</v>
      </c>
      <c r="Z141" s="107"/>
      <c r="AB141" s="108"/>
      <c r="AC141" s="108"/>
      <c r="AD141" s="71"/>
      <c r="AE141" s="71"/>
      <c r="AF141" s="71"/>
      <c r="AG141" s="71"/>
      <c r="AH141" s="118"/>
      <c r="AJ141" s="119"/>
      <c r="AK141" s="119"/>
      <c r="AL141" s="117">
        <f t="shared" si="28"/>
        <v>141</v>
      </c>
      <c r="AQ141" s="130" t="s">
        <v>115</v>
      </c>
      <c r="AR141" s="78">
        <v>10</v>
      </c>
      <c r="AS141" s="131" t="s">
        <v>17</v>
      </c>
      <c r="AT141" s="7" t="s">
        <v>9</v>
      </c>
      <c r="AU141" s="132" t="s">
        <v>173</v>
      </c>
      <c r="AV141" s="129" t="str">
        <f t="shared" si="22"/>
        <v>Please consult operation manual for more information</v>
      </c>
      <c r="AW141" s="140"/>
      <c r="BA141" s="150" t="str">
        <f t="shared" si="26"/>
        <v>1</v>
      </c>
      <c r="BR141" s="6"/>
      <c r="BS141" s="11"/>
    </row>
    <row r="142" spans="1:71" ht="15.75" x14ac:dyDescent="0.25">
      <c r="A142" s="52" t="s">
        <v>1509</v>
      </c>
      <c r="B142" s="196"/>
      <c r="C142" s="131" t="s">
        <v>111</v>
      </c>
      <c r="D142" s="7" t="s">
        <v>22</v>
      </c>
      <c r="E142" s="7" t="s">
        <v>436</v>
      </c>
      <c r="F142" s="64" t="s">
        <v>132</v>
      </c>
      <c r="G142" s="62">
        <v>3</v>
      </c>
      <c r="I142" s="10" t="s">
        <v>110</v>
      </c>
      <c r="J142" s="11" t="s">
        <v>1558</v>
      </c>
      <c r="K142" s="74" t="s">
        <v>600</v>
      </c>
      <c r="L142" s="181"/>
      <c r="M142" s="181">
        <v>1000</v>
      </c>
      <c r="N142" s="78" t="s">
        <v>1700</v>
      </c>
      <c r="O142" s="188" t="s">
        <v>1350</v>
      </c>
      <c r="P142" s="80" t="s">
        <v>1556</v>
      </c>
      <c r="R142" s="80"/>
      <c r="S142" s="92"/>
      <c r="T142" s="225"/>
      <c r="U142" s="228"/>
      <c r="W142" s="12" t="str">
        <f t="shared" si="23"/>
        <v>Mqtt1</v>
      </c>
      <c r="X142" s="6" t="str">
        <f t="shared" si="24"/>
        <v>210000 BILGE FIFI</v>
      </c>
      <c r="Y142" s="106" t="str">
        <f t="shared" si="25"/>
        <v>$.BILGE_BATT_COMP_5_ALARM</v>
      </c>
      <c r="Z142" s="107"/>
      <c r="AB142" s="108"/>
      <c r="AC142" s="108"/>
      <c r="AD142" s="71"/>
      <c r="AE142" s="71"/>
      <c r="AF142" s="71"/>
      <c r="AG142" s="71"/>
      <c r="AH142" s="118"/>
      <c r="AJ142" s="119"/>
      <c r="AK142" s="119"/>
      <c r="AL142" s="117">
        <f t="shared" si="28"/>
        <v>142</v>
      </c>
      <c r="AQ142" s="130" t="s">
        <v>115</v>
      </c>
      <c r="AR142" s="78">
        <v>10</v>
      </c>
      <c r="AS142" s="131" t="s">
        <v>17</v>
      </c>
      <c r="AT142" s="7" t="s">
        <v>9</v>
      </c>
      <c r="AU142" s="132" t="s">
        <v>173</v>
      </c>
      <c r="AV142" s="129" t="str">
        <f t="shared" si="22"/>
        <v>Please consult operation manual for more information</v>
      </c>
      <c r="AW142" s="140"/>
      <c r="BA142" s="150" t="str">
        <f t="shared" si="26"/>
        <v>1</v>
      </c>
      <c r="BR142" s="6"/>
      <c r="BS142" s="11"/>
    </row>
    <row r="143" spans="1:71" ht="15.75" x14ac:dyDescent="0.25">
      <c r="A143" s="52" t="s">
        <v>1509</v>
      </c>
      <c r="B143" s="186"/>
      <c r="C143" s="131" t="s">
        <v>111</v>
      </c>
      <c r="D143" s="7" t="s">
        <v>22</v>
      </c>
      <c r="E143" s="7" t="s">
        <v>436</v>
      </c>
      <c r="F143" s="64" t="s">
        <v>132</v>
      </c>
      <c r="G143" s="62">
        <v>4</v>
      </c>
      <c r="I143" s="10" t="s">
        <v>110</v>
      </c>
      <c r="J143" s="11" t="s">
        <v>1559</v>
      </c>
      <c r="K143" s="74" t="s">
        <v>600</v>
      </c>
      <c r="L143" s="181"/>
      <c r="M143" s="181">
        <v>1000</v>
      </c>
      <c r="N143" s="78" t="s">
        <v>1700</v>
      </c>
      <c r="O143" s="83" t="s">
        <v>1351</v>
      </c>
      <c r="P143" s="80" t="s">
        <v>1557</v>
      </c>
      <c r="R143" s="80"/>
      <c r="S143" s="92"/>
      <c r="T143" s="224"/>
      <c r="U143" s="222"/>
      <c r="W143" s="12" t="str">
        <f t="shared" si="23"/>
        <v>Mqtt1</v>
      </c>
      <c r="X143" s="6" t="str">
        <f t="shared" si="24"/>
        <v>210000 BILGE FIFI</v>
      </c>
      <c r="Y143" s="106" t="str">
        <f t="shared" si="25"/>
        <v>$.BILGE_BATT_COMP_6_ALARM</v>
      </c>
      <c r="Z143" s="107"/>
      <c r="AB143" s="108"/>
      <c r="AC143" s="108"/>
      <c r="AD143" s="71"/>
      <c r="AE143" s="71"/>
      <c r="AF143" s="71"/>
      <c r="AG143" s="71"/>
      <c r="AH143" s="118"/>
      <c r="AJ143" s="119"/>
      <c r="AK143" s="119"/>
      <c r="AL143" s="117">
        <f t="shared" si="28"/>
        <v>143</v>
      </c>
      <c r="AQ143" s="130" t="s">
        <v>115</v>
      </c>
      <c r="AR143" s="78">
        <v>10</v>
      </c>
      <c r="AS143" s="131" t="s">
        <v>17</v>
      </c>
      <c r="AT143" s="7" t="s">
        <v>9</v>
      </c>
      <c r="AU143" s="132" t="s">
        <v>173</v>
      </c>
      <c r="AV143" s="129" t="str">
        <f t="shared" si="22"/>
        <v>Please consult operation manual for more information</v>
      </c>
      <c r="AW143" s="140"/>
      <c r="BA143" s="150" t="str">
        <f t="shared" si="26"/>
        <v>1</v>
      </c>
      <c r="BR143" s="6"/>
      <c r="BS143" s="11"/>
    </row>
    <row r="144" spans="1:71" ht="15.75" x14ac:dyDescent="0.25">
      <c r="A144" s="52" t="s">
        <v>1633</v>
      </c>
      <c r="B144" s="187"/>
      <c r="C144" s="131" t="s">
        <v>111</v>
      </c>
      <c r="D144" s="7" t="s">
        <v>22</v>
      </c>
      <c r="E144" s="7" t="s">
        <v>436</v>
      </c>
      <c r="F144" s="64" t="s">
        <v>132</v>
      </c>
      <c r="G144" s="62">
        <v>5</v>
      </c>
      <c r="I144" s="10" t="s">
        <v>110</v>
      </c>
      <c r="J144" s="11" t="s">
        <v>1666</v>
      </c>
      <c r="K144" s="74" t="s">
        <v>600</v>
      </c>
      <c r="L144" s="181"/>
      <c r="M144" s="181">
        <v>1000</v>
      </c>
      <c r="N144" s="78" t="s">
        <v>1710</v>
      </c>
      <c r="O144" s="83"/>
      <c r="P144" s="80" t="s">
        <v>1660</v>
      </c>
      <c r="R144" s="80"/>
      <c r="S144" s="92"/>
      <c r="T144" s="223" t="s">
        <v>1659</v>
      </c>
      <c r="U144" s="221" t="s">
        <v>1578</v>
      </c>
      <c r="W144" s="12" t="str">
        <f t="shared" si="23"/>
        <v>Mqtt1</v>
      </c>
      <c r="X144" s="6" t="str">
        <f t="shared" si="24"/>
        <v>090000 DOORS HATCHES</v>
      </c>
      <c r="Y144" s="106" t="str">
        <f t="shared" si="25"/>
        <v>$.W_TIGHT_HATCH_RM35_SEAL_INFLATED</v>
      </c>
      <c r="Z144" s="107"/>
      <c r="AB144" s="108"/>
      <c r="AC144" s="108"/>
      <c r="AD144" s="71"/>
      <c r="AE144" s="71"/>
      <c r="AF144" s="71"/>
      <c r="AG144" s="71"/>
      <c r="AH144" s="118"/>
      <c r="AJ144" s="119"/>
      <c r="AK144" s="119"/>
      <c r="AL144" s="117" t="str">
        <f t="shared" si="28"/>
        <v/>
      </c>
      <c r="AQ144" s="130"/>
      <c r="AS144" s="131"/>
      <c r="AT144" s="7"/>
      <c r="AU144" s="132"/>
      <c r="AV144" s="129" t="str">
        <f t="shared" ref="AV144:AV183" si="30">IF(ISNUMBER(AL144),"Please consult operation manual for more information","")</f>
        <v/>
      </c>
      <c r="AW144" s="140"/>
      <c r="BA144" s="150" t="str">
        <f t="shared" si="26"/>
        <v/>
      </c>
      <c r="BR144" s="6"/>
      <c r="BS144" s="11"/>
    </row>
    <row r="145" spans="1:71" ht="15.75" x14ac:dyDescent="0.25">
      <c r="A145" s="52" t="s">
        <v>1633</v>
      </c>
      <c r="B145" s="187"/>
      <c r="C145" s="131" t="s">
        <v>111</v>
      </c>
      <c r="D145" s="7" t="s">
        <v>22</v>
      </c>
      <c r="E145" s="7" t="s">
        <v>436</v>
      </c>
      <c r="F145" s="64" t="s">
        <v>132</v>
      </c>
      <c r="G145" s="62">
        <v>6</v>
      </c>
      <c r="I145" s="10" t="s">
        <v>110</v>
      </c>
      <c r="J145" s="11" t="s">
        <v>1667</v>
      </c>
      <c r="K145" s="74" t="s">
        <v>600</v>
      </c>
      <c r="L145" s="181"/>
      <c r="M145" s="181">
        <v>1000</v>
      </c>
      <c r="N145" s="78" t="s">
        <v>1710</v>
      </c>
      <c r="O145" s="83"/>
      <c r="P145" s="80" t="s">
        <v>1661</v>
      </c>
      <c r="R145" s="80"/>
      <c r="S145" s="92"/>
      <c r="T145" s="225"/>
      <c r="U145" s="228"/>
      <c r="W145" s="12" t="str">
        <f t="shared" si="23"/>
        <v>Mqtt1</v>
      </c>
      <c r="X145" s="6" t="str">
        <f t="shared" si="24"/>
        <v>090000 DOORS HATCHES</v>
      </c>
      <c r="Y145" s="106" t="str">
        <f t="shared" si="25"/>
        <v>$.W_TIGHT_HATCH_RM35_DOOR_OPEN</v>
      </c>
      <c r="Z145" s="107"/>
      <c r="AB145" s="108"/>
      <c r="AC145" s="108"/>
      <c r="AD145" s="71"/>
      <c r="AE145" s="71"/>
      <c r="AF145" s="71"/>
      <c r="AG145" s="71"/>
      <c r="AH145" s="118"/>
      <c r="AJ145" s="119"/>
      <c r="AK145" s="119"/>
      <c r="AL145" s="117">
        <f t="shared" si="28"/>
        <v>145</v>
      </c>
      <c r="AQ145" s="130" t="s">
        <v>115</v>
      </c>
      <c r="AS145" s="131" t="s">
        <v>17</v>
      </c>
      <c r="AT145" s="7" t="s">
        <v>9</v>
      </c>
      <c r="AU145" s="132" t="s">
        <v>112</v>
      </c>
      <c r="AV145" s="129" t="str">
        <f t="shared" si="30"/>
        <v>Please consult operation manual for more information</v>
      </c>
      <c r="AW145" s="140"/>
      <c r="BA145" s="150" t="str">
        <f t="shared" si="26"/>
        <v>1</v>
      </c>
      <c r="BR145" s="6"/>
      <c r="BS145" s="11"/>
    </row>
    <row r="146" spans="1:71" ht="15.75" x14ac:dyDescent="0.25">
      <c r="A146" s="52" t="s">
        <v>1633</v>
      </c>
      <c r="B146" s="187"/>
      <c r="C146" s="131" t="s">
        <v>111</v>
      </c>
      <c r="D146" s="7" t="s">
        <v>22</v>
      </c>
      <c r="E146" s="7" t="s">
        <v>436</v>
      </c>
      <c r="F146" s="64" t="s">
        <v>132</v>
      </c>
      <c r="G146" s="62">
        <v>7</v>
      </c>
      <c r="I146" s="10" t="s">
        <v>110</v>
      </c>
      <c r="J146" s="11" t="s">
        <v>1668</v>
      </c>
      <c r="K146" s="74" t="s">
        <v>600</v>
      </c>
      <c r="L146" s="181"/>
      <c r="M146" s="181">
        <v>1000</v>
      </c>
      <c r="N146" s="78" t="s">
        <v>1710</v>
      </c>
      <c r="O146" s="83"/>
      <c r="P146" s="80" t="s">
        <v>1662</v>
      </c>
      <c r="R146" s="80"/>
      <c r="S146" s="92"/>
      <c r="T146" s="225"/>
      <c r="U146" s="228"/>
      <c r="W146" s="12" t="str">
        <f t="shared" si="23"/>
        <v>Mqtt1</v>
      </c>
      <c r="X146" s="6" t="str">
        <f t="shared" si="24"/>
        <v>090000 DOORS HATCHES</v>
      </c>
      <c r="Y146" s="106" t="str">
        <f t="shared" si="25"/>
        <v>$.W_TIGHT_HATCH_RM35_POS_PROG_SWITCH</v>
      </c>
      <c r="Z146" s="107"/>
      <c r="AB146" s="108"/>
      <c r="AC146" s="108"/>
      <c r="AD146" s="71"/>
      <c r="AE146" s="71"/>
      <c r="AF146" s="71"/>
      <c r="AG146" s="71"/>
      <c r="AH146" s="118"/>
      <c r="AJ146" s="119"/>
      <c r="AK146" s="119"/>
      <c r="AL146" s="117" t="str">
        <f t="shared" si="28"/>
        <v/>
      </c>
      <c r="AQ146" s="130"/>
      <c r="AS146" s="131"/>
      <c r="AT146" s="7"/>
      <c r="AU146" s="132"/>
      <c r="AV146" s="129" t="str">
        <f t="shared" si="30"/>
        <v/>
      </c>
      <c r="AW146" s="140"/>
      <c r="BA146" s="150" t="str">
        <f t="shared" si="26"/>
        <v/>
      </c>
      <c r="BR146" s="6"/>
      <c r="BS146" s="11"/>
    </row>
    <row r="147" spans="1:71" ht="15.75" x14ac:dyDescent="0.25">
      <c r="A147" s="52" t="s">
        <v>1633</v>
      </c>
      <c r="B147" s="187"/>
      <c r="C147" s="131" t="s">
        <v>111</v>
      </c>
      <c r="D147" s="7" t="s">
        <v>22</v>
      </c>
      <c r="E147" s="7" t="s">
        <v>436</v>
      </c>
      <c r="F147" s="64" t="s">
        <v>132</v>
      </c>
      <c r="G147" s="62">
        <v>8</v>
      </c>
      <c r="I147" s="10" t="s">
        <v>110</v>
      </c>
      <c r="J147" s="11" t="s">
        <v>1669</v>
      </c>
      <c r="K147" s="74" t="s">
        <v>600</v>
      </c>
      <c r="L147" s="181"/>
      <c r="M147" s="181">
        <v>1000</v>
      </c>
      <c r="N147" s="78" t="s">
        <v>1710</v>
      </c>
      <c r="O147" s="83"/>
      <c r="P147" s="80" t="s">
        <v>1663</v>
      </c>
      <c r="R147" s="80"/>
      <c r="S147" s="92"/>
      <c r="T147" s="224"/>
      <c r="U147" s="222"/>
      <c r="W147" s="12" t="str">
        <f t="shared" si="23"/>
        <v>Mqtt1</v>
      </c>
      <c r="X147" s="6" t="str">
        <f t="shared" si="24"/>
        <v>090000 DOORS HATCHES</v>
      </c>
      <c r="Y147" s="106" t="str">
        <f t="shared" si="25"/>
        <v>$.W_TIGHT_HATCH_RM35_COMMON_ALARM</v>
      </c>
      <c r="Z147" s="107"/>
      <c r="AB147" s="108"/>
      <c r="AC147" s="108"/>
      <c r="AD147" s="71"/>
      <c r="AE147" s="71"/>
      <c r="AF147" s="71"/>
      <c r="AG147" s="71"/>
      <c r="AH147" s="118"/>
      <c r="AJ147" s="119"/>
      <c r="AK147" s="119"/>
      <c r="AL147" s="117">
        <f>IF(ISBLANK(AS147),"",ROW())</f>
        <v>147</v>
      </c>
      <c r="AQ147" s="130" t="s">
        <v>115</v>
      </c>
      <c r="AS147" s="131" t="s">
        <v>17</v>
      </c>
      <c r="AT147" s="7" t="s">
        <v>9</v>
      </c>
      <c r="AU147" s="132" t="s">
        <v>112</v>
      </c>
      <c r="AV147" s="129" t="str">
        <f t="shared" si="30"/>
        <v>Please consult operation manual for more information</v>
      </c>
      <c r="AW147" s="140"/>
      <c r="BA147" s="150" t="str">
        <f t="shared" si="26"/>
        <v>1</v>
      </c>
      <c r="BR147" s="6"/>
      <c r="BS147" s="11"/>
    </row>
    <row r="148" spans="1:71" ht="15.75" x14ac:dyDescent="0.25">
      <c r="A148" s="52" t="s">
        <v>1633</v>
      </c>
      <c r="B148" s="187"/>
      <c r="C148" s="131" t="s">
        <v>111</v>
      </c>
      <c r="D148" s="7" t="s">
        <v>22</v>
      </c>
      <c r="E148" s="7" t="s">
        <v>437</v>
      </c>
      <c r="F148" s="64" t="s">
        <v>132</v>
      </c>
      <c r="G148" s="62">
        <v>1</v>
      </c>
      <c r="I148" s="10" t="s">
        <v>110</v>
      </c>
      <c r="J148" s="11" t="s">
        <v>1664</v>
      </c>
      <c r="K148" s="74" t="s">
        <v>600</v>
      </c>
      <c r="L148" s="181"/>
      <c r="M148" s="181">
        <v>1000</v>
      </c>
      <c r="N148" s="78" t="s">
        <v>1710</v>
      </c>
      <c r="O148" s="83"/>
      <c r="P148" s="80" t="s">
        <v>1672</v>
      </c>
      <c r="R148" s="80"/>
      <c r="S148" s="92"/>
      <c r="T148" s="223" t="s">
        <v>1676</v>
      </c>
      <c r="U148" s="221" t="s">
        <v>1578</v>
      </c>
      <c r="W148" s="12" t="str">
        <f t="shared" si="23"/>
        <v>Mqtt1</v>
      </c>
      <c r="X148" s="6" t="str">
        <f t="shared" si="24"/>
        <v>090000 DOORS HATCHES</v>
      </c>
      <c r="Y148" s="106" t="str">
        <f t="shared" si="25"/>
        <v>$.W_TIGHT_HATCH_RM36_SEAL_INFLATED</v>
      </c>
      <c r="Z148" s="107"/>
      <c r="AB148" s="108"/>
      <c r="AC148" s="108"/>
      <c r="AD148" s="71"/>
      <c r="AE148" s="71"/>
      <c r="AF148" s="71"/>
      <c r="AG148" s="71"/>
      <c r="AH148" s="118"/>
      <c r="AJ148" s="119"/>
      <c r="AK148" s="119"/>
      <c r="AL148" s="117" t="str">
        <f t="shared" si="28"/>
        <v/>
      </c>
      <c r="AQ148" s="130"/>
      <c r="AS148" s="131"/>
      <c r="AT148" s="7"/>
      <c r="AU148" s="132"/>
      <c r="AV148" s="129" t="str">
        <f t="shared" si="30"/>
        <v/>
      </c>
      <c r="AW148" s="140"/>
      <c r="BA148" s="150" t="str">
        <f t="shared" si="26"/>
        <v/>
      </c>
      <c r="BR148" s="6"/>
      <c r="BS148" s="11"/>
    </row>
    <row r="149" spans="1:71" ht="15.75" x14ac:dyDescent="0.25">
      <c r="A149" s="52" t="s">
        <v>1633</v>
      </c>
      <c r="B149" s="187"/>
      <c r="C149" s="131" t="s">
        <v>111</v>
      </c>
      <c r="D149" s="7" t="s">
        <v>22</v>
      </c>
      <c r="E149" s="7" t="s">
        <v>437</v>
      </c>
      <c r="F149" s="64" t="s">
        <v>132</v>
      </c>
      <c r="G149" s="62">
        <v>2</v>
      </c>
      <c r="I149" s="10" t="s">
        <v>110</v>
      </c>
      <c r="J149" s="11" t="s">
        <v>1665</v>
      </c>
      <c r="K149" s="74" t="s">
        <v>600</v>
      </c>
      <c r="L149" s="181"/>
      <c r="M149" s="181">
        <v>1000</v>
      </c>
      <c r="N149" s="78" t="s">
        <v>1710</v>
      </c>
      <c r="O149" s="83"/>
      <c r="P149" s="80" t="s">
        <v>1673</v>
      </c>
      <c r="R149" s="80"/>
      <c r="S149" s="92"/>
      <c r="T149" s="225"/>
      <c r="U149" s="228"/>
      <c r="W149" s="12" t="str">
        <f t="shared" si="23"/>
        <v>Mqtt1</v>
      </c>
      <c r="X149" s="6" t="str">
        <f t="shared" si="24"/>
        <v>090000 DOORS HATCHES</v>
      </c>
      <c r="Y149" s="106" t="str">
        <f t="shared" si="25"/>
        <v>$.W_TIGHT_HATCH_RM36_DOOR_OPEN</v>
      </c>
      <c r="Z149" s="107"/>
      <c r="AB149" s="108"/>
      <c r="AC149" s="108"/>
      <c r="AD149" s="71"/>
      <c r="AE149" s="71"/>
      <c r="AF149" s="71"/>
      <c r="AG149" s="71"/>
      <c r="AH149" s="118"/>
      <c r="AJ149" s="119"/>
      <c r="AK149" s="119"/>
      <c r="AL149" s="117">
        <f t="shared" si="28"/>
        <v>149</v>
      </c>
      <c r="AQ149" s="130" t="s">
        <v>115</v>
      </c>
      <c r="AS149" s="131" t="s">
        <v>17</v>
      </c>
      <c r="AT149" s="7" t="s">
        <v>9</v>
      </c>
      <c r="AU149" s="132" t="s">
        <v>112</v>
      </c>
      <c r="AV149" s="129" t="str">
        <f t="shared" si="30"/>
        <v>Please consult operation manual for more information</v>
      </c>
      <c r="AW149" s="140"/>
      <c r="BA149" s="150" t="str">
        <f t="shared" si="26"/>
        <v>1</v>
      </c>
      <c r="BR149" s="6"/>
      <c r="BS149" s="11"/>
    </row>
    <row r="150" spans="1:71" ht="15.75" x14ac:dyDescent="0.25">
      <c r="A150" s="52" t="s">
        <v>1633</v>
      </c>
      <c r="B150" s="187"/>
      <c r="C150" s="131" t="s">
        <v>111</v>
      </c>
      <c r="D150" s="7" t="s">
        <v>22</v>
      </c>
      <c r="E150" s="7" t="s">
        <v>437</v>
      </c>
      <c r="F150" s="64" t="s">
        <v>132</v>
      </c>
      <c r="G150" s="62">
        <v>3</v>
      </c>
      <c r="I150" s="10" t="s">
        <v>110</v>
      </c>
      <c r="J150" s="11" t="s">
        <v>1670</v>
      </c>
      <c r="K150" s="74" t="s">
        <v>600</v>
      </c>
      <c r="L150" s="181"/>
      <c r="M150" s="181">
        <v>1000</v>
      </c>
      <c r="N150" s="78" t="s">
        <v>1710</v>
      </c>
      <c r="O150" s="83"/>
      <c r="P150" s="80" t="s">
        <v>1674</v>
      </c>
      <c r="R150" s="80"/>
      <c r="S150" s="92"/>
      <c r="T150" s="225"/>
      <c r="U150" s="228"/>
      <c r="W150" s="12" t="str">
        <f t="shared" si="23"/>
        <v>Mqtt1</v>
      </c>
      <c r="X150" s="6" t="str">
        <f t="shared" si="24"/>
        <v>090000 DOORS HATCHES</v>
      </c>
      <c r="Y150" s="106" t="str">
        <f t="shared" si="25"/>
        <v>$.W_TIGHT_HATCH_RM36_POS_PROG_SWITCH</v>
      </c>
      <c r="Z150" s="107"/>
      <c r="AB150" s="108"/>
      <c r="AC150" s="108"/>
      <c r="AD150" s="71"/>
      <c r="AE150" s="71"/>
      <c r="AF150" s="71"/>
      <c r="AG150" s="71"/>
      <c r="AH150" s="118"/>
      <c r="AJ150" s="119"/>
      <c r="AK150" s="119"/>
      <c r="AL150" s="117" t="str">
        <f t="shared" si="28"/>
        <v/>
      </c>
      <c r="AQ150" s="130"/>
      <c r="AS150" s="131"/>
      <c r="AT150" s="7"/>
      <c r="AU150" s="132"/>
      <c r="AV150" s="129" t="str">
        <f t="shared" si="30"/>
        <v/>
      </c>
      <c r="AW150" s="140"/>
      <c r="BA150" s="150" t="str">
        <f t="shared" si="26"/>
        <v/>
      </c>
      <c r="BR150" s="6"/>
      <c r="BS150" s="11"/>
    </row>
    <row r="151" spans="1:71" ht="15.75" x14ac:dyDescent="0.25">
      <c r="A151" s="52" t="s">
        <v>1633</v>
      </c>
      <c r="B151" s="187"/>
      <c r="C151" s="131" t="s">
        <v>111</v>
      </c>
      <c r="D151" s="7" t="s">
        <v>22</v>
      </c>
      <c r="E151" s="7" t="s">
        <v>437</v>
      </c>
      <c r="F151" s="64" t="s">
        <v>132</v>
      </c>
      <c r="G151" s="62">
        <v>4</v>
      </c>
      <c r="I151" s="10" t="s">
        <v>110</v>
      </c>
      <c r="J151" s="11" t="s">
        <v>1671</v>
      </c>
      <c r="K151" s="74" t="s">
        <v>600</v>
      </c>
      <c r="L151" s="181"/>
      <c r="M151" s="181">
        <v>1000</v>
      </c>
      <c r="N151" s="78" t="s">
        <v>1710</v>
      </c>
      <c r="O151" s="83"/>
      <c r="P151" s="80" t="s">
        <v>1675</v>
      </c>
      <c r="R151" s="80"/>
      <c r="S151" s="92"/>
      <c r="T151" s="224"/>
      <c r="U151" s="222"/>
      <c r="W151" s="12" t="str">
        <f t="shared" ref="W151:W214" si="31">IF(COUNTIF(N151,"spare"),"","Mqtt1")</f>
        <v>Mqtt1</v>
      </c>
      <c r="X151" s="6" t="str">
        <f t="shared" ref="X151:X214" si="32">IF(COUNTIF(N151,"spare"),"",N151)</f>
        <v>090000 DOORS HATCHES</v>
      </c>
      <c r="Y151" s="106" t="str">
        <f t="shared" ref="Y151:Y214" si="33">IF(COUNTIF(N151,"spare"),"","$."&amp;J151)</f>
        <v>$.W_TIGHT_HATCH_RM36_COMMON_ALARM</v>
      </c>
      <c r="Z151" s="107"/>
      <c r="AB151" s="108"/>
      <c r="AC151" s="108"/>
      <c r="AD151" s="71"/>
      <c r="AE151" s="71"/>
      <c r="AF151" s="71"/>
      <c r="AG151" s="71"/>
      <c r="AH151" s="118"/>
      <c r="AJ151" s="119"/>
      <c r="AK151" s="119"/>
      <c r="AL151" s="117">
        <f t="shared" si="28"/>
        <v>151</v>
      </c>
      <c r="AQ151" s="130" t="s">
        <v>115</v>
      </c>
      <c r="AS151" s="131" t="s">
        <v>17</v>
      </c>
      <c r="AT151" s="7" t="s">
        <v>9</v>
      </c>
      <c r="AU151" s="132" t="s">
        <v>112</v>
      </c>
      <c r="AV151" s="129" t="str">
        <f t="shared" si="30"/>
        <v>Please consult operation manual for more information</v>
      </c>
      <c r="AW151" s="140"/>
      <c r="BA151" s="150" t="str">
        <f t="shared" si="26"/>
        <v>1</v>
      </c>
      <c r="BR151" s="6"/>
      <c r="BS151" s="11"/>
    </row>
    <row r="152" spans="1:71" ht="15.75" x14ac:dyDescent="0.25">
      <c r="A152" s="52" t="s">
        <v>417</v>
      </c>
      <c r="B152" s="194"/>
      <c r="C152" s="131" t="s">
        <v>111</v>
      </c>
      <c r="D152" s="7" t="s">
        <v>22</v>
      </c>
      <c r="E152" s="7" t="s">
        <v>437</v>
      </c>
      <c r="F152" s="64" t="s">
        <v>132</v>
      </c>
      <c r="G152" s="62">
        <v>5</v>
      </c>
      <c r="I152" s="10" t="s">
        <v>110</v>
      </c>
      <c r="J152" s="71" t="str">
        <f t="shared" si="27"/>
        <v>Spare_DI34_5</v>
      </c>
      <c r="K152" s="74" t="s">
        <v>600</v>
      </c>
      <c r="L152" s="181"/>
      <c r="M152" s="181">
        <v>1000</v>
      </c>
      <c r="N152" s="78" t="s">
        <v>605</v>
      </c>
      <c r="O152" s="83"/>
      <c r="P152" s="78" t="str">
        <f t="shared" si="29"/>
        <v>Spare Yard _True_+CB.1</v>
      </c>
      <c r="R152" s="80"/>
      <c r="S152" s="92"/>
      <c r="W152" s="12" t="str">
        <f t="shared" si="31"/>
        <v/>
      </c>
      <c r="X152" s="6" t="str">
        <f t="shared" si="32"/>
        <v/>
      </c>
      <c r="Y152" s="106" t="str">
        <f t="shared" si="33"/>
        <v/>
      </c>
      <c r="AA152" s="6"/>
      <c r="AH152" s="118"/>
      <c r="AJ152" s="119"/>
      <c r="AK152" s="119"/>
      <c r="AL152" s="117" t="str">
        <f t="shared" si="28"/>
        <v/>
      </c>
      <c r="AQ152" s="130"/>
      <c r="AS152" s="131"/>
      <c r="AT152" s="7"/>
      <c r="AU152" s="132"/>
      <c r="AV152" s="129" t="str">
        <f t="shared" si="30"/>
        <v/>
      </c>
      <c r="AW152" s="140"/>
      <c r="BA152" s="150" t="str">
        <f t="shared" si="26"/>
        <v/>
      </c>
      <c r="BR152" s="6"/>
      <c r="BS152" s="11"/>
    </row>
    <row r="153" spans="1:71" ht="15.75" x14ac:dyDescent="0.25">
      <c r="A153" s="52" t="s">
        <v>417</v>
      </c>
      <c r="B153" s="194"/>
      <c r="C153" s="131" t="s">
        <v>111</v>
      </c>
      <c r="D153" s="7" t="s">
        <v>22</v>
      </c>
      <c r="E153" s="7" t="s">
        <v>437</v>
      </c>
      <c r="F153" s="64" t="s">
        <v>132</v>
      </c>
      <c r="G153" s="62">
        <v>6</v>
      </c>
      <c r="I153" s="10" t="s">
        <v>110</v>
      </c>
      <c r="J153" s="71" t="str">
        <f t="shared" si="27"/>
        <v>Spare_DI34_6</v>
      </c>
      <c r="K153" s="74" t="s">
        <v>600</v>
      </c>
      <c r="L153" s="181"/>
      <c r="M153" s="181">
        <v>1000</v>
      </c>
      <c r="N153" s="78" t="s">
        <v>605</v>
      </c>
      <c r="O153" s="83"/>
      <c r="P153" s="78" t="str">
        <f t="shared" si="29"/>
        <v>Spare Yard _True_+CB.1</v>
      </c>
      <c r="R153" s="80"/>
      <c r="S153" s="92"/>
      <c r="W153" s="12" t="str">
        <f t="shared" si="31"/>
        <v/>
      </c>
      <c r="X153" s="6" t="str">
        <f t="shared" si="32"/>
        <v/>
      </c>
      <c r="Y153" s="106" t="str">
        <f t="shared" si="33"/>
        <v/>
      </c>
      <c r="AA153" s="6"/>
      <c r="AH153" s="118"/>
      <c r="AJ153" s="119"/>
      <c r="AK153" s="119"/>
      <c r="AL153" s="117" t="str">
        <f t="shared" si="28"/>
        <v/>
      </c>
      <c r="AQ153" s="130"/>
      <c r="AS153" s="131"/>
      <c r="AT153" s="7"/>
      <c r="AU153" s="132"/>
      <c r="AV153" s="129" t="str">
        <f t="shared" si="30"/>
        <v/>
      </c>
      <c r="AW153" s="140"/>
      <c r="BA153" s="150" t="str">
        <f t="shared" si="26"/>
        <v/>
      </c>
      <c r="BR153" s="6"/>
      <c r="BS153" s="11"/>
    </row>
    <row r="154" spans="1:71" ht="15.75" x14ac:dyDescent="0.25">
      <c r="A154" s="52" t="s">
        <v>417</v>
      </c>
      <c r="B154" s="194"/>
      <c r="C154" s="131" t="s">
        <v>111</v>
      </c>
      <c r="D154" s="7" t="s">
        <v>22</v>
      </c>
      <c r="E154" s="7" t="s">
        <v>437</v>
      </c>
      <c r="F154" s="64" t="s">
        <v>132</v>
      </c>
      <c r="G154" s="62">
        <v>7</v>
      </c>
      <c r="I154" s="10" t="s">
        <v>110</v>
      </c>
      <c r="J154" s="71" t="str">
        <f t="shared" si="27"/>
        <v>Spare_DI34_7</v>
      </c>
      <c r="K154" s="74" t="s">
        <v>600</v>
      </c>
      <c r="L154" s="181"/>
      <c r="M154" s="181">
        <v>1000</v>
      </c>
      <c r="N154" s="78" t="s">
        <v>605</v>
      </c>
      <c r="O154" s="83"/>
      <c r="P154" s="78" t="str">
        <f t="shared" si="29"/>
        <v>Spare Yard _True_+CB.1</v>
      </c>
      <c r="R154" s="80"/>
      <c r="S154" s="92"/>
      <c r="W154" s="12" t="str">
        <f t="shared" si="31"/>
        <v/>
      </c>
      <c r="X154" s="6" t="str">
        <f t="shared" si="32"/>
        <v/>
      </c>
      <c r="Y154" s="106" t="str">
        <f t="shared" si="33"/>
        <v/>
      </c>
      <c r="AA154" s="6"/>
      <c r="AH154" s="118"/>
      <c r="AJ154" s="119"/>
      <c r="AK154" s="119"/>
      <c r="AL154" s="117" t="str">
        <f t="shared" si="28"/>
        <v/>
      </c>
      <c r="AQ154" s="130"/>
      <c r="AS154" s="131"/>
      <c r="AT154" s="7"/>
      <c r="AU154" s="132"/>
      <c r="AV154" s="129" t="str">
        <f t="shared" si="30"/>
        <v/>
      </c>
      <c r="AW154" s="140"/>
      <c r="BA154" s="150" t="str">
        <f t="shared" si="26"/>
        <v/>
      </c>
      <c r="BR154" s="6"/>
      <c r="BS154" s="11"/>
    </row>
    <row r="155" spans="1:71" ht="15.75" x14ac:dyDescent="0.25">
      <c r="A155" s="52" t="s">
        <v>417</v>
      </c>
      <c r="B155" s="194"/>
      <c r="C155" s="131" t="s">
        <v>111</v>
      </c>
      <c r="D155" s="7" t="s">
        <v>22</v>
      </c>
      <c r="E155" s="7" t="s">
        <v>437</v>
      </c>
      <c r="F155" s="64" t="s">
        <v>132</v>
      </c>
      <c r="G155" s="62">
        <v>8</v>
      </c>
      <c r="I155" s="10" t="s">
        <v>110</v>
      </c>
      <c r="J155" s="71" t="str">
        <f t="shared" si="27"/>
        <v>Spare_DI34_8</v>
      </c>
      <c r="K155" s="74" t="s">
        <v>600</v>
      </c>
      <c r="L155" s="181"/>
      <c r="M155" s="181">
        <v>1000</v>
      </c>
      <c r="N155" s="78" t="s">
        <v>605</v>
      </c>
      <c r="O155" s="83"/>
      <c r="P155" s="78" t="str">
        <f t="shared" si="29"/>
        <v>Spare Yard _True_+CB.1</v>
      </c>
      <c r="R155" s="80"/>
      <c r="S155" s="92"/>
      <c r="W155" s="12" t="str">
        <f t="shared" si="31"/>
        <v/>
      </c>
      <c r="X155" s="6" t="str">
        <f t="shared" si="32"/>
        <v/>
      </c>
      <c r="Y155" s="106" t="str">
        <f t="shared" si="33"/>
        <v/>
      </c>
      <c r="AA155" s="6"/>
      <c r="AJ155" s="119"/>
      <c r="AK155" s="119"/>
      <c r="AL155" s="117" t="str">
        <f t="shared" si="28"/>
        <v/>
      </c>
      <c r="AQ155" s="130"/>
      <c r="AS155" s="131"/>
      <c r="AT155" s="7"/>
      <c r="AU155" s="132"/>
      <c r="AV155" s="129" t="str">
        <f t="shared" si="30"/>
        <v/>
      </c>
      <c r="AW155" s="140"/>
      <c r="BA155" s="150" t="str">
        <f t="shared" si="26"/>
        <v/>
      </c>
      <c r="BR155" s="6"/>
      <c r="BS155" s="11"/>
    </row>
    <row r="156" spans="1:71" ht="15.75" x14ac:dyDescent="0.25">
      <c r="A156" s="52" t="s">
        <v>417</v>
      </c>
      <c r="B156" s="194"/>
      <c r="C156" s="131" t="s">
        <v>111</v>
      </c>
      <c r="D156" s="7" t="s">
        <v>22</v>
      </c>
      <c r="E156" s="7" t="s">
        <v>438</v>
      </c>
      <c r="F156" s="64" t="s">
        <v>132</v>
      </c>
      <c r="G156" s="62">
        <v>1</v>
      </c>
      <c r="I156" s="10" t="s">
        <v>110</v>
      </c>
      <c r="J156" s="71" t="str">
        <f t="shared" si="27"/>
        <v>Spare_DI35_1</v>
      </c>
      <c r="K156" s="74" t="s">
        <v>600</v>
      </c>
      <c r="L156" s="181"/>
      <c r="M156" s="181">
        <v>1000</v>
      </c>
      <c r="N156" s="78" t="s">
        <v>605</v>
      </c>
      <c r="O156" s="83"/>
      <c r="P156" s="78" t="str">
        <f t="shared" si="29"/>
        <v>Spare Yard _True_+CB.1</v>
      </c>
      <c r="R156" s="80"/>
      <c r="S156" s="92"/>
      <c r="W156" s="12" t="str">
        <f t="shared" si="31"/>
        <v/>
      </c>
      <c r="X156" s="6" t="str">
        <f t="shared" si="32"/>
        <v/>
      </c>
      <c r="Y156" s="106" t="str">
        <f t="shared" si="33"/>
        <v/>
      </c>
      <c r="AA156" s="6"/>
      <c r="AH156" s="118"/>
      <c r="AJ156" s="119"/>
      <c r="AK156" s="119"/>
      <c r="AL156" s="117" t="str">
        <f t="shared" si="28"/>
        <v/>
      </c>
      <c r="AQ156" s="130"/>
      <c r="AS156" s="131"/>
      <c r="AT156" s="7"/>
      <c r="AU156" s="132"/>
      <c r="AV156" s="129" t="str">
        <f t="shared" si="30"/>
        <v/>
      </c>
      <c r="AW156" s="140"/>
      <c r="BA156" s="150" t="str">
        <f t="shared" si="26"/>
        <v/>
      </c>
      <c r="BR156" s="6"/>
      <c r="BS156" s="11"/>
    </row>
    <row r="157" spans="1:71" ht="15.75" x14ac:dyDescent="0.25">
      <c r="A157" s="52" t="s">
        <v>417</v>
      </c>
      <c r="B157" s="194"/>
      <c r="C157" s="131" t="s">
        <v>111</v>
      </c>
      <c r="D157" s="7" t="s">
        <v>22</v>
      </c>
      <c r="E157" s="7" t="s">
        <v>438</v>
      </c>
      <c r="F157" s="64" t="s">
        <v>132</v>
      </c>
      <c r="G157" s="62">
        <v>2</v>
      </c>
      <c r="I157" s="10" t="s">
        <v>110</v>
      </c>
      <c r="J157" s="71" t="str">
        <f t="shared" si="27"/>
        <v>Spare_DI35_2</v>
      </c>
      <c r="K157" s="74" t="s">
        <v>600</v>
      </c>
      <c r="L157" s="181"/>
      <c r="M157" s="181">
        <v>1000</v>
      </c>
      <c r="N157" s="78" t="s">
        <v>605</v>
      </c>
      <c r="O157" s="83"/>
      <c r="P157" s="78" t="str">
        <f t="shared" si="29"/>
        <v>Spare Yard _True_+CB.1</v>
      </c>
      <c r="R157" s="80"/>
      <c r="S157" s="92"/>
      <c r="W157" s="12" t="str">
        <f t="shared" si="31"/>
        <v/>
      </c>
      <c r="X157" s="6" t="str">
        <f t="shared" si="32"/>
        <v/>
      </c>
      <c r="Y157" s="106" t="str">
        <f t="shared" si="33"/>
        <v/>
      </c>
      <c r="AA157" s="6"/>
      <c r="AH157" s="118"/>
      <c r="AJ157" s="119"/>
      <c r="AK157" s="119"/>
      <c r="AL157" s="117" t="str">
        <f t="shared" si="28"/>
        <v/>
      </c>
      <c r="AQ157" s="130"/>
      <c r="AS157" s="131"/>
      <c r="AT157" s="7"/>
      <c r="AU157" s="132"/>
      <c r="AV157" s="129" t="str">
        <f t="shared" si="30"/>
        <v/>
      </c>
      <c r="AW157" s="140"/>
      <c r="BA157" s="150" t="str">
        <f t="shared" si="26"/>
        <v/>
      </c>
      <c r="BR157" s="6"/>
      <c r="BS157" s="11"/>
    </row>
    <row r="158" spans="1:71" ht="15.75" x14ac:dyDescent="0.25">
      <c r="A158" s="52" t="s">
        <v>417</v>
      </c>
      <c r="B158" s="194"/>
      <c r="C158" s="131" t="s">
        <v>111</v>
      </c>
      <c r="D158" s="7" t="s">
        <v>22</v>
      </c>
      <c r="E158" s="7" t="s">
        <v>438</v>
      </c>
      <c r="F158" s="64" t="s">
        <v>132</v>
      </c>
      <c r="G158" s="62">
        <v>3</v>
      </c>
      <c r="I158" s="10" t="s">
        <v>110</v>
      </c>
      <c r="J158" s="71" t="str">
        <f t="shared" si="27"/>
        <v>Spare_DI35_3</v>
      </c>
      <c r="K158" s="74" t="s">
        <v>600</v>
      </c>
      <c r="L158" s="181"/>
      <c r="M158" s="181">
        <v>1000</v>
      </c>
      <c r="N158" s="78" t="s">
        <v>605</v>
      </c>
      <c r="O158" s="83"/>
      <c r="P158" s="78" t="str">
        <f t="shared" si="29"/>
        <v>Spare Yard _True_+CB.1</v>
      </c>
      <c r="R158" s="80"/>
      <c r="S158" s="92"/>
      <c r="W158" s="12" t="str">
        <f t="shared" si="31"/>
        <v/>
      </c>
      <c r="X158" s="6" t="str">
        <f t="shared" si="32"/>
        <v/>
      </c>
      <c r="Y158" s="106" t="str">
        <f t="shared" si="33"/>
        <v/>
      </c>
      <c r="AA158" s="6"/>
      <c r="AJ158" s="119"/>
      <c r="AK158" s="119"/>
      <c r="AL158" s="117" t="str">
        <f t="shared" si="28"/>
        <v/>
      </c>
      <c r="AQ158" s="130"/>
      <c r="AS158" s="131"/>
      <c r="AT158" s="7"/>
      <c r="AU158" s="132"/>
      <c r="AV158" s="129" t="str">
        <f t="shared" si="30"/>
        <v/>
      </c>
      <c r="AW158" s="140"/>
      <c r="BA158" s="150" t="str">
        <f t="shared" si="26"/>
        <v/>
      </c>
      <c r="BR158" s="6"/>
      <c r="BS158" s="11"/>
    </row>
    <row r="159" spans="1:71" ht="15.75" x14ac:dyDescent="0.25">
      <c r="A159" s="52" t="s">
        <v>417</v>
      </c>
      <c r="B159" s="194"/>
      <c r="C159" s="131" t="s">
        <v>111</v>
      </c>
      <c r="D159" s="7" t="s">
        <v>22</v>
      </c>
      <c r="E159" s="7" t="s">
        <v>438</v>
      </c>
      <c r="F159" s="64" t="s">
        <v>132</v>
      </c>
      <c r="G159" s="62">
        <v>4</v>
      </c>
      <c r="I159" s="10" t="s">
        <v>110</v>
      </c>
      <c r="J159" s="71" t="str">
        <f t="shared" si="27"/>
        <v>Spare_DI35_4</v>
      </c>
      <c r="K159" s="74" t="s">
        <v>600</v>
      </c>
      <c r="L159" s="181"/>
      <c r="M159" s="181">
        <v>1000</v>
      </c>
      <c r="N159" s="78" t="s">
        <v>605</v>
      </c>
      <c r="O159" s="83"/>
      <c r="P159" s="78" t="str">
        <f t="shared" si="29"/>
        <v>Spare Yard _True_+CB.1</v>
      </c>
      <c r="R159" s="80"/>
      <c r="S159" s="92"/>
      <c r="W159" s="12" t="str">
        <f t="shared" si="31"/>
        <v/>
      </c>
      <c r="X159" s="6" t="str">
        <f t="shared" si="32"/>
        <v/>
      </c>
      <c r="Y159" s="106" t="str">
        <f t="shared" si="33"/>
        <v/>
      </c>
      <c r="AA159" s="6"/>
      <c r="AJ159" s="119"/>
      <c r="AK159" s="119"/>
      <c r="AL159" s="117" t="str">
        <f t="shared" si="28"/>
        <v/>
      </c>
      <c r="AQ159" s="130"/>
      <c r="AS159" s="131"/>
      <c r="AT159" s="7"/>
      <c r="AU159" s="132"/>
      <c r="AV159" s="129" t="str">
        <f t="shared" si="30"/>
        <v/>
      </c>
      <c r="AW159" s="140"/>
      <c r="BA159" s="150" t="str">
        <f t="shared" si="26"/>
        <v/>
      </c>
      <c r="BR159" s="6"/>
      <c r="BS159" s="11"/>
    </row>
    <row r="160" spans="1:71" ht="15.75" x14ac:dyDescent="0.25">
      <c r="A160" s="52" t="s">
        <v>417</v>
      </c>
      <c r="B160" s="194"/>
      <c r="C160" s="131" t="s">
        <v>111</v>
      </c>
      <c r="D160" s="7" t="s">
        <v>22</v>
      </c>
      <c r="E160" s="7" t="s">
        <v>438</v>
      </c>
      <c r="F160" s="64" t="s">
        <v>132</v>
      </c>
      <c r="G160" s="62">
        <v>5</v>
      </c>
      <c r="I160" s="10" t="s">
        <v>110</v>
      </c>
      <c r="J160" s="71" t="str">
        <f t="shared" si="27"/>
        <v>Spare_DI35_5</v>
      </c>
      <c r="K160" s="74" t="s">
        <v>600</v>
      </c>
      <c r="L160" s="181"/>
      <c r="M160" s="181">
        <v>1000</v>
      </c>
      <c r="N160" s="78" t="s">
        <v>605</v>
      </c>
      <c r="O160" s="83"/>
      <c r="P160" s="78" t="str">
        <f t="shared" si="29"/>
        <v>Spare Yard _True_+CB.1</v>
      </c>
      <c r="R160" s="80"/>
      <c r="S160" s="92"/>
      <c r="W160" s="12" t="str">
        <f t="shared" si="31"/>
        <v/>
      </c>
      <c r="X160" s="6" t="str">
        <f t="shared" si="32"/>
        <v/>
      </c>
      <c r="Y160" s="106" t="str">
        <f t="shared" si="33"/>
        <v/>
      </c>
      <c r="AA160" s="6"/>
      <c r="AH160" s="118"/>
      <c r="AJ160" s="119"/>
      <c r="AK160" s="119"/>
      <c r="AL160" s="117" t="str">
        <f t="shared" si="28"/>
        <v/>
      </c>
      <c r="AQ160" s="130"/>
      <c r="AS160" s="131"/>
      <c r="AT160" s="7"/>
      <c r="AU160" s="132"/>
      <c r="AV160" s="129" t="str">
        <f t="shared" si="30"/>
        <v/>
      </c>
      <c r="AW160" s="140"/>
      <c r="BA160" s="150" t="str">
        <f t="shared" si="26"/>
        <v/>
      </c>
      <c r="BR160" s="6"/>
      <c r="BS160" s="11"/>
    </row>
    <row r="161" spans="1:71" ht="15.75" x14ac:dyDescent="0.25">
      <c r="A161" s="52" t="s">
        <v>417</v>
      </c>
      <c r="B161" s="194"/>
      <c r="C161" s="131" t="s">
        <v>111</v>
      </c>
      <c r="D161" s="7" t="s">
        <v>22</v>
      </c>
      <c r="E161" s="7" t="s">
        <v>438</v>
      </c>
      <c r="F161" s="64" t="s">
        <v>132</v>
      </c>
      <c r="G161" s="62">
        <v>6</v>
      </c>
      <c r="I161" s="10" t="s">
        <v>110</v>
      </c>
      <c r="J161" s="71" t="str">
        <f t="shared" si="27"/>
        <v>Spare_DI35_6</v>
      </c>
      <c r="K161" s="74" t="s">
        <v>600</v>
      </c>
      <c r="L161" s="181"/>
      <c r="M161" s="181">
        <v>1000</v>
      </c>
      <c r="N161" s="78" t="s">
        <v>605</v>
      </c>
      <c r="O161" s="83"/>
      <c r="P161" s="78" t="str">
        <f t="shared" si="29"/>
        <v>Spare Yard _True_+CB.1</v>
      </c>
      <c r="R161" s="80"/>
      <c r="S161" s="92"/>
      <c r="W161" s="12" t="str">
        <f t="shared" si="31"/>
        <v/>
      </c>
      <c r="X161" s="6" t="str">
        <f t="shared" si="32"/>
        <v/>
      </c>
      <c r="Y161" s="106" t="str">
        <f t="shared" si="33"/>
        <v/>
      </c>
      <c r="AA161" s="6"/>
      <c r="AH161" s="118"/>
      <c r="AJ161" s="119"/>
      <c r="AK161" s="119"/>
      <c r="AL161" s="117" t="str">
        <f t="shared" si="28"/>
        <v/>
      </c>
      <c r="AQ161" s="130"/>
      <c r="AS161" s="131"/>
      <c r="AT161" s="7"/>
      <c r="AU161" s="132"/>
      <c r="AV161" s="129" t="str">
        <f t="shared" si="30"/>
        <v/>
      </c>
      <c r="AW161" s="140"/>
      <c r="BA161" s="150" t="str">
        <f t="shared" si="26"/>
        <v/>
      </c>
      <c r="BR161" s="6"/>
      <c r="BS161" s="11"/>
    </row>
    <row r="162" spans="1:71" ht="15.75" x14ac:dyDescent="0.25">
      <c r="A162" s="52" t="s">
        <v>417</v>
      </c>
      <c r="B162" s="194"/>
      <c r="C162" s="131" t="s">
        <v>111</v>
      </c>
      <c r="D162" s="7" t="s">
        <v>22</v>
      </c>
      <c r="E162" s="7" t="s">
        <v>438</v>
      </c>
      <c r="F162" s="64" t="s">
        <v>132</v>
      </c>
      <c r="G162" s="62">
        <v>7</v>
      </c>
      <c r="I162" s="10" t="s">
        <v>110</v>
      </c>
      <c r="J162" s="71" t="str">
        <f t="shared" si="27"/>
        <v>Spare_DI35_7</v>
      </c>
      <c r="K162" s="74" t="s">
        <v>600</v>
      </c>
      <c r="L162" s="181"/>
      <c r="M162" s="181">
        <v>1000</v>
      </c>
      <c r="N162" s="78" t="s">
        <v>605</v>
      </c>
      <c r="O162" s="83"/>
      <c r="P162" s="78" t="str">
        <f t="shared" si="29"/>
        <v>Spare Yard _True_+CB.1</v>
      </c>
      <c r="R162" s="80"/>
      <c r="S162" s="92"/>
      <c r="W162" s="12" t="str">
        <f t="shared" si="31"/>
        <v/>
      </c>
      <c r="X162" s="6" t="str">
        <f t="shared" si="32"/>
        <v/>
      </c>
      <c r="Y162" s="106" t="str">
        <f t="shared" si="33"/>
        <v/>
      </c>
      <c r="AA162" s="6"/>
      <c r="AH162" s="118"/>
      <c r="AJ162" s="119"/>
      <c r="AK162" s="119"/>
      <c r="AL162" s="117" t="str">
        <f t="shared" si="28"/>
        <v/>
      </c>
      <c r="AQ162" s="130"/>
      <c r="AS162" s="131"/>
      <c r="AT162" s="7"/>
      <c r="AU162" s="132"/>
      <c r="AV162" s="129" t="str">
        <f t="shared" si="30"/>
        <v/>
      </c>
      <c r="AW162" s="140"/>
      <c r="BA162" s="150" t="str">
        <f t="shared" si="26"/>
        <v/>
      </c>
      <c r="BR162" s="6"/>
      <c r="BS162" s="11"/>
    </row>
    <row r="163" spans="1:71" ht="15.75" x14ac:dyDescent="0.25">
      <c r="A163" s="52" t="s">
        <v>417</v>
      </c>
      <c r="B163" s="194"/>
      <c r="C163" s="131" t="s">
        <v>111</v>
      </c>
      <c r="D163" s="7" t="s">
        <v>22</v>
      </c>
      <c r="E163" s="7" t="s">
        <v>438</v>
      </c>
      <c r="F163" s="64" t="s">
        <v>132</v>
      </c>
      <c r="G163" s="62">
        <v>8</v>
      </c>
      <c r="I163" s="10" t="s">
        <v>110</v>
      </c>
      <c r="J163" s="71" t="str">
        <f t="shared" si="27"/>
        <v>Spare_DI35_8</v>
      </c>
      <c r="K163" s="74" t="s">
        <v>600</v>
      </c>
      <c r="L163" s="181"/>
      <c r="M163" s="181">
        <v>1000</v>
      </c>
      <c r="N163" s="78" t="s">
        <v>605</v>
      </c>
      <c r="O163" s="83"/>
      <c r="P163" s="78" t="str">
        <f t="shared" si="29"/>
        <v>Spare Yard _True_+CB.1</v>
      </c>
      <c r="R163" s="80"/>
      <c r="S163" s="92"/>
      <c r="W163" s="12" t="str">
        <f t="shared" si="31"/>
        <v/>
      </c>
      <c r="X163" s="6" t="str">
        <f t="shared" si="32"/>
        <v/>
      </c>
      <c r="Y163" s="106" t="str">
        <f t="shared" si="33"/>
        <v/>
      </c>
      <c r="AA163" s="6"/>
      <c r="AH163" s="118"/>
      <c r="AJ163" s="119"/>
      <c r="AK163" s="119"/>
      <c r="AL163" s="117" t="str">
        <f t="shared" si="28"/>
        <v/>
      </c>
      <c r="AQ163" s="130"/>
      <c r="AS163" s="131"/>
      <c r="AT163" s="7"/>
      <c r="AU163" s="132"/>
      <c r="AV163" s="129" t="str">
        <f t="shared" si="30"/>
        <v/>
      </c>
      <c r="AW163" s="140"/>
      <c r="BA163" s="150" t="str">
        <f t="shared" si="26"/>
        <v/>
      </c>
      <c r="BR163" s="6"/>
      <c r="BS163" s="11"/>
    </row>
    <row r="164" spans="1:71" ht="15.75" x14ac:dyDescent="0.25">
      <c r="A164" s="52" t="s">
        <v>417</v>
      </c>
      <c r="B164" s="194"/>
      <c r="C164" s="131" t="s">
        <v>111</v>
      </c>
      <c r="D164" s="7" t="s">
        <v>22</v>
      </c>
      <c r="E164" s="7" t="s">
        <v>439</v>
      </c>
      <c r="F164" s="64" t="s">
        <v>132</v>
      </c>
      <c r="G164" s="62">
        <v>1</v>
      </c>
      <c r="I164" s="10" t="s">
        <v>110</v>
      </c>
      <c r="J164" s="71" t="str">
        <f t="shared" si="27"/>
        <v>Spare_DI36_1</v>
      </c>
      <c r="K164" s="74" t="s">
        <v>600</v>
      </c>
      <c r="L164" s="181"/>
      <c r="M164" s="181">
        <v>1000</v>
      </c>
      <c r="N164" s="78" t="s">
        <v>605</v>
      </c>
      <c r="O164" s="83"/>
      <c r="P164" s="78" t="str">
        <f t="shared" si="29"/>
        <v>Spare Yard _True_+CB.1</v>
      </c>
      <c r="R164" s="80"/>
      <c r="S164" s="92"/>
      <c r="W164" s="12" t="str">
        <f t="shared" si="31"/>
        <v/>
      </c>
      <c r="X164" s="6" t="str">
        <f t="shared" si="32"/>
        <v/>
      </c>
      <c r="Y164" s="106" t="str">
        <f t="shared" si="33"/>
        <v/>
      </c>
      <c r="AA164" s="6"/>
      <c r="AJ164" s="119"/>
      <c r="AK164" s="119"/>
      <c r="AL164" s="117" t="str">
        <f t="shared" si="28"/>
        <v/>
      </c>
      <c r="AQ164" s="130"/>
      <c r="AS164" s="131"/>
      <c r="AT164" s="7"/>
      <c r="AU164" s="132"/>
      <c r="AV164" s="129" t="str">
        <f t="shared" si="30"/>
        <v/>
      </c>
      <c r="AW164" s="140"/>
      <c r="BA164" s="150" t="str">
        <f t="shared" si="26"/>
        <v/>
      </c>
      <c r="BR164" s="6"/>
      <c r="BS164" s="11"/>
    </row>
    <row r="165" spans="1:71" ht="15.75" x14ac:dyDescent="0.25">
      <c r="A165" s="52" t="s">
        <v>417</v>
      </c>
      <c r="B165" s="194"/>
      <c r="C165" s="131" t="s">
        <v>111</v>
      </c>
      <c r="D165" s="7" t="s">
        <v>22</v>
      </c>
      <c r="E165" s="7" t="s">
        <v>439</v>
      </c>
      <c r="F165" s="64" t="s">
        <v>132</v>
      </c>
      <c r="G165" s="62">
        <v>2</v>
      </c>
      <c r="I165" s="10" t="s">
        <v>110</v>
      </c>
      <c r="J165" s="71" t="str">
        <f t="shared" si="27"/>
        <v>Spare_DI36_2</v>
      </c>
      <c r="K165" s="74" t="s">
        <v>600</v>
      </c>
      <c r="L165" s="181"/>
      <c r="M165" s="181">
        <v>1000</v>
      </c>
      <c r="N165" s="78" t="s">
        <v>605</v>
      </c>
      <c r="O165" s="83"/>
      <c r="P165" s="78" t="str">
        <f t="shared" si="29"/>
        <v>Spare Yard _True_+CB.1</v>
      </c>
      <c r="R165" s="80"/>
      <c r="S165" s="92"/>
      <c r="W165" s="12" t="str">
        <f t="shared" si="31"/>
        <v/>
      </c>
      <c r="X165" s="6" t="str">
        <f t="shared" si="32"/>
        <v/>
      </c>
      <c r="Y165" s="106" t="str">
        <f t="shared" si="33"/>
        <v/>
      </c>
      <c r="AA165" s="6"/>
      <c r="AL165" s="117" t="str">
        <f t="shared" si="28"/>
        <v/>
      </c>
      <c r="AQ165" s="130"/>
      <c r="AS165" s="131"/>
      <c r="AT165" s="7"/>
      <c r="AU165" s="132"/>
      <c r="AV165" s="129" t="str">
        <f t="shared" si="30"/>
        <v/>
      </c>
      <c r="AW165" s="140"/>
      <c r="BA165" s="150" t="str">
        <f t="shared" ref="BA165:BA204" si="34">IF(ISNUMBER(AL165),"1","")</f>
        <v/>
      </c>
      <c r="BR165" s="6"/>
      <c r="BS165" s="11"/>
    </row>
    <row r="166" spans="1:71" ht="15.75" x14ac:dyDescent="0.25">
      <c r="A166" s="52" t="s">
        <v>417</v>
      </c>
      <c r="B166" s="194"/>
      <c r="C166" s="131" t="s">
        <v>111</v>
      </c>
      <c r="D166" s="7" t="s">
        <v>22</v>
      </c>
      <c r="E166" s="7" t="s">
        <v>439</v>
      </c>
      <c r="F166" s="64" t="s">
        <v>132</v>
      </c>
      <c r="G166" s="62">
        <v>3</v>
      </c>
      <c r="I166" s="10" t="s">
        <v>110</v>
      </c>
      <c r="J166" s="71" t="str">
        <f t="shared" si="27"/>
        <v>Spare_DI36_3</v>
      </c>
      <c r="K166" s="74" t="s">
        <v>600</v>
      </c>
      <c r="L166" s="181"/>
      <c r="M166" s="181">
        <v>1000</v>
      </c>
      <c r="N166" s="78" t="s">
        <v>605</v>
      </c>
      <c r="O166" s="83"/>
      <c r="P166" s="78" t="str">
        <f t="shared" si="29"/>
        <v>Spare Yard _True_+CB.1</v>
      </c>
      <c r="R166" s="80"/>
      <c r="S166" s="92"/>
      <c r="W166" s="12" t="str">
        <f t="shared" si="31"/>
        <v/>
      </c>
      <c r="X166" s="6" t="str">
        <f t="shared" si="32"/>
        <v/>
      </c>
      <c r="Y166" s="106" t="str">
        <f t="shared" si="33"/>
        <v/>
      </c>
      <c r="AA166" s="6"/>
      <c r="AL166" s="117" t="str">
        <f t="shared" si="28"/>
        <v/>
      </c>
      <c r="AQ166" s="130"/>
      <c r="AS166" s="131"/>
      <c r="AT166" s="7"/>
      <c r="AU166" s="132"/>
      <c r="AV166" s="129" t="str">
        <f t="shared" si="30"/>
        <v/>
      </c>
      <c r="AW166" s="140"/>
      <c r="BA166" s="150" t="str">
        <f t="shared" si="34"/>
        <v/>
      </c>
      <c r="BR166" s="6"/>
      <c r="BS166" s="11"/>
    </row>
    <row r="167" spans="1:71" ht="15.75" x14ac:dyDescent="0.25">
      <c r="A167" s="52" t="s">
        <v>417</v>
      </c>
      <c r="B167" s="194"/>
      <c r="C167" s="131" t="s">
        <v>111</v>
      </c>
      <c r="D167" s="7" t="s">
        <v>22</v>
      </c>
      <c r="E167" s="7" t="s">
        <v>439</v>
      </c>
      <c r="F167" s="64" t="s">
        <v>132</v>
      </c>
      <c r="G167" s="62">
        <v>4</v>
      </c>
      <c r="I167" s="10" t="s">
        <v>110</v>
      </c>
      <c r="J167" s="71" t="str">
        <f t="shared" si="27"/>
        <v>Spare_DI36_4</v>
      </c>
      <c r="K167" s="74" t="s">
        <v>600</v>
      </c>
      <c r="L167" s="181"/>
      <c r="M167" s="181">
        <v>1000</v>
      </c>
      <c r="N167" s="78" t="s">
        <v>605</v>
      </c>
      <c r="O167" s="83"/>
      <c r="P167" s="78" t="str">
        <f t="shared" si="29"/>
        <v>Spare Yard _True_+CB.1</v>
      </c>
      <c r="R167" s="80"/>
      <c r="S167" s="92"/>
      <c r="W167" s="12" t="str">
        <f t="shared" si="31"/>
        <v/>
      </c>
      <c r="X167" s="6" t="str">
        <f t="shared" si="32"/>
        <v/>
      </c>
      <c r="Y167" s="106" t="str">
        <f t="shared" si="33"/>
        <v/>
      </c>
      <c r="AA167" s="6"/>
      <c r="AL167" s="117" t="str">
        <f t="shared" si="28"/>
        <v/>
      </c>
      <c r="AQ167" s="130"/>
      <c r="AS167" s="131"/>
      <c r="AT167" s="7"/>
      <c r="AU167" s="132"/>
      <c r="AV167" s="129" t="str">
        <f t="shared" si="30"/>
        <v/>
      </c>
      <c r="AW167" s="140"/>
      <c r="BA167" s="150" t="str">
        <f t="shared" si="34"/>
        <v/>
      </c>
      <c r="BR167" s="6"/>
      <c r="BS167" s="11"/>
    </row>
    <row r="168" spans="1:71" ht="15.75" x14ac:dyDescent="0.25">
      <c r="A168" s="52" t="s">
        <v>417</v>
      </c>
      <c r="B168" s="194"/>
      <c r="C168" s="131" t="s">
        <v>111</v>
      </c>
      <c r="D168" s="7" t="s">
        <v>22</v>
      </c>
      <c r="E168" s="7" t="s">
        <v>439</v>
      </c>
      <c r="F168" s="64" t="s">
        <v>132</v>
      </c>
      <c r="G168" s="62">
        <v>5</v>
      </c>
      <c r="I168" s="10" t="s">
        <v>110</v>
      </c>
      <c r="J168" s="71" t="str">
        <f t="shared" si="27"/>
        <v>Spare_DI36_5</v>
      </c>
      <c r="K168" s="74" t="s">
        <v>600</v>
      </c>
      <c r="L168" s="181"/>
      <c r="M168" s="181">
        <v>1000</v>
      </c>
      <c r="N168" s="78" t="s">
        <v>605</v>
      </c>
      <c r="O168" s="83"/>
      <c r="P168" s="78" t="str">
        <f t="shared" si="29"/>
        <v>Spare Yard _True_+CB.1</v>
      </c>
      <c r="S168" s="92"/>
      <c r="T168" s="74"/>
      <c r="V168" s="99"/>
      <c r="W168" s="12" t="str">
        <f t="shared" si="31"/>
        <v/>
      </c>
      <c r="X168" s="6" t="str">
        <f t="shared" si="32"/>
        <v/>
      </c>
      <c r="Y168" s="106" t="str">
        <f t="shared" si="33"/>
        <v/>
      </c>
      <c r="Z168" s="107"/>
      <c r="AB168" s="108"/>
      <c r="AC168" s="108"/>
      <c r="AD168" s="71"/>
      <c r="AE168" s="71"/>
      <c r="AF168" s="71"/>
      <c r="AG168" s="71"/>
      <c r="AH168" s="120"/>
      <c r="AJ168" s="119"/>
      <c r="AK168" s="119"/>
      <c r="AL168" s="117" t="str">
        <f t="shared" si="28"/>
        <v/>
      </c>
      <c r="AQ168" s="130"/>
      <c r="AS168" s="131"/>
      <c r="AT168" s="7"/>
      <c r="AU168" s="132"/>
      <c r="AV168" s="129" t="str">
        <f t="shared" si="30"/>
        <v/>
      </c>
      <c r="AW168" s="140"/>
      <c r="AY168" s="148"/>
      <c r="AZ168" s="148"/>
      <c r="BA168" s="150" t="str">
        <f t="shared" si="34"/>
        <v/>
      </c>
      <c r="BB168" s="157"/>
      <c r="BC168" s="136"/>
      <c r="BF168" s="136"/>
      <c r="BI168" s="136"/>
      <c r="BL168" s="136"/>
      <c r="BO168" s="136"/>
      <c r="BP168" s="158"/>
      <c r="BQ168" s="107"/>
      <c r="BR168" s="62"/>
      <c r="BS168" s="71"/>
    </row>
    <row r="169" spans="1:71" ht="15.75" x14ac:dyDescent="0.25">
      <c r="A169" s="52" t="s">
        <v>417</v>
      </c>
      <c r="B169" s="194"/>
      <c r="C169" s="131" t="s">
        <v>111</v>
      </c>
      <c r="D169" s="7" t="s">
        <v>22</v>
      </c>
      <c r="E169" s="7" t="s">
        <v>439</v>
      </c>
      <c r="F169" s="64" t="s">
        <v>132</v>
      </c>
      <c r="G169" s="62">
        <v>6</v>
      </c>
      <c r="I169" s="10" t="s">
        <v>110</v>
      </c>
      <c r="J169" s="71" t="str">
        <f t="shared" si="27"/>
        <v>Spare_DI36_6</v>
      </c>
      <c r="K169" s="74" t="s">
        <v>600</v>
      </c>
      <c r="L169" s="181"/>
      <c r="M169" s="181">
        <v>1000</v>
      </c>
      <c r="N169" s="78" t="s">
        <v>605</v>
      </c>
      <c r="O169" s="83"/>
      <c r="P169" s="78" t="str">
        <f t="shared" si="29"/>
        <v>Spare Yard _True_+CB.1</v>
      </c>
      <c r="R169" s="80"/>
      <c r="S169" s="92"/>
      <c r="W169" s="12" t="str">
        <f t="shared" si="31"/>
        <v/>
      </c>
      <c r="X169" s="6" t="str">
        <f t="shared" si="32"/>
        <v/>
      </c>
      <c r="Y169" s="106" t="str">
        <f t="shared" si="33"/>
        <v/>
      </c>
      <c r="Z169" s="107"/>
      <c r="AB169" s="108"/>
      <c r="AC169" s="108"/>
      <c r="AD169" s="71"/>
      <c r="AE169" s="71"/>
      <c r="AF169" s="71"/>
      <c r="AG169" s="71"/>
      <c r="AH169" s="120"/>
      <c r="AJ169" s="119"/>
      <c r="AK169" s="119"/>
      <c r="AL169" s="117" t="str">
        <f t="shared" si="28"/>
        <v/>
      </c>
      <c r="AQ169" s="130"/>
      <c r="AS169" s="131"/>
      <c r="AT169" s="7"/>
      <c r="AU169" s="132"/>
      <c r="AV169" s="129" t="str">
        <f t="shared" si="30"/>
        <v/>
      </c>
      <c r="AW169" s="140"/>
      <c r="AX169" s="144"/>
      <c r="BA169" s="150" t="str">
        <f t="shared" si="34"/>
        <v/>
      </c>
      <c r="BP169" s="158"/>
      <c r="BR169" s="6"/>
      <c r="BS169" s="11"/>
    </row>
    <row r="170" spans="1:71" ht="15.75" x14ac:dyDescent="0.25">
      <c r="A170" s="52" t="s">
        <v>417</v>
      </c>
      <c r="B170" s="194"/>
      <c r="C170" s="131" t="s">
        <v>111</v>
      </c>
      <c r="D170" s="7" t="s">
        <v>22</v>
      </c>
      <c r="E170" s="7" t="s">
        <v>439</v>
      </c>
      <c r="F170" s="64" t="s">
        <v>132</v>
      </c>
      <c r="G170" s="62">
        <v>7</v>
      </c>
      <c r="I170" s="10" t="s">
        <v>110</v>
      </c>
      <c r="J170" s="71" t="str">
        <f t="shared" si="27"/>
        <v>Spare_DI36_7</v>
      </c>
      <c r="K170" s="74" t="s">
        <v>600</v>
      </c>
      <c r="L170" s="181"/>
      <c r="M170" s="181">
        <v>1000</v>
      </c>
      <c r="N170" s="78" t="s">
        <v>605</v>
      </c>
      <c r="O170" s="83"/>
      <c r="P170" s="78" t="str">
        <f t="shared" si="29"/>
        <v>Spare Yard _True_+CB.1</v>
      </c>
      <c r="R170" s="80"/>
      <c r="S170" s="92"/>
      <c r="W170" s="12" t="str">
        <f t="shared" si="31"/>
        <v/>
      </c>
      <c r="X170" s="6" t="str">
        <f t="shared" si="32"/>
        <v/>
      </c>
      <c r="Y170" s="106" t="str">
        <f t="shared" si="33"/>
        <v/>
      </c>
      <c r="Z170" s="107"/>
      <c r="AB170" s="108"/>
      <c r="AC170" s="108"/>
      <c r="AD170" s="71"/>
      <c r="AE170" s="71"/>
      <c r="AF170" s="71"/>
      <c r="AG170" s="71"/>
      <c r="AH170" s="120"/>
      <c r="AJ170" s="119"/>
      <c r="AK170" s="119"/>
      <c r="AL170" s="117" t="str">
        <f t="shared" si="28"/>
        <v/>
      </c>
      <c r="AQ170" s="130"/>
      <c r="AS170" s="131"/>
      <c r="AT170" s="7"/>
      <c r="AU170" s="132"/>
      <c r="AV170" s="129" t="str">
        <f t="shared" si="30"/>
        <v/>
      </c>
      <c r="AW170" s="140"/>
      <c r="BA170" s="150" t="str">
        <f t="shared" si="34"/>
        <v/>
      </c>
      <c r="BP170" s="158"/>
      <c r="BR170" s="6"/>
      <c r="BS170" s="11"/>
    </row>
    <row r="171" spans="1:71" ht="15.75" x14ac:dyDescent="0.25">
      <c r="A171" s="52" t="s">
        <v>417</v>
      </c>
      <c r="B171" s="194"/>
      <c r="C171" s="131" t="s">
        <v>111</v>
      </c>
      <c r="D171" s="7" t="s">
        <v>22</v>
      </c>
      <c r="E171" s="7" t="s">
        <v>439</v>
      </c>
      <c r="F171" s="64" t="s">
        <v>132</v>
      </c>
      <c r="G171" s="62">
        <v>8</v>
      </c>
      <c r="I171" s="10" t="s">
        <v>110</v>
      </c>
      <c r="J171" s="71" t="str">
        <f t="shared" si="27"/>
        <v>Spare_DI36_8</v>
      </c>
      <c r="K171" s="74" t="s">
        <v>600</v>
      </c>
      <c r="L171" s="181"/>
      <c r="M171" s="181">
        <v>1000</v>
      </c>
      <c r="N171" s="78" t="s">
        <v>605</v>
      </c>
      <c r="O171" s="83"/>
      <c r="P171" s="78" t="str">
        <f t="shared" si="29"/>
        <v>Spare Yard _True_+CB.1</v>
      </c>
      <c r="R171" s="80"/>
      <c r="S171" s="92"/>
      <c r="W171" s="12" t="str">
        <f t="shared" si="31"/>
        <v/>
      </c>
      <c r="X171" s="6" t="str">
        <f t="shared" si="32"/>
        <v/>
      </c>
      <c r="Y171" s="106" t="str">
        <f t="shared" si="33"/>
        <v/>
      </c>
      <c r="Z171" s="107"/>
      <c r="AB171" s="108"/>
      <c r="AC171" s="108"/>
      <c r="AD171" s="71"/>
      <c r="AE171" s="71"/>
      <c r="AF171" s="71"/>
      <c r="AG171" s="71"/>
      <c r="AH171" s="120"/>
      <c r="AJ171" s="119"/>
      <c r="AK171" s="119"/>
      <c r="AL171" s="117" t="str">
        <f t="shared" si="28"/>
        <v/>
      </c>
      <c r="AQ171" s="130"/>
      <c r="AS171" s="131"/>
      <c r="AT171" s="7"/>
      <c r="AU171" s="132"/>
      <c r="AV171" s="129" t="str">
        <f t="shared" si="30"/>
        <v/>
      </c>
      <c r="AW171" s="140"/>
      <c r="BA171" s="150" t="str">
        <f t="shared" si="34"/>
        <v/>
      </c>
      <c r="BP171" s="158"/>
      <c r="BR171" s="6"/>
      <c r="BS171" s="11"/>
    </row>
    <row r="172" spans="1:71" ht="15.75" x14ac:dyDescent="0.25">
      <c r="A172" s="52" t="s">
        <v>1509</v>
      </c>
      <c r="B172" s="187"/>
      <c r="C172" s="131" t="s">
        <v>118</v>
      </c>
      <c r="D172" s="7" t="s">
        <v>22</v>
      </c>
      <c r="E172" s="7" t="s">
        <v>170</v>
      </c>
      <c r="F172" s="64" t="s">
        <v>171</v>
      </c>
      <c r="G172" s="62">
        <v>1</v>
      </c>
      <c r="I172" s="10" t="s">
        <v>110</v>
      </c>
      <c r="J172" s="11" t="s">
        <v>492</v>
      </c>
      <c r="K172" s="74" t="s">
        <v>600</v>
      </c>
      <c r="L172" s="181"/>
      <c r="M172" s="181">
        <v>1000</v>
      </c>
      <c r="N172" s="78" t="s">
        <v>1701</v>
      </c>
      <c r="O172" s="83" t="s">
        <v>621</v>
      </c>
      <c r="P172" s="78" t="s">
        <v>712</v>
      </c>
      <c r="R172" s="80"/>
      <c r="S172" s="92"/>
      <c r="T172" s="219" t="s">
        <v>1529</v>
      </c>
      <c r="U172" s="102" t="s">
        <v>1579</v>
      </c>
      <c r="W172" s="12" t="str">
        <f t="shared" si="31"/>
        <v>Mqtt1</v>
      </c>
      <c r="X172" s="6" t="str">
        <f t="shared" si="32"/>
        <v>250000 FRESH WATER</v>
      </c>
      <c r="Y172" s="106" t="str">
        <f t="shared" si="33"/>
        <v>$.FLOW_LOWER_SALOON_COLD_WATER</v>
      </c>
      <c r="AA172" s="6"/>
      <c r="AH172" s="53">
        <v>0.05</v>
      </c>
      <c r="AI172" s="78">
        <v>35</v>
      </c>
      <c r="AJ172" s="116" t="s">
        <v>1742</v>
      </c>
      <c r="AL172" s="117" t="str">
        <f t="shared" ref="AL172:AL223" si="35">IF(ISBLANK(AS172),"",ROW())</f>
        <v/>
      </c>
      <c r="AQ172" s="130"/>
      <c r="AS172" s="131"/>
      <c r="AT172" s="7"/>
      <c r="AU172" s="132"/>
      <c r="AV172" s="129" t="str">
        <f t="shared" si="30"/>
        <v/>
      </c>
      <c r="AW172" s="140"/>
      <c r="BA172" s="150" t="str">
        <f t="shared" si="34"/>
        <v/>
      </c>
      <c r="BR172" s="6"/>
      <c r="BS172" s="11"/>
    </row>
    <row r="173" spans="1:71" ht="15.75" x14ac:dyDescent="0.25">
      <c r="A173" s="52" t="s">
        <v>871</v>
      </c>
      <c r="B173" s="187"/>
      <c r="C173" s="131" t="s">
        <v>118</v>
      </c>
      <c r="D173" s="7" t="s">
        <v>22</v>
      </c>
      <c r="E173" s="7" t="s">
        <v>170</v>
      </c>
      <c r="F173" s="64" t="s">
        <v>171</v>
      </c>
      <c r="G173" s="62">
        <v>2</v>
      </c>
      <c r="I173" s="10" t="s">
        <v>110</v>
      </c>
      <c r="J173" s="11" t="s">
        <v>493</v>
      </c>
      <c r="K173" s="74" t="s">
        <v>600</v>
      </c>
      <c r="L173" s="181"/>
      <c r="M173" s="181">
        <v>1000</v>
      </c>
      <c r="N173" s="78" t="s">
        <v>1701</v>
      </c>
      <c r="O173" s="188" t="s">
        <v>622</v>
      </c>
      <c r="P173" s="78" t="s">
        <v>713</v>
      </c>
      <c r="R173" s="80"/>
      <c r="S173" s="92"/>
      <c r="T173" s="260" t="s">
        <v>1532</v>
      </c>
      <c r="U173" s="221" t="s">
        <v>1579</v>
      </c>
      <c r="W173" s="12" t="str">
        <f t="shared" si="31"/>
        <v>Mqtt1</v>
      </c>
      <c r="X173" s="6" t="str">
        <f t="shared" si="32"/>
        <v>250000 FRESH WATER</v>
      </c>
      <c r="Y173" s="106" t="str">
        <f t="shared" si="33"/>
        <v>$.FLOW_DAYHEAD_COLD_WATER</v>
      </c>
      <c r="AA173" s="6"/>
      <c r="AH173" s="53">
        <v>0.05</v>
      </c>
      <c r="AI173" s="78">
        <v>35</v>
      </c>
      <c r="AJ173" s="116" t="s">
        <v>1742</v>
      </c>
      <c r="AL173" s="117" t="str">
        <f t="shared" si="35"/>
        <v/>
      </c>
      <c r="AQ173" s="130"/>
      <c r="AS173" s="131"/>
      <c r="AT173" s="7"/>
      <c r="AU173" s="132"/>
      <c r="AV173" s="129" t="str">
        <f t="shared" si="30"/>
        <v/>
      </c>
      <c r="AW173" s="140"/>
      <c r="BA173" s="150" t="str">
        <f t="shared" si="34"/>
        <v/>
      </c>
      <c r="BR173" s="6"/>
      <c r="BS173" s="11"/>
    </row>
    <row r="174" spans="1:71" ht="15.75" x14ac:dyDescent="0.25">
      <c r="A174" s="52" t="s">
        <v>1509</v>
      </c>
      <c r="B174" s="187"/>
      <c r="C174" s="131" t="s">
        <v>118</v>
      </c>
      <c r="D174" s="7" t="s">
        <v>22</v>
      </c>
      <c r="E174" s="7" t="s">
        <v>170</v>
      </c>
      <c r="F174" s="64" t="s">
        <v>171</v>
      </c>
      <c r="G174" s="62">
        <v>3</v>
      </c>
      <c r="I174" s="10" t="s">
        <v>110</v>
      </c>
      <c r="J174" s="11" t="s">
        <v>494</v>
      </c>
      <c r="K174" s="74" t="s">
        <v>600</v>
      </c>
      <c r="L174" s="181"/>
      <c r="M174" s="181">
        <v>1000</v>
      </c>
      <c r="N174" s="78" t="s">
        <v>1701</v>
      </c>
      <c r="O174" s="83" t="s">
        <v>623</v>
      </c>
      <c r="P174" s="88" t="s">
        <v>714</v>
      </c>
      <c r="R174" s="80"/>
      <c r="S174" s="92"/>
      <c r="T174" s="261"/>
      <c r="U174" s="228"/>
      <c r="W174" s="12" t="str">
        <f t="shared" si="31"/>
        <v>Mqtt1</v>
      </c>
      <c r="X174" s="6" t="str">
        <f t="shared" si="32"/>
        <v>250000 FRESH WATER</v>
      </c>
      <c r="Y174" s="106" t="str">
        <f t="shared" si="33"/>
        <v>$.FLOW_GUEST_CABIN_SB_HOT_WATER</v>
      </c>
      <c r="AA174" s="6"/>
      <c r="AH174" s="53">
        <v>0.05</v>
      </c>
      <c r="AI174" s="78">
        <v>35</v>
      </c>
      <c r="AJ174" s="116" t="s">
        <v>1742</v>
      </c>
      <c r="AL174" s="117" t="str">
        <f t="shared" si="35"/>
        <v/>
      </c>
      <c r="AQ174" s="130"/>
      <c r="AS174" s="131"/>
      <c r="AT174" s="7"/>
      <c r="AU174" s="132"/>
      <c r="AV174" s="129" t="str">
        <f t="shared" si="30"/>
        <v/>
      </c>
      <c r="AW174" s="140"/>
      <c r="BA174" s="150" t="str">
        <f t="shared" si="34"/>
        <v/>
      </c>
      <c r="BR174" s="6"/>
      <c r="BS174" s="11"/>
    </row>
    <row r="175" spans="1:71" ht="15.75" x14ac:dyDescent="0.25">
      <c r="A175" s="52" t="s">
        <v>1509</v>
      </c>
      <c r="B175" s="187"/>
      <c r="C175" s="131" t="s">
        <v>118</v>
      </c>
      <c r="D175" s="7" t="s">
        <v>22</v>
      </c>
      <c r="E175" s="7" t="s">
        <v>170</v>
      </c>
      <c r="F175" s="64" t="s">
        <v>171</v>
      </c>
      <c r="G175" s="62">
        <v>4</v>
      </c>
      <c r="I175" s="10" t="s">
        <v>110</v>
      </c>
      <c r="J175" s="71" t="s">
        <v>495</v>
      </c>
      <c r="K175" s="74" t="s">
        <v>600</v>
      </c>
      <c r="L175" s="181"/>
      <c r="M175" s="181">
        <v>1000</v>
      </c>
      <c r="N175" s="78" t="s">
        <v>1701</v>
      </c>
      <c r="O175" s="83" t="s">
        <v>624</v>
      </c>
      <c r="P175" s="78" t="s">
        <v>715</v>
      </c>
      <c r="R175" s="80"/>
      <c r="S175" s="92"/>
      <c r="T175" s="261"/>
      <c r="U175" s="228"/>
      <c r="W175" s="12" t="str">
        <f t="shared" si="31"/>
        <v>Mqtt1</v>
      </c>
      <c r="X175" s="6" t="str">
        <f t="shared" si="32"/>
        <v>250000 FRESH WATER</v>
      </c>
      <c r="Y175" s="106" t="str">
        <f t="shared" si="33"/>
        <v>$.FLOW_GUEST_CABIN_SB_COLD_WATER</v>
      </c>
      <c r="AA175" s="6"/>
      <c r="AH175" s="53">
        <v>0.05</v>
      </c>
      <c r="AI175" s="78">
        <v>35</v>
      </c>
      <c r="AJ175" s="116" t="s">
        <v>1742</v>
      </c>
      <c r="AL175" s="117" t="str">
        <f t="shared" si="35"/>
        <v/>
      </c>
      <c r="AQ175" s="130"/>
      <c r="AS175" s="131"/>
      <c r="AT175" s="7"/>
      <c r="AU175" s="132"/>
      <c r="AV175" s="129" t="str">
        <f t="shared" si="30"/>
        <v/>
      </c>
      <c r="AW175" s="140"/>
      <c r="BA175" s="150" t="str">
        <f t="shared" si="34"/>
        <v/>
      </c>
      <c r="BR175" s="6"/>
      <c r="BS175" s="11"/>
    </row>
    <row r="176" spans="1:71" ht="15.75" x14ac:dyDescent="0.25">
      <c r="A176" s="52" t="s">
        <v>1509</v>
      </c>
      <c r="B176" s="187"/>
      <c r="C176" s="131" t="s">
        <v>118</v>
      </c>
      <c r="D176" s="7" t="s">
        <v>22</v>
      </c>
      <c r="E176" s="7" t="s">
        <v>174</v>
      </c>
      <c r="F176" s="64" t="s">
        <v>171</v>
      </c>
      <c r="G176" s="62">
        <v>1</v>
      </c>
      <c r="I176" s="10" t="s">
        <v>110</v>
      </c>
      <c r="J176" s="11" t="s">
        <v>496</v>
      </c>
      <c r="K176" s="74" t="s">
        <v>600</v>
      </c>
      <c r="L176" s="181"/>
      <c r="M176" s="181">
        <v>1000</v>
      </c>
      <c r="N176" s="78" t="s">
        <v>1701</v>
      </c>
      <c r="O176" s="83" t="s">
        <v>625</v>
      </c>
      <c r="P176" s="78" t="s">
        <v>716</v>
      </c>
      <c r="R176" s="80"/>
      <c r="S176" s="92"/>
      <c r="T176" s="261"/>
      <c r="U176" s="228"/>
      <c r="W176" s="12" t="str">
        <f t="shared" si="31"/>
        <v>Mqtt1</v>
      </c>
      <c r="X176" s="6" t="str">
        <f t="shared" si="32"/>
        <v>250000 FRESH WATER</v>
      </c>
      <c r="Y176" s="106" t="str">
        <f t="shared" si="33"/>
        <v>$.FLOW_GUEST_CABIN_PS_FWD_HOT_WATER</v>
      </c>
      <c r="AA176" s="6"/>
      <c r="AH176" s="53">
        <v>0.05</v>
      </c>
      <c r="AI176" s="78">
        <v>35</v>
      </c>
      <c r="AJ176" s="116" t="s">
        <v>1742</v>
      </c>
      <c r="AL176" s="117" t="str">
        <f t="shared" si="35"/>
        <v/>
      </c>
      <c r="AQ176" s="130"/>
      <c r="AS176" s="131"/>
      <c r="AT176" s="7"/>
      <c r="AU176" s="132"/>
      <c r="AV176" s="129" t="str">
        <f t="shared" si="30"/>
        <v/>
      </c>
      <c r="AW176" s="140"/>
      <c r="BA176" s="150" t="str">
        <f t="shared" si="34"/>
        <v/>
      </c>
      <c r="BR176" s="6"/>
      <c r="BS176" s="11"/>
    </row>
    <row r="177" spans="1:71" ht="15.75" x14ac:dyDescent="0.25">
      <c r="A177" s="52" t="s">
        <v>1509</v>
      </c>
      <c r="B177" s="187"/>
      <c r="C177" s="131" t="s">
        <v>118</v>
      </c>
      <c r="D177" s="7" t="s">
        <v>22</v>
      </c>
      <c r="E177" s="7" t="s">
        <v>174</v>
      </c>
      <c r="F177" s="64" t="s">
        <v>171</v>
      </c>
      <c r="G177" s="62">
        <v>2</v>
      </c>
      <c r="I177" s="10" t="s">
        <v>110</v>
      </c>
      <c r="J177" s="11" t="s">
        <v>497</v>
      </c>
      <c r="K177" s="74" t="s">
        <v>600</v>
      </c>
      <c r="L177" s="181"/>
      <c r="M177" s="181">
        <v>1000</v>
      </c>
      <c r="N177" s="78" t="s">
        <v>1701</v>
      </c>
      <c r="O177" s="83" t="s">
        <v>626</v>
      </c>
      <c r="P177" s="78" t="s">
        <v>717</v>
      </c>
      <c r="R177" s="80"/>
      <c r="S177" s="92"/>
      <c r="T177" s="261"/>
      <c r="U177" s="228"/>
      <c r="W177" s="12" t="str">
        <f t="shared" si="31"/>
        <v>Mqtt1</v>
      </c>
      <c r="X177" s="6" t="str">
        <f t="shared" si="32"/>
        <v>250000 FRESH WATER</v>
      </c>
      <c r="Y177" s="106" t="str">
        <f t="shared" si="33"/>
        <v>$.FLOW_GUEST_CABIN_PS_FWD_COLD_WATER</v>
      </c>
      <c r="AA177" s="6"/>
      <c r="AH177" s="53">
        <v>0.05</v>
      </c>
      <c r="AI177" s="78">
        <v>35</v>
      </c>
      <c r="AJ177" s="116" t="s">
        <v>1742</v>
      </c>
      <c r="AL177" s="117" t="str">
        <f t="shared" si="35"/>
        <v/>
      </c>
      <c r="AQ177" s="130"/>
      <c r="AS177" s="131"/>
      <c r="AT177" s="7"/>
      <c r="AU177" s="132"/>
      <c r="AV177" s="129" t="str">
        <f t="shared" si="30"/>
        <v/>
      </c>
      <c r="AW177" s="140"/>
      <c r="BA177" s="150" t="str">
        <f t="shared" si="34"/>
        <v/>
      </c>
      <c r="BR177" s="6"/>
      <c r="BS177" s="11"/>
    </row>
    <row r="178" spans="1:71" ht="15.75" x14ac:dyDescent="0.25">
      <c r="A178" s="52" t="s">
        <v>1509</v>
      </c>
      <c r="B178" s="187"/>
      <c r="C178" s="131" t="s">
        <v>118</v>
      </c>
      <c r="D178" s="7" t="s">
        <v>22</v>
      </c>
      <c r="E178" s="7" t="s">
        <v>174</v>
      </c>
      <c r="F178" s="64" t="s">
        <v>171</v>
      </c>
      <c r="G178" s="62">
        <v>3</v>
      </c>
      <c r="I178" s="10" t="s">
        <v>110</v>
      </c>
      <c r="J178" s="11" t="s">
        <v>498</v>
      </c>
      <c r="K178" s="74" t="s">
        <v>600</v>
      </c>
      <c r="L178" s="181"/>
      <c r="M178" s="181">
        <v>1000</v>
      </c>
      <c r="N178" s="78" t="s">
        <v>1701</v>
      </c>
      <c r="O178" s="83" t="s">
        <v>627</v>
      </c>
      <c r="P178" s="78" t="s">
        <v>718</v>
      </c>
      <c r="R178" s="80"/>
      <c r="S178" s="92"/>
      <c r="T178" s="261"/>
      <c r="U178" s="228"/>
      <c r="W178" s="12" t="str">
        <f t="shared" si="31"/>
        <v>Mqtt1</v>
      </c>
      <c r="X178" s="6" t="str">
        <f t="shared" si="32"/>
        <v>250000 FRESH WATER</v>
      </c>
      <c r="Y178" s="106" t="str">
        <f t="shared" si="33"/>
        <v>$.FLOW_GUEST_CABIN_PS_AFT_HOT_WATER</v>
      </c>
      <c r="AA178" s="6"/>
      <c r="AH178" s="53">
        <v>0.05</v>
      </c>
      <c r="AI178" s="78">
        <v>35</v>
      </c>
      <c r="AJ178" s="116" t="s">
        <v>1742</v>
      </c>
      <c r="AL178" s="117" t="str">
        <f t="shared" si="35"/>
        <v/>
      </c>
      <c r="AQ178" s="130"/>
      <c r="AS178" s="131"/>
      <c r="AT178" s="7"/>
      <c r="AU178" s="132"/>
      <c r="AV178" s="129" t="str">
        <f t="shared" si="30"/>
        <v/>
      </c>
      <c r="AW178" s="140"/>
      <c r="BA178" s="150" t="str">
        <f t="shared" si="34"/>
        <v/>
      </c>
      <c r="BR178" s="6"/>
      <c r="BS178" s="11"/>
    </row>
    <row r="179" spans="1:71" ht="15.75" x14ac:dyDescent="0.25">
      <c r="A179" s="52" t="s">
        <v>1509</v>
      </c>
      <c r="B179" s="187"/>
      <c r="C179" s="131" t="s">
        <v>118</v>
      </c>
      <c r="D179" s="7" t="s">
        <v>22</v>
      </c>
      <c r="E179" s="7" t="s">
        <v>174</v>
      </c>
      <c r="F179" s="64" t="s">
        <v>171</v>
      </c>
      <c r="G179" s="62">
        <v>4</v>
      </c>
      <c r="I179" s="10" t="s">
        <v>110</v>
      </c>
      <c r="J179" s="11" t="s">
        <v>499</v>
      </c>
      <c r="K179" s="74" t="s">
        <v>600</v>
      </c>
      <c r="L179" s="181"/>
      <c r="M179" s="181">
        <v>1000</v>
      </c>
      <c r="N179" s="78" t="s">
        <v>1701</v>
      </c>
      <c r="O179" s="83" t="s">
        <v>628</v>
      </c>
      <c r="P179" s="78" t="s">
        <v>719</v>
      </c>
      <c r="R179" s="80"/>
      <c r="S179" s="92"/>
      <c r="T179" s="262"/>
      <c r="U179" s="222"/>
      <c r="W179" s="12" t="str">
        <f t="shared" si="31"/>
        <v>Mqtt1</v>
      </c>
      <c r="X179" s="6" t="str">
        <f t="shared" si="32"/>
        <v>250000 FRESH WATER</v>
      </c>
      <c r="Y179" s="106" t="str">
        <f t="shared" si="33"/>
        <v>$.FLOW_GUEST_CABIN_PS_AFT_COLD_WATER</v>
      </c>
      <c r="AA179" s="6"/>
      <c r="AH179" s="53">
        <v>0.05</v>
      </c>
      <c r="AI179" s="78">
        <v>35</v>
      </c>
      <c r="AJ179" s="116" t="s">
        <v>1742</v>
      </c>
      <c r="AL179" s="117" t="str">
        <f t="shared" si="35"/>
        <v/>
      </c>
      <c r="AQ179" s="130"/>
      <c r="AS179" s="131"/>
      <c r="AT179" s="7"/>
      <c r="AU179" s="132"/>
      <c r="AV179" s="129" t="str">
        <f t="shared" si="30"/>
        <v/>
      </c>
      <c r="AW179" s="140"/>
      <c r="BA179" s="150" t="str">
        <f t="shared" si="34"/>
        <v/>
      </c>
      <c r="BR179" s="6"/>
      <c r="BS179" s="11"/>
    </row>
    <row r="180" spans="1:71" ht="15.75" x14ac:dyDescent="0.25">
      <c r="A180" s="52" t="s">
        <v>1509</v>
      </c>
      <c r="B180" s="187"/>
      <c r="C180" s="131" t="s">
        <v>118</v>
      </c>
      <c r="D180" s="7" t="s">
        <v>22</v>
      </c>
      <c r="E180" s="7" t="s">
        <v>176</v>
      </c>
      <c r="F180" s="64" t="s">
        <v>171</v>
      </c>
      <c r="G180" s="62">
        <v>1</v>
      </c>
      <c r="I180" s="10" t="s">
        <v>110</v>
      </c>
      <c r="J180" s="11" t="s">
        <v>500</v>
      </c>
      <c r="K180" s="74" t="s">
        <v>600</v>
      </c>
      <c r="L180" s="181"/>
      <c r="M180" s="181">
        <v>1000</v>
      </c>
      <c r="N180" s="78" t="s">
        <v>1701</v>
      </c>
      <c r="O180" s="188" t="s">
        <v>629</v>
      </c>
      <c r="P180" s="78" t="s">
        <v>720</v>
      </c>
      <c r="R180" s="80"/>
      <c r="S180" s="92"/>
      <c r="T180" s="260" t="s">
        <v>1529</v>
      </c>
      <c r="U180" s="221" t="s">
        <v>1579</v>
      </c>
      <c r="W180" s="12" t="str">
        <f t="shared" si="31"/>
        <v>Mqtt1</v>
      </c>
      <c r="X180" s="6" t="str">
        <f t="shared" si="32"/>
        <v>250000 FRESH WATER</v>
      </c>
      <c r="Y180" s="106" t="str">
        <f t="shared" si="33"/>
        <v>$.FLOW_MASTER_CABIN_SB_HOT_WATER</v>
      </c>
      <c r="AA180" s="6"/>
      <c r="AH180" s="53">
        <v>0.05</v>
      </c>
      <c r="AI180" s="78">
        <v>35</v>
      </c>
      <c r="AJ180" s="116" t="s">
        <v>1742</v>
      </c>
      <c r="AL180" s="117" t="str">
        <f t="shared" si="35"/>
        <v/>
      </c>
      <c r="AQ180" s="130"/>
      <c r="AS180" s="131"/>
      <c r="AT180" s="7"/>
      <c r="AU180" s="132"/>
      <c r="AV180" s="129" t="str">
        <f t="shared" si="30"/>
        <v/>
      </c>
      <c r="AW180" s="140"/>
      <c r="BA180" s="150" t="str">
        <f t="shared" si="34"/>
        <v/>
      </c>
      <c r="BR180" s="6"/>
      <c r="BS180" s="11"/>
    </row>
    <row r="181" spans="1:71" ht="15.75" x14ac:dyDescent="0.25">
      <c r="A181" s="52" t="s">
        <v>1509</v>
      </c>
      <c r="B181" s="187"/>
      <c r="C181" s="131" t="s">
        <v>118</v>
      </c>
      <c r="D181" s="7" t="s">
        <v>22</v>
      </c>
      <c r="E181" s="7" t="s">
        <v>176</v>
      </c>
      <c r="F181" s="64" t="s">
        <v>171</v>
      </c>
      <c r="G181" s="62">
        <v>2</v>
      </c>
      <c r="I181" s="10" t="s">
        <v>110</v>
      </c>
      <c r="J181" s="11" t="s">
        <v>501</v>
      </c>
      <c r="K181" s="74" t="s">
        <v>600</v>
      </c>
      <c r="L181" s="181"/>
      <c r="M181" s="181">
        <v>1000</v>
      </c>
      <c r="N181" s="78" t="s">
        <v>1701</v>
      </c>
      <c r="O181" s="83" t="s">
        <v>630</v>
      </c>
      <c r="P181" s="78" t="s">
        <v>721</v>
      </c>
      <c r="R181" s="80"/>
      <c r="S181" s="92"/>
      <c r="T181" s="261"/>
      <c r="U181" s="228"/>
      <c r="W181" s="12" t="str">
        <f t="shared" si="31"/>
        <v>Mqtt1</v>
      </c>
      <c r="X181" s="6" t="str">
        <f t="shared" si="32"/>
        <v>250000 FRESH WATER</v>
      </c>
      <c r="Y181" s="106" t="str">
        <f t="shared" si="33"/>
        <v>$.FLOW_MASTER_CABIN_SB_COLD_WATER</v>
      </c>
      <c r="AA181" s="6"/>
      <c r="AH181" s="53">
        <v>0.05</v>
      </c>
      <c r="AI181" s="78">
        <v>35</v>
      </c>
      <c r="AJ181" s="116" t="s">
        <v>1742</v>
      </c>
      <c r="AL181" s="117" t="str">
        <f t="shared" si="35"/>
        <v/>
      </c>
      <c r="AQ181" s="130"/>
      <c r="AS181" s="131"/>
      <c r="AT181" s="7"/>
      <c r="AU181" s="132"/>
      <c r="AV181" s="129" t="str">
        <f t="shared" si="30"/>
        <v/>
      </c>
      <c r="AW181" s="140"/>
      <c r="BA181" s="150" t="str">
        <f t="shared" si="34"/>
        <v/>
      </c>
      <c r="BR181" s="6"/>
      <c r="BS181" s="11"/>
    </row>
    <row r="182" spans="1:71" ht="15.75" x14ac:dyDescent="0.25">
      <c r="A182" s="52" t="s">
        <v>1509</v>
      </c>
      <c r="B182" s="187"/>
      <c r="C182" s="131" t="s">
        <v>118</v>
      </c>
      <c r="D182" s="7" t="s">
        <v>22</v>
      </c>
      <c r="E182" s="7" t="s">
        <v>176</v>
      </c>
      <c r="F182" s="64" t="s">
        <v>171</v>
      </c>
      <c r="G182" s="62">
        <v>3</v>
      </c>
      <c r="I182" s="10" t="s">
        <v>110</v>
      </c>
      <c r="J182" s="11" t="s">
        <v>502</v>
      </c>
      <c r="K182" s="74" t="s">
        <v>600</v>
      </c>
      <c r="L182" s="181"/>
      <c r="M182" s="181">
        <v>1000</v>
      </c>
      <c r="N182" s="78" t="s">
        <v>1701</v>
      </c>
      <c r="O182" s="83" t="s">
        <v>631</v>
      </c>
      <c r="P182" s="78" t="s">
        <v>722</v>
      </c>
      <c r="R182" s="80"/>
      <c r="S182" s="92"/>
      <c r="T182" s="261"/>
      <c r="U182" s="228"/>
      <c r="W182" s="12" t="str">
        <f t="shared" si="31"/>
        <v>Mqtt1</v>
      </c>
      <c r="X182" s="6" t="str">
        <f t="shared" si="32"/>
        <v>250000 FRESH WATER</v>
      </c>
      <c r="Y182" s="106" t="str">
        <f t="shared" si="33"/>
        <v>$.FLOW_MASTER_CABIN_PS_HOT_WATER</v>
      </c>
      <c r="AA182" s="6"/>
      <c r="AH182" s="53">
        <v>0.05</v>
      </c>
      <c r="AI182" s="78">
        <v>35</v>
      </c>
      <c r="AJ182" s="116" t="s">
        <v>1742</v>
      </c>
      <c r="AL182" s="117" t="str">
        <f t="shared" si="35"/>
        <v/>
      </c>
      <c r="AQ182" s="130"/>
      <c r="AS182" s="131"/>
      <c r="AT182" s="7"/>
      <c r="AU182" s="132"/>
      <c r="AV182" s="129" t="str">
        <f t="shared" si="30"/>
        <v/>
      </c>
      <c r="AW182" s="140"/>
      <c r="BA182" s="150" t="str">
        <f t="shared" si="34"/>
        <v/>
      </c>
      <c r="BR182" s="6"/>
      <c r="BS182" s="11"/>
    </row>
    <row r="183" spans="1:71" ht="15.75" x14ac:dyDescent="0.25">
      <c r="A183" s="52" t="s">
        <v>1509</v>
      </c>
      <c r="B183" s="187"/>
      <c r="C183" s="131" t="s">
        <v>118</v>
      </c>
      <c r="D183" s="7" t="s">
        <v>22</v>
      </c>
      <c r="E183" s="7" t="s">
        <v>176</v>
      </c>
      <c r="F183" s="64" t="s">
        <v>171</v>
      </c>
      <c r="G183" s="62">
        <v>4</v>
      </c>
      <c r="I183" s="10" t="s">
        <v>110</v>
      </c>
      <c r="J183" s="11" t="s">
        <v>503</v>
      </c>
      <c r="K183" s="74" t="s">
        <v>600</v>
      </c>
      <c r="L183" s="181"/>
      <c r="M183" s="181">
        <v>1000</v>
      </c>
      <c r="N183" s="78" t="s">
        <v>1701</v>
      </c>
      <c r="O183" s="83" t="s">
        <v>632</v>
      </c>
      <c r="P183" s="78" t="s">
        <v>723</v>
      </c>
      <c r="R183" s="80"/>
      <c r="S183" s="92"/>
      <c r="T183" s="262"/>
      <c r="U183" s="222"/>
      <c r="W183" s="12" t="str">
        <f t="shared" si="31"/>
        <v>Mqtt1</v>
      </c>
      <c r="X183" s="6" t="str">
        <f t="shared" si="32"/>
        <v>250000 FRESH WATER</v>
      </c>
      <c r="Y183" s="106" t="str">
        <f t="shared" si="33"/>
        <v>$.FLOW_MASTER_CABIN_PS_COLD_WATER</v>
      </c>
      <c r="AA183" s="6"/>
      <c r="AH183" s="53">
        <v>0.05</v>
      </c>
      <c r="AI183" s="78">
        <v>35</v>
      </c>
      <c r="AJ183" s="116" t="s">
        <v>1742</v>
      </c>
      <c r="AL183" s="117" t="str">
        <f t="shared" si="35"/>
        <v/>
      </c>
      <c r="AQ183" s="130"/>
      <c r="AS183" s="131"/>
      <c r="AT183" s="7"/>
      <c r="AU183" s="132"/>
      <c r="AV183" s="129" t="str">
        <f t="shared" si="30"/>
        <v/>
      </c>
      <c r="AW183" s="140"/>
      <c r="BA183" s="150" t="str">
        <f t="shared" si="34"/>
        <v/>
      </c>
      <c r="BR183" s="6"/>
      <c r="BS183" s="11"/>
    </row>
    <row r="184" spans="1:71" ht="15.75" x14ac:dyDescent="0.25">
      <c r="A184" s="52" t="s">
        <v>1509</v>
      </c>
      <c r="B184" s="187"/>
      <c r="C184" s="131" t="s">
        <v>118</v>
      </c>
      <c r="D184" s="7" t="s">
        <v>22</v>
      </c>
      <c r="E184" s="7" t="s">
        <v>440</v>
      </c>
      <c r="F184" s="64" t="s">
        <v>171</v>
      </c>
      <c r="G184" s="62">
        <v>1</v>
      </c>
      <c r="I184" s="10" t="s">
        <v>110</v>
      </c>
      <c r="J184" s="11" t="s">
        <v>504</v>
      </c>
      <c r="K184" s="74" t="s">
        <v>600</v>
      </c>
      <c r="L184" s="181"/>
      <c r="M184" s="181">
        <v>1000</v>
      </c>
      <c r="N184" s="78" t="s">
        <v>1701</v>
      </c>
      <c r="O184" s="188" t="s">
        <v>1522</v>
      </c>
      <c r="P184" s="78" t="s">
        <v>724</v>
      </c>
      <c r="R184" s="80"/>
      <c r="S184" s="92"/>
      <c r="T184" s="260" t="s">
        <v>1533</v>
      </c>
      <c r="U184" s="221" t="s">
        <v>1584</v>
      </c>
      <c r="W184" s="12" t="str">
        <f t="shared" si="31"/>
        <v>Mqtt1</v>
      </c>
      <c r="X184" s="6" t="str">
        <f t="shared" si="32"/>
        <v>250000 FRESH WATER</v>
      </c>
      <c r="Y184" s="106" t="str">
        <f t="shared" si="33"/>
        <v>$.FLOW_LAZARET_HOT_WATER</v>
      </c>
      <c r="AA184" s="6"/>
      <c r="AH184" s="53">
        <v>0.05</v>
      </c>
      <c r="AI184" s="78">
        <v>35</v>
      </c>
      <c r="AJ184" s="116" t="s">
        <v>1742</v>
      </c>
      <c r="AL184" s="117" t="str">
        <f t="shared" si="35"/>
        <v/>
      </c>
      <c r="AQ184" s="130"/>
      <c r="AS184" s="131"/>
      <c r="AT184" s="7"/>
      <c r="AU184" s="132"/>
      <c r="AV184" s="129" t="str">
        <f t="shared" ref="AV184:AV223" si="36">IF(ISNUMBER(AL184),"Please consult operation manual for more information","")</f>
        <v/>
      </c>
      <c r="AW184" s="140"/>
      <c r="BA184" s="150" t="str">
        <f t="shared" si="34"/>
        <v/>
      </c>
      <c r="BR184" s="6"/>
      <c r="BS184" s="11"/>
    </row>
    <row r="185" spans="1:71" ht="15.75" x14ac:dyDescent="0.25">
      <c r="A185" s="52" t="s">
        <v>1509</v>
      </c>
      <c r="B185" s="187"/>
      <c r="C185" s="131" t="s">
        <v>118</v>
      </c>
      <c r="D185" s="7" t="s">
        <v>22</v>
      </c>
      <c r="E185" s="7" t="s">
        <v>440</v>
      </c>
      <c r="F185" s="64" t="s">
        <v>171</v>
      </c>
      <c r="G185" s="62">
        <v>2</v>
      </c>
      <c r="I185" s="10" t="s">
        <v>110</v>
      </c>
      <c r="J185" s="11" t="s">
        <v>505</v>
      </c>
      <c r="K185" s="74" t="s">
        <v>600</v>
      </c>
      <c r="L185" s="181"/>
      <c r="M185" s="181">
        <v>1000</v>
      </c>
      <c r="N185" s="78" t="s">
        <v>1701</v>
      </c>
      <c r="O185" s="83" t="s">
        <v>633</v>
      </c>
      <c r="P185" s="78" t="s">
        <v>725</v>
      </c>
      <c r="R185" s="80"/>
      <c r="S185" s="92"/>
      <c r="T185" s="261"/>
      <c r="U185" s="228"/>
      <c r="W185" s="12" t="str">
        <f t="shared" si="31"/>
        <v>Mqtt1</v>
      </c>
      <c r="X185" s="6" t="str">
        <f t="shared" si="32"/>
        <v>250000 FRESH WATER</v>
      </c>
      <c r="Y185" s="106" t="str">
        <f t="shared" si="33"/>
        <v>$.FLOW_LAZARET_COLD_WATER</v>
      </c>
      <c r="AA185" s="6"/>
      <c r="AH185" s="53">
        <v>0.05</v>
      </c>
      <c r="AI185" s="78">
        <v>35</v>
      </c>
      <c r="AJ185" s="116" t="s">
        <v>1742</v>
      </c>
      <c r="AL185" s="117" t="str">
        <f t="shared" si="35"/>
        <v/>
      </c>
      <c r="AQ185" s="130"/>
      <c r="AS185" s="131"/>
      <c r="AT185" s="7"/>
      <c r="AU185" s="132"/>
      <c r="AV185" s="129" t="str">
        <f t="shared" si="36"/>
        <v/>
      </c>
      <c r="AW185" s="140"/>
      <c r="BA185" s="150" t="str">
        <f t="shared" si="34"/>
        <v/>
      </c>
      <c r="BR185" s="6"/>
      <c r="BS185" s="11"/>
    </row>
    <row r="186" spans="1:71" ht="15.75" x14ac:dyDescent="0.25">
      <c r="A186" s="52" t="s">
        <v>1509</v>
      </c>
      <c r="B186" s="187"/>
      <c r="C186" s="131" t="s">
        <v>118</v>
      </c>
      <c r="D186" s="7" t="s">
        <v>22</v>
      </c>
      <c r="E186" s="7" t="s">
        <v>440</v>
      </c>
      <c r="F186" s="64" t="s">
        <v>171</v>
      </c>
      <c r="G186" s="62">
        <v>3</v>
      </c>
      <c r="I186" s="10" t="s">
        <v>110</v>
      </c>
      <c r="J186" s="11" t="s">
        <v>506</v>
      </c>
      <c r="K186" s="74" t="s">
        <v>600</v>
      </c>
      <c r="L186" s="181"/>
      <c r="M186" s="181">
        <v>1000</v>
      </c>
      <c r="N186" s="78" t="s">
        <v>1701</v>
      </c>
      <c r="O186" s="83">
        <v>25001124</v>
      </c>
      <c r="P186" s="78" t="s">
        <v>726</v>
      </c>
      <c r="R186" s="80"/>
      <c r="S186" s="92"/>
      <c r="T186" s="262"/>
      <c r="U186" s="222"/>
      <c r="W186" s="12" t="str">
        <f t="shared" si="31"/>
        <v>Mqtt1</v>
      </c>
      <c r="X186" s="6" t="str">
        <f t="shared" si="32"/>
        <v>250000 FRESH WATER</v>
      </c>
      <c r="Y186" s="106" t="str">
        <f t="shared" si="33"/>
        <v>$.FLOW_WATER_SOFTNER_COLD_WATER</v>
      </c>
      <c r="AA186" s="6"/>
      <c r="AH186" s="53">
        <v>0.1</v>
      </c>
      <c r="AI186" s="78">
        <v>75</v>
      </c>
      <c r="AJ186" s="116" t="s">
        <v>1742</v>
      </c>
      <c r="AL186" s="117" t="str">
        <f t="shared" si="35"/>
        <v/>
      </c>
      <c r="AQ186" s="130"/>
      <c r="AS186" s="131"/>
      <c r="AT186" s="7"/>
      <c r="AU186" s="132"/>
      <c r="AV186" s="129" t="str">
        <f t="shared" si="36"/>
        <v/>
      </c>
      <c r="AW186" s="140"/>
      <c r="BA186" s="150" t="str">
        <f t="shared" si="34"/>
        <v/>
      </c>
      <c r="BR186" s="6"/>
      <c r="BS186" s="11"/>
    </row>
    <row r="187" spans="1:71" ht="15.75" x14ac:dyDescent="0.25">
      <c r="A187" s="52" t="s">
        <v>1509</v>
      </c>
      <c r="B187" s="187"/>
      <c r="C187" s="131" t="s">
        <v>118</v>
      </c>
      <c r="D187" s="7" t="s">
        <v>22</v>
      </c>
      <c r="E187" s="7" t="s">
        <v>440</v>
      </c>
      <c r="F187" s="64" t="s">
        <v>171</v>
      </c>
      <c r="G187" s="62">
        <v>4</v>
      </c>
      <c r="I187" s="10" t="s">
        <v>110</v>
      </c>
      <c r="J187" s="11" t="s">
        <v>507</v>
      </c>
      <c r="K187" s="74" t="s">
        <v>600</v>
      </c>
      <c r="L187" s="181"/>
      <c r="M187" s="181">
        <v>1000</v>
      </c>
      <c r="N187" s="78" t="s">
        <v>1701</v>
      </c>
      <c r="O187" s="83" t="s">
        <v>634</v>
      </c>
      <c r="P187" s="78" t="s">
        <v>727</v>
      </c>
      <c r="R187" s="80"/>
      <c r="S187" s="92"/>
      <c r="T187" s="219" t="s">
        <v>1534</v>
      </c>
      <c r="U187" s="102" t="s">
        <v>1579</v>
      </c>
      <c r="W187" s="12" t="str">
        <f t="shared" si="31"/>
        <v>Mqtt1</v>
      </c>
      <c r="X187" s="6" t="str">
        <f t="shared" si="32"/>
        <v>250000 FRESH WATER</v>
      </c>
      <c r="Y187" s="106" t="str">
        <f t="shared" si="33"/>
        <v>$.FLOW_MAIN_TECH_SPACE_HOT_WATER</v>
      </c>
      <c r="AA187" s="6"/>
      <c r="AH187" s="53">
        <v>5</v>
      </c>
      <c r="AI187" s="78">
        <v>300</v>
      </c>
      <c r="AJ187" s="116" t="s">
        <v>1742</v>
      </c>
      <c r="AL187" s="117" t="str">
        <f t="shared" si="35"/>
        <v/>
      </c>
      <c r="AQ187" s="130"/>
      <c r="AS187" s="131"/>
      <c r="AT187" s="7"/>
      <c r="AU187" s="132"/>
      <c r="AV187" s="129" t="str">
        <f t="shared" si="36"/>
        <v/>
      </c>
      <c r="AW187" s="140"/>
      <c r="BA187" s="150" t="str">
        <f t="shared" si="34"/>
        <v/>
      </c>
      <c r="BR187" s="6"/>
      <c r="BS187" s="11"/>
    </row>
    <row r="188" spans="1:71" ht="15.75" x14ac:dyDescent="0.25">
      <c r="A188" s="52" t="s">
        <v>1509</v>
      </c>
      <c r="B188" s="187"/>
      <c r="C188" s="131" t="s">
        <v>118</v>
      </c>
      <c r="D188" s="7" t="s">
        <v>22</v>
      </c>
      <c r="E188" s="7" t="s">
        <v>441</v>
      </c>
      <c r="F188" s="64" t="s">
        <v>171</v>
      </c>
      <c r="G188" s="62">
        <v>1</v>
      </c>
      <c r="I188" s="10" t="s">
        <v>110</v>
      </c>
      <c r="J188" s="11" t="s">
        <v>508</v>
      </c>
      <c r="K188" s="74" t="s">
        <v>600</v>
      </c>
      <c r="L188" s="181"/>
      <c r="M188" s="181">
        <v>1000</v>
      </c>
      <c r="N188" s="78" t="s">
        <v>1701</v>
      </c>
      <c r="O188" s="83" t="s">
        <v>635</v>
      </c>
      <c r="P188" s="78" t="s">
        <v>728</v>
      </c>
      <c r="R188" s="80"/>
      <c r="S188" s="92"/>
      <c r="T188" s="219" t="s">
        <v>1535</v>
      </c>
      <c r="U188" s="102" t="s">
        <v>1146</v>
      </c>
      <c r="W188" s="12" t="str">
        <f t="shared" si="31"/>
        <v>Mqtt1</v>
      </c>
      <c r="X188" s="6" t="str">
        <f t="shared" si="32"/>
        <v>250000 FRESH WATER</v>
      </c>
      <c r="Y188" s="106" t="str">
        <f t="shared" si="33"/>
        <v>$.FLOW_MAIN_TECH_SPACE_COLD_WATER</v>
      </c>
      <c r="AA188" s="6"/>
      <c r="AH188" s="53">
        <v>0.05</v>
      </c>
      <c r="AI188" s="78">
        <v>35</v>
      </c>
      <c r="AJ188" s="116" t="s">
        <v>1742</v>
      </c>
      <c r="AL188" s="117" t="str">
        <f t="shared" si="35"/>
        <v/>
      </c>
      <c r="AQ188" s="130"/>
      <c r="AS188" s="131"/>
      <c r="AT188" s="7"/>
      <c r="AU188" s="132"/>
      <c r="AV188" s="129" t="str">
        <f t="shared" si="36"/>
        <v/>
      </c>
      <c r="AW188" s="140"/>
      <c r="BA188" s="150" t="str">
        <f t="shared" si="34"/>
        <v/>
      </c>
      <c r="BR188" s="6"/>
      <c r="BS188" s="11"/>
    </row>
    <row r="189" spans="1:71" ht="15.75" x14ac:dyDescent="0.25">
      <c r="A189" s="52" t="s">
        <v>1509</v>
      </c>
      <c r="B189" s="187"/>
      <c r="C189" s="131" t="s">
        <v>118</v>
      </c>
      <c r="D189" s="7" t="s">
        <v>22</v>
      </c>
      <c r="E189" s="7" t="s">
        <v>441</v>
      </c>
      <c r="F189" s="64" t="s">
        <v>171</v>
      </c>
      <c r="G189" s="62">
        <v>2</v>
      </c>
      <c r="I189" s="10" t="s">
        <v>110</v>
      </c>
      <c r="J189" s="11" t="s">
        <v>509</v>
      </c>
      <c r="K189" s="74" t="s">
        <v>600</v>
      </c>
      <c r="L189" s="181"/>
      <c r="M189" s="181">
        <v>1000</v>
      </c>
      <c r="N189" s="78" t="s">
        <v>1701</v>
      </c>
      <c r="O189" s="83" t="s">
        <v>636</v>
      </c>
      <c r="P189" s="78" t="s">
        <v>729</v>
      </c>
      <c r="R189" s="80"/>
      <c r="S189" s="92"/>
      <c r="T189" s="219" t="s">
        <v>1534</v>
      </c>
      <c r="U189" s="102" t="s">
        <v>1579</v>
      </c>
      <c r="W189" s="12" t="str">
        <f t="shared" si="31"/>
        <v>Mqtt1</v>
      </c>
      <c r="X189" s="6" t="str">
        <f t="shared" si="32"/>
        <v>250000 FRESH WATER</v>
      </c>
      <c r="Y189" s="106" t="str">
        <f t="shared" si="33"/>
        <v>$.FLOW_MAIN_TECH_SPACE_FR45_COLD_WATER</v>
      </c>
      <c r="AA189" s="6"/>
      <c r="AH189" s="53">
        <v>5</v>
      </c>
      <c r="AI189" s="78">
        <v>300</v>
      </c>
      <c r="AJ189" s="116" t="s">
        <v>1742</v>
      </c>
      <c r="AL189" s="117" t="str">
        <f t="shared" si="35"/>
        <v/>
      </c>
      <c r="AQ189" s="130"/>
      <c r="AS189" s="131"/>
      <c r="AT189" s="7"/>
      <c r="AU189" s="132"/>
      <c r="AV189" s="129" t="str">
        <f t="shared" si="36"/>
        <v/>
      </c>
      <c r="AW189" s="140"/>
      <c r="BA189" s="150" t="str">
        <f t="shared" si="34"/>
        <v/>
      </c>
      <c r="BR189" s="6"/>
      <c r="BS189" s="11"/>
    </row>
    <row r="190" spans="1:71" ht="15.75" x14ac:dyDescent="0.25">
      <c r="A190" s="52" t="s">
        <v>871</v>
      </c>
      <c r="B190" s="187"/>
      <c r="C190" s="131" t="s">
        <v>118</v>
      </c>
      <c r="D190" s="7" t="s">
        <v>22</v>
      </c>
      <c r="E190" s="7" t="s">
        <v>441</v>
      </c>
      <c r="F190" s="64" t="s">
        <v>171</v>
      </c>
      <c r="G190" s="62">
        <v>3</v>
      </c>
      <c r="I190" s="10" t="s">
        <v>110</v>
      </c>
      <c r="J190" s="71" t="s">
        <v>510</v>
      </c>
      <c r="K190" s="74" t="s">
        <v>600</v>
      </c>
      <c r="L190" s="181"/>
      <c r="M190" s="181">
        <v>1000</v>
      </c>
      <c r="N190" s="78" t="s">
        <v>1701</v>
      </c>
      <c r="O190" s="83" t="s">
        <v>637</v>
      </c>
      <c r="P190" s="78" t="s">
        <v>730</v>
      </c>
      <c r="R190" s="80"/>
      <c r="S190" s="92"/>
      <c r="T190" s="219" t="s">
        <v>848</v>
      </c>
      <c r="U190" s="102" t="s">
        <v>1067</v>
      </c>
      <c r="W190" s="12" t="str">
        <f t="shared" si="31"/>
        <v>Mqtt1</v>
      </c>
      <c r="X190" s="6" t="str">
        <f t="shared" si="32"/>
        <v>250000 FRESH WATER</v>
      </c>
      <c r="Y190" s="106" t="str">
        <f t="shared" si="33"/>
        <v>$.LEVEL_FRESH_WATER_TANK_1_FR_45_PS</v>
      </c>
      <c r="AA190" s="6"/>
      <c r="AH190" s="53">
        <v>4</v>
      </c>
      <c r="AI190" s="78">
        <v>20</v>
      </c>
      <c r="AJ190" s="116" t="s">
        <v>870</v>
      </c>
      <c r="AL190" s="117" t="str">
        <f t="shared" si="35"/>
        <v/>
      </c>
      <c r="AQ190" s="130"/>
      <c r="AS190" s="131"/>
      <c r="AT190" s="7"/>
      <c r="AU190" s="132"/>
      <c r="AV190" s="129" t="str">
        <f t="shared" si="36"/>
        <v/>
      </c>
      <c r="AW190" s="140"/>
      <c r="BA190" s="150" t="str">
        <f t="shared" si="34"/>
        <v/>
      </c>
      <c r="BR190" s="6"/>
      <c r="BS190" s="11"/>
    </row>
    <row r="191" spans="1:71" ht="15.75" x14ac:dyDescent="0.25">
      <c r="A191" s="52" t="s">
        <v>871</v>
      </c>
      <c r="B191" s="187"/>
      <c r="C191" s="131" t="s">
        <v>118</v>
      </c>
      <c r="D191" s="7" t="s">
        <v>22</v>
      </c>
      <c r="E191" s="7" t="s">
        <v>441</v>
      </c>
      <c r="F191" s="64" t="s">
        <v>171</v>
      </c>
      <c r="G191" s="62">
        <v>4</v>
      </c>
      <c r="I191" s="10" t="s">
        <v>110</v>
      </c>
      <c r="J191" s="71" t="s">
        <v>511</v>
      </c>
      <c r="K191" s="74" t="s">
        <v>600</v>
      </c>
      <c r="L191" s="181"/>
      <c r="M191" s="181">
        <v>1000</v>
      </c>
      <c r="N191" s="78" t="s">
        <v>1701</v>
      </c>
      <c r="O191" s="83" t="s">
        <v>638</v>
      </c>
      <c r="P191" s="78" t="s">
        <v>731</v>
      </c>
      <c r="R191" s="80"/>
      <c r="S191" s="92"/>
      <c r="T191" s="219" t="s">
        <v>849</v>
      </c>
      <c r="U191" s="102" t="s">
        <v>1067</v>
      </c>
      <c r="W191" s="12" t="str">
        <f t="shared" si="31"/>
        <v>Mqtt1</v>
      </c>
      <c r="X191" s="6" t="str">
        <f t="shared" si="32"/>
        <v>250000 FRESH WATER</v>
      </c>
      <c r="Y191" s="106" t="str">
        <f t="shared" si="33"/>
        <v>$.LEVEL_FRESH_WATER_TANK_2_FR_45_SB</v>
      </c>
      <c r="AA191" s="6"/>
      <c r="AH191" s="53">
        <v>4</v>
      </c>
      <c r="AI191" s="78">
        <v>20</v>
      </c>
      <c r="AJ191" s="116" t="s">
        <v>870</v>
      </c>
      <c r="AL191" s="117" t="str">
        <f t="shared" si="35"/>
        <v/>
      </c>
      <c r="AQ191" s="130"/>
      <c r="AS191" s="131"/>
      <c r="AT191" s="7"/>
      <c r="AU191" s="132"/>
      <c r="AV191" s="129" t="str">
        <f t="shared" si="36"/>
        <v/>
      </c>
      <c r="AW191" s="140"/>
      <c r="BA191" s="150" t="str">
        <f t="shared" si="34"/>
        <v/>
      </c>
      <c r="BR191" s="6"/>
      <c r="BS191" s="11"/>
    </row>
    <row r="192" spans="1:71" ht="15.75" x14ac:dyDescent="0.25">
      <c r="A192" s="52" t="s">
        <v>1509</v>
      </c>
      <c r="B192" s="187"/>
      <c r="C192" s="131" t="s">
        <v>118</v>
      </c>
      <c r="D192" s="7" t="s">
        <v>22</v>
      </c>
      <c r="E192" s="7" t="s">
        <v>442</v>
      </c>
      <c r="F192" s="64" t="s">
        <v>171</v>
      </c>
      <c r="G192" s="62">
        <v>1</v>
      </c>
      <c r="I192" s="10" t="s">
        <v>110</v>
      </c>
      <c r="J192" s="11" t="s">
        <v>1530</v>
      </c>
      <c r="K192" s="74" t="s">
        <v>600</v>
      </c>
      <c r="L192" s="181"/>
      <c r="M192" s="181">
        <v>1000</v>
      </c>
      <c r="N192" s="78" t="s">
        <v>1701</v>
      </c>
      <c r="O192" s="188" t="s">
        <v>1585</v>
      </c>
      <c r="P192" s="80" t="s">
        <v>1531</v>
      </c>
      <c r="T192" s="219" t="s">
        <v>1532</v>
      </c>
      <c r="U192" s="102" t="s">
        <v>1579</v>
      </c>
      <c r="W192" s="12" t="str">
        <f t="shared" si="31"/>
        <v>Mqtt1</v>
      </c>
      <c r="X192" s="6" t="str">
        <f t="shared" si="32"/>
        <v>250000 FRESH WATER</v>
      </c>
      <c r="Y192" s="106" t="str">
        <f t="shared" si="33"/>
        <v>$.FLOW_DAYHEAD_HOT_WATER</v>
      </c>
      <c r="AA192" s="6"/>
      <c r="AH192" s="53">
        <v>0.05</v>
      </c>
      <c r="AI192" s="78">
        <v>35</v>
      </c>
      <c r="AJ192" s="116" t="s">
        <v>1742</v>
      </c>
      <c r="AL192" s="117" t="str">
        <f t="shared" si="35"/>
        <v/>
      </c>
      <c r="AQ192" s="130"/>
      <c r="AS192" s="131"/>
      <c r="AT192" s="7"/>
      <c r="AU192" s="132"/>
      <c r="AV192" s="129" t="str">
        <f t="shared" si="36"/>
        <v/>
      </c>
      <c r="AW192" s="140"/>
      <c r="BA192" s="150" t="str">
        <f t="shared" si="34"/>
        <v/>
      </c>
      <c r="BR192" s="6"/>
      <c r="BS192" s="11"/>
    </row>
    <row r="193" spans="1:71" ht="15.75" x14ac:dyDescent="0.25">
      <c r="A193" s="52" t="s">
        <v>1509</v>
      </c>
      <c r="B193" s="187"/>
      <c r="C193" s="131" t="s">
        <v>118</v>
      </c>
      <c r="D193" s="7" t="s">
        <v>22</v>
      </c>
      <c r="E193" s="7" t="s">
        <v>442</v>
      </c>
      <c r="F193" s="64" t="s">
        <v>171</v>
      </c>
      <c r="G193" s="62">
        <v>2</v>
      </c>
      <c r="I193" s="10" t="s">
        <v>110</v>
      </c>
      <c r="J193" s="71" t="str">
        <f>CONCATENATE("Spare_",E193,"_",G193)</f>
        <v>Spare_AI25_2</v>
      </c>
      <c r="K193" s="74" t="s">
        <v>600</v>
      </c>
      <c r="L193" s="181"/>
      <c r="M193" s="181">
        <v>1000</v>
      </c>
      <c r="N193" s="78" t="s">
        <v>605</v>
      </c>
      <c r="P193" s="80" t="s">
        <v>146</v>
      </c>
      <c r="W193" s="12" t="str">
        <f t="shared" si="31"/>
        <v/>
      </c>
      <c r="X193" s="6" t="str">
        <f t="shared" si="32"/>
        <v/>
      </c>
      <c r="Y193" s="106" t="str">
        <f t="shared" si="33"/>
        <v/>
      </c>
      <c r="AA193" s="6"/>
      <c r="AH193" s="53">
        <v>4</v>
      </c>
      <c r="AI193" s="78">
        <v>20</v>
      </c>
      <c r="AJ193" s="116" t="s">
        <v>870</v>
      </c>
      <c r="AL193" s="117" t="str">
        <f t="shared" si="35"/>
        <v/>
      </c>
      <c r="AQ193" s="130"/>
      <c r="AS193" s="131"/>
      <c r="AT193" s="7"/>
      <c r="AU193" s="132"/>
      <c r="AV193" s="129" t="str">
        <f t="shared" si="36"/>
        <v/>
      </c>
      <c r="AW193" s="140"/>
      <c r="BA193" s="150" t="str">
        <f t="shared" si="34"/>
        <v/>
      </c>
      <c r="BR193" s="6"/>
      <c r="BS193" s="11"/>
    </row>
    <row r="194" spans="1:71" ht="15.75" x14ac:dyDescent="0.25">
      <c r="A194" s="52" t="s">
        <v>1509</v>
      </c>
      <c r="B194" s="187"/>
      <c r="C194" s="131" t="s">
        <v>118</v>
      </c>
      <c r="D194" s="7" t="s">
        <v>22</v>
      </c>
      <c r="E194" s="7" t="s">
        <v>442</v>
      </c>
      <c r="F194" s="64" t="s">
        <v>171</v>
      </c>
      <c r="G194" s="62">
        <v>3</v>
      </c>
      <c r="I194" s="10" t="s">
        <v>110</v>
      </c>
      <c r="J194" s="11" t="s">
        <v>512</v>
      </c>
      <c r="K194" s="74" t="s">
        <v>600</v>
      </c>
      <c r="L194" s="181"/>
      <c r="M194" s="181">
        <v>1000</v>
      </c>
      <c r="N194" s="80" t="s">
        <v>1699</v>
      </c>
      <c r="O194" s="229" t="s">
        <v>639</v>
      </c>
      <c r="P194" s="80" t="s">
        <v>732</v>
      </c>
      <c r="R194" s="80"/>
      <c r="S194" s="92"/>
      <c r="T194" s="223" t="s">
        <v>1577</v>
      </c>
      <c r="U194" s="221" t="s">
        <v>1574</v>
      </c>
      <c r="W194" s="12" t="str">
        <f t="shared" si="31"/>
        <v>Mqtt1</v>
      </c>
      <c r="X194" s="6" t="str">
        <f t="shared" si="32"/>
        <v>450000 AMCS</v>
      </c>
      <c r="Y194" s="106" t="str">
        <f t="shared" si="33"/>
        <v>$.ACC_SENSOR_2_OUTPX</v>
      </c>
      <c r="AA194" s="6"/>
      <c r="AH194" s="53">
        <v>4</v>
      </c>
      <c r="AI194" s="78">
        <v>20</v>
      </c>
      <c r="AJ194" s="116" t="s">
        <v>870</v>
      </c>
      <c r="AL194" s="117" t="str">
        <f t="shared" si="35"/>
        <v/>
      </c>
      <c r="AQ194" s="130"/>
      <c r="AS194" s="131"/>
      <c r="AT194" s="7"/>
      <c r="AU194" s="132"/>
      <c r="AV194" s="129" t="str">
        <f t="shared" si="36"/>
        <v/>
      </c>
      <c r="AW194" s="140"/>
      <c r="BA194" s="150" t="str">
        <f t="shared" si="34"/>
        <v/>
      </c>
      <c r="BR194" s="6"/>
      <c r="BS194" s="11"/>
    </row>
    <row r="195" spans="1:71" ht="15.75" x14ac:dyDescent="0.25">
      <c r="A195" s="52" t="s">
        <v>1509</v>
      </c>
      <c r="B195" s="187"/>
      <c r="C195" s="131" t="s">
        <v>118</v>
      </c>
      <c r="D195" s="7" t="s">
        <v>22</v>
      </c>
      <c r="E195" s="7" t="s">
        <v>442</v>
      </c>
      <c r="F195" s="64" t="s">
        <v>171</v>
      </c>
      <c r="G195" s="62">
        <v>4</v>
      </c>
      <c r="I195" s="10" t="s">
        <v>110</v>
      </c>
      <c r="J195" s="71" t="s">
        <v>513</v>
      </c>
      <c r="K195" s="74" t="s">
        <v>600</v>
      </c>
      <c r="L195" s="181"/>
      <c r="M195" s="181">
        <v>1000</v>
      </c>
      <c r="N195" s="80" t="s">
        <v>1699</v>
      </c>
      <c r="O195" s="228"/>
      <c r="P195" s="78" t="s">
        <v>733</v>
      </c>
      <c r="R195" s="80"/>
      <c r="S195" s="92"/>
      <c r="T195" s="241"/>
      <c r="U195" s="228"/>
      <c r="W195" s="12" t="str">
        <f t="shared" si="31"/>
        <v>Mqtt1</v>
      </c>
      <c r="X195" s="6" t="str">
        <f t="shared" si="32"/>
        <v>450000 AMCS</v>
      </c>
      <c r="Y195" s="106" t="str">
        <f t="shared" si="33"/>
        <v>$.ACC_SENSOR_2_OUTPY</v>
      </c>
      <c r="AA195" s="6"/>
      <c r="AH195" s="53">
        <v>4</v>
      </c>
      <c r="AI195" s="78">
        <v>20</v>
      </c>
      <c r="AJ195" s="116" t="s">
        <v>870</v>
      </c>
      <c r="AL195" s="117" t="str">
        <f t="shared" si="35"/>
        <v/>
      </c>
      <c r="AQ195" s="130"/>
      <c r="AS195" s="131"/>
      <c r="AT195" s="7"/>
      <c r="AU195" s="132"/>
      <c r="AV195" s="129" t="str">
        <f t="shared" si="36"/>
        <v/>
      </c>
      <c r="AW195" s="140"/>
      <c r="BA195" s="150" t="str">
        <f t="shared" si="34"/>
        <v/>
      </c>
      <c r="BR195" s="6"/>
      <c r="BS195" s="11"/>
    </row>
    <row r="196" spans="1:71" ht="15.75" x14ac:dyDescent="0.25">
      <c r="A196" s="52" t="s">
        <v>1509</v>
      </c>
      <c r="B196" s="187"/>
      <c r="C196" s="131" t="s">
        <v>118</v>
      </c>
      <c r="D196" s="7" t="s">
        <v>22</v>
      </c>
      <c r="E196" s="7" t="s">
        <v>443</v>
      </c>
      <c r="F196" s="64" t="s">
        <v>171</v>
      </c>
      <c r="G196" s="62">
        <v>1</v>
      </c>
      <c r="I196" s="10" t="s">
        <v>110</v>
      </c>
      <c r="J196" s="71" t="s">
        <v>514</v>
      </c>
      <c r="K196" s="74" t="s">
        <v>600</v>
      </c>
      <c r="L196" s="181"/>
      <c r="M196" s="181">
        <v>1000</v>
      </c>
      <c r="N196" s="80" t="s">
        <v>1699</v>
      </c>
      <c r="O196" s="222"/>
      <c r="P196" s="78" t="s">
        <v>734</v>
      </c>
      <c r="R196" s="80"/>
      <c r="S196" s="92"/>
      <c r="T196" s="255"/>
      <c r="U196" s="222"/>
      <c r="W196" s="12" t="str">
        <f t="shared" si="31"/>
        <v>Mqtt1</v>
      </c>
      <c r="X196" s="6" t="str">
        <f t="shared" si="32"/>
        <v>450000 AMCS</v>
      </c>
      <c r="Y196" s="106" t="str">
        <f t="shared" si="33"/>
        <v>$.ACC_SENSOR_2_OUTPZ</v>
      </c>
      <c r="AA196" s="6"/>
      <c r="AH196" s="53">
        <v>4</v>
      </c>
      <c r="AI196" s="78">
        <v>20</v>
      </c>
      <c r="AJ196" s="116" t="s">
        <v>870</v>
      </c>
      <c r="AL196" s="117" t="str">
        <f t="shared" si="35"/>
        <v/>
      </c>
      <c r="AQ196" s="130"/>
      <c r="AS196" s="131"/>
      <c r="AT196" s="7"/>
      <c r="AU196" s="132"/>
      <c r="AV196" s="129" t="str">
        <f t="shared" si="36"/>
        <v/>
      </c>
      <c r="AW196" s="140"/>
      <c r="BA196" s="150" t="str">
        <f t="shared" si="34"/>
        <v/>
      </c>
      <c r="BR196" s="6"/>
      <c r="BS196" s="11"/>
    </row>
    <row r="197" spans="1:71" ht="15.75" x14ac:dyDescent="0.25">
      <c r="A197" s="52" t="s">
        <v>871</v>
      </c>
      <c r="B197" s="187"/>
      <c r="C197" s="131" t="s">
        <v>118</v>
      </c>
      <c r="D197" s="7" t="s">
        <v>22</v>
      </c>
      <c r="E197" s="7" t="s">
        <v>443</v>
      </c>
      <c r="F197" s="64" t="s">
        <v>171</v>
      </c>
      <c r="G197" s="62">
        <v>2</v>
      </c>
      <c r="I197" s="10" t="s">
        <v>110</v>
      </c>
      <c r="J197" s="71" t="s">
        <v>515</v>
      </c>
      <c r="K197" s="74" t="s">
        <v>600</v>
      </c>
      <c r="L197" s="181"/>
      <c r="M197" s="181">
        <v>1000</v>
      </c>
      <c r="N197" s="78" t="s">
        <v>1709</v>
      </c>
      <c r="O197" s="83">
        <v>29001019</v>
      </c>
      <c r="P197" s="78" t="s">
        <v>735</v>
      </c>
      <c r="R197" s="80"/>
      <c r="S197" s="92"/>
      <c r="T197" s="204" t="s">
        <v>851</v>
      </c>
      <c r="U197" s="83" t="s">
        <v>1147</v>
      </c>
      <c r="W197" s="12" t="str">
        <f t="shared" si="31"/>
        <v>Mqtt1</v>
      </c>
      <c r="X197" s="6" t="str">
        <f t="shared" si="32"/>
        <v xml:space="preserve">290000 PNEUMATIC </v>
      </c>
      <c r="Y197" s="106" t="str">
        <f t="shared" si="33"/>
        <v>$.PNEUMATIC_PRESSURE</v>
      </c>
      <c r="AA197" s="6"/>
      <c r="AH197" s="78">
        <v>0</v>
      </c>
      <c r="AI197" s="78">
        <v>16</v>
      </c>
      <c r="AJ197" s="119" t="s">
        <v>869</v>
      </c>
      <c r="AK197" s="121"/>
      <c r="AL197" s="117">
        <f t="shared" si="35"/>
        <v>197</v>
      </c>
      <c r="AO197" s="78">
        <v>6</v>
      </c>
      <c r="AQ197" s="130"/>
      <c r="AR197" s="78">
        <v>3</v>
      </c>
      <c r="AS197" s="131" t="s">
        <v>17</v>
      </c>
      <c r="AT197" s="7"/>
      <c r="AU197" s="132" t="s">
        <v>112</v>
      </c>
      <c r="AV197" s="129" t="str">
        <f t="shared" si="36"/>
        <v>Please consult operation manual for more information</v>
      </c>
      <c r="AW197" s="140"/>
      <c r="BA197" s="150" t="str">
        <f t="shared" si="34"/>
        <v>1</v>
      </c>
      <c r="BR197" s="6"/>
      <c r="BS197" s="11"/>
    </row>
    <row r="198" spans="1:71" ht="15.75" x14ac:dyDescent="0.25">
      <c r="A198" s="52" t="s">
        <v>1509</v>
      </c>
      <c r="B198" s="187"/>
      <c r="C198" s="131" t="s">
        <v>118</v>
      </c>
      <c r="D198" s="7" t="s">
        <v>22</v>
      </c>
      <c r="E198" s="7" t="s">
        <v>443</v>
      </c>
      <c r="F198" s="64" t="s">
        <v>171</v>
      </c>
      <c r="G198" s="62">
        <v>3</v>
      </c>
      <c r="I198" s="10" t="s">
        <v>110</v>
      </c>
      <c r="J198" s="11" t="s">
        <v>516</v>
      </c>
      <c r="K198" s="74" t="s">
        <v>600</v>
      </c>
      <c r="L198" s="181"/>
      <c r="M198" s="181">
        <v>1000</v>
      </c>
      <c r="N198" s="78" t="s">
        <v>1702</v>
      </c>
      <c r="O198" s="188" t="s">
        <v>640</v>
      </c>
      <c r="P198" s="78" t="s">
        <v>1312</v>
      </c>
      <c r="R198" s="80"/>
      <c r="S198" s="92"/>
      <c r="T198" s="204" t="s">
        <v>1543</v>
      </c>
      <c r="U198" s="83" t="s">
        <v>1146</v>
      </c>
      <c r="W198" s="12" t="str">
        <f t="shared" si="31"/>
        <v>Mqtt1</v>
      </c>
      <c r="X198" s="6" t="str">
        <f t="shared" si="32"/>
        <v>340000 SEWAGE</v>
      </c>
      <c r="Y198" s="106" t="str">
        <f t="shared" si="33"/>
        <v>$.LEVEL_GREY_WATER_TANK_AFT_SB</v>
      </c>
      <c r="AA198" s="6"/>
      <c r="AH198" s="53">
        <v>4</v>
      </c>
      <c r="AI198" s="78">
        <v>20</v>
      </c>
      <c r="AJ198" s="116" t="s">
        <v>870</v>
      </c>
      <c r="AL198" s="117" t="str">
        <f t="shared" si="35"/>
        <v/>
      </c>
      <c r="AQ198" s="130"/>
      <c r="AS198" s="131"/>
      <c r="AT198" s="7"/>
      <c r="AU198" s="132"/>
      <c r="AV198" s="129" t="str">
        <f t="shared" si="36"/>
        <v/>
      </c>
      <c r="AW198" s="140"/>
      <c r="BA198" s="150" t="str">
        <f t="shared" si="34"/>
        <v/>
      </c>
      <c r="BR198" s="6"/>
      <c r="BS198" s="11"/>
    </row>
    <row r="199" spans="1:71" ht="15.75" x14ac:dyDescent="0.25">
      <c r="A199" s="52" t="s">
        <v>1509</v>
      </c>
      <c r="B199" s="187"/>
      <c r="C199" s="131" t="s">
        <v>118</v>
      </c>
      <c r="D199" s="7" t="s">
        <v>22</v>
      </c>
      <c r="E199" s="7" t="s">
        <v>443</v>
      </c>
      <c r="F199" s="64" t="s">
        <v>171</v>
      </c>
      <c r="G199" s="62">
        <v>4</v>
      </c>
      <c r="I199" s="10" t="s">
        <v>110</v>
      </c>
      <c r="J199" s="11" t="s">
        <v>1541</v>
      </c>
      <c r="K199" s="74" t="s">
        <v>600</v>
      </c>
      <c r="L199" s="181"/>
      <c r="M199" s="181">
        <v>1000</v>
      </c>
      <c r="N199" s="78" t="s">
        <v>1702</v>
      </c>
      <c r="O199" s="83" t="s">
        <v>641</v>
      </c>
      <c r="P199" s="78" t="s">
        <v>1311</v>
      </c>
      <c r="R199" s="80"/>
      <c r="S199" s="92"/>
      <c r="T199" s="223" t="s">
        <v>1535</v>
      </c>
      <c r="U199" s="221" t="s">
        <v>1146</v>
      </c>
      <c r="W199" s="12" t="str">
        <f t="shared" si="31"/>
        <v>Mqtt1</v>
      </c>
      <c r="X199" s="6" t="str">
        <f t="shared" si="32"/>
        <v>340000 SEWAGE</v>
      </c>
      <c r="Y199" s="106" t="str">
        <f t="shared" si="33"/>
        <v>$.LEVEL_BLACK_GREY_WATER_TANK_AFT_PS</v>
      </c>
      <c r="AA199" s="6"/>
      <c r="AH199" s="53">
        <v>4</v>
      </c>
      <c r="AI199" s="78">
        <v>20</v>
      </c>
      <c r="AJ199" s="116" t="s">
        <v>870</v>
      </c>
      <c r="AL199" s="117" t="str">
        <f t="shared" si="35"/>
        <v/>
      </c>
      <c r="AQ199" s="130"/>
      <c r="AS199" s="131"/>
      <c r="AT199" s="7"/>
      <c r="AU199" s="132"/>
      <c r="AV199" s="129" t="str">
        <f t="shared" si="36"/>
        <v/>
      </c>
      <c r="AW199" s="140"/>
      <c r="BA199" s="150" t="str">
        <f t="shared" si="34"/>
        <v/>
      </c>
      <c r="BR199" s="6"/>
      <c r="BS199" s="11"/>
    </row>
    <row r="200" spans="1:71" ht="15.75" x14ac:dyDescent="0.25">
      <c r="A200" s="52" t="s">
        <v>1509</v>
      </c>
      <c r="B200" s="187"/>
      <c r="C200" s="131" t="s">
        <v>118</v>
      </c>
      <c r="D200" s="7" t="s">
        <v>22</v>
      </c>
      <c r="E200" s="7" t="s">
        <v>444</v>
      </c>
      <c r="F200" s="64" t="s">
        <v>171</v>
      </c>
      <c r="G200" s="62">
        <v>1</v>
      </c>
      <c r="I200" s="10" t="s">
        <v>110</v>
      </c>
      <c r="J200" s="11" t="s">
        <v>1542</v>
      </c>
      <c r="K200" s="74" t="s">
        <v>600</v>
      </c>
      <c r="L200" s="181"/>
      <c r="M200" s="181">
        <v>1000</v>
      </c>
      <c r="N200" s="78" t="s">
        <v>1702</v>
      </c>
      <c r="O200" s="83" t="s">
        <v>642</v>
      </c>
      <c r="P200" s="78" t="s">
        <v>736</v>
      </c>
      <c r="R200" s="80"/>
      <c r="S200" s="92"/>
      <c r="T200" s="224"/>
      <c r="U200" s="222"/>
      <c r="W200" s="12" t="str">
        <f t="shared" si="31"/>
        <v>Mqtt1</v>
      </c>
      <c r="X200" s="6" t="str">
        <f t="shared" si="32"/>
        <v>340000 SEWAGE</v>
      </c>
      <c r="Y200" s="106" t="str">
        <f t="shared" si="33"/>
        <v>$.LEVEL_SLUDGE_TANK_PS</v>
      </c>
      <c r="AA200" s="6"/>
      <c r="AH200" s="53">
        <v>4</v>
      </c>
      <c r="AI200" s="78">
        <v>20</v>
      </c>
      <c r="AJ200" s="116" t="s">
        <v>870</v>
      </c>
      <c r="AL200" s="117" t="str">
        <f t="shared" si="35"/>
        <v/>
      </c>
      <c r="AQ200" s="130"/>
      <c r="AS200" s="131"/>
      <c r="AT200" s="7"/>
      <c r="AU200" s="132"/>
      <c r="AV200" s="129" t="str">
        <f t="shared" si="36"/>
        <v/>
      </c>
      <c r="AW200" s="140"/>
      <c r="BA200" s="150" t="str">
        <f t="shared" si="34"/>
        <v/>
      </c>
      <c r="BR200" s="6"/>
      <c r="BS200" s="11"/>
    </row>
    <row r="201" spans="1:71" ht="15.75" x14ac:dyDescent="0.25">
      <c r="A201" s="52" t="s">
        <v>891</v>
      </c>
      <c r="B201" s="192" t="s">
        <v>1554</v>
      </c>
      <c r="C201" s="131" t="s">
        <v>118</v>
      </c>
      <c r="D201" s="7" t="s">
        <v>22</v>
      </c>
      <c r="E201" s="7" t="s">
        <v>444</v>
      </c>
      <c r="F201" s="64" t="s">
        <v>171</v>
      </c>
      <c r="G201" s="62">
        <v>2</v>
      </c>
      <c r="I201" s="10" t="s">
        <v>110</v>
      </c>
      <c r="J201" s="11" t="s">
        <v>1097</v>
      </c>
      <c r="K201" s="74" t="s">
        <v>600</v>
      </c>
      <c r="L201" s="181"/>
      <c r="M201" s="181">
        <v>1000</v>
      </c>
      <c r="N201" s="78" t="s">
        <v>1710</v>
      </c>
      <c r="O201" s="83"/>
      <c r="P201" s="80" t="s">
        <v>1095</v>
      </c>
      <c r="R201" s="80"/>
      <c r="S201" s="92"/>
      <c r="T201" s="202" t="s">
        <v>846</v>
      </c>
      <c r="U201" s="102" t="s">
        <v>1578</v>
      </c>
      <c r="W201" s="12" t="str">
        <f t="shared" si="31"/>
        <v>Mqtt1</v>
      </c>
      <c r="X201" s="6" t="str">
        <f t="shared" si="32"/>
        <v>090000 DOORS HATCHES</v>
      </c>
      <c r="Y201" s="106" t="str">
        <f t="shared" si="33"/>
        <v>$.MAIN_DECKH_VENT_HATCH_SB_PERC</v>
      </c>
      <c r="AA201" s="6"/>
      <c r="AH201" s="53">
        <v>0</v>
      </c>
      <c r="AI201" s="78">
        <v>100</v>
      </c>
      <c r="AJ201" s="116" t="s">
        <v>1063</v>
      </c>
      <c r="AL201" s="117" t="str">
        <f t="shared" si="35"/>
        <v/>
      </c>
      <c r="AQ201" s="130"/>
      <c r="AS201" s="131"/>
      <c r="AT201" s="7"/>
      <c r="AU201" s="132"/>
      <c r="AV201" s="129" t="str">
        <f t="shared" si="36"/>
        <v/>
      </c>
      <c r="AW201" s="140"/>
      <c r="BA201" s="150" t="str">
        <f t="shared" si="34"/>
        <v/>
      </c>
      <c r="BR201" s="6"/>
      <c r="BS201" s="11"/>
    </row>
    <row r="202" spans="1:71" ht="15.75" x14ac:dyDescent="0.25">
      <c r="A202" s="52" t="s">
        <v>891</v>
      </c>
      <c r="B202" s="192" t="s">
        <v>1554</v>
      </c>
      <c r="C202" s="131" t="s">
        <v>118</v>
      </c>
      <c r="D202" s="7" t="s">
        <v>22</v>
      </c>
      <c r="E202" s="7" t="s">
        <v>444</v>
      </c>
      <c r="F202" s="64" t="s">
        <v>171</v>
      </c>
      <c r="G202" s="62">
        <v>3</v>
      </c>
      <c r="I202" s="10" t="s">
        <v>110</v>
      </c>
      <c r="J202" s="11" t="s">
        <v>1098</v>
      </c>
      <c r="K202" s="74" t="s">
        <v>600</v>
      </c>
      <c r="L202" s="181"/>
      <c r="M202" s="181">
        <v>1000</v>
      </c>
      <c r="N202" s="78" t="s">
        <v>1710</v>
      </c>
      <c r="O202" s="83"/>
      <c r="P202" s="78" t="s">
        <v>1096</v>
      </c>
      <c r="R202" s="80"/>
      <c r="S202" s="92"/>
      <c r="T202" s="202" t="s">
        <v>847</v>
      </c>
      <c r="U202" s="102" t="s">
        <v>1578</v>
      </c>
      <c r="W202" s="12" t="str">
        <f t="shared" si="31"/>
        <v>Mqtt1</v>
      </c>
      <c r="X202" s="6" t="str">
        <f t="shared" si="32"/>
        <v>090000 DOORS HATCHES</v>
      </c>
      <c r="Y202" s="106" t="str">
        <f t="shared" si="33"/>
        <v>$.MAIN_DECKH_VENT_HATCH_PS_PERC</v>
      </c>
      <c r="AA202" s="6"/>
      <c r="AH202" s="53">
        <v>0</v>
      </c>
      <c r="AI202" s="78">
        <v>100</v>
      </c>
      <c r="AJ202" s="116" t="s">
        <v>1063</v>
      </c>
      <c r="AL202" s="117" t="str">
        <f t="shared" si="35"/>
        <v/>
      </c>
      <c r="AQ202" s="130"/>
      <c r="AS202" s="131"/>
      <c r="AT202" s="7"/>
      <c r="AU202" s="132"/>
      <c r="AV202" s="129" t="str">
        <f t="shared" si="36"/>
        <v/>
      </c>
      <c r="AW202" s="140"/>
      <c r="BA202" s="150" t="str">
        <f t="shared" si="34"/>
        <v/>
      </c>
      <c r="BR202" s="6"/>
      <c r="BS202" s="11"/>
    </row>
    <row r="203" spans="1:71" ht="15.75" x14ac:dyDescent="0.25">
      <c r="A203" s="52" t="s">
        <v>891</v>
      </c>
      <c r="B203" s="192" t="s">
        <v>1554</v>
      </c>
      <c r="C203" s="131" t="s">
        <v>118</v>
      </c>
      <c r="D203" s="7" t="s">
        <v>22</v>
      </c>
      <c r="E203" s="7" t="s">
        <v>444</v>
      </c>
      <c r="F203" s="64" t="s">
        <v>171</v>
      </c>
      <c r="G203" s="62">
        <v>4</v>
      </c>
      <c r="I203" s="10" t="s">
        <v>110</v>
      </c>
      <c r="J203" s="11" t="s">
        <v>1099</v>
      </c>
      <c r="K203" s="74" t="s">
        <v>600</v>
      </c>
      <c r="L203" s="181"/>
      <c r="M203" s="181">
        <v>1000</v>
      </c>
      <c r="N203" s="78" t="s">
        <v>1710</v>
      </c>
      <c r="O203" s="83"/>
      <c r="P203" s="78" t="s">
        <v>1094</v>
      </c>
      <c r="R203" s="80"/>
      <c r="S203" s="92"/>
      <c r="T203" s="205" t="s">
        <v>1580</v>
      </c>
      <c r="W203" s="12" t="str">
        <f t="shared" si="31"/>
        <v>Mqtt1</v>
      </c>
      <c r="X203" s="6" t="str">
        <f t="shared" si="32"/>
        <v>090000 DOORS HATCHES</v>
      </c>
      <c r="Y203" s="106" t="str">
        <f t="shared" si="33"/>
        <v>$.AFT_DECKH_VENT_HATCH_PERC</v>
      </c>
      <c r="AA203" s="6"/>
      <c r="AH203" s="53">
        <v>0</v>
      </c>
      <c r="AI203" s="78">
        <v>100</v>
      </c>
      <c r="AJ203" s="116" t="s">
        <v>1063</v>
      </c>
      <c r="AL203" s="117" t="str">
        <f t="shared" si="35"/>
        <v/>
      </c>
      <c r="AQ203" s="130"/>
      <c r="AS203" s="131"/>
      <c r="AT203" s="7"/>
      <c r="AU203" s="132"/>
      <c r="AV203" s="129" t="str">
        <f t="shared" si="36"/>
        <v/>
      </c>
      <c r="AW203" s="140"/>
      <c r="BA203" s="150" t="str">
        <f t="shared" si="34"/>
        <v/>
      </c>
      <c r="BR203" s="6"/>
      <c r="BS203" s="11"/>
    </row>
    <row r="204" spans="1:71" ht="15.75" x14ac:dyDescent="0.25">
      <c r="A204" s="52" t="s">
        <v>891</v>
      </c>
      <c r="B204" s="192" t="s">
        <v>1554</v>
      </c>
      <c r="C204" s="131" t="s">
        <v>118</v>
      </c>
      <c r="D204" s="7" t="s">
        <v>22</v>
      </c>
      <c r="E204" s="7" t="s">
        <v>445</v>
      </c>
      <c r="F204" s="64" t="s">
        <v>171</v>
      </c>
      <c r="G204" s="62">
        <v>1</v>
      </c>
      <c r="I204" s="10" t="s">
        <v>110</v>
      </c>
      <c r="J204" s="71" t="s">
        <v>1149</v>
      </c>
      <c r="K204" s="74" t="s">
        <v>600</v>
      </c>
      <c r="L204" s="181"/>
      <c r="M204" s="181">
        <v>1000</v>
      </c>
      <c r="N204" s="78" t="s">
        <v>1705</v>
      </c>
      <c r="O204" s="83"/>
      <c r="P204" s="80" t="s">
        <v>1148</v>
      </c>
      <c r="R204" s="80"/>
      <c r="S204" s="92"/>
      <c r="T204" s="205" t="s">
        <v>1580</v>
      </c>
      <c r="W204" s="12" t="str">
        <f t="shared" si="31"/>
        <v>Mqtt1</v>
      </c>
      <c r="X204" s="6" t="str">
        <f t="shared" si="32"/>
        <v>250000 TECHWATER</v>
      </c>
      <c r="Y204" s="106" t="str">
        <f t="shared" si="33"/>
        <v>$.TECH_WAT_SALINITY</v>
      </c>
      <c r="AA204" s="6"/>
      <c r="AH204" s="53">
        <v>4</v>
      </c>
      <c r="AI204" s="78">
        <v>20</v>
      </c>
      <c r="AJ204" s="116" t="s">
        <v>870</v>
      </c>
      <c r="AL204" s="117" t="str">
        <f t="shared" si="35"/>
        <v/>
      </c>
      <c r="AQ204" s="130"/>
      <c r="AS204" s="131"/>
      <c r="AT204" s="7"/>
      <c r="AU204" s="132"/>
      <c r="AV204" s="129" t="str">
        <f t="shared" si="36"/>
        <v/>
      </c>
      <c r="AW204" s="140"/>
      <c r="BA204" s="150" t="str">
        <f t="shared" si="34"/>
        <v/>
      </c>
      <c r="BR204" s="6"/>
      <c r="BS204" s="11"/>
    </row>
    <row r="205" spans="1:71" ht="15.75" x14ac:dyDescent="0.25">
      <c r="A205" s="52" t="s">
        <v>891</v>
      </c>
      <c r="B205" s="187"/>
      <c r="C205" s="131" t="s">
        <v>118</v>
      </c>
      <c r="D205" s="7" t="s">
        <v>22</v>
      </c>
      <c r="E205" s="7" t="s">
        <v>445</v>
      </c>
      <c r="F205" s="64" t="s">
        <v>171</v>
      </c>
      <c r="G205" s="62">
        <v>2</v>
      </c>
      <c r="I205" s="10" t="s">
        <v>110</v>
      </c>
      <c r="J205" s="71" t="s">
        <v>1170</v>
      </c>
      <c r="K205" s="74" t="s">
        <v>600</v>
      </c>
      <c r="L205" s="181"/>
      <c r="M205" s="181">
        <v>1000</v>
      </c>
      <c r="N205" s="78" t="s">
        <v>1705</v>
      </c>
      <c r="O205" s="83" t="s">
        <v>1165</v>
      </c>
      <c r="P205" s="78" t="s">
        <v>1164</v>
      </c>
      <c r="R205" s="80"/>
      <c r="S205" s="92"/>
      <c r="T205" s="202" t="s">
        <v>1168</v>
      </c>
      <c r="U205" s="102" t="s">
        <v>1067</v>
      </c>
      <c r="W205" s="12" t="str">
        <f t="shared" si="31"/>
        <v>Mqtt1</v>
      </c>
      <c r="X205" s="6" t="str">
        <f t="shared" si="32"/>
        <v>250000 TECHWATER</v>
      </c>
      <c r="Y205" s="106" t="str">
        <f t="shared" si="33"/>
        <v>$.TECH_WAT_TANK1_LEVEL</v>
      </c>
      <c r="AA205" s="6"/>
      <c r="AH205" s="53">
        <v>0</v>
      </c>
      <c r="AI205" s="78">
        <v>100</v>
      </c>
      <c r="AJ205" s="116" t="s">
        <v>1063</v>
      </c>
      <c r="AL205" s="117">
        <f t="shared" si="35"/>
        <v>205</v>
      </c>
      <c r="AM205" s="78">
        <v>90</v>
      </c>
      <c r="AN205" s="78">
        <v>80</v>
      </c>
      <c r="AQ205" s="130"/>
      <c r="AR205" s="78">
        <v>3</v>
      </c>
      <c r="AS205" s="131" t="s">
        <v>17</v>
      </c>
      <c r="AT205" s="7"/>
      <c r="AU205" s="132" t="s">
        <v>112</v>
      </c>
      <c r="AV205" s="129" t="str">
        <f t="shared" si="36"/>
        <v>Please consult operation manual for more information</v>
      </c>
      <c r="AW205" s="140"/>
      <c r="BA205" s="150" t="str">
        <f t="shared" ref="BA205:BA223" si="37">IF(ISNUMBER(AL205),"1","")</f>
        <v>1</v>
      </c>
      <c r="BR205" s="6"/>
      <c r="BS205" s="11"/>
    </row>
    <row r="206" spans="1:71" ht="15.75" x14ac:dyDescent="0.25">
      <c r="A206" s="52" t="s">
        <v>891</v>
      </c>
      <c r="B206" s="187"/>
      <c r="C206" s="131" t="s">
        <v>118</v>
      </c>
      <c r="D206" s="7" t="s">
        <v>22</v>
      </c>
      <c r="E206" s="7" t="s">
        <v>445</v>
      </c>
      <c r="F206" s="64" t="s">
        <v>171</v>
      </c>
      <c r="G206" s="62">
        <v>3</v>
      </c>
      <c r="I206" s="10" t="s">
        <v>110</v>
      </c>
      <c r="J206" s="71" t="s">
        <v>1171</v>
      </c>
      <c r="K206" s="74" t="s">
        <v>600</v>
      </c>
      <c r="L206" s="181"/>
      <c r="M206" s="181">
        <v>1000</v>
      </c>
      <c r="N206" s="78" t="s">
        <v>1705</v>
      </c>
      <c r="O206" s="83" t="s">
        <v>1166</v>
      </c>
      <c r="P206" s="78" t="s">
        <v>1167</v>
      </c>
      <c r="R206" s="80"/>
      <c r="S206" s="92"/>
      <c r="T206" s="202" t="s">
        <v>1169</v>
      </c>
      <c r="U206" s="102" t="s">
        <v>1067</v>
      </c>
      <c r="W206" s="12" t="str">
        <f t="shared" si="31"/>
        <v>Mqtt1</v>
      </c>
      <c r="X206" s="6" t="str">
        <f t="shared" si="32"/>
        <v>250000 TECHWATER</v>
      </c>
      <c r="Y206" s="106" t="str">
        <f t="shared" si="33"/>
        <v>$.TECH_WAT_TANK2_LEVEL</v>
      </c>
      <c r="AA206" s="6"/>
      <c r="AH206" s="53">
        <v>0</v>
      </c>
      <c r="AI206" s="78">
        <v>100</v>
      </c>
      <c r="AJ206" s="116" t="s">
        <v>1063</v>
      </c>
      <c r="AL206" s="117">
        <f t="shared" si="35"/>
        <v>206</v>
      </c>
      <c r="AM206" s="78">
        <v>90</v>
      </c>
      <c r="AN206" s="78">
        <v>80</v>
      </c>
      <c r="AQ206" s="130"/>
      <c r="AR206" s="78">
        <v>3</v>
      </c>
      <c r="AS206" s="131" t="s">
        <v>17</v>
      </c>
      <c r="AT206" s="7"/>
      <c r="AU206" s="132" t="s">
        <v>112</v>
      </c>
      <c r="AV206" s="129" t="str">
        <f t="shared" si="36"/>
        <v>Please consult operation manual for more information</v>
      </c>
      <c r="AW206" s="140"/>
      <c r="BA206" s="150" t="str">
        <f t="shared" si="37"/>
        <v>1</v>
      </c>
      <c r="BR206" s="6"/>
      <c r="BS206" s="11"/>
    </row>
    <row r="207" spans="1:71" ht="15.75" x14ac:dyDescent="0.25">
      <c r="A207" s="52" t="s">
        <v>1509</v>
      </c>
      <c r="B207" s="187"/>
      <c r="C207" s="131" t="s">
        <v>118</v>
      </c>
      <c r="D207" s="7" t="s">
        <v>22</v>
      </c>
      <c r="E207" s="7" t="s">
        <v>445</v>
      </c>
      <c r="F207" s="64" t="s">
        <v>171</v>
      </c>
      <c r="G207" s="62">
        <v>4</v>
      </c>
      <c r="I207" s="10" t="s">
        <v>110</v>
      </c>
      <c r="J207" s="11" t="s">
        <v>1186</v>
      </c>
      <c r="K207" s="74" t="s">
        <v>600</v>
      </c>
      <c r="L207" s="181"/>
      <c r="M207" s="181">
        <v>1000</v>
      </c>
      <c r="N207" s="78" t="s">
        <v>1705</v>
      </c>
      <c r="O207" s="188" t="s">
        <v>1173</v>
      </c>
      <c r="P207" s="78" t="s">
        <v>1172</v>
      </c>
      <c r="R207" s="80"/>
      <c r="S207" s="92"/>
      <c r="T207" s="202" t="s">
        <v>1534</v>
      </c>
      <c r="U207" s="102" t="s">
        <v>1579</v>
      </c>
      <c r="W207" s="12" t="str">
        <f t="shared" si="31"/>
        <v>Mqtt1</v>
      </c>
      <c r="X207" s="6" t="str">
        <f t="shared" si="32"/>
        <v>250000 TECHWATER</v>
      </c>
      <c r="Y207" s="106" t="str">
        <f t="shared" si="33"/>
        <v>$.TECH_WAT_FLOW_CHARCOAL_FILTER_B01</v>
      </c>
      <c r="AA207" s="6"/>
      <c r="AH207" s="53">
        <v>4</v>
      </c>
      <c r="AI207" s="78">
        <v>20</v>
      </c>
      <c r="AJ207" s="116" t="s">
        <v>870</v>
      </c>
      <c r="AL207" s="117" t="str">
        <f t="shared" si="35"/>
        <v/>
      </c>
      <c r="AQ207" s="130"/>
      <c r="AS207" s="131"/>
      <c r="AT207" s="7"/>
      <c r="AU207" s="132"/>
      <c r="AV207" s="129" t="str">
        <f t="shared" si="36"/>
        <v/>
      </c>
      <c r="AW207" s="140"/>
      <c r="BA207" s="150" t="str">
        <f t="shared" si="37"/>
        <v/>
      </c>
      <c r="BR207" s="6"/>
      <c r="BS207" s="11"/>
    </row>
    <row r="208" spans="1:71" ht="15.75" x14ac:dyDescent="0.25">
      <c r="A208" s="52" t="s">
        <v>1509</v>
      </c>
      <c r="B208" s="187"/>
      <c r="C208" s="131" t="s">
        <v>118</v>
      </c>
      <c r="D208" s="7" t="s">
        <v>22</v>
      </c>
      <c r="E208" s="7" t="s">
        <v>446</v>
      </c>
      <c r="F208" s="64" t="s">
        <v>171</v>
      </c>
      <c r="G208" s="62">
        <v>1</v>
      </c>
      <c r="I208" s="10" t="s">
        <v>110</v>
      </c>
      <c r="J208" s="11" t="s">
        <v>1178</v>
      </c>
      <c r="K208" s="74" t="s">
        <v>600</v>
      </c>
      <c r="L208" s="181"/>
      <c r="M208" s="181">
        <v>1000</v>
      </c>
      <c r="N208" s="78" t="s">
        <v>1705</v>
      </c>
      <c r="O208" s="83" t="s">
        <v>1175</v>
      </c>
      <c r="P208" s="78" t="s">
        <v>1174</v>
      </c>
      <c r="R208" s="80"/>
      <c r="S208" s="92"/>
      <c r="T208" s="202" t="s">
        <v>1533</v>
      </c>
      <c r="U208" s="102" t="s">
        <v>1584</v>
      </c>
      <c r="W208" s="12" t="str">
        <f t="shared" si="31"/>
        <v>Mqtt1</v>
      </c>
      <c r="X208" s="6" t="str">
        <f t="shared" si="32"/>
        <v>250000 TECHWATER</v>
      </c>
      <c r="Y208" s="106" t="str">
        <f t="shared" si="33"/>
        <v>$.TECH_WAT_FLOW_REEL_FOR_DECKWASH_B04</v>
      </c>
      <c r="AA208" s="6"/>
      <c r="AH208" s="53">
        <v>4</v>
      </c>
      <c r="AI208" s="78">
        <v>20</v>
      </c>
      <c r="AJ208" s="116" t="s">
        <v>870</v>
      </c>
      <c r="AL208" s="117" t="str">
        <f t="shared" si="35"/>
        <v/>
      </c>
      <c r="AQ208" s="130"/>
      <c r="AS208" s="131"/>
      <c r="AT208" s="7"/>
      <c r="AU208" s="132"/>
      <c r="AV208" s="129" t="str">
        <f t="shared" si="36"/>
        <v/>
      </c>
      <c r="AW208" s="140"/>
      <c r="BA208" s="150" t="str">
        <f t="shared" si="37"/>
        <v/>
      </c>
      <c r="BR208" s="6"/>
      <c r="BS208" s="11"/>
    </row>
    <row r="209" spans="1:73" ht="15.75" x14ac:dyDescent="0.25">
      <c r="A209" s="52" t="s">
        <v>1509</v>
      </c>
      <c r="B209" s="187"/>
      <c r="C209" s="131" t="s">
        <v>118</v>
      </c>
      <c r="D209" s="7" t="s">
        <v>22</v>
      </c>
      <c r="E209" s="7" t="s">
        <v>446</v>
      </c>
      <c r="F209" s="64" t="s">
        <v>171</v>
      </c>
      <c r="G209" s="62">
        <v>2</v>
      </c>
      <c r="I209" s="10" t="s">
        <v>110</v>
      </c>
      <c r="J209" s="11" t="s">
        <v>1187</v>
      </c>
      <c r="K209" s="74" t="s">
        <v>600</v>
      </c>
      <c r="L209" s="181"/>
      <c r="M209" s="181">
        <v>1000</v>
      </c>
      <c r="N209" s="78" t="s">
        <v>1705</v>
      </c>
      <c r="O209" s="83">
        <v>25004038</v>
      </c>
      <c r="P209" s="78" t="s">
        <v>1188</v>
      </c>
      <c r="R209" s="80"/>
      <c r="S209" s="92"/>
      <c r="T209" s="223" t="s">
        <v>1534</v>
      </c>
      <c r="U209" s="221" t="s">
        <v>1579</v>
      </c>
      <c r="W209" s="12" t="str">
        <f t="shared" si="31"/>
        <v>Mqtt1</v>
      </c>
      <c r="X209" s="6" t="str">
        <f t="shared" si="32"/>
        <v>250000 TECHWATER</v>
      </c>
      <c r="Y209" s="106" t="str">
        <f t="shared" si="33"/>
        <v>$.TECH_WAT_FLOW_CHARCOAL_FILTER_B02</v>
      </c>
      <c r="AA209" s="6"/>
      <c r="AH209" s="53">
        <v>4</v>
      </c>
      <c r="AI209" s="78">
        <v>20</v>
      </c>
      <c r="AJ209" s="116" t="s">
        <v>870</v>
      </c>
      <c r="AL209" s="117" t="str">
        <f t="shared" si="35"/>
        <v/>
      </c>
      <c r="AQ209" s="130"/>
      <c r="AS209" s="131"/>
      <c r="AT209" s="7"/>
      <c r="AU209" s="132"/>
      <c r="AV209" s="129" t="str">
        <f t="shared" si="36"/>
        <v/>
      </c>
      <c r="AW209" s="140"/>
      <c r="BA209" s="150" t="str">
        <f t="shared" si="37"/>
        <v/>
      </c>
      <c r="BR209" s="6"/>
      <c r="BS209" s="11"/>
    </row>
    <row r="210" spans="1:73" ht="15.75" x14ac:dyDescent="0.25">
      <c r="A210" s="52" t="s">
        <v>1509</v>
      </c>
      <c r="B210" s="187"/>
      <c r="C210" s="131" t="s">
        <v>118</v>
      </c>
      <c r="D210" s="7" t="s">
        <v>22</v>
      </c>
      <c r="E210" s="7" t="s">
        <v>446</v>
      </c>
      <c r="F210" s="64" t="s">
        <v>171</v>
      </c>
      <c r="G210" s="62">
        <v>3</v>
      </c>
      <c r="I210" s="10" t="s">
        <v>110</v>
      </c>
      <c r="J210" s="11" t="s">
        <v>1190</v>
      </c>
      <c r="K210" s="74" t="s">
        <v>600</v>
      </c>
      <c r="L210" s="181"/>
      <c r="M210" s="181">
        <v>1000</v>
      </c>
      <c r="N210" s="78" t="s">
        <v>1705</v>
      </c>
      <c r="O210" s="83" t="s">
        <v>1191</v>
      </c>
      <c r="P210" s="78" t="s">
        <v>1189</v>
      </c>
      <c r="R210" s="80"/>
      <c r="S210" s="92"/>
      <c r="T210" s="224"/>
      <c r="U210" s="222"/>
      <c r="W210" s="12" t="str">
        <f t="shared" si="31"/>
        <v>Mqtt1</v>
      </c>
      <c r="X210" s="6" t="str">
        <f t="shared" si="32"/>
        <v>250000 TECHWATER</v>
      </c>
      <c r="Y210" s="106" t="str">
        <f t="shared" si="33"/>
        <v>$.TECH_WAT_FLOW_ADIABATIC_COOL_B03</v>
      </c>
      <c r="AA210" s="6"/>
      <c r="AH210" s="53">
        <v>4</v>
      </c>
      <c r="AI210" s="78">
        <v>20</v>
      </c>
      <c r="AJ210" s="116" t="s">
        <v>870</v>
      </c>
      <c r="AL210" s="117" t="str">
        <f t="shared" si="35"/>
        <v/>
      </c>
      <c r="AQ210" s="130"/>
      <c r="AS210" s="131"/>
      <c r="AT210" s="7"/>
      <c r="AU210" s="132"/>
      <c r="AV210" s="129" t="str">
        <f t="shared" si="36"/>
        <v/>
      </c>
      <c r="AW210" s="140"/>
      <c r="BA210" s="150" t="str">
        <f t="shared" si="37"/>
        <v/>
      </c>
      <c r="BR210" s="6"/>
      <c r="BS210" s="11"/>
    </row>
    <row r="211" spans="1:73" ht="15.75" x14ac:dyDescent="0.25">
      <c r="A211" s="52" t="s">
        <v>1718</v>
      </c>
      <c r="B211" s="187"/>
      <c r="C211" s="131" t="s">
        <v>118</v>
      </c>
      <c r="D211" s="7" t="s">
        <v>22</v>
      </c>
      <c r="E211" s="7" t="s">
        <v>446</v>
      </c>
      <c r="F211" s="64" t="s">
        <v>171</v>
      </c>
      <c r="G211" s="62">
        <v>4</v>
      </c>
      <c r="I211" s="10" t="s">
        <v>110</v>
      </c>
      <c r="J211" s="11" t="s">
        <v>1725</v>
      </c>
      <c r="K211" s="74" t="s">
        <v>600</v>
      </c>
      <c r="N211" s="78" t="s">
        <v>1701</v>
      </c>
      <c r="O211" s="83">
        <v>25001139</v>
      </c>
      <c r="P211" s="78" t="s">
        <v>1726</v>
      </c>
      <c r="T211" s="76" t="s">
        <v>1724</v>
      </c>
      <c r="U211" s="102" t="s">
        <v>1067</v>
      </c>
      <c r="W211" s="12" t="str">
        <f t="shared" si="31"/>
        <v>Mqtt1</v>
      </c>
      <c r="X211" s="6" t="str">
        <f t="shared" si="32"/>
        <v>250000 FRESH WATER</v>
      </c>
      <c r="Y211" s="106" t="str">
        <f t="shared" si="33"/>
        <v>$.FLOW_TECHNICAL_ROOM_ENERG_REC</v>
      </c>
      <c r="AA211" s="6"/>
      <c r="AH211" s="53">
        <v>0.1</v>
      </c>
      <c r="AI211" s="78">
        <v>75</v>
      </c>
      <c r="AJ211" s="116" t="s">
        <v>1742</v>
      </c>
      <c r="AL211" s="117" t="str">
        <f t="shared" si="35"/>
        <v/>
      </c>
      <c r="AQ211" s="130"/>
      <c r="AS211" s="131"/>
      <c r="AT211" s="7"/>
      <c r="AU211" s="132"/>
      <c r="AV211" s="129" t="str">
        <f t="shared" si="36"/>
        <v/>
      </c>
      <c r="AW211" s="140"/>
      <c r="BA211" s="150" t="str">
        <f t="shared" si="37"/>
        <v/>
      </c>
      <c r="BR211" s="6"/>
      <c r="BS211" s="11"/>
    </row>
    <row r="212" spans="1:73" ht="15.75" x14ac:dyDescent="0.25">
      <c r="A212" s="52" t="s">
        <v>1509</v>
      </c>
      <c r="B212" s="187"/>
      <c r="C212" s="131" t="s">
        <v>118</v>
      </c>
      <c r="D212" s="7" t="s">
        <v>22</v>
      </c>
      <c r="E212" s="7" t="s">
        <v>447</v>
      </c>
      <c r="F212" s="64" t="s">
        <v>171</v>
      </c>
      <c r="G212" s="62">
        <v>1</v>
      </c>
      <c r="I212" s="10" t="s">
        <v>110</v>
      </c>
      <c r="J212" s="71" t="str">
        <f>CONCATENATE("Spare_",E212,"_",G212)</f>
        <v>Spare_AI30_1</v>
      </c>
      <c r="K212" s="74" t="s">
        <v>600</v>
      </c>
      <c r="N212" s="80" t="s">
        <v>605</v>
      </c>
      <c r="P212" s="78" t="str">
        <f>CONCATENATE("Spare Yard ",T212,"_",I212,"_",K212)</f>
        <v>Spare Yard _True_+CB.1</v>
      </c>
      <c r="U212" s="102"/>
      <c r="W212" s="12" t="str">
        <f t="shared" si="31"/>
        <v/>
      </c>
      <c r="X212" s="6" t="str">
        <f t="shared" si="32"/>
        <v/>
      </c>
      <c r="Y212" s="106" t="str">
        <f t="shared" si="33"/>
        <v/>
      </c>
      <c r="AA212" s="6"/>
      <c r="AH212" s="53">
        <v>4</v>
      </c>
      <c r="AI212" s="78">
        <v>20</v>
      </c>
      <c r="AJ212" s="116" t="s">
        <v>870</v>
      </c>
      <c r="AL212" s="117" t="str">
        <f t="shared" ref="AL212:AL215" si="38">IF(ISBLANK(AS212),"",ROW())</f>
        <v/>
      </c>
      <c r="AQ212" s="130"/>
      <c r="AS212" s="131"/>
      <c r="AT212" s="7"/>
      <c r="AU212" s="132"/>
      <c r="AV212" s="129" t="str">
        <f t="shared" ref="AV212:AV215" si="39">IF(ISNUMBER(AL212),"Please consult operation manual for more information","")</f>
        <v/>
      </c>
      <c r="AW212" s="140"/>
      <c r="BA212" s="150" t="str">
        <f t="shared" ref="BA212:BA215" si="40">IF(ISNUMBER(AL212),"1","")</f>
        <v/>
      </c>
      <c r="BR212" s="6"/>
      <c r="BS212" s="11"/>
    </row>
    <row r="213" spans="1:73" ht="15.75" x14ac:dyDescent="0.25">
      <c r="A213" s="52" t="s">
        <v>1509</v>
      </c>
      <c r="B213" s="187"/>
      <c r="C213" s="131" t="s">
        <v>118</v>
      </c>
      <c r="D213" s="7" t="s">
        <v>22</v>
      </c>
      <c r="E213" s="7" t="s">
        <v>447</v>
      </c>
      <c r="F213" s="64" t="s">
        <v>171</v>
      </c>
      <c r="G213" s="62">
        <v>2</v>
      </c>
      <c r="I213" s="10" t="s">
        <v>110</v>
      </c>
      <c r="J213" s="11" t="s">
        <v>1200</v>
      </c>
      <c r="K213" s="74" t="s">
        <v>600</v>
      </c>
      <c r="L213" s="181"/>
      <c r="M213" s="181">
        <v>1000</v>
      </c>
      <c r="N213" s="78" t="s">
        <v>1705</v>
      </c>
      <c r="O213" s="188" t="s">
        <v>1199</v>
      </c>
      <c r="P213" s="78" t="s">
        <v>1198</v>
      </c>
      <c r="R213" s="80"/>
      <c r="S213" s="92"/>
      <c r="T213" s="204" t="s">
        <v>1534</v>
      </c>
      <c r="U213" s="102" t="s">
        <v>1579</v>
      </c>
      <c r="W213" s="12" t="str">
        <f t="shared" si="31"/>
        <v>Mqtt1</v>
      </c>
      <c r="X213" s="6" t="str">
        <f t="shared" si="32"/>
        <v>250000 TECHWATER</v>
      </c>
      <c r="Y213" s="106" t="str">
        <f t="shared" si="33"/>
        <v>$.TECH_WAT_FLOW_ADIABATIC_COOL_B09</v>
      </c>
      <c r="AA213" s="6"/>
      <c r="AH213" s="53">
        <v>4</v>
      </c>
      <c r="AI213" s="78">
        <v>20</v>
      </c>
      <c r="AJ213" s="116" t="s">
        <v>870</v>
      </c>
      <c r="AL213" s="117" t="str">
        <f t="shared" si="38"/>
        <v/>
      </c>
      <c r="AQ213" s="130"/>
      <c r="AS213" s="131"/>
      <c r="AT213" s="7"/>
      <c r="AU213" s="132"/>
      <c r="AV213" s="129" t="str">
        <f t="shared" si="39"/>
        <v/>
      </c>
      <c r="AW213" s="140"/>
      <c r="BA213" s="150" t="str">
        <f t="shared" si="40"/>
        <v/>
      </c>
      <c r="BR213" s="6"/>
      <c r="BS213" s="11"/>
    </row>
    <row r="214" spans="1:73" ht="15.75" x14ac:dyDescent="0.25">
      <c r="A214" s="52" t="s">
        <v>1391</v>
      </c>
      <c r="B214" s="187"/>
      <c r="C214" s="131" t="s">
        <v>118</v>
      </c>
      <c r="D214" s="7" t="s">
        <v>22</v>
      </c>
      <c r="E214" s="7" t="s">
        <v>447</v>
      </c>
      <c r="F214" s="64" t="s">
        <v>171</v>
      </c>
      <c r="G214" s="62">
        <v>3</v>
      </c>
      <c r="I214" s="10" t="s">
        <v>110</v>
      </c>
      <c r="J214" s="71" t="str">
        <f>CONCATENATE("Spare_",E214,"_",G214)</f>
        <v>Spare_AI30_3</v>
      </c>
      <c r="K214" s="74" t="s">
        <v>600</v>
      </c>
      <c r="L214" s="181"/>
      <c r="M214" s="181">
        <v>1000</v>
      </c>
      <c r="N214" s="78" t="s">
        <v>605</v>
      </c>
      <c r="O214" s="83"/>
      <c r="P214" s="78" t="str">
        <f>CONCATENATE("Spare Yard ",T214,"_",I214,"_",K214)</f>
        <v>Spare Yard _True_+CB.1</v>
      </c>
      <c r="R214" s="80"/>
      <c r="S214" s="92"/>
      <c r="W214" s="12" t="str">
        <f t="shared" si="31"/>
        <v/>
      </c>
      <c r="X214" s="6" t="str">
        <f t="shared" si="32"/>
        <v/>
      </c>
      <c r="Y214" s="106" t="str">
        <f t="shared" si="33"/>
        <v/>
      </c>
      <c r="AA214" s="6"/>
      <c r="AH214" s="53">
        <v>4</v>
      </c>
      <c r="AI214" s="78">
        <v>20</v>
      </c>
      <c r="AJ214" s="116" t="s">
        <v>870</v>
      </c>
      <c r="AL214" s="117" t="str">
        <f t="shared" si="38"/>
        <v/>
      </c>
      <c r="AQ214" s="130"/>
      <c r="AS214" s="131"/>
      <c r="AT214" s="7"/>
      <c r="AU214" s="132"/>
      <c r="AV214" s="129" t="str">
        <f t="shared" si="39"/>
        <v/>
      </c>
      <c r="AW214" s="140"/>
      <c r="BA214" s="150" t="str">
        <f t="shared" si="40"/>
        <v/>
      </c>
      <c r="BR214" s="6"/>
      <c r="BS214" s="11"/>
    </row>
    <row r="215" spans="1:73" ht="15.75" x14ac:dyDescent="0.25">
      <c r="A215" s="52" t="s">
        <v>1391</v>
      </c>
      <c r="B215" s="187"/>
      <c r="C215" s="131" t="s">
        <v>118</v>
      </c>
      <c r="D215" s="7" t="s">
        <v>22</v>
      </c>
      <c r="E215" s="7" t="s">
        <v>447</v>
      </c>
      <c r="F215" s="64" t="s">
        <v>171</v>
      </c>
      <c r="G215" s="62">
        <v>4</v>
      </c>
      <c r="I215" s="10" t="s">
        <v>110</v>
      </c>
      <c r="J215" s="71" t="str">
        <f>CONCATENATE("Spare_",E215,"_",G215)</f>
        <v>Spare_AI30_4</v>
      </c>
      <c r="K215" s="74" t="s">
        <v>600</v>
      </c>
      <c r="L215" s="182"/>
      <c r="M215" s="181">
        <v>1000</v>
      </c>
      <c r="N215" s="78" t="s">
        <v>605</v>
      </c>
      <c r="O215" s="83"/>
      <c r="P215" s="78" t="str">
        <f>CONCATENATE("Spare Yard ",T215,"_",I215,"_",K215)</f>
        <v>Spare Yard _True_+CB.1</v>
      </c>
      <c r="R215" s="80"/>
      <c r="S215" s="92"/>
      <c r="W215" s="12" t="str">
        <f t="shared" ref="W215:W223" si="41">IF(COUNTIF(N215,"spare"),"","Mqtt1")</f>
        <v/>
      </c>
      <c r="X215" s="6" t="str">
        <f t="shared" ref="X215:X223" si="42">IF(COUNTIF(N215,"spare"),"",N215)</f>
        <v/>
      </c>
      <c r="Y215" s="106" t="str">
        <f t="shared" ref="Y215:Y223" si="43">IF(COUNTIF(N215,"spare"),"","$."&amp;J215)</f>
        <v/>
      </c>
      <c r="AA215" s="6"/>
      <c r="AH215" s="53">
        <v>4</v>
      </c>
      <c r="AI215" s="78">
        <v>20</v>
      </c>
      <c r="AJ215" s="116" t="s">
        <v>870</v>
      </c>
      <c r="AL215" s="117" t="str">
        <f t="shared" si="38"/>
        <v/>
      </c>
      <c r="AQ215" s="130"/>
      <c r="AS215" s="131"/>
      <c r="AT215" s="7"/>
      <c r="AU215" s="132"/>
      <c r="AV215" s="129" t="str">
        <f t="shared" si="39"/>
        <v/>
      </c>
      <c r="AW215" s="140"/>
      <c r="BA215" s="150" t="str">
        <f t="shared" si="40"/>
        <v/>
      </c>
      <c r="BR215" s="6"/>
      <c r="BS215" s="11"/>
    </row>
    <row r="216" spans="1:73" ht="15.75" x14ac:dyDescent="0.25">
      <c r="A216" s="52" t="s">
        <v>871</v>
      </c>
      <c r="B216" s="187"/>
      <c r="C216" s="131" t="s">
        <v>118</v>
      </c>
      <c r="D216" s="7" t="s">
        <v>22</v>
      </c>
      <c r="E216" s="7" t="s">
        <v>448</v>
      </c>
      <c r="F216" s="64" t="s">
        <v>887</v>
      </c>
      <c r="G216" s="62">
        <v>1</v>
      </c>
      <c r="I216" s="10" t="s">
        <v>110</v>
      </c>
      <c r="J216" s="71" t="s">
        <v>517</v>
      </c>
      <c r="K216" s="74" t="s">
        <v>600</v>
      </c>
      <c r="L216" s="182"/>
      <c r="M216" s="181">
        <v>1000</v>
      </c>
      <c r="N216" s="78" t="s">
        <v>1711</v>
      </c>
      <c r="O216" s="83"/>
      <c r="P216" s="78" t="s">
        <v>737</v>
      </c>
      <c r="R216" s="80"/>
      <c r="S216" s="92"/>
      <c r="T216" s="209" t="s">
        <v>1586</v>
      </c>
      <c r="U216" s="102" t="s">
        <v>1587</v>
      </c>
      <c r="W216" s="12" t="str">
        <f t="shared" si="41"/>
        <v>Mqtt1</v>
      </c>
      <c r="X216" s="6" t="str">
        <f t="shared" si="42"/>
        <v>150000 PROPULSION</v>
      </c>
      <c r="Y216" s="106" t="str">
        <f t="shared" si="43"/>
        <v>$.STERN_THRUST_BEARING_TEMP_DE</v>
      </c>
      <c r="AA216" s="6"/>
      <c r="AH216" s="53">
        <v>0</v>
      </c>
      <c r="AI216" s="78">
        <v>150</v>
      </c>
      <c r="AJ216" s="116" t="s">
        <v>1386</v>
      </c>
      <c r="AL216" s="117">
        <f t="shared" si="35"/>
        <v>216</v>
      </c>
      <c r="AM216" s="78">
        <v>90</v>
      </c>
      <c r="AN216" s="78">
        <v>80</v>
      </c>
      <c r="AQ216" s="130"/>
      <c r="AS216" s="131" t="s">
        <v>17</v>
      </c>
      <c r="AT216" s="7"/>
      <c r="AU216" s="132" t="s">
        <v>112</v>
      </c>
      <c r="AV216" s="129" t="str">
        <f t="shared" si="36"/>
        <v>Please consult operation manual for more information</v>
      </c>
      <c r="AW216" s="140"/>
      <c r="BA216" s="150" t="str">
        <f t="shared" si="37"/>
        <v>1</v>
      </c>
      <c r="BR216" s="6"/>
      <c r="BS216" s="11"/>
    </row>
    <row r="217" spans="1:73" ht="15.75" x14ac:dyDescent="0.25">
      <c r="A217" s="52" t="s">
        <v>888</v>
      </c>
      <c r="B217" s="187"/>
      <c r="C217" s="131" t="s">
        <v>118</v>
      </c>
      <c r="D217" s="7" t="s">
        <v>22</v>
      </c>
      <c r="E217" s="7" t="s">
        <v>448</v>
      </c>
      <c r="F217" s="64" t="s">
        <v>887</v>
      </c>
      <c r="G217" s="62">
        <v>2</v>
      </c>
      <c r="I217" s="10" t="s">
        <v>110</v>
      </c>
      <c r="J217" s="71" t="s">
        <v>518</v>
      </c>
      <c r="K217" s="74" t="s">
        <v>600</v>
      </c>
      <c r="L217" s="182"/>
      <c r="M217" s="181">
        <v>1000</v>
      </c>
      <c r="N217" s="78" t="s">
        <v>1711</v>
      </c>
      <c r="O217" s="83"/>
      <c r="P217" s="78" t="s">
        <v>738</v>
      </c>
      <c r="R217" s="80"/>
      <c r="S217" s="92"/>
      <c r="T217" s="209" t="s">
        <v>1588</v>
      </c>
      <c r="U217" s="102" t="s">
        <v>1587</v>
      </c>
      <c r="W217" s="12" t="str">
        <f t="shared" si="41"/>
        <v>Mqtt1</v>
      </c>
      <c r="X217" s="6" t="str">
        <f t="shared" si="42"/>
        <v>150000 PROPULSION</v>
      </c>
      <c r="Y217" s="106" t="str">
        <f t="shared" si="43"/>
        <v>$.STERN_THRUST_BEARING_TEMP_NDE</v>
      </c>
      <c r="AA217" s="6"/>
      <c r="AH217" s="53">
        <v>0</v>
      </c>
      <c r="AI217" s="78">
        <v>150</v>
      </c>
      <c r="AJ217" s="116" t="s">
        <v>1386</v>
      </c>
      <c r="AL217" s="117">
        <f t="shared" si="35"/>
        <v>217</v>
      </c>
      <c r="AM217" s="78">
        <v>90</v>
      </c>
      <c r="AN217" s="78">
        <v>80</v>
      </c>
      <c r="AQ217" s="130"/>
      <c r="AS217" s="131" t="s">
        <v>17</v>
      </c>
      <c r="AT217" s="7"/>
      <c r="AU217" s="132" t="s">
        <v>112</v>
      </c>
      <c r="AV217" s="129" t="str">
        <f t="shared" si="36"/>
        <v>Please consult operation manual for more information</v>
      </c>
      <c r="AW217" s="140"/>
      <c r="BA217" s="150" t="str">
        <f t="shared" si="37"/>
        <v>1</v>
      </c>
      <c r="BR217" s="6"/>
      <c r="BS217" s="11"/>
    </row>
    <row r="218" spans="1:73" ht="15.75" x14ac:dyDescent="0.25">
      <c r="A218" s="52" t="s">
        <v>888</v>
      </c>
      <c r="B218" s="187"/>
      <c r="C218" s="131" t="s">
        <v>118</v>
      </c>
      <c r="D218" s="7" t="s">
        <v>22</v>
      </c>
      <c r="E218" s="7" t="s">
        <v>448</v>
      </c>
      <c r="F218" s="64" t="s">
        <v>887</v>
      </c>
      <c r="G218" s="62">
        <v>3</v>
      </c>
      <c r="I218" s="10" t="s">
        <v>110</v>
      </c>
      <c r="J218" s="71" t="str">
        <f t="shared" ref="J218" si="44">CONCATENATE("Spare_",E218,"_",G218)</f>
        <v>Spare_AI31_3</v>
      </c>
      <c r="K218" s="74" t="s">
        <v>600</v>
      </c>
      <c r="L218" s="182"/>
      <c r="M218" s="181">
        <v>1000</v>
      </c>
      <c r="N218" s="78" t="s">
        <v>605</v>
      </c>
      <c r="O218" s="83"/>
      <c r="P218" s="78" t="str">
        <f t="shared" ref="P218" si="45">CONCATENATE("Spare Yard ",T218,"_",I218,"_",K218)</f>
        <v>Spare Yard _True_+CB.1</v>
      </c>
      <c r="R218" s="80"/>
      <c r="S218" s="92"/>
      <c r="W218" s="12" t="str">
        <f t="shared" si="41"/>
        <v/>
      </c>
      <c r="X218" s="6" t="str">
        <f t="shared" si="42"/>
        <v/>
      </c>
      <c r="Y218" s="106" t="str">
        <f t="shared" si="43"/>
        <v/>
      </c>
      <c r="AA218" s="6"/>
      <c r="AH218" s="53">
        <v>4</v>
      </c>
      <c r="AI218" s="78">
        <v>20</v>
      </c>
      <c r="AJ218" s="116" t="s">
        <v>1386</v>
      </c>
      <c r="AL218" s="117" t="str">
        <f t="shared" si="35"/>
        <v/>
      </c>
      <c r="AQ218" s="130"/>
      <c r="AS218" s="131"/>
      <c r="AT218" s="7"/>
      <c r="AU218" s="132"/>
      <c r="AV218" s="129" t="str">
        <f t="shared" si="36"/>
        <v/>
      </c>
      <c r="AW218" s="140"/>
      <c r="BA218" s="150" t="str">
        <f t="shared" si="37"/>
        <v/>
      </c>
      <c r="BR218" s="6"/>
      <c r="BS218" s="11"/>
    </row>
    <row r="219" spans="1:73" ht="15.75" x14ac:dyDescent="0.25">
      <c r="A219" s="52" t="s">
        <v>1718</v>
      </c>
      <c r="B219" s="187"/>
      <c r="C219" s="131" t="s">
        <v>118</v>
      </c>
      <c r="D219" s="7" t="s">
        <v>22</v>
      </c>
      <c r="E219" s="7" t="s">
        <v>448</v>
      </c>
      <c r="F219" s="64" t="s">
        <v>887</v>
      </c>
      <c r="G219" s="62">
        <v>4</v>
      </c>
      <c r="I219" s="10" t="s">
        <v>110</v>
      </c>
      <c r="J219" s="11" t="s">
        <v>1740</v>
      </c>
      <c r="K219" s="74" t="s">
        <v>600</v>
      </c>
      <c r="L219" s="181"/>
      <c r="M219" s="181">
        <v>1000</v>
      </c>
      <c r="N219" s="78" t="s">
        <v>1701</v>
      </c>
      <c r="O219" s="83" t="s">
        <v>1735</v>
      </c>
      <c r="P219" s="78" t="s">
        <v>1741</v>
      </c>
      <c r="R219" s="80"/>
      <c r="S219" s="92"/>
      <c r="T219" s="76" t="s">
        <v>1734</v>
      </c>
      <c r="U219" s="83" t="s">
        <v>1067</v>
      </c>
      <c r="W219" s="12" t="str">
        <f t="shared" si="41"/>
        <v>Mqtt1</v>
      </c>
      <c r="X219" s="6" t="str">
        <f t="shared" si="42"/>
        <v>250000 FRESH WATER</v>
      </c>
      <c r="Y219" s="106" t="str">
        <f t="shared" si="43"/>
        <v>$.TEMP7_FOR_ENERGY_REC_SYSTEM</v>
      </c>
      <c r="AA219" s="6"/>
      <c r="AH219" s="53">
        <v>-40</v>
      </c>
      <c r="AI219" s="78">
        <v>150</v>
      </c>
      <c r="AJ219" s="116" t="s">
        <v>1386</v>
      </c>
      <c r="AL219" s="117" t="str">
        <f t="shared" si="35"/>
        <v/>
      </c>
      <c r="AQ219" s="130"/>
      <c r="AS219" s="131"/>
      <c r="AT219" s="7"/>
      <c r="AU219" s="132"/>
      <c r="AV219" s="129" t="str">
        <f t="shared" si="36"/>
        <v/>
      </c>
      <c r="AW219" s="140"/>
      <c r="BA219" s="150" t="str">
        <f t="shared" si="37"/>
        <v/>
      </c>
      <c r="BR219" s="6"/>
      <c r="BS219" s="11"/>
    </row>
    <row r="220" spans="1:73" ht="15.75" x14ac:dyDescent="0.25">
      <c r="A220" s="52" t="s">
        <v>1509</v>
      </c>
      <c r="B220" s="187"/>
      <c r="C220" s="131" t="s">
        <v>118</v>
      </c>
      <c r="D220" s="7" t="s">
        <v>22</v>
      </c>
      <c r="E220" s="7" t="s">
        <v>449</v>
      </c>
      <c r="F220" s="64" t="s">
        <v>887</v>
      </c>
      <c r="G220" s="62">
        <v>1</v>
      </c>
      <c r="I220" s="10" t="s">
        <v>110</v>
      </c>
      <c r="J220" s="11" t="s">
        <v>1736</v>
      </c>
      <c r="K220" s="74" t="s">
        <v>600</v>
      </c>
      <c r="L220" s="181"/>
      <c r="M220" s="181">
        <v>1000</v>
      </c>
      <c r="N220" s="78" t="s">
        <v>1701</v>
      </c>
      <c r="O220" s="83" t="s">
        <v>1589</v>
      </c>
      <c r="P220" s="78" t="s">
        <v>1591</v>
      </c>
      <c r="R220" s="80"/>
      <c r="S220" s="92"/>
      <c r="T220" s="256" t="s">
        <v>850</v>
      </c>
      <c r="U220" s="221" t="s">
        <v>1578</v>
      </c>
      <c r="W220" s="12" t="str">
        <f t="shared" si="41"/>
        <v>Mqtt1</v>
      </c>
      <c r="X220" s="6" t="str">
        <f t="shared" si="42"/>
        <v>250000 FRESH WATER</v>
      </c>
      <c r="Y220" s="106" t="str">
        <f t="shared" si="43"/>
        <v>$.TEMP4_FOR_ENERGY_REC_SYSTEM</v>
      </c>
      <c r="AA220" s="6"/>
      <c r="AH220" s="53">
        <v>-40</v>
      </c>
      <c r="AI220" s="78">
        <v>150</v>
      </c>
      <c r="AJ220" s="116" t="s">
        <v>1386</v>
      </c>
      <c r="AL220" s="117" t="str">
        <f t="shared" si="35"/>
        <v/>
      </c>
      <c r="AQ220" s="130"/>
      <c r="AS220" s="131"/>
      <c r="AT220" s="7"/>
      <c r="AU220" s="132"/>
      <c r="AV220" s="129" t="str">
        <f t="shared" si="36"/>
        <v/>
      </c>
      <c r="AW220" s="140"/>
      <c r="BA220" s="150" t="str">
        <f t="shared" si="37"/>
        <v/>
      </c>
      <c r="BR220" s="6"/>
      <c r="BS220" s="11"/>
    </row>
    <row r="221" spans="1:73" ht="15.75" x14ac:dyDescent="0.25">
      <c r="A221" s="52" t="s">
        <v>1509</v>
      </c>
      <c r="B221" s="187"/>
      <c r="C221" s="131" t="s">
        <v>118</v>
      </c>
      <c r="D221" s="7" t="s">
        <v>22</v>
      </c>
      <c r="E221" s="7" t="s">
        <v>449</v>
      </c>
      <c r="F221" s="64" t="s">
        <v>887</v>
      </c>
      <c r="G221" s="62">
        <v>2</v>
      </c>
      <c r="I221" s="10" t="s">
        <v>110</v>
      </c>
      <c r="J221" s="11" t="s">
        <v>1738</v>
      </c>
      <c r="K221" s="74" t="s">
        <v>600</v>
      </c>
      <c r="L221" s="181"/>
      <c r="M221" s="181">
        <v>1000</v>
      </c>
      <c r="N221" s="78" t="s">
        <v>1701</v>
      </c>
      <c r="O221" s="83" t="s">
        <v>1590</v>
      </c>
      <c r="P221" s="78" t="s">
        <v>1592</v>
      </c>
      <c r="R221" s="80"/>
      <c r="S221" s="92"/>
      <c r="T221" s="257"/>
      <c r="U221" s="222"/>
      <c r="W221" s="12" t="str">
        <f t="shared" si="41"/>
        <v>Mqtt1</v>
      </c>
      <c r="X221" s="6" t="str">
        <f t="shared" si="42"/>
        <v>250000 FRESH WATER</v>
      </c>
      <c r="Y221" s="106" t="str">
        <f t="shared" si="43"/>
        <v>$.TEMP5_FOR_ENERGY_REC_SYSTEM</v>
      </c>
      <c r="AA221" s="6"/>
      <c r="AH221" s="53">
        <v>-40</v>
      </c>
      <c r="AI221" s="78">
        <v>150</v>
      </c>
      <c r="AJ221" s="116" t="s">
        <v>1386</v>
      </c>
      <c r="AL221" s="117" t="str">
        <f t="shared" si="35"/>
        <v/>
      </c>
      <c r="AQ221" s="130"/>
      <c r="AS221" s="131"/>
      <c r="AT221" s="7"/>
      <c r="AU221" s="132"/>
      <c r="AV221" s="129" t="str">
        <f t="shared" si="36"/>
        <v/>
      </c>
      <c r="AW221" s="140"/>
      <c r="BA221" s="150" t="str">
        <f t="shared" si="37"/>
        <v/>
      </c>
      <c r="BR221" s="6"/>
      <c r="BS221" s="11"/>
    </row>
    <row r="222" spans="1:73" ht="15.75" x14ac:dyDescent="0.25">
      <c r="A222" s="52" t="s">
        <v>1718</v>
      </c>
      <c r="B222" s="187"/>
      <c r="C222" s="131" t="s">
        <v>118</v>
      </c>
      <c r="D222" s="7" t="s">
        <v>22</v>
      </c>
      <c r="E222" s="7" t="s">
        <v>449</v>
      </c>
      <c r="F222" s="64" t="s">
        <v>887</v>
      </c>
      <c r="G222" s="62">
        <v>3</v>
      </c>
      <c r="I222" s="10" t="s">
        <v>110</v>
      </c>
      <c r="J222" s="11" t="s">
        <v>1739</v>
      </c>
      <c r="K222" s="74" t="s">
        <v>600</v>
      </c>
      <c r="L222" s="181"/>
      <c r="M222" s="181">
        <v>1000</v>
      </c>
      <c r="N222" s="78" t="s">
        <v>1701</v>
      </c>
      <c r="O222" s="83" t="s">
        <v>1728</v>
      </c>
      <c r="P222" s="78" t="s">
        <v>1729</v>
      </c>
      <c r="R222" s="80"/>
      <c r="S222" s="92"/>
      <c r="T222" s="76" t="s">
        <v>1730</v>
      </c>
      <c r="U222" s="83" t="s">
        <v>1067</v>
      </c>
      <c r="W222" s="12" t="str">
        <f t="shared" si="41"/>
        <v>Mqtt1</v>
      </c>
      <c r="X222" s="6" t="str">
        <f t="shared" si="42"/>
        <v>250000 FRESH WATER</v>
      </c>
      <c r="Y222" s="106" t="str">
        <f t="shared" si="43"/>
        <v>$.TEMP8_FOR_ENERGY_REC_SYSTEM</v>
      </c>
      <c r="AA222" s="6"/>
      <c r="AH222" s="53">
        <v>-40</v>
      </c>
      <c r="AI222" s="78">
        <v>150</v>
      </c>
      <c r="AJ222" s="116" t="s">
        <v>1386</v>
      </c>
      <c r="AL222" s="117" t="str">
        <f t="shared" si="35"/>
        <v/>
      </c>
      <c r="AQ222" s="130"/>
      <c r="AS222" s="131"/>
      <c r="AT222" s="7"/>
      <c r="AU222" s="132"/>
      <c r="AV222" s="129" t="str">
        <f t="shared" si="36"/>
        <v/>
      </c>
      <c r="AW222" s="140"/>
      <c r="BA222" s="150" t="str">
        <f t="shared" si="37"/>
        <v/>
      </c>
      <c r="BR222" s="6"/>
      <c r="BS222" s="11"/>
    </row>
    <row r="223" spans="1:73" ht="15.75" x14ac:dyDescent="0.25">
      <c r="A223" s="52" t="s">
        <v>1718</v>
      </c>
      <c r="B223" s="187"/>
      <c r="C223" s="131" t="s">
        <v>118</v>
      </c>
      <c r="D223" s="7" t="s">
        <v>22</v>
      </c>
      <c r="E223" s="7" t="s">
        <v>449</v>
      </c>
      <c r="F223" s="64" t="s">
        <v>887</v>
      </c>
      <c r="G223" s="62">
        <v>4</v>
      </c>
      <c r="I223" s="10" t="s">
        <v>110</v>
      </c>
      <c r="J223" s="11" t="s">
        <v>1737</v>
      </c>
      <c r="K223" s="74" t="s">
        <v>600</v>
      </c>
      <c r="L223" s="181"/>
      <c r="M223" s="181">
        <v>1000</v>
      </c>
      <c r="N223" s="78" t="s">
        <v>1701</v>
      </c>
      <c r="O223" s="83" t="s">
        <v>1732</v>
      </c>
      <c r="P223" s="78" t="s">
        <v>1733</v>
      </c>
      <c r="R223" s="80"/>
      <c r="S223" s="92"/>
      <c r="T223" s="76" t="s">
        <v>1731</v>
      </c>
      <c r="U223" s="83" t="s">
        <v>1067</v>
      </c>
      <c r="W223" s="12" t="str">
        <f t="shared" si="41"/>
        <v>Mqtt1</v>
      </c>
      <c r="X223" s="6" t="str">
        <f t="shared" si="42"/>
        <v>250000 FRESH WATER</v>
      </c>
      <c r="Y223" s="106" t="str">
        <f t="shared" si="43"/>
        <v>$.TEMP6_FOR_ENERGY_REC_SYSTEM</v>
      </c>
      <c r="AA223" s="6"/>
      <c r="AH223" s="53">
        <v>-40</v>
      </c>
      <c r="AI223" s="78">
        <v>150</v>
      </c>
      <c r="AJ223" s="116" t="s">
        <v>1386</v>
      </c>
      <c r="AL223" s="117" t="str">
        <f t="shared" si="35"/>
        <v/>
      </c>
      <c r="AQ223" s="130"/>
      <c r="AS223" s="131"/>
      <c r="AT223" s="7"/>
      <c r="AU223" s="132"/>
      <c r="AV223" s="129" t="str">
        <f t="shared" si="36"/>
        <v/>
      </c>
      <c r="AW223" s="140"/>
      <c r="BA223" s="150" t="str">
        <f t="shared" si="37"/>
        <v/>
      </c>
      <c r="BR223" s="6"/>
      <c r="BS223" s="11"/>
    </row>
    <row r="224" spans="1:73" ht="15.75" x14ac:dyDescent="0.25">
      <c r="A224" s="57" t="s">
        <v>871</v>
      </c>
      <c r="B224" s="57"/>
      <c r="C224" s="61" t="s">
        <v>111</v>
      </c>
      <c r="D224" s="61" t="s">
        <v>22</v>
      </c>
      <c r="E224" s="61" t="s">
        <v>450</v>
      </c>
      <c r="F224" s="65" t="s">
        <v>130</v>
      </c>
      <c r="G224" s="67">
        <v>1</v>
      </c>
      <c r="H224" s="67"/>
      <c r="I224" s="67" t="s">
        <v>110</v>
      </c>
      <c r="J224" s="72" t="s">
        <v>519</v>
      </c>
      <c r="K224" s="75" t="s">
        <v>600</v>
      </c>
      <c r="L224" s="79"/>
      <c r="M224" s="79">
        <v>1000</v>
      </c>
      <c r="N224" s="79" t="s">
        <v>1699</v>
      </c>
      <c r="O224" s="86"/>
      <c r="P224" s="79" t="s">
        <v>739</v>
      </c>
      <c r="Q224" s="79"/>
      <c r="R224" s="91"/>
      <c r="S224" s="93"/>
      <c r="T224" s="96"/>
      <c r="U224" s="100"/>
      <c r="V224" s="101"/>
      <c r="W224" s="109" t="str">
        <f t="shared" ref="W224" si="46">IF(COUNTIF(N224,"spare"),"","Mqtt1")</f>
        <v>Mqtt1</v>
      </c>
      <c r="X224" s="110" t="str">
        <f t="shared" ref="X224" si="47">IF(COUNTIF(N224,"spare"),"",N224)</f>
        <v>450000 AMCS</v>
      </c>
      <c r="Y224" s="111" t="str">
        <f t="shared" ref="Y224" si="48">IF(COUNTIF(N224,"spare"),"","$."&amp;J224)</f>
        <v>$.AmcsPlcPowerModule2FuseBlown</v>
      </c>
      <c r="Z224" s="109"/>
      <c r="AA224" s="110"/>
      <c r="AB224" s="111"/>
      <c r="AC224" s="111"/>
      <c r="AD224" s="112"/>
      <c r="AE224" s="112"/>
      <c r="AF224" s="112"/>
      <c r="AG224" s="112"/>
      <c r="AH224" s="122"/>
      <c r="AI224" s="79"/>
      <c r="AJ224" s="123"/>
      <c r="AK224" s="123"/>
      <c r="AL224" s="124">
        <f t="shared" ref="AL224:AL245" si="49">IF(ISBLANK(AS224),"",ROW())</f>
        <v>224</v>
      </c>
      <c r="AM224" s="79"/>
      <c r="AN224" s="79"/>
      <c r="AO224" s="79"/>
      <c r="AP224" s="79"/>
      <c r="AQ224" s="133" t="s">
        <v>110</v>
      </c>
      <c r="AR224" s="79"/>
      <c r="AS224" s="61" t="s">
        <v>17</v>
      </c>
      <c r="AT224" s="61"/>
      <c r="AU224" s="134" t="s">
        <v>112</v>
      </c>
      <c r="AV224" s="135" t="str">
        <f t="shared" ref="AV224:AV245" si="50">IF(ISNUMBER(AL224),"Please consult operation manual for more information","")</f>
        <v>Please consult operation manual for more information</v>
      </c>
      <c r="AW224" s="141"/>
      <c r="AX224" s="145"/>
      <c r="AY224" s="149"/>
      <c r="AZ224" s="149"/>
      <c r="BA224" s="151" t="str">
        <f>IF(ISNUMBER(AL224),"1","")</f>
        <v>1</v>
      </c>
      <c r="BB224" s="159"/>
      <c r="BC224" s="160"/>
      <c r="BD224" s="134"/>
      <c r="BE224" s="134"/>
      <c r="BF224" s="160"/>
      <c r="BG224" s="134"/>
      <c r="BH224" s="134"/>
      <c r="BI224" s="160"/>
      <c r="BJ224" s="134"/>
      <c r="BK224" s="134"/>
      <c r="BL224" s="160"/>
      <c r="BM224" s="134"/>
      <c r="BN224" s="134"/>
      <c r="BO224" s="160"/>
      <c r="BP224" s="134"/>
      <c r="BQ224" s="109"/>
      <c r="BR224" s="110"/>
      <c r="BS224" s="112"/>
      <c r="BT224" s="67"/>
      <c r="BU224" s="67"/>
    </row>
    <row r="225" spans="1:73" ht="15.75" x14ac:dyDescent="0.25">
      <c r="A225" s="57" t="s">
        <v>871</v>
      </c>
      <c r="B225" s="57"/>
      <c r="C225" s="61" t="s">
        <v>111</v>
      </c>
      <c r="D225" s="61" t="s">
        <v>22</v>
      </c>
      <c r="E225" s="61" t="s">
        <v>450</v>
      </c>
      <c r="F225" s="65" t="s">
        <v>130</v>
      </c>
      <c r="G225" s="67">
        <v>2</v>
      </c>
      <c r="H225" s="67"/>
      <c r="I225" s="67" t="s">
        <v>110</v>
      </c>
      <c r="J225" s="72" t="s">
        <v>520</v>
      </c>
      <c r="K225" s="75" t="s">
        <v>600</v>
      </c>
      <c r="L225" s="79"/>
      <c r="M225" s="79">
        <v>1000</v>
      </c>
      <c r="N225" s="79" t="s">
        <v>1699</v>
      </c>
      <c r="O225" s="86"/>
      <c r="P225" s="79" t="s">
        <v>740</v>
      </c>
      <c r="Q225" s="79"/>
      <c r="R225" s="91"/>
      <c r="S225" s="93"/>
      <c r="T225" s="96"/>
      <c r="U225" s="100"/>
      <c r="V225" s="101"/>
      <c r="W225" s="109" t="str">
        <f t="shared" ref="W225:W226" si="51">IF(COUNTIF(N225,"spare"),"","Mqtt1")</f>
        <v>Mqtt1</v>
      </c>
      <c r="X225" s="110" t="str">
        <f t="shared" ref="X225:X226" si="52">IF(COUNTIF(N225,"spare"),"",N225)</f>
        <v>450000 AMCS</v>
      </c>
      <c r="Y225" s="111" t="str">
        <f t="shared" ref="Y225:Y226" si="53">IF(COUNTIF(N225,"spare"),"","$."&amp;J225)</f>
        <v>$.AmcsPlcPowerModule2PowerFailure</v>
      </c>
      <c r="Z225" s="109"/>
      <c r="AA225" s="110"/>
      <c r="AB225" s="111"/>
      <c r="AC225" s="111"/>
      <c r="AD225" s="112"/>
      <c r="AE225" s="112"/>
      <c r="AF225" s="112"/>
      <c r="AG225" s="112"/>
      <c r="AH225" s="122"/>
      <c r="AI225" s="79"/>
      <c r="AJ225" s="123"/>
      <c r="AK225" s="123"/>
      <c r="AL225" s="124">
        <f t="shared" si="49"/>
        <v>225</v>
      </c>
      <c r="AM225" s="79"/>
      <c r="AN225" s="79"/>
      <c r="AO225" s="79"/>
      <c r="AP225" s="79"/>
      <c r="AQ225" s="133" t="s">
        <v>110</v>
      </c>
      <c r="AR225" s="79"/>
      <c r="AS225" s="61" t="s">
        <v>17</v>
      </c>
      <c r="AT225" s="61"/>
      <c r="AU225" s="134" t="s">
        <v>112</v>
      </c>
      <c r="AV225" s="135" t="str">
        <f t="shared" si="50"/>
        <v>Please consult operation manual for more information</v>
      </c>
      <c r="AW225" s="141"/>
      <c r="AX225" s="145"/>
      <c r="AY225" s="149"/>
      <c r="AZ225" s="149"/>
      <c r="BA225" s="151" t="str">
        <f>IF(ISNUMBER(AL225),"1","")</f>
        <v>1</v>
      </c>
      <c r="BB225" s="159"/>
      <c r="BC225" s="160"/>
      <c r="BD225" s="134"/>
      <c r="BE225" s="134"/>
      <c r="BF225" s="160"/>
      <c r="BG225" s="134"/>
      <c r="BH225" s="134"/>
      <c r="BI225" s="160"/>
      <c r="BJ225" s="134"/>
      <c r="BK225" s="134"/>
      <c r="BL225" s="160"/>
      <c r="BM225" s="134"/>
      <c r="BN225" s="134"/>
      <c r="BO225" s="160"/>
      <c r="BP225" s="134"/>
      <c r="BQ225" s="109"/>
      <c r="BR225" s="110"/>
      <c r="BS225" s="112"/>
      <c r="BT225" s="67"/>
      <c r="BU225" s="67"/>
    </row>
    <row r="226" spans="1:73" ht="15.75" x14ac:dyDescent="0.25">
      <c r="A226" s="52" t="s">
        <v>1509</v>
      </c>
      <c r="B226" s="187"/>
      <c r="C226" s="131" t="s">
        <v>118</v>
      </c>
      <c r="D226" s="7" t="s">
        <v>22</v>
      </c>
      <c r="E226" s="7" t="s">
        <v>451</v>
      </c>
      <c r="F226" s="64" t="s">
        <v>175</v>
      </c>
      <c r="G226" s="62">
        <v>1</v>
      </c>
      <c r="I226" s="10" t="s">
        <v>110</v>
      </c>
      <c r="J226" s="71" t="s">
        <v>1038</v>
      </c>
      <c r="K226" s="74" t="s">
        <v>600</v>
      </c>
      <c r="L226" s="181"/>
      <c r="M226" s="181">
        <v>1000</v>
      </c>
      <c r="N226" s="78" t="s">
        <v>1704</v>
      </c>
      <c r="O226" s="83"/>
      <c r="P226" s="78" t="s">
        <v>1039</v>
      </c>
      <c r="R226" s="80"/>
      <c r="S226" s="92"/>
      <c r="T226" s="204" t="s">
        <v>1593</v>
      </c>
      <c r="U226" s="102" t="s">
        <v>1147</v>
      </c>
      <c r="W226" s="12" t="str">
        <f t="shared" si="51"/>
        <v>Mqtt1</v>
      </c>
      <c r="X226" s="6" t="str">
        <f t="shared" si="52"/>
        <v>350000 VENTILATION</v>
      </c>
      <c r="Y226" s="106" t="str">
        <f t="shared" si="53"/>
        <v>$.BATT_VENT_AFT_PS_SPEED</v>
      </c>
      <c r="AA226" s="6"/>
      <c r="AH226" s="53">
        <v>0</v>
      </c>
      <c r="AI226" s="78">
        <v>100</v>
      </c>
      <c r="AJ226" s="116" t="s">
        <v>1063</v>
      </c>
      <c r="AL226" s="117" t="str">
        <f t="shared" si="49"/>
        <v/>
      </c>
      <c r="AQ226" s="130"/>
      <c r="AS226" s="131"/>
      <c r="AT226" s="7"/>
      <c r="AU226" s="132"/>
      <c r="AV226" s="129" t="str">
        <f t="shared" si="50"/>
        <v/>
      </c>
      <c r="AW226" s="140"/>
      <c r="BA226" s="150" t="str">
        <f>IF(ISNUMBER(AL226),"1","")</f>
        <v/>
      </c>
      <c r="BR226" s="6"/>
      <c r="BS226" s="11"/>
    </row>
    <row r="227" spans="1:73" ht="15.75" x14ac:dyDescent="0.25">
      <c r="A227" s="52" t="s">
        <v>1391</v>
      </c>
      <c r="B227" s="187"/>
      <c r="C227" s="131" t="s">
        <v>118</v>
      </c>
      <c r="D227" s="7" t="s">
        <v>22</v>
      </c>
      <c r="E227" s="7" t="s">
        <v>451</v>
      </c>
      <c r="F227" s="64" t="s">
        <v>175</v>
      </c>
      <c r="G227" s="62">
        <v>2</v>
      </c>
      <c r="I227" s="10" t="s">
        <v>110</v>
      </c>
      <c r="J227" s="71" t="s">
        <v>1040</v>
      </c>
      <c r="K227" s="74" t="s">
        <v>600</v>
      </c>
      <c r="L227" s="181"/>
      <c r="M227" s="181">
        <v>1000</v>
      </c>
      <c r="N227" s="78" t="s">
        <v>1704</v>
      </c>
      <c r="O227" s="83"/>
      <c r="P227" s="78" t="s">
        <v>1041</v>
      </c>
      <c r="R227" s="80"/>
      <c r="S227" s="92"/>
      <c r="T227" s="204" t="s">
        <v>1182</v>
      </c>
      <c r="U227" s="102" t="s">
        <v>1147</v>
      </c>
      <c r="W227" s="12" t="str">
        <f t="shared" ref="W227:W277" si="54">IF(COUNTIF(N227,"spare"),"","Mqtt1")</f>
        <v>Mqtt1</v>
      </c>
      <c r="X227" s="6" t="str">
        <f t="shared" ref="X227:X277" si="55">IF(COUNTIF(N227,"spare"),"",N227)</f>
        <v>350000 VENTILATION</v>
      </c>
      <c r="Y227" s="106" t="str">
        <f t="shared" ref="Y227:Y277" si="56">IF(COUNTIF(N227,"spare"),"","$."&amp;J227)</f>
        <v>$.BATT_VENT_AFT_SB_SPEED</v>
      </c>
      <c r="AA227" s="6"/>
      <c r="AH227" s="53">
        <v>0</v>
      </c>
      <c r="AI227" s="78">
        <v>100</v>
      </c>
      <c r="AJ227" s="116" t="s">
        <v>1063</v>
      </c>
      <c r="AL227" s="117" t="str">
        <f t="shared" si="49"/>
        <v/>
      </c>
      <c r="AQ227" s="130"/>
      <c r="AS227" s="131"/>
      <c r="AT227" s="7"/>
      <c r="AU227" s="132"/>
      <c r="AV227" s="129" t="str">
        <f t="shared" si="50"/>
        <v/>
      </c>
      <c r="AW227" s="140"/>
      <c r="BA227" s="150" t="str">
        <f t="shared" ref="BA227:BA261" si="57">IF(ISNUMBER(AL227),"1","")</f>
        <v/>
      </c>
      <c r="BR227" s="6"/>
      <c r="BS227" s="11"/>
    </row>
    <row r="228" spans="1:73" ht="15.75" x14ac:dyDescent="0.25">
      <c r="A228" s="52" t="s">
        <v>1509</v>
      </c>
      <c r="B228" s="187"/>
      <c r="C228" s="131" t="s">
        <v>118</v>
      </c>
      <c r="D228" s="7" t="s">
        <v>22</v>
      </c>
      <c r="E228" s="7" t="s">
        <v>451</v>
      </c>
      <c r="F228" s="64" t="s">
        <v>175</v>
      </c>
      <c r="G228" s="62">
        <v>3</v>
      </c>
      <c r="I228" s="10" t="s">
        <v>110</v>
      </c>
      <c r="J228" s="11" t="s">
        <v>1537</v>
      </c>
      <c r="K228" s="74" t="s">
        <v>600</v>
      </c>
      <c r="L228" s="181"/>
      <c r="M228" s="181">
        <v>1000</v>
      </c>
      <c r="N228" s="80" t="s">
        <v>1702</v>
      </c>
      <c r="O228" s="83"/>
      <c r="P228" s="210" t="s">
        <v>1595</v>
      </c>
      <c r="R228" s="80"/>
      <c r="S228" s="92"/>
      <c r="T228" s="223" t="s">
        <v>1594</v>
      </c>
      <c r="U228" s="221" t="s">
        <v>1578</v>
      </c>
      <c r="W228" s="12" t="str">
        <f t="shared" si="54"/>
        <v>Mqtt1</v>
      </c>
      <c r="X228" s="6" t="str">
        <f t="shared" si="55"/>
        <v>340000 SEWAGE</v>
      </c>
      <c r="Y228" s="106" t="str">
        <f t="shared" si="56"/>
        <v>$.SEW_TREAT_LEVEL_HOLDING_TANK</v>
      </c>
      <c r="AA228" s="6"/>
      <c r="AJ228" s="116" t="s">
        <v>1503</v>
      </c>
      <c r="AL228" s="117" t="str">
        <f t="shared" si="49"/>
        <v/>
      </c>
      <c r="AQ228" s="130"/>
      <c r="AS228" s="131"/>
      <c r="AT228" s="7"/>
      <c r="AU228" s="132"/>
      <c r="AV228" s="129" t="str">
        <f t="shared" si="50"/>
        <v/>
      </c>
      <c r="AW228" s="140"/>
      <c r="BA228" s="150" t="str">
        <f t="shared" si="57"/>
        <v/>
      </c>
      <c r="BR228" s="6"/>
      <c r="BS228" s="11"/>
    </row>
    <row r="229" spans="1:73" ht="15.75" x14ac:dyDescent="0.25">
      <c r="A229" s="52" t="s">
        <v>1509</v>
      </c>
      <c r="B229" s="187"/>
      <c r="C229" s="131" t="s">
        <v>118</v>
      </c>
      <c r="D229" s="7" t="s">
        <v>22</v>
      </c>
      <c r="E229" s="7" t="s">
        <v>451</v>
      </c>
      <c r="F229" s="64" t="s">
        <v>175</v>
      </c>
      <c r="G229" s="62">
        <v>4</v>
      </c>
      <c r="I229" s="10" t="s">
        <v>110</v>
      </c>
      <c r="J229" s="11" t="s">
        <v>1538</v>
      </c>
      <c r="K229" s="74" t="s">
        <v>600</v>
      </c>
      <c r="L229" s="181"/>
      <c r="M229" s="181">
        <v>1000</v>
      </c>
      <c r="N229" s="80" t="s">
        <v>1702</v>
      </c>
      <c r="O229" s="83"/>
      <c r="P229" s="210" t="s">
        <v>1596</v>
      </c>
      <c r="R229" s="80"/>
      <c r="S229" s="92"/>
      <c r="T229" s="224"/>
      <c r="U229" s="222"/>
      <c r="W229" s="12" t="str">
        <f t="shared" si="54"/>
        <v>Mqtt1</v>
      </c>
      <c r="X229" s="6" t="str">
        <f t="shared" si="55"/>
        <v>340000 SEWAGE</v>
      </c>
      <c r="Y229" s="106" t="str">
        <f t="shared" si="56"/>
        <v>$.SEW_TREAT_LEVEL_SLUDGE_TANK</v>
      </c>
      <c r="AA229" s="6"/>
      <c r="AJ229" s="116" t="s">
        <v>1503</v>
      </c>
      <c r="AL229" s="117" t="str">
        <f t="shared" si="49"/>
        <v/>
      </c>
      <c r="AQ229" s="130"/>
      <c r="AS229" s="131"/>
      <c r="AT229" s="7"/>
      <c r="AU229" s="132"/>
      <c r="AV229" s="129" t="str">
        <f t="shared" si="50"/>
        <v/>
      </c>
      <c r="AW229" s="140"/>
      <c r="BA229" s="150" t="str">
        <f t="shared" si="57"/>
        <v/>
      </c>
      <c r="BR229" s="6"/>
      <c r="BS229" s="11"/>
    </row>
    <row r="230" spans="1:73" ht="15.75" x14ac:dyDescent="0.25">
      <c r="A230" s="52" t="s">
        <v>1597</v>
      </c>
      <c r="B230" s="56"/>
      <c r="C230" s="131" t="s">
        <v>111</v>
      </c>
      <c r="D230" s="7" t="s">
        <v>22</v>
      </c>
      <c r="E230" s="7" t="s">
        <v>452</v>
      </c>
      <c r="F230" s="64" t="s">
        <v>193</v>
      </c>
      <c r="G230" s="62">
        <v>1</v>
      </c>
      <c r="I230" s="10" t="s">
        <v>110</v>
      </c>
      <c r="J230" s="71" t="s">
        <v>1627</v>
      </c>
      <c r="K230" s="74" t="s">
        <v>600</v>
      </c>
      <c r="L230" s="181"/>
      <c r="M230" s="181">
        <v>1000</v>
      </c>
      <c r="N230" s="78" t="s">
        <v>1704</v>
      </c>
      <c r="O230" s="83"/>
      <c r="P230" s="78" t="s">
        <v>1628</v>
      </c>
      <c r="R230" s="80"/>
      <c r="S230" s="92"/>
      <c r="T230" s="205" t="s">
        <v>1606</v>
      </c>
      <c r="U230" s="102"/>
      <c r="W230" s="12" t="str">
        <f t="shared" si="54"/>
        <v>Mqtt1</v>
      </c>
      <c r="X230" s="6" t="str">
        <f t="shared" si="55"/>
        <v>350000 VENTILATION</v>
      </c>
      <c r="Y230" s="106" t="str">
        <f t="shared" si="56"/>
        <v>$.VENT_EXTR_TECH_SPACE_START_STOP</v>
      </c>
      <c r="AA230" s="6"/>
      <c r="AL230" s="117" t="str">
        <f t="shared" si="49"/>
        <v/>
      </c>
      <c r="AQ230" s="130"/>
      <c r="AS230" s="131"/>
      <c r="AT230" s="7"/>
      <c r="AU230" s="132"/>
      <c r="AV230" s="129" t="str">
        <f t="shared" si="50"/>
        <v/>
      </c>
      <c r="AW230" s="140"/>
      <c r="BA230" s="150" t="str">
        <f t="shared" si="57"/>
        <v/>
      </c>
      <c r="BR230" s="6"/>
      <c r="BS230" s="11"/>
    </row>
    <row r="231" spans="1:73" ht="15.75" x14ac:dyDescent="0.25">
      <c r="A231" s="52" t="s">
        <v>1509</v>
      </c>
      <c r="B231" s="187"/>
      <c r="C231" s="131" t="s">
        <v>111</v>
      </c>
      <c r="D231" s="7" t="s">
        <v>22</v>
      </c>
      <c r="E231" s="7" t="s">
        <v>452</v>
      </c>
      <c r="F231" s="64" t="s">
        <v>193</v>
      </c>
      <c r="G231" s="62">
        <v>2</v>
      </c>
      <c r="I231" s="10" t="s">
        <v>110</v>
      </c>
      <c r="J231" s="11" t="s">
        <v>1515</v>
      </c>
      <c r="K231" s="74" t="s">
        <v>600</v>
      </c>
      <c r="L231" s="181"/>
      <c r="M231" s="181">
        <v>1000</v>
      </c>
      <c r="N231" s="78" t="s">
        <v>1700</v>
      </c>
      <c r="O231" s="84">
        <v>21001004</v>
      </c>
      <c r="P231" s="80" t="s">
        <v>1516</v>
      </c>
      <c r="R231" s="80"/>
      <c r="S231" s="177"/>
      <c r="T231" s="202" t="s">
        <v>838</v>
      </c>
      <c r="U231" s="83" t="s">
        <v>1573</v>
      </c>
      <c r="W231" s="12" t="str">
        <f t="shared" si="54"/>
        <v>Mqtt1</v>
      </c>
      <c r="X231" s="6" t="str">
        <f t="shared" si="55"/>
        <v>210000 BILGE FIFI</v>
      </c>
      <c r="Y231" s="106" t="str">
        <f t="shared" si="56"/>
        <v>$.STRIP_PUMP_START_STOP</v>
      </c>
      <c r="AA231" s="6"/>
      <c r="AL231" s="117" t="str">
        <f t="shared" si="49"/>
        <v/>
      </c>
      <c r="AQ231" s="130"/>
      <c r="AS231" s="131"/>
      <c r="AT231" s="7"/>
      <c r="AU231" s="132"/>
      <c r="AV231" s="129" t="str">
        <f t="shared" si="50"/>
        <v/>
      </c>
      <c r="AW231" s="140"/>
      <c r="AX231" s="144"/>
      <c r="BA231" s="150" t="str">
        <f t="shared" si="57"/>
        <v/>
      </c>
      <c r="BR231" s="6"/>
      <c r="BS231" s="11"/>
    </row>
    <row r="232" spans="1:73" ht="15.75" x14ac:dyDescent="0.25">
      <c r="A232" s="52" t="s">
        <v>1597</v>
      </c>
      <c r="B232" s="56"/>
      <c r="C232" s="131" t="s">
        <v>111</v>
      </c>
      <c r="D232" s="7" t="s">
        <v>22</v>
      </c>
      <c r="E232" s="7" t="s">
        <v>452</v>
      </c>
      <c r="F232" s="64" t="s">
        <v>193</v>
      </c>
      <c r="G232" s="62">
        <v>3</v>
      </c>
      <c r="I232" s="10" t="s">
        <v>110</v>
      </c>
      <c r="J232" s="11" t="s">
        <v>1616</v>
      </c>
      <c r="K232" s="74" t="s">
        <v>600</v>
      </c>
      <c r="L232" s="181"/>
      <c r="M232" s="181">
        <v>1000</v>
      </c>
      <c r="N232" s="78" t="s">
        <v>1707</v>
      </c>
      <c r="O232" s="83"/>
      <c r="P232" s="80" t="s">
        <v>1609</v>
      </c>
      <c r="R232" s="80"/>
      <c r="S232" s="177"/>
      <c r="T232" s="202" t="s">
        <v>1610</v>
      </c>
      <c r="U232" s="102" t="s">
        <v>1578</v>
      </c>
      <c r="W232" s="12" t="str">
        <f t="shared" si="54"/>
        <v>Mqtt1</v>
      </c>
      <c r="X232" s="6" t="str">
        <f t="shared" si="55"/>
        <v>380000 SEAWATER</v>
      </c>
      <c r="Y232" s="106" t="str">
        <f t="shared" si="56"/>
        <v>$.SEA_WATER_COOL_PMP1_START_STOP</v>
      </c>
      <c r="AA232" s="6"/>
      <c r="AL232" s="117" t="str">
        <f t="shared" si="49"/>
        <v/>
      </c>
      <c r="AQ232" s="130"/>
      <c r="AS232" s="131"/>
      <c r="AT232" s="7"/>
      <c r="AU232" s="132"/>
      <c r="AV232" s="129" t="str">
        <f t="shared" si="50"/>
        <v/>
      </c>
      <c r="AW232" s="140"/>
      <c r="BA232" s="150" t="str">
        <f t="shared" si="57"/>
        <v/>
      </c>
      <c r="BR232" s="6"/>
      <c r="BS232" s="11"/>
    </row>
    <row r="233" spans="1:73" ht="15.75" x14ac:dyDescent="0.25">
      <c r="A233" s="52" t="s">
        <v>1509</v>
      </c>
      <c r="B233" s="187"/>
      <c r="C233" s="131" t="s">
        <v>111</v>
      </c>
      <c r="D233" s="7" t="s">
        <v>22</v>
      </c>
      <c r="E233" s="7" t="s">
        <v>452</v>
      </c>
      <c r="F233" s="64" t="s">
        <v>193</v>
      </c>
      <c r="G233" s="62">
        <v>4</v>
      </c>
      <c r="I233" s="10" t="s">
        <v>110</v>
      </c>
      <c r="J233" s="11" t="s">
        <v>1517</v>
      </c>
      <c r="K233" s="74" t="s">
        <v>600</v>
      </c>
      <c r="L233" s="181"/>
      <c r="M233" s="181">
        <v>1000</v>
      </c>
      <c r="N233" s="78" t="s">
        <v>1700</v>
      </c>
      <c r="O233" s="84">
        <v>21001005</v>
      </c>
      <c r="P233" s="80" t="s">
        <v>1518</v>
      </c>
      <c r="R233" s="80"/>
      <c r="S233" s="177"/>
      <c r="T233" s="202" t="s">
        <v>838</v>
      </c>
      <c r="U233" s="83" t="s">
        <v>1573</v>
      </c>
      <c r="W233" s="12" t="str">
        <f t="shared" si="54"/>
        <v>Mqtt1</v>
      </c>
      <c r="X233" s="6" t="str">
        <f t="shared" si="55"/>
        <v>210000 BILGE FIFI</v>
      </c>
      <c r="Y233" s="106" t="str">
        <f t="shared" si="56"/>
        <v>$.CHAIN_LOCK_PUMP_START_STOP</v>
      </c>
      <c r="AA233" s="6"/>
      <c r="AL233" s="117" t="str">
        <f t="shared" si="49"/>
        <v/>
      </c>
      <c r="AQ233" s="130"/>
      <c r="AS233" s="131"/>
      <c r="AT233" s="7"/>
      <c r="AU233" s="132"/>
      <c r="AV233" s="129" t="str">
        <f t="shared" si="50"/>
        <v/>
      </c>
      <c r="AW233" s="140"/>
      <c r="BA233" s="150" t="str">
        <f t="shared" si="57"/>
        <v/>
      </c>
      <c r="BR233" s="6"/>
      <c r="BS233" s="11"/>
    </row>
    <row r="234" spans="1:73" ht="15.75" x14ac:dyDescent="0.25">
      <c r="A234" s="52" t="s">
        <v>1597</v>
      </c>
      <c r="B234" s="187"/>
      <c r="C234" s="131" t="s">
        <v>111</v>
      </c>
      <c r="D234" s="7" t="s">
        <v>22</v>
      </c>
      <c r="E234" s="7" t="s">
        <v>452</v>
      </c>
      <c r="F234" s="64" t="s">
        <v>193</v>
      </c>
      <c r="G234" s="62">
        <v>5</v>
      </c>
      <c r="I234" s="10" t="s">
        <v>110</v>
      </c>
      <c r="J234" s="11" t="s">
        <v>1519</v>
      </c>
      <c r="K234" s="74" t="s">
        <v>600</v>
      </c>
      <c r="L234" s="181"/>
      <c r="M234" s="181">
        <v>1000</v>
      </c>
      <c r="N234" s="78" t="s">
        <v>1700</v>
      </c>
      <c r="O234" s="83"/>
      <c r="P234" s="80"/>
      <c r="R234" s="80"/>
      <c r="S234" s="177"/>
      <c r="T234" s="175"/>
      <c r="W234" s="12" t="str">
        <f t="shared" si="54"/>
        <v>Mqtt1</v>
      </c>
      <c r="X234" s="6" t="str">
        <f t="shared" si="55"/>
        <v>210000 BILGE FIFI</v>
      </c>
      <c r="Y234" s="106" t="str">
        <f t="shared" si="56"/>
        <v>$.GEN_SERV_PUMP1_FAULT_FDBCK</v>
      </c>
      <c r="AA234" s="6"/>
      <c r="AL234" s="117" t="str">
        <f t="shared" si="49"/>
        <v/>
      </c>
      <c r="AQ234" s="130"/>
      <c r="AS234" s="131"/>
      <c r="AT234" s="7"/>
      <c r="AU234" s="132"/>
      <c r="AV234" s="129" t="str">
        <f t="shared" si="50"/>
        <v/>
      </c>
      <c r="AW234" s="140"/>
      <c r="BA234" s="150" t="str">
        <f t="shared" si="57"/>
        <v/>
      </c>
      <c r="BR234" s="6"/>
      <c r="BS234" s="11"/>
    </row>
    <row r="235" spans="1:73" ht="15.75" x14ac:dyDescent="0.25">
      <c r="A235" s="52" t="s">
        <v>1509</v>
      </c>
      <c r="B235" s="187"/>
      <c r="C235" s="131" t="s">
        <v>111</v>
      </c>
      <c r="D235" s="7" t="s">
        <v>22</v>
      </c>
      <c r="E235" s="7" t="s">
        <v>452</v>
      </c>
      <c r="F235" s="64" t="s">
        <v>193</v>
      </c>
      <c r="G235" s="62">
        <v>6</v>
      </c>
      <c r="I235" s="10" t="s">
        <v>110</v>
      </c>
      <c r="J235" s="11" t="s">
        <v>1510</v>
      </c>
      <c r="K235" s="74" t="s">
        <v>600</v>
      </c>
      <c r="L235" s="181"/>
      <c r="M235" s="181">
        <v>1000</v>
      </c>
      <c r="N235" s="78" t="s">
        <v>1700</v>
      </c>
      <c r="O235" s="83" t="s">
        <v>1347</v>
      </c>
      <c r="P235" s="80" t="s">
        <v>1508</v>
      </c>
      <c r="Q235" s="89"/>
      <c r="R235" s="80"/>
      <c r="S235" s="92"/>
      <c r="T235" s="202" t="s">
        <v>839</v>
      </c>
      <c r="U235" s="83" t="s">
        <v>1146</v>
      </c>
      <c r="W235" s="12" t="str">
        <f t="shared" si="54"/>
        <v>Mqtt1</v>
      </c>
      <c r="X235" s="6" t="str">
        <f t="shared" si="55"/>
        <v>210000 BILGE FIFI</v>
      </c>
      <c r="Y235" s="106" t="str">
        <f t="shared" si="56"/>
        <v>$.SUBMERS_PUMP1_START_STOP</v>
      </c>
      <c r="AA235" s="6"/>
      <c r="AL235" s="117" t="str">
        <f t="shared" si="49"/>
        <v/>
      </c>
      <c r="AQ235" s="130"/>
      <c r="AS235" s="131"/>
      <c r="AT235" s="7"/>
      <c r="AU235" s="132"/>
      <c r="AV235" s="129" t="str">
        <f t="shared" si="50"/>
        <v/>
      </c>
      <c r="AW235" s="140"/>
      <c r="AX235" s="144"/>
      <c r="BA235" s="150" t="str">
        <f t="shared" si="57"/>
        <v/>
      </c>
      <c r="BR235" s="6"/>
      <c r="BS235" s="11"/>
    </row>
    <row r="236" spans="1:73" ht="15.75" x14ac:dyDescent="0.25">
      <c r="A236" s="52" t="s">
        <v>1509</v>
      </c>
      <c r="B236" s="187"/>
      <c r="C236" s="131" t="s">
        <v>111</v>
      </c>
      <c r="D236" s="7" t="s">
        <v>22</v>
      </c>
      <c r="E236" s="7" t="s">
        <v>452</v>
      </c>
      <c r="F236" s="64" t="s">
        <v>193</v>
      </c>
      <c r="G236" s="62">
        <v>7</v>
      </c>
      <c r="I236" s="10" t="s">
        <v>110</v>
      </c>
      <c r="J236" s="11" t="s">
        <v>1513</v>
      </c>
      <c r="K236" s="74" t="s">
        <v>600</v>
      </c>
      <c r="L236" s="181"/>
      <c r="M236" s="181">
        <v>1000</v>
      </c>
      <c r="N236" s="78" t="s">
        <v>1700</v>
      </c>
      <c r="O236" s="83" t="s">
        <v>1355</v>
      </c>
      <c r="P236" s="80" t="s">
        <v>1514</v>
      </c>
      <c r="R236" s="80"/>
      <c r="S236" s="92"/>
      <c r="T236" s="202" t="s">
        <v>840</v>
      </c>
      <c r="U236" s="83" t="s">
        <v>1578</v>
      </c>
      <c r="W236" s="12" t="str">
        <f t="shared" si="54"/>
        <v>Mqtt1</v>
      </c>
      <c r="X236" s="6" t="str">
        <f t="shared" si="55"/>
        <v>210000 BILGE FIFI</v>
      </c>
      <c r="Y236" s="106" t="str">
        <f t="shared" si="56"/>
        <v>$.SUBMERS_PUMP2_START_STOP</v>
      </c>
      <c r="AA236" s="6"/>
      <c r="AL236" s="117" t="str">
        <f t="shared" si="49"/>
        <v/>
      </c>
      <c r="AQ236" s="130"/>
      <c r="AS236" s="131"/>
      <c r="AT236" s="7"/>
      <c r="AU236" s="132"/>
      <c r="AV236" s="129" t="str">
        <f t="shared" si="50"/>
        <v/>
      </c>
      <c r="AW236" s="140"/>
      <c r="BA236" s="150" t="str">
        <f t="shared" si="57"/>
        <v/>
      </c>
      <c r="BR236" s="6"/>
      <c r="BS236" s="11"/>
    </row>
    <row r="237" spans="1:73" ht="15.75" x14ac:dyDescent="0.25">
      <c r="A237" s="52" t="s">
        <v>1509</v>
      </c>
      <c r="B237" s="187"/>
      <c r="C237" s="131" t="s">
        <v>111</v>
      </c>
      <c r="D237" s="7" t="s">
        <v>22</v>
      </c>
      <c r="E237" s="7" t="s">
        <v>452</v>
      </c>
      <c r="F237" s="64" t="s">
        <v>193</v>
      </c>
      <c r="G237" s="62">
        <v>8</v>
      </c>
      <c r="I237" s="10" t="s">
        <v>110</v>
      </c>
      <c r="J237" s="11" t="s">
        <v>1511</v>
      </c>
      <c r="K237" s="74" t="s">
        <v>600</v>
      </c>
      <c r="L237" s="181"/>
      <c r="M237" s="181">
        <v>1000</v>
      </c>
      <c r="N237" s="78" t="s">
        <v>1700</v>
      </c>
      <c r="O237" s="83" t="s">
        <v>1358</v>
      </c>
      <c r="P237" s="80" t="s">
        <v>1512</v>
      </c>
      <c r="R237" s="80"/>
      <c r="S237" s="92"/>
      <c r="T237" s="202" t="s">
        <v>839</v>
      </c>
      <c r="U237" s="83" t="s">
        <v>1146</v>
      </c>
      <c r="W237" s="12" t="str">
        <f t="shared" si="54"/>
        <v>Mqtt1</v>
      </c>
      <c r="X237" s="6" t="str">
        <f t="shared" si="55"/>
        <v>210000 BILGE FIFI</v>
      </c>
      <c r="Y237" s="106" t="str">
        <f t="shared" si="56"/>
        <v>$.SUBMERS_PUMP3_START_STOP</v>
      </c>
      <c r="AA237" s="6"/>
      <c r="AL237" s="117" t="str">
        <f t="shared" si="49"/>
        <v/>
      </c>
      <c r="AQ237" s="130"/>
      <c r="AS237" s="131"/>
      <c r="AT237" s="7"/>
      <c r="AU237" s="132"/>
      <c r="AV237" s="129" t="str">
        <f t="shared" si="50"/>
        <v/>
      </c>
      <c r="AW237" s="140"/>
      <c r="BA237" s="150" t="str">
        <f t="shared" si="57"/>
        <v/>
      </c>
      <c r="BR237" s="6"/>
      <c r="BS237" s="11"/>
    </row>
    <row r="238" spans="1:73" ht="15.75" x14ac:dyDescent="0.25">
      <c r="A238" s="52" t="s">
        <v>413</v>
      </c>
      <c r="B238" s="193" t="s">
        <v>1555</v>
      </c>
      <c r="C238" s="131" t="s">
        <v>111</v>
      </c>
      <c r="D238" s="7" t="s">
        <v>22</v>
      </c>
      <c r="E238" s="7" t="s">
        <v>452</v>
      </c>
      <c r="F238" s="64" t="s">
        <v>193</v>
      </c>
      <c r="G238" s="62">
        <v>9</v>
      </c>
      <c r="I238" s="10" t="s">
        <v>110</v>
      </c>
      <c r="J238" s="71" t="s">
        <v>521</v>
      </c>
      <c r="K238" s="74" t="s">
        <v>600</v>
      </c>
      <c r="L238" s="181"/>
      <c r="M238" s="181">
        <v>1000</v>
      </c>
      <c r="N238" s="78" t="s">
        <v>1700</v>
      </c>
      <c r="O238" s="83">
        <v>21001007</v>
      </c>
      <c r="P238" s="80" t="s">
        <v>742</v>
      </c>
      <c r="R238" s="80"/>
      <c r="S238" s="92"/>
      <c r="T238" s="205" t="s">
        <v>1580</v>
      </c>
      <c r="W238" s="12" t="str">
        <f t="shared" si="54"/>
        <v>Mqtt1</v>
      </c>
      <c r="X238" s="6" t="str">
        <f t="shared" si="55"/>
        <v>210000 BILGE FIFI</v>
      </c>
      <c r="Y238" s="106" t="str">
        <f t="shared" si="56"/>
        <v>$.SEPARATOR_START</v>
      </c>
      <c r="AA238" s="6"/>
      <c r="AL238" s="117" t="str">
        <f t="shared" si="49"/>
        <v/>
      </c>
      <c r="AQ238" s="130"/>
      <c r="AS238" s="131"/>
      <c r="AT238" s="7"/>
      <c r="AU238" s="132"/>
      <c r="AV238" s="129" t="str">
        <f t="shared" si="50"/>
        <v/>
      </c>
      <c r="AW238" s="140"/>
      <c r="BA238" s="150" t="str">
        <f t="shared" si="57"/>
        <v/>
      </c>
      <c r="BR238" s="6"/>
      <c r="BS238" s="11"/>
    </row>
    <row r="239" spans="1:73" ht="15.75" x14ac:dyDescent="0.25">
      <c r="A239" s="52" t="s">
        <v>1509</v>
      </c>
      <c r="B239" s="187"/>
      <c r="C239" s="131" t="s">
        <v>111</v>
      </c>
      <c r="D239" s="7" t="s">
        <v>22</v>
      </c>
      <c r="E239" s="7" t="s">
        <v>452</v>
      </c>
      <c r="F239" s="64" t="s">
        <v>193</v>
      </c>
      <c r="G239" s="62">
        <v>10</v>
      </c>
      <c r="I239" s="10" t="s">
        <v>110</v>
      </c>
      <c r="J239" s="11" t="s">
        <v>1551</v>
      </c>
      <c r="K239" s="74" t="s">
        <v>600</v>
      </c>
      <c r="L239" s="181"/>
      <c r="M239" s="181">
        <v>1000</v>
      </c>
      <c r="N239" s="80" t="s">
        <v>1699</v>
      </c>
      <c r="O239" s="83"/>
      <c r="P239" s="80" t="s">
        <v>1550</v>
      </c>
      <c r="R239" s="80"/>
      <c r="S239" s="92"/>
      <c r="T239" s="204" t="s">
        <v>1600</v>
      </c>
      <c r="U239" s="85" t="s">
        <v>1599</v>
      </c>
      <c r="W239" s="12" t="str">
        <f t="shared" si="54"/>
        <v>Mqtt1</v>
      </c>
      <c r="X239" s="6" t="str">
        <f t="shared" si="55"/>
        <v>450000 AMCS</v>
      </c>
      <c r="Y239" s="106" t="str">
        <f t="shared" si="56"/>
        <v>$.ZEROING_ACC_SENSOR_1</v>
      </c>
      <c r="AA239" s="6"/>
      <c r="AL239" s="117" t="str">
        <f t="shared" si="49"/>
        <v/>
      </c>
      <c r="AQ239" s="130"/>
      <c r="AS239" s="131"/>
      <c r="AT239" s="7"/>
      <c r="AU239" s="132"/>
      <c r="AV239" s="129" t="str">
        <f t="shared" si="50"/>
        <v/>
      </c>
      <c r="AW239" s="140"/>
      <c r="AX239" s="144"/>
      <c r="BA239" s="150" t="str">
        <f t="shared" si="57"/>
        <v/>
      </c>
      <c r="BR239" s="6"/>
      <c r="BS239" s="11"/>
    </row>
    <row r="240" spans="1:73" ht="15.75" x14ac:dyDescent="0.25">
      <c r="A240" s="52" t="s">
        <v>1633</v>
      </c>
      <c r="B240" s="187"/>
      <c r="C240" s="131" t="s">
        <v>111</v>
      </c>
      <c r="D240" s="7" t="s">
        <v>22</v>
      </c>
      <c r="E240" s="7" t="s">
        <v>452</v>
      </c>
      <c r="F240" s="64" t="s">
        <v>193</v>
      </c>
      <c r="G240" s="62">
        <v>11</v>
      </c>
      <c r="I240" s="10" t="s">
        <v>110</v>
      </c>
      <c r="J240" s="71" t="s">
        <v>1646</v>
      </c>
      <c r="K240" s="74" t="s">
        <v>600</v>
      </c>
      <c r="L240" s="181"/>
      <c r="M240" s="181">
        <v>1000</v>
      </c>
      <c r="N240" s="78" t="s">
        <v>1710</v>
      </c>
      <c r="O240" s="83"/>
      <c r="P240" s="78" t="s">
        <v>1647</v>
      </c>
      <c r="R240" s="80"/>
      <c r="S240" s="92"/>
      <c r="T240" s="208" t="s">
        <v>1648</v>
      </c>
      <c r="U240" s="102" t="s">
        <v>1579</v>
      </c>
      <c r="W240" s="12" t="str">
        <f t="shared" si="54"/>
        <v>Mqtt1</v>
      </c>
      <c r="X240" s="6" t="str">
        <f t="shared" si="55"/>
        <v>090000 DOORS HATCHES</v>
      </c>
      <c r="Y240" s="106" t="str">
        <f t="shared" si="56"/>
        <v>$.DECK_SLIDE_WIND_ON_OFF</v>
      </c>
      <c r="AA240" s="6"/>
      <c r="AL240" s="117" t="str">
        <f t="shared" si="49"/>
        <v/>
      </c>
      <c r="AQ240" s="130"/>
      <c r="AS240" s="131"/>
      <c r="AT240" s="7"/>
      <c r="AU240" s="132"/>
      <c r="AV240" s="129" t="str">
        <f t="shared" si="50"/>
        <v/>
      </c>
      <c r="AW240" s="140"/>
      <c r="BA240" s="150" t="str">
        <f t="shared" si="57"/>
        <v/>
      </c>
      <c r="BR240" s="6"/>
      <c r="BS240" s="11"/>
    </row>
    <row r="241" spans="1:71" ht="15.75" x14ac:dyDescent="0.25">
      <c r="A241" s="52" t="s">
        <v>414</v>
      </c>
      <c r="B241" s="187"/>
      <c r="C241" s="131" t="s">
        <v>111</v>
      </c>
      <c r="D241" s="7" t="s">
        <v>22</v>
      </c>
      <c r="E241" s="7" t="s">
        <v>452</v>
      </c>
      <c r="F241" s="64" t="s">
        <v>193</v>
      </c>
      <c r="G241" s="62">
        <v>12</v>
      </c>
      <c r="I241" s="10" t="s">
        <v>110</v>
      </c>
      <c r="J241" s="71" t="s">
        <v>522</v>
      </c>
      <c r="K241" s="74" t="s">
        <v>600</v>
      </c>
      <c r="L241" s="181"/>
      <c r="M241" s="181">
        <v>1000</v>
      </c>
      <c r="N241" s="80" t="s">
        <v>1699</v>
      </c>
      <c r="O241" s="83"/>
      <c r="P241" s="80" t="s">
        <v>745</v>
      </c>
      <c r="R241" s="80"/>
      <c r="S241" s="92"/>
      <c r="T241" s="174" t="s">
        <v>1601</v>
      </c>
      <c r="W241" s="12" t="str">
        <f t="shared" si="54"/>
        <v>Mqtt1</v>
      </c>
      <c r="X241" s="6" t="str">
        <f t="shared" si="55"/>
        <v>450000 AMCS</v>
      </c>
      <c r="Y241" s="106" t="str">
        <f t="shared" si="56"/>
        <v>$.ACTIVATE_HULL_TEMP_MEASUREMENT</v>
      </c>
      <c r="AA241" s="6"/>
      <c r="AL241" s="117" t="str">
        <f t="shared" si="49"/>
        <v/>
      </c>
      <c r="AQ241" s="130"/>
      <c r="AS241" s="131"/>
      <c r="AT241" s="7"/>
      <c r="AU241" s="132"/>
      <c r="AV241" s="129" t="str">
        <f t="shared" si="50"/>
        <v/>
      </c>
      <c r="AW241" s="140"/>
      <c r="BA241" s="150" t="str">
        <f t="shared" si="57"/>
        <v/>
      </c>
      <c r="BR241" s="6"/>
      <c r="BS241" s="11"/>
    </row>
    <row r="242" spans="1:71" ht="15.75" x14ac:dyDescent="0.25">
      <c r="A242" s="52" t="s">
        <v>418</v>
      </c>
      <c r="B242" s="187"/>
      <c r="C242" s="131" t="s">
        <v>111</v>
      </c>
      <c r="D242" s="7" t="s">
        <v>22</v>
      </c>
      <c r="E242" s="7" t="s">
        <v>452</v>
      </c>
      <c r="F242" s="64" t="s">
        <v>193</v>
      </c>
      <c r="G242" s="62">
        <v>13</v>
      </c>
      <c r="I242" s="10" t="s">
        <v>110</v>
      </c>
      <c r="J242" s="71" t="s">
        <v>523</v>
      </c>
      <c r="K242" s="74" t="s">
        <v>600</v>
      </c>
      <c r="L242" s="181"/>
      <c r="M242" s="181">
        <v>1000</v>
      </c>
      <c r="N242" s="78" t="s">
        <v>1702</v>
      </c>
      <c r="O242" s="83">
        <v>34001001</v>
      </c>
      <c r="P242" s="78" t="s">
        <v>1310</v>
      </c>
      <c r="R242" s="80"/>
      <c r="S242" s="92"/>
      <c r="T242" s="202" t="s">
        <v>1023</v>
      </c>
      <c r="U242" s="102" t="s">
        <v>1602</v>
      </c>
      <c r="W242" s="12" t="str">
        <f t="shared" si="54"/>
        <v>Mqtt1</v>
      </c>
      <c r="X242" s="6" t="str">
        <f t="shared" si="55"/>
        <v>340000 SEWAGE</v>
      </c>
      <c r="Y242" s="106" t="str">
        <f t="shared" si="56"/>
        <v>$.TRANS_PUMP_BLCK_WAT_START_STOP</v>
      </c>
      <c r="AA242" s="6"/>
      <c r="AL242" s="117" t="str">
        <f t="shared" si="49"/>
        <v/>
      </c>
      <c r="AQ242" s="130"/>
      <c r="AS242" s="131"/>
      <c r="AT242" s="7"/>
      <c r="AU242" s="132"/>
      <c r="AV242" s="129" t="str">
        <f t="shared" si="50"/>
        <v/>
      </c>
      <c r="AW242" s="140"/>
      <c r="BA242" s="150" t="str">
        <f t="shared" si="57"/>
        <v/>
      </c>
      <c r="BR242" s="6"/>
      <c r="BS242" s="11"/>
    </row>
    <row r="243" spans="1:71" ht="15.75" x14ac:dyDescent="0.25">
      <c r="A243" s="52" t="s">
        <v>416</v>
      </c>
      <c r="B243" s="187"/>
      <c r="C243" s="131" t="s">
        <v>111</v>
      </c>
      <c r="D243" s="7" t="s">
        <v>22</v>
      </c>
      <c r="E243" s="7" t="s">
        <v>452</v>
      </c>
      <c r="F243" s="64" t="s">
        <v>193</v>
      </c>
      <c r="G243" s="62">
        <v>14</v>
      </c>
      <c r="I243" s="10" t="s">
        <v>110</v>
      </c>
      <c r="J243" s="71" t="s">
        <v>524</v>
      </c>
      <c r="K243" s="74" t="s">
        <v>600</v>
      </c>
      <c r="L243" s="181"/>
      <c r="M243" s="181">
        <v>1000</v>
      </c>
      <c r="N243" s="78" t="s">
        <v>1702</v>
      </c>
      <c r="O243" s="83">
        <v>34001002</v>
      </c>
      <c r="P243" s="78" t="s">
        <v>1309</v>
      </c>
      <c r="Q243" s="89"/>
      <c r="R243" s="80"/>
      <c r="S243" s="92"/>
      <c r="T243" s="202" t="s">
        <v>1018</v>
      </c>
      <c r="U243" s="102" t="s">
        <v>1575</v>
      </c>
      <c r="W243" s="12" t="str">
        <f t="shared" si="54"/>
        <v>Mqtt1</v>
      </c>
      <c r="X243" s="6" t="str">
        <f t="shared" si="55"/>
        <v>340000 SEWAGE</v>
      </c>
      <c r="Y243" s="106" t="str">
        <f t="shared" si="56"/>
        <v>$.TRANS_PUMP_GREY_WAT_START_STOP</v>
      </c>
      <c r="AA243" s="6"/>
      <c r="AL243" s="117" t="str">
        <f t="shared" si="49"/>
        <v/>
      </c>
      <c r="AQ243" s="130"/>
      <c r="AS243" s="131"/>
      <c r="AT243" s="7"/>
      <c r="AU243" s="132"/>
      <c r="AV243" s="129" t="str">
        <f t="shared" si="50"/>
        <v/>
      </c>
      <c r="AW243" s="140"/>
      <c r="AX243" s="144"/>
      <c r="BA243" s="150" t="str">
        <f t="shared" si="57"/>
        <v/>
      </c>
      <c r="BR243" s="6"/>
      <c r="BS243" s="11"/>
    </row>
    <row r="244" spans="1:71" ht="15.75" x14ac:dyDescent="0.25">
      <c r="A244" s="52" t="s">
        <v>416</v>
      </c>
      <c r="B244" s="187"/>
      <c r="C244" s="131" t="s">
        <v>111</v>
      </c>
      <c r="D244" s="7" t="s">
        <v>22</v>
      </c>
      <c r="E244" s="7" t="s">
        <v>452</v>
      </c>
      <c r="F244" s="64" t="s">
        <v>193</v>
      </c>
      <c r="G244" s="62">
        <v>15</v>
      </c>
      <c r="I244" s="10" t="s">
        <v>110</v>
      </c>
      <c r="J244" s="71" t="s">
        <v>1307</v>
      </c>
      <c r="K244" s="74" t="s">
        <v>600</v>
      </c>
      <c r="L244" s="181"/>
      <c r="M244" s="181">
        <v>1000</v>
      </c>
      <c r="N244" s="78" t="s">
        <v>1702</v>
      </c>
      <c r="O244" s="83">
        <v>34001003</v>
      </c>
      <c r="P244" s="78" t="s">
        <v>1308</v>
      </c>
      <c r="R244" s="80"/>
      <c r="S244" s="92"/>
      <c r="T244" s="202" t="s">
        <v>1023</v>
      </c>
      <c r="U244" s="102" t="s">
        <v>1602</v>
      </c>
      <c r="W244" s="12" t="str">
        <f t="shared" si="54"/>
        <v>Mqtt1</v>
      </c>
      <c r="X244" s="6" t="str">
        <f t="shared" si="55"/>
        <v>340000 SEWAGE</v>
      </c>
      <c r="Y244" s="106" t="str">
        <f t="shared" si="56"/>
        <v>$.PUMP_FWD_GREY_WAT_START_STOP</v>
      </c>
      <c r="AA244" s="6"/>
      <c r="AL244" s="117" t="str">
        <f t="shared" si="49"/>
        <v/>
      </c>
      <c r="AQ244" s="130"/>
      <c r="AS244" s="131"/>
      <c r="AT244" s="7"/>
      <c r="AU244" s="132"/>
      <c r="AV244" s="129" t="str">
        <f t="shared" si="50"/>
        <v/>
      </c>
      <c r="AW244" s="140"/>
      <c r="BA244" s="150" t="str">
        <f t="shared" si="57"/>
        <v/>
      </c>
      <c r="BR244" s="6"/>
      <c r="BS244" s="11"/>
    </row>
    <row r="245" spans="1:71" ht="15.75" x14ac:dyDescent="0.25">
      <c r="A245" s="52" t="s">
        <v>1718</v>
      </c>
      <c r="B245" s="187"/>
      <c r="C245" s="131" t="s">
        <v>111</v>
      </c>
      <c r="D245" s="7" t="s">
        <v>22</v>
      </c>
      <c r="E245" s="7" t="s">
        <v>452</v>
      </c>
      <c r="F245" s="64" t="s">
        <v>193</v>
      </c>
      <c r="G245" s="62">
        <v>16</v>
      </c>
      <c r="I245" s="10" t="s">
        <v>110</v>
      </c>
      <c r="J245" s="11" t="s">
        <v>1727</v>
      </c>
      <c r="K245" s="74" t="s">
        <v>600</v>
      </c>
      <c r="L245" s="181"/>
      <c r="M245" s="181">
        <v>1000</v>
      </c>
      <c r="N245" s="78" t="s">
        <v>1701</v>
      </c>
      <c r="O245" s="83">
        <v>25001150</v>
      </c>
      <c r="P245" s="80" t="s">
        <v>1720</v>
      </c>
      <c r="R245" s="80"/>
      <c r="S245" s="92"/>
      <c r="T245" s="76" t="s">
        <v>1721</v>
      </c>
      <c r="U245" s="83" t="s">
        <v>1067</v>
      </c>
      <c r="W245" s="12" t="str">
        <f t="shared" si="54"/>
        <v>Mqtt1</v>
      </c>
      <c r="X245" s="6" t="str">
        <f t="shared" si="55"/>
        <v>250000 FRESH WATER</v>
      </c>
      <c r="Y245" s="106" t="str">
        <f t="shared" si="56"/>
        <v>$.FRESH_WATER_CIRC_PUMP_ON_OFF</v>
      </c>
      <c r="AA245" s="6"/>
      <c r="AL245" s="117" t="str">
        <f t="shared" si="49"/>
        <v/>
      </c>
      <c r="AQ245" s="130"/>
      <c r="AS245" s="131"/>
      <c r="AT245" s="7"/>
      <c r="AU245" s="132"/>
      <c r="AV245" s="129" t="str">
        <f t="shared" si="50"/>
        <v/>
      </c>
      <c r="AW245" s="140"/>
      <c r="BA245" s="150" t="str">
        <f t="shared" si="57"/>
        <v/>
      </c>
      <c r="BR245" s="6"/>
      <c r="BS245" s="11"/>
    </row>
    <row r="246" spans="1:71" ht="15.75" x14ac:dyDescent="0.25">
      <c r="A246" s="52" t="s">
        <v>1509</v>
      </c>
      <c r="B246" s="187"/>
      <c r="C246" s="131" t="s">
        <v>111</v>
      </c>
      <c r="D246" s="7" t="s">
        <v>22</v>
      </c>
      <c r="E246" s="7" t="s">
        <v>1031</v>
      </c>
      <c r="F246" s="64" t="s">
        <v>193</v>
      </c>
      <c r="G246" s="62">
        <v>1</v>
      </c>
      <c r="I246" s="10" t="s">
        <v>110</v>
      </c>
      <c r="J246" s="11" t="s">
        <v>146</v>
      </c>
      <c r="K246" s="74" t="s">
        <v>600</v>
      </c>
      <c r="L246" s="181"/>
      <c r="M246" s="181">
        <v>1000</v>
      </c>
      <c r="N246" s="78" t="s">
        <v>605</v>
      </c>
      <c r="O246" s="84"/>
      <c r="P246" s="80" t="s">
        <v>146</v>
      </c>
      <c r="R246" s="80"/>
      <c r="S246" s="92"/>
      <c r="T246" s="175"/>
      <c r="W246" s="12" t="str">
        <f t="shared" si="54"/>
        <v/>
      </c>
      <c r="X246" s="6" t="str">
        <f t="shared" si="55"/>
        <v/>
      </c>
      <c r="Y246" s="106" t="str">
        <f t="shared" si="56"/>
        <v/>
      </c>
      <c r="AA246" s="6"/>
      <c r="AL246" s="117" t="str">
        <f t="shared" ref="AL246:AL261" si="58">IF(ISBLANK(AS246),"",ROW())</f>
        <v/>
      </c>
      <c r="AQ246" s="130"/>
      <c r="AS246" s="131"/>
      <c r="AT246" s="7"/>
      <c r="AU246" s="132"/>
      <c r="AV246" s="129" t="str">
        <f t="shared" ref="AV246:AV261" si="59">IF(ISNUMBER(AL246),"Please consult operation manual for more information","")</f>
        <v/>
      </c>
      <c r="AW246" s="140"/>
      <c r="BA246" s="150" t="str">
        <f t="shared" si="57"/>
        <v/>
      </c>
      <c r="BR246" s="6"/>
      <c r="BS246" s="11"/>
    </row>
    <row r="247" spans="1:71" ht="15.75" x14ac:dyDescent="0.25">
      <c r="A247" s="52" t="s">
        <v>891</v>
      </c>
      <c r="B247" s="187"/>
      <c r="C247" s="131" t="s">
        <v>111</v>
      </c>
      <c r="D247" s="7" t="s">
        <v>22</v>
      </c>
      <c r="E247" s="7" t="s">
        <v>1031</v>
      </c>
      <c r="F247" s="64" t="s">
        <v>193</v>
      </c>
      <c r="G247" s="62">
        <v>2</v>
      </c>
      <c r="I247" s="10" t="s">
        <v>110</v>
      </c>
      <c r="J247" s="71" t="s">
        <v>1119</v>
      </c>
      <c r="K247" s="74" t="s">
        <v>600</v>
      </c>
      <c r="L247" s="181"/>
      <c r="M247" s="181">
        <v>1000</v>
      </c>
      <c r="N247" s="78" t="s">
        <v>1704</v>
      </c>
      <c r="O247" s="84" t="s">
        <v>1348</v>
      </c>
      <c r="P247" s="78" t="s">
        <v>1106</v>
      </c>
      <c r="R247" s="80"/>
      <c r="S247" s="92"/>
      <c r="T247" s="223" t="s">
        <v>1222</v>
      </c>
      <c r="U247" s="221" t="s">
        <v>1223</v>
      </c>
      <c r="W247" s="12" t="str">
        <f t="shared" si="54"/>
        <v>Mqtt1</v>
      </c>
      <c r="X247" s="6" t="str">
        <f t="shared" si="55"/>
        <v>350000 VENTILATION</v>
      </c>
      <c r="Y247" s="106" t="str">
        <f t="shared" si="56"/>
        <v>$.VENT_FP_FR10_PS_ON_OFF</v>
      </c>
      <c r="AA247" s="6"/>
      <c r="AL247" s="117" t="str">
        <f t="shared" si="58"/>
        <v/>
      </c>
      <c r="AQ247" s="130"/>
      <c r="AS247" s="131"/>
      <c r="AT247" s="7"/>
      <c r="AU247" s="132"/>
      <c r="AV247" s="129" t="str">
        <f t="shared" si="59"/>
        <v/>
      </c>
      <c r="AW247" s="140"/>
      <c r="AX247" s="144"/>
      <c r="BA247" s="150" t="str">
        <f t="shared" si="57"/>
        <v/>
      </c>
      <c r="BR247" s="6"/>
      <c r="BS247" s="11"/>
    </row>
    <row r="248" spans="1:71" ht="15.75" x14ac:dyDescent="0.25">
      <c r="A248" s="52" t="s">
        <v>891</v>
      </c>
      <c r="B248" s="187"/>
      <c r="C248" s="131" t="s">
        <v>111</v>
      </c>
      <c r="D248" s="7" t="s">
        <v>22</v>
      </c>
      <c r="E248" s="7" t="s">
        <v>1031</v>
      </c>
      <c r="F248" s="64" t="s">
        <v>193</v>
      </c>
      <c r="G248" s="62">
        <v>3</v>
      </c>
      <c r="I248" s="10" t="s">
        <v>110</v>
      </c>
      <c r="J248" s="71" t="s">
        <v>1120</v>
      </c>
      <c r="K248" s="74" t="s">
        <v>600</v>
      </c>
      <c r="L248" s="181"/>
      <c r="M248" s="181">
        <v>1000</v>
      </c>
      <c r="N248" s="78" t="s">
        <v>1704</v>
      </c>
      <c r="O248" s="84" t="s">
        <v>1348</v>
      </c>
      <c r="P248" s="78" t="s">
        <v>1107</v>
      </c>
      <c r="R248" s="80"/>
      <c r="S248" s="92"/>
      <c r="T248" s="225"/>
      <c r="U248" s="228"/>
      <c r="W248" s="12" t="str">
        <f t="shared" si="54"/>
        <v>Mqtt1</v>
      </c>
      <c r="X248" s="6" t="str">
        <f t="shared" si="55"/>
        <v>350000 VENTILATION</v>
      </c>
      <c r="Y248" s="106" t="str">
        <f t="shared" si="56"/>
        <v>$.VENT_FP_FR10_PS_SPEED_LOW_HIGH</v>
      </c>
      <c r="AA248" s="6"/>
      <c r="AL248" s="117" t="str">
        <f t="shared" si="58"/>
        <v/>
      </c>
      <c r="AQ248" s="130"/>
      <c r="AS248" s="131"/>
      <c r="AT248" s="7"/>
      <c r="AU248" s="132"/>
      <c r="AV248" s="129" t="str">
        <f t="shared" si="59"/>
        <v/>
      </c>
      <c r="AW248" s="140"/>
      <c r="BA248" s="150" t="str">
        <f t="shared" si="57"/>
        <v/>
      </c>
      <c r="BR248" s="6"/>
      <c r="BS248" s="11"/>
    </row>
    <row r="249" spans="1:71" ht="15.75" x14ac:dyDescent="0.25">
      <c r="A249" s="52" t="s">
        <v>891</v>
      </c>
      <c r="B249" s="187"/>
      <c r="C249" s="131" t="s">
        <v>111</v>
      </c>
      <c r="D249" s="7" t="s">
        <v>22</v>
      </c>
      <c r="E249" s="7" t="s">
        <v>1031</v>
      </c>
      <c r="F249" s="64" t="s">
        <v>193</v>
      </c>
      <c r="G249" s="62">
        <v>4</v>
      </c>
      <c r="I249" s="10" t="s">
        <v>110</v>
      </c>
      <c r="J249" s="71" t="s">
        <v>1121</v>
      </c>
      <c r="K249" s="74" t="s">
        <v>600</v>
      </c>
      <c r="L249" s="181"/>
      <c r="M249" s="181">
        <v>1000</v>
      </c>
      <c r="N249" s="78" t="s">
        <v>1704</v>
      </c>
      <c r="O249" s="84" t="s">
        <v>1356</v>
      </c>
      <c r="P249" s="78" t="s">
        <v>1108</v>
      </c>
      <c r="R249" s="80"/>
      <c r="S249" s="92"/>
      <c r="T249" s="225"/>
      <c r="U249" s="228"/>
      <c r="W249" s="12" t="str">
        <f t="shared" si="54"/>
        <v>Mqtt1</v>
      </c>
      <c r="X249" s="6" t="str">
        <f t="shared" si="55"/>
        <v>350000 VENTILATION</v>
      </c>
      <c r="Y249" s="106" t="str">
        <f t="shared" si="56"/>
        <v>$.VENT_LOCK_FR19_PS_ON_OFF</v>
      </c>
      <c r="AA249" s="6"/>
      <c r="AL249" s="117" t="str">
        <f t="shared" si="58"/>
        <v/>
      </c>
      <c r="AQ249" s="130"/>
      <c r="AS249" s="131"/>
      <c r="AT249" s="7"/>
      <c r="AU249" s="132"/>
      <c r="AV249" s="129" t="str">
        <f t="shared" si="59"/>
        <v/>
      </c>
      <c r="AW249" s="140"/>
      <c r="BA249" s="150" t="str">
        <f t="shared" si="57"/>
        <v/>
      </c>
      <c r="BR249" s="6"/>
      <c r="BS249" s="11"/>
    </row>
    <row r="250" spans="1:71" ht="15.75" x14ac:dyDescent="0.25">
      <c r="A250" s="52" t="s">
        <v>891</v>
      </c>
      <c r="B250" s="187"/>
      <c r="C250" s="131" t="s">
        <v>111</v>
      </c>
      <c r="D250" s="7" t="s">
        <v>22</v>
      </c>
      <c r="E250" s="7" t="s">
        <v>1031</v>
      </c>
      <c r="F250" s="64" t="s">
        <v>193</v>
      </c>
      <c r="G250" s="62">
        <v>5</v>
      </c>
      <c r="I250" s="10" t="s">
        <v>110</v>
      </c>
      <c r="J250" s="71" t="s">
        <v>1122</v>
      </c>
      <c r="K250" s="74" t="s">
        <v>600</v>
      </c>
      <c r="L250" s="181"/>
      <c r="M250" s="181">
        <v>1000</v>
      </c>
      <c r="N250" s="78" t="s">
        <v>1704</v>
      </c>
      <c r="O250" s="84" t="s">
        <v>1356</v>
      </c>
      <c r="P250" s="78" t="s">
        <v>1109</v>
      </c>
      <c r="R250" s="80"/>
      <c r="S250" s="92"/>
      <c r="T250" s="225"/>
      <c r="U250" s="228"/>
      <c r="W250" s="12" t="str">
        <f t="shared" si="54"/>
        <v>Mqtt1</v>
      </c>
      <c r="X250" s="6" t="str">
        <f t="shared" si="55"/>
        <v>350000 VENTILATION</v>
      </c>
      <c r="Y250" s="106" t="str">
        <f t="shared" si="56"/>
        <v>$.VENT_LOCK_FR19_PS_SPEED_LOW_HIGH</v>
      </c>
      <c r="AA250" s="6"/>
      <c r="AL250" s="117" t="str">
        <f t="shared" si="58"/>
        <v/>
      </c>
      <c r="AQ250" s="130"/>
      <c r="AS250" s="131"/>
      <c r="AT250" s="7"/>
      <c r="AU250" s="132"/>
      <c r="AV250" s="129" t="str">
        <f t="shared" si="59"/>
        <v/>
      </c>
      <c r="AW250" s="140"/>
      <c r="BA250" s="150" t="str">
        <f t="shared" si="57"/>
        <v/>
      </c>
      <c r="BR250" s="6"/>
      <c r="BS250" s="11"/>
    </row>
    <row r="251" spans="1:71" ht="15.75" x14ac:dyDescent="0.25">
      <c r="A251" s="52" t="s">
        <v>891</v>
      </c>
      <c r="B251" s="187"/>
      <c r="C251" s="131" t="s">
        <v>111</v>
      </c>
      <c r="D251" s="7" t="s">
        <v>22</v>
      </c>
      <c r="E251" s="7" t="s">
        <v>1031</v>
      </c>
      <c r="F251" s="64" t="s">
        <v>193</v>
      </c>
      <c r="G251" s="62">
        <v>6</v>
      </c>
      <c r="I251" s="10" t="s">
        <v>110</v>
      </c>
      <c r="J251" s="71" t="s">
        <v>1123</v>
      </c>
      <c r="K251" s="74" t="s">
        <v>600</v>
      </c>
      <c r="L251" s="181"/>
      <c r="M251" s="181">
        <v>1000</v>
      </c>
      <c r="N251" s="78" t="s">
        <v>1704</v>
      </c>
      <c r="O251" s="84" t="s">
        <v>1359</v>
      </c>
      <c r="P251" s="78" t="s">
        <v>1110</v>
      </c>
      <c r="Q251" s="89"/>
      <c r="R251" s="80"/>
      <c r="S251" s="92"/>
      <c r="T251" s="225"/>
      <c r="U251" s="228"/>
      <c r="W251" s="12" t="str">
        <f t="shared" si="54"/>
        <v>Mqtt1</v>
      </c>
      <c r="X251" s="6" t="str">
        <f t="shared" si="55"/>
        <v>350000 VENTILATION</v>
      </c>
      <c r="Y251" s="106" t="str">
        <f t="shared" si="56"/>
        <v>$.VENT_LOCK_FR27_PS_ON_OFF</v>
      </c>
      <c r="AA251" s="6"/>
      <c r="AL251" s="117" t="str">
        <f t="shared" si="58"/>
        <v/>
      </c>
      <c r="AQ251" s="130"/>
      <c r="AS251" s="131"/>
      <c r="AT251" s="7"/>
      <c r="AU251" s="132"/>
      <c r="AV251" s="129" t="str">
        <f t="shared" si="59"/>
        <v/>
      </c>
      <c r="AW251" s="140"/>
      <c r="AX251" s="144"/>
      <c r="BA251" s="150" t="str">
        <f t="shared" si="57"/>
        <v/>
      </c>
      <c r="BR251" s="6"/>
      <c r="BS251" s="11"/>
    </row>
    <row r="252" spans="1:71" ht="15.75" x14ac:dyDescent="0.25">
      <c r="A252" s="52" t="s">
        <v>891</v>
      </c>
      <c r="B252" s="187"/>
      <c r="C252" s="131" t="s">
        <v>111</v>
      </c>
      <c r="D252" s="7" t="s">
        <v>22</v>
      </c>
      <c r="E252" s="7" t="s">
        <v>1031</v>
      </c>
      <c r="F252" s="64" t="s">
        <v>193</v>
      </c>
      <c r="G252" s="62">
        <v>7</v>
      </c>
      <c r="I252" s="10" t="s">
        <v>110</v>
      </c>
      <c r="J252" s="71" t="s">
        <v>1124</v>
      </c>
      <c r="K252" s="74" t="s">
        <v>600</v>
      </c>
      <c r="L252" s="181"/>
      <c r="M252" s="181">
        <v>1000</v>
      </c>
      <c r="N252" s="78" t="s">
        <v>1704</v>
      </c>
      <c r="O252" s="84" t="s">
        <v>1359</v>
      </c>
      <c r="P252" s="78" t="s">
        <v>1111</v>
      </c>
      <c r="R252" s="80"/>
      <c r="S252" s="92"/>
      <c r="T252" s="225"/>
      <c r="U252" s="228"/>
      <c r="W252" s="12" t="str">
        <f t="shared" si="54"/>
        <v>Mqtt1</v>
      </c>
      <c r="X252" s="6" t="str">
        <f t="shared" si="55"/>
        <v>350000 VENTILATION</v>
      </c>
      <c r="Y252" s="106" t="str">
        <f t="shared" si="56"/>
        <v>$.VENT_LOCK_FR27_PS_SPEED_LOW_HIGH</v>
      </c>
      <c r="AA252" s="6"/>
      <c r="AL252" s="117" t="str">
        <f t="shared" si="58"/>
        <v/>
      </c>
      <c r="AQ252" s="130"/>
      <c r="AS252" s="131"/>
      <c r="AT252" s="7"/>
      <c r="AU252" s="132"/>
      <c r="AV252" s="129" t="str">
        <f t="shared" si="59"/>
        <v/>
      </c>
      <c r="AW252" s="140"/>
      <c r="BA252" s="150" t="str">
        <f t="shared" si="57"/>
        <v/>
      </c>
      <c r="BR252" s="6"/>
      <c r="BS252" s="11"/>
    </row>
    <row r="253" spans="1:71" ht="15.75" x14ac:dyDescent="0.25">
      <c r="A253" s="52" t="s">
        <v>891</v>
      </c>
      <c r="B253" s="187"/>
      <c r="C253" s="131" t="s">
        <v>111</v>
      </c>
      <c r="D253" s="7" t="s">
        <v>22</v>
      </c>
      <c r="E253" s="7" t="s">
        <v>1031</v>
      </c>
      <c r="F253" s="64" t="s">
        <v>193</v>
      </c>
      <c r="G253" s="62">
        <v>8</v>
      </c>
      <c r="I253" s="10" t="s">
        <v>110</v>
      </c>
      <c r="J253" s="71" t="s">
        <v>1125</v>
      </c>
      <c r="K253" s="74" t="s">
        <v>600</v>
      </c>
      <c r="L253" s="181"/>
      <c r="M253" s="181">
        <v>1000</v>
      </c>
      <c r="N253" s="78" t="s">
        <v>1704</v>
      </c>
      <c r="O253" s="84" t="s">
        <v>1361</v>
      </c>
      <c r="P253" s="78" t="s">
        <v>1112</v>
      </c>
      <c r="R253" s="80"/>
      <c r="S253" s="92"/>
      <c r="T253" s="225"/>
      <c r="U253" s="228"/>
      <c r="W253" s="12" t="str">
        <f t="shared" si="54"/>
        <v>Mqtt1</v>
      </c>
      <c r="X253" s="6" t="str">
        <f t="shared" si="55"/>
        <v>350000 VENTILATION</v>
      </c>
      <c r="Y253" s="106" t="str">
        <f t="shared" si="56"/>
        <v>$.VENT_LOCK_FR27_SB_ON_OFF</v>
      </c>
      <c r="AA253" s="6"/>
      <c r="AL253" s="117" t="str">
        <f t="shared" si="58"/>
        <v/>
      </c>
      <c r="AQ253" s="130"/>
      <c r="AS253" s="131"/>
      <c r="AT253" s="7"/>
      <c r="AU253" s="132"/>
      <c r="AV253" s="129" t="str">
        <f t="shared" si="59"/>
        <v/>
      </c>
      <c r="AW253" s="140"/>
      <c r="BA253" s="150" t="str">
        <f t="shared" si="57"/>
        <v/>
      </c>
      <c r="BR253" s="6"/>
      <c r="BS253" s="11"/>
    </row>
    <row r="254" spans="1:71" ht="15.75" x14ac:dyDescent="0.25">
      <c r="A254" s="52" t="s">
        <v>891</v>
      </c>
      <c r="B254" s="187"/>
      <c r="C254" s="131" t="s">
        <v>111</v>
      </c>
      <c r="D254" s="7" t="s">
        <v>22</v>
      </c>
      <c r="E254" s="7" t="s">
        <v>1031</v>
      </c>
      <c r="F254" s="64" t="s">
        <v>193</v>
      </c>
      <c r="G254" s="62">
        <v>9</v>
      </c>
      <c r="I254" s="10" t="s">
        <v>110</v>
      </c>
      <c r="J254" s="71" t="s">
        <v>1126</v>
      </c>
      <c r="K254" s="74" t="s">
        <v>600</v>
      </c>
      <c r="L254" s="181"/>
      <c r="M254" s="181">
        <v>1000</v>
      </c>
      <c r="N254" s="78" t="s">
        <v>1704</v>
      </c>
      <c r="O254" s="84" t="s">
        <v>1361</v>
      </c>
      <c r="P254" s="78" t="s">
        <v>1113</v>
      </c>
      <c r="R254" s="80"/>
      <c r="S254" s="92"/>
      <c r="T254" s="225"/>
      <c r="U254" s="228"/>
      <c r="W254" s="12" t="str">
        <f t="shared" si="54"/>
        <v>Mqtt1</v>
      </c>
      <c r="X254" s="6" t="str">
        <f t="shared" si="55"/>
        <v>350000 VENTILATION</v>
      </c>
      <c r="Y254" s="106" t="str">
        <f t="shared" si="56"/>
        <v>$.VENT_LOCK_FR27_SB_SPEED_LOW_HIGH</v>
      </c>
      <c r="AA254" s="6"/>
      <c r="AL254" s="117" t="str">
        <f t="shared" si="58"/>
        <v/>
      </c>
      <c r="AQ254" s="130"/>
      <c r="AS254" s="131"/>
      <c r="AT254" s="7"/>
      <c r="AU254" s="132"/>
      <c r="AV254" s="129" t="str">
        <f t="shared" si="59"/>
        <v/>
      </c>
      <c r="AW254" s="140"/>
      <c r="BA254" s="150" t="str">
        <f t="shared" si="57"/>
        <v/>
      </c>
      <c r="BR254" s="6"/>
      <c r="BS254" s="11"/>
    </row>
    <row r="255" spans="1:71" ht="15.75" x14ac:dyDescent="0.25">
      <c r="A255" s="52" t="s">
        <v>891</v>
      </c>
      <c r="B255" s="187"/>
      <c r="C255" s="131" t="s">
        <v>111</v>
      </c>
      <c r="D255" s="7" t="s">
        <v>22</v>
      </c>
      <c r="E255" s="7" t="s">
        <v>1031</v>
      </c>
      <c r="F255" s="64" t="s">
        <v>193</v>
      </c>
      <c r="G255" s="62">
        <v>10</v>
      </c>
      <c r="I255" s="10" t="s">
        <v>110</v>
      </c>
      <c r="J255" s="71" t="s">
        <v>1127</v>
      </c>
      <c r="K255" s="74" t="s">
        <v>600</v>
      </c>
      <c r="L255" s="181"/>
      <c r="M255" s="181">
        <v>1000</v>
      </c>
      <c r="N255" s="78" t="s">
        <v>1704</v>
      </c>
      <c r="O255" s="84" t="s">
        <v>1363</v>
      </c>
      <c r="P255" s="78" t="s">
        <v>1114</v>
      </c>
      <c r="R255" s="80"/>
      <c r="S255" s="92"/>
      <c r="T255" s="225"/>
      <c r="U255" s="228"/>
      <c r="W255" s="12" t="str">
        <f t="shared" si="54"/>
        <v>Mqtt1</v>
      </c>
      <c r="X255" s="6" t="str">
        <f t="shared" si="55"/>
        <v>350000 VENTILATION</v>
      </c>
      <c r="Y255" s="106" t="str">
        <f t="shared" si="56"/>
        <v>$.VENT_LOCK_FR40_PS_ON_OFF</v>
      </c>
      <c r="AA255" s="6"/>
      <c r="AL255" s="117" t="str">
        <f t="shared" si="58"/>
        <v/>
      </c>
      <c r="AQ255" s="130"/>
      <c r="AS255" s="131"/>
      <c r="AT255" s="7"/>
      <c r="AU255" s="132"/>
      <c r="AV255" s="129" t="str">
        <f t="shared" si="59"/>
        <v/>
      </c>
      <c r="AW255" s="140"/>
      <c r="AX255" s="144"/>
      <c r="BA255" s="150" t="str">
        <f t="shared" si="57"/>
        <v/>
      </c>
      <c r="BR255" s="6"/>
      <c r="BS255" s="11"/>
    </row>
    <row r="256" spans="1:71" ht="15.75" x14ac:dyDescent="0.25">
      <c r="A256" s="52" t="s">
        <v>891</v>
      </c>
      <c r="B256" s="187"/>
      <c r="C256" s="131" t="s">
        <v>111</v>
      </c>
      <c r="D256" s="7" t="s">
        <v>22</v>
      </c>
      <c r="E256" s="7" t="s">
        <v>1031</v>
      </c>
      <c r="F256" s="64" t="s">
        <v>193</v>
      </c>
      <c r="G256" s="62">
        <v>11</v>
      </c>
      <c r="I256" s="10" t="s">
        <v>110</v>
      </c>
      <c r="J256" s="71" t="s">
        <v>1128</v>
      </c>
      <c r="K256" s="74" t="s">
        <v>600</v>
      </c>
      <c r="L256" s="181"/>
      <c r="M256" s="181">
        <v>1000</v>
      </c>
      <c r="N256" s="78" t="s">
        <v>1704</v>
      </c>
      <c r="O256" s="84" t="s">
        <v>1363</v>
      </c>
      <c r="P256" s="78" t="s">
        <v>1115</v>
      </c>
      <c r="R256" s="80"/>
      <c r="S256" s="92"/>
      <c r="T256" s="225"/>
      <c r="U256" s="228"/>
      <c r="W256" s="12" t="str">
        <f t="shared" si="54"/>
        <v>Mqtt1</v>
      </c>
      <c r="X256" s="6" t="str">
        <f t="shared" si="55"/>
        <v>350000 VENTILATION</v>
      </c>
      <c r="Y256" s="106" t="str">
        <f t="shared" si="56"/>
        <v>$.VENT_LOCK_FR40_PS_SPEED_LOW_HIGH</v>
      </c>
      <c r="AA256" s="6"/>
      <c r="AL256" s="117" t="str">
        <f t="shared" si="58"/>
        <v/>
      </c>
      <c r="AQ256" s="130"/>
      <c r="AS256" s="131"/>
      <c r="AT256" s="7"/>
      <c r="AU256" s="132"/>
      <c r="AV256" s="129" t="str">
        <f t="shared" si="59"/>
        <v/>
      </c>
      <c r="AW256" s="140"/>
      <c r="BA256" s="150" t="str">
        <f t="shared" si="57"/>
        <v/>
      </c>
      <c r="BR256" s="6"/>
      <c r="BS256" s="11"/>
    </row>
    <row r="257" spans="1:71" ht="15.75" x14ac:dyDescent="0.25">
      <c r="A257" s="52" t="s">
        <v>891</v>
      </c>
      <c r="B257" s="187"/>
      <c r="C257" s="131" t="s">
        <v>111</v>
      </c>
      <c r="D257" s="7" t="s">
        <v>22</v>
      </c>
      <c r="E257" s="7" t="s">
        <v>1031</v>
      </c>
      <c r="F257" s="64" t="s">
        <v>193</v>
      </c>
      <c r="G257" s="62">
        <v>12</v>
      </c>
      <c r="I257" s="10" t="s">
        <v>110</v>
      </c>
      <c r="J257" s="71" t="s">
        <v>1129</v>
      </c>
      <c r="K257" s="74" t="s">
        <v>600</v>
      </c>
      <c r="L257" s="181"/>
      <c r="M257" s="181">
        <v>1000</v>
      </c>
      <c r="N257" s="78" t="s">
        <v>1704</v>
      </c>
      <c r="O257" s="84" t="s">
        <v>1365</v>
      </c>
      <c r="P257" s="78" t="s">
        <v>1116</v>
      </c>
      <c r="R257" s="80"/>
      <c r="S257" s="92"/>
      <c r="T257" s="225"/>
      <c r="U257" s="228"/>
      <c r="W257" s="12" t="str">
        <f t="shared" si="54"/>
        <v>Mqtt1</v>
      </c>
      <c r="X257" s="6" t="str">
        <f t="shared" si="55"/>
        <v>350000 VENTILATION</v>
      </c>
      <c r="Y257" s="106" t="str">
        <f t="shared" si="56"/>
        <v>$.VENT_LOCK_FR40_SB_ON_OFF</v>
      </c>
      <c r="AA257" s="6"/>
      <c r="AL257" s="117" t="str">
        <f t="shared" si="58"/>
        <v/>
      </c>
      <c r="AQ257" s="130"/>
      <c r="AS257" s="131"/>
      <c r="AT257" s="7"/>
      <c r="AU257" s="132"/>
      <c r="AV257" s="129" t="str">
        <f t="shared" si="59"/>
        <v/>
      </c>
      <c r="AW257" s="140"/>
      <c r="BA257" s="150" t="str">
        <f t="shared" si="57"/>
        <v/>
      </c>
      <c r="BR257" s="6"/>
      <c r="BS257" s="11"/>
    </row>
    <row r="258" spans="1:71" ht="15.75" x14ac:dyDescent="0.25">
      <c r="A258" s="52" t="s">
        <v>891</v>
      </c>
      <c r="B258" s="187"/>
      <c r="C258" s="131" t="s">
        <v>111</v>
      </c>
      <c r="D258" s="7" t="s">
        <v>22</v>
      </c>
      <c r="E258" s="7" t="s">
        <v>1031</v>
      </c>
      <c r="F258" s="64" t="s">
        <v>193</v>
      </c>
      <c r="G258" s="62">
        <v>13</v>
      </c>
      <c r="I258" s="10" t="s">
        <v>110</v>
      </c>
      <c r="J258" s="71" t="s">
        <v>1130</v>
      </c>
      <c r="K258" s="74" t="s">
        <v>600</v>
      </c>
      <c r="L258" s="181"/>
      <c r="M258" s="181">
        <v>1000</v>
      </c>
      <c r="N258" s="78" t="s">
        <v>1704</v>
      </c>
      <c r="O258" s="84" t="s">
        <v>1365</v>
      </c>
      <c r="P258" s="78" t="s">
        <v>1117</v>
      </c>
      <c r="R258" s="80"/>
      <c r="S258" s="92"/>
      <c r="T258" s="225"/>
      <c r="U258" s="228"/>
      <c r="W258" s="12" t="str">
        <f t="shared" si="54"/>
        <v>Mqtt1</v>
      </c>
      <c r="X258" s="6" t="str">
        <f t="shared" si="55"/>
        <v>350000 VENTILATION</v>
      </c>
      <c r="Y258" s="106" t="str">
        <f t="shared" si="56"/>
        <v>$.VENT_LOCK_FR40_SB_SPEED_LOW_HIGH</v>
      </c>
      <c r="AA258" s="6"/>
      <c r="AL258" s="117" t="str">
        <f t="shared" si="58"/>
        <v/>
      </c>
      <c r="AQ258" s="130"/>
      <c r="AS258" s="131"/>
      <c r="AT258" s="7"/>
      <c r="AU258" s="132"/>
      <c r="AV258" s="129" t="str">
        <f t="shared" si="59"/>
        <v/>
      </c>
      <c r="AW258" s="140"/>
      <c r="BA258" s="150" t="str">
        <f t="shared" si="57"/>
        <v/>
      </c>
      <c r="BR258" s="6"/>
      <c r="BS258" s="11"/>
    </row>
    <row r="259" spans="1:71" ht="15.75" x14ac:dyDescent="0.25">
      <c r="A259" s="52" t="s">
        <v>891</v>
      </c>
      <c r="B259" s="187"/>
      <c r="C259" s="131" t="s">
        <v>111</v>
      </c>
      <c r="D259" s="7" t="s">
        <v>22</v>
      </c>
      <c r="E259" s="7" t="s">
        <v>1031</v>
      </c>
      <c r="F259" s="64" t="s">
        <v>193</v>
      </c>
      <c r="G259" s="62">
        <v>14</v>
      </c>
      <c r="I259" s="10" t="s">
        <v>110</v>
      </c>
      <c r="J259" s="71" t="s">
        <v>1131</v>
      </c>
      <c r="K259" s="74" t="s">
        <v>600</v>
      </c>
      <c r="L259" s="181"/>
      <c r="M259" s="181">
        <v>1000</v>
      </c>
      <c r="N259" s="78" t="s">
        <v>1704</v>
      </c>
      <c r="O259" s="84" t="s">
        <v>1367</v>
      </c>
      <c r="P259" s="78" t="s">
        <v>1118</v>
      </c>
      <c r="Q259" s="89"/>
      <c r="R259" s="80"/>
      <c r="S259" s="92"/>
      <c r="T259" s="225"/>
      <c r="U259" s="228"/>
      <c r="W259" s="12" t="str">
        <f t="shared" si="54"/>
        <v>Mqtt1</v>
      </c>
      <c r="X259" s="6" t="str">
        <f t="shared" si="55"/>
        <v>350000 VENTILATION</v>
      </c>
      <c r="Y259" s="106" t="str">
        <f t="shared" si="56"/>
        <v>$.VENT_LOCK_FR48_PS_ON_OFF</v>
      </c>
      <c r="AA259" s="6"/>
      <c r="AL259" s="117" t="str">
        <f t="shared" si="58"/>
        <v/>
      </c>
      <c r="AQ259" s="130"/>
      <c r="AS259" s="131"/>
      <c r="AT259" s="7"/>
      <c r="AU259" s="132"/>
      <c r="AV259" s="129" t="str">
        <f t="shared" si="59"/>
        <v/>
      </c>
      <c r="AW259" s="140"/>
      <c r="AX259" s="144"/>
      <c r="BA259" s="150" t="str">
        <f t="shared" si="57"/>
        <v/>
      </c>
      <c r="BR259" s="6"/>
      <c r="BS259" s="11"/>
    </row>
    <row r="260" spans="1:71" ht="15.75" x14ac:dyDescent="0.25">
      <c r="A260" s="52" t="s">
        <v>891</v>
      </c>
      <c r="B260" s="187"/>
      <c r="C260" s="131" t="s">
        <v>111</v>
      </c>
      <c r="D260" s="7" t="s">
        <v>22</v>
      </c>
      <c r="E260" s="7" t="s">
        <v>1031</v>
      </c>
      <c r="F260" s="64" t="s">
        <v>193</v>
      </c>
      <c r="G260" s="62">
        <v>15</v>
      </c>
      <c r="I260" s="10" t="s">
        <v>110</v>
      </c>
      <c r="J260" s="71" t="s">
        <v>1302</v>
      </c>
      <c r="K260" s="74" t="s">
        <v>600</v>
      </c>
      <c r="L260" s="181"/>
      <c r="M260" s="181">
        <v>1000</v>
      </c>
      <c r="N260" s="78" t="s">
        <v>1704</v>
      </c>
      <c r="O260" s="84" t="s">
        <v>1367</v>
      </c>
      <c r="P260" s="78" t="s">
        <v>1301</v>
      </c>
      <c r="R260" s="80"/>
      <c r="S260" s="92"/>
      <c r="T260" s="225"/>
      <c r="U260" s="228"/>
      <c r="W260" s="12" t="str">
        <f t="shared" si="54"/>
        <v>Mqtt1</v>
      </c>
      <c r="X260" s="6" t="str">
        <f t="shared" si="55"/>
        <v>350000 VENTILATION</v>
      </c>
      <c r="Y260" s="106" t="str">
        <f t="shared" si="56"/>
        <v>$.VENT_LOCK_FR48_PS_SPEED_LOW_HIGH</v>
      </c>
      <c r="AA260" s="6"/>
      <c r="AL260" s="117" t="str">
        <f t="shared" si="58"/>
        <v/>
      </c>
      <c r="AQ260" s="130"/>
      <c r="AS260" s="131"/>
      <c r="AT260" s="7"/>
      <c r="AU260" s="132"/>
      <c r="AV260" s="129" t="str">
        <f t="shared" si="59"/>
        <v/>
      </c>
      <c r="AW260" s="140"/>
      <c r="BA260" s="150" t="str">
        <f t="shared" si="57"/>
        <v/>
      </c>
      <c r="BR260" s="6"/>
      <c r="BS260" s="11"/>
    </row>
    <row r="261" spans="1:71" ht="15.75" x14ac:dyDescent="0.25">
      <c r="A261" s="52" t="s">
        <v>891</v>
      </c>
      <c r="B261" s="187"/>
      <c r="C261" s="131" t="s">
        <v>111</v>
      </c>
      <c r="D261" s="7" t="s">
        <v>22</v>
      </c>
      <c r="E261" s="7" t="s">
        <v>1031</v>
      </c>
      <c r="F261" s="64" t="s">
        <v>193</v>
      </c>
      <c r="G261" s="62">
        <v>16</v>
      </c>
      <c r="I261" s="10" t="s">
        <v>110</v>
      </c>
      <c r="J261" s="71" t="s">
        <v>1132</v>
      </c>
      <c r="K261" s="74" t="s">
        <v>600</v>
      </c>
      <c r="L261" s="181"/>
      <c r="M261" s="181">
        <v>1000</v>
      </c>
      <c r="N261" s="78" t="s">
        <v>1704</v>
      </c>
      <c r="O261" s="84" t="s">
        <v>1369</v>
      </c>
      <c r="P261" s="78" t="s">
        <v>1105</v>
      </c>
      <c r="R261" s="80"/>
      <c r="S261" s="92"/>
      <c r="T261" s="225"/>
      <c r="U261" s="228"/>
      <c r="W261" s="12" t="str">
        <f t="shared" si="54"/>
        <v>Mqtt1</v>
      </c>
      <c r="X261" s="6" t="str">
        <f t="shared" si="55"/>
        <v>350000 VENTILATION</v>
      </c>
      <c r="Y261" s="106" t="str">
        <f t="shared" si="56"/>
        <v>$.VENT_LAZ_FR73_PS_ON_OFF</v>
      </c>
      <c r="AA261" s="6"/>
      <c r="AL261" s="117" t="str">
        <f t="shared" si="58"/>
        <v/>
      </c>
      <c r="AQ261" s="130"/>
      <c r="AS261" s="131"/>
      <c r="AT261" s="7"/>
      <c r="AU261" s="132"/>
      <c r="AV261" s="129" t="str">
        <f t="shared" si="59"/>
        <v/>
      </c>
      <c r="AW261" s="140"/>
      <c r="BA261" s="150" t="str">
        <f t="shared" si="57"/>
        <v/>
      </c>
      <c r="BR261" s="6"/>
      <c r="BS261" s="11"/>
    </row>
    <row r="262" spans="1:71" ht="15.75" x14ac:dyDescent="0.25">
      <c r="A262" s="52" t="s">
        <v>1391</v>
      </c>
      <c r="B262" s="187"/>
      <c r="C262" s="131" t="s">
        <v>111</v>
      </c>
      <c r="D262" s="7" t="s">
        <v>22</v>
      </c>
      <c r="E262" s="7" t="s">
        <v>1100</v>
      </c>
      <c r="F262" s="64" t="s">
        <v>193</v>
      </c>
      <c r="G262" s="62">
        <v>1</v>
      </c>
      <c r="I262" s="10" t="s">
        <v>110</v>
      </c>
      <c r="J262" s="71" t="s">
        <v>1133</v>
      </c>
      <c r="K262" s="74" t="s">
        <v>600</v>
      </c>
      <c r="L262" s="181"/>
      <c r="M262" s="181">
        <v>1000</v>
      </c>
      <c r="N262" s="78" t="s">
        <v>1704</v>
      </c>
      <c r="O262" s="84" t="s">
        <v>1369</v>
      </c>
      <c r="P262" s="78" t="s">
        <v>1104</v>
      </c>
      <c r="R262" s="80"/>
      <c r="S262" s="92"/>
      <c r="T262" s="225"/>
      <c r="U262" s="228"/>
      <c r="W262" s="12" t="str">
        <f t="shared" si="54"/>
        <v>Mqtt1</v>
      </c>
      <c r="X262" s="6" t="str">
        <f t="shared" si="55"/>
        <v>350000 VENTILATION</v>
      </c>
      <c r="Y262" s="106" t="str">
        <f t="shared" si="56"/>
        <v>$.VENT_LAZ_FR73_PS_SPEED_LOW_HIGH</v>
      </c>
      <c r="AA262" s="6"/>
      <c r="AL262" s="117" t="str">
        <f t="shared" ref="AL262:AL277" si="60">IF(ISBLANK(AS262),"",ROW())</f>
        <v/>
      </c>
      <c r="AQ262" s="130"/>
      <c r="AS262" s="131"/>
      <c r="AT262" s="7"/>
      <c r="AU262" s="132"/>
      <c r="AV262" s="129" t="str">
        <f t="shared" ref="AV262:AV277" si="61">IF(ISNUMBER(AL262),"Please consult operation manual for more information","")</f>
        <v/>
      </c>
      <c r="AW262" s="140"/>
      <c r="BA262" s="150" t="str">
        <f t="shared" ref="BA262:BA277" si="62">IF(ISNUMBER(AL262),"1","")</f>
        <v/>
      </c>
      <c r="BR262" s="6"/>
      <c r="BS262" s="11"/>
    </row>
    <row r="263" spans="1:71" ht="15.75" x14ac:dyDescent="0.25">
      <c r="A263" s="52" t="s">
        <v>1391</v>
      </c>
      <c r="B263" s="187"/>
      <c r="C263" s="131" t="s">
        <v>111</v>
      </c>
      <c r="D263" s="7" t="s">
        <v>22</v>
      </c>
      <c r="E263" s="7" t="s">
        <v>1100</v>
      </c>
      <c r="F263" s="64" t="s">
        <v>193</v>
      </c>
      <c r="G263" s="62">
        <v>2</v>
      </c>
      <c r="I263" s="10" t="s">
        <v>110</v>
      </c>
      <c r="J263" s="71" t="s">
        <v>1134</v>
      </c>
      <c r="K263" s="74" t="s">
        <v>600</v>
      </c>
      <c r="L263" s="181"/>
      <c r="M263" s="181">
        <v>1000</v>
      </c>
      <c r="N263" s="78" t="s">
        <v>1704</v>
      </c>
      <c r="O263" s="84" t="s">
        <v>1371</v>
      </c>
      <c r="P263" s="78" t="s">
        <v>1102</v>
      </c>
      <c r="R263" s="80"/>
      <c r="S263" s="92"/>
      <c r="T263" s="225"/>
      <c r="U263" s="228"/>
      <c r="W263" s="12" t="str">
        <f t="shared" si="54"/>
        <v>Mqtt1</v>
      </c>
      <c r="X263" s="6" t="str">
        <f t="shared" si="55"/>
        <v>350000 VENTILATION</v>
      </c>
      <c r="Y263" s="106" t="str">
        <f t="shared" si="56"/>
        <v>$.VENT_LAZ_FR73_SB_ON_OFF</v>
      </c>
      <c r="AA263" s="6"/>
      <c r="AL263" s="117" t="str">
        <f t="shared" si="60"/>
        <v/>
      </c>
      <c r="AQ263" s="130"/>
      <c r="AS263" s="131"/>
      <c r="AT263" s="7"/>
      <c r="AU263" s="132"/>
      <c r="AV263" s="129" t="str">
        <f t="shared" si="61"/>
        <v/>
      </c>
      <c r="AW263" s="140"/>
      <c r="AX263" s="144"/>
      <c r="BA263" s="150" t="str">
        <f t="shared" si="62"/>
        <v/>
      </c>
      <c r="BR263" s="6"/>
      <c r="BS263" s="11"/>
    </row>
    <row r="264" spans="1:71" ht="15.75" x14ac:dyDescent="0.25">
      <c r="A264" s="52" t="s">
        <v>1391</v>
      </c>
      <c r="B264" s="187"/>
      <c r="C264" s="131" t="s">
        <v>111</v>
      </c>
      <c r="D264" s="7" t="s">
        <v>22</v>
      </c>
      <c r="E264" s="7" t="s">
        <v>1100</v>
      </c>
      <c r="F264" s="64" t="s">
        <v>193</v>
      </c>
      <c r="G264" s="62">
        <v>3</v>
      </c>
      <c r="I264" s="10" t="s">
        <v>110</v>
      </c>
      <c r="J264" s="71" t="s">
        <v>1135</v>
      </c>
      <c r="K264" s="74" t="s">
        <v>600</v>
      </c>
      <c r="L264" s="181"/>
      <c r="M264" s="181">
        <v>1000</v>
      </c>
      <c r="N264" s="78" t="s">
        <v>1704</v>
      </c>
      <c r="O264" s="84" t="s">
        <v>1371</v>
      </c>
      <c r="P264" s="78" t="s">
        <v>1103</v>
      </c>
      <c r="R264" s="80"/>
      <c r="S264" s="92"/>
      <c r="T264" s="224"/>
      <c r="U264" s="222"/>
      <c r="W264" s="12" t="str">
        <f t="shared" si="54"/>
        <v>Mqtt1</v>
      </c>
      <c r="X264" s="6" t="str">
        <f t="shared" si="55"/>
        <v>350000 VENTILATION</v>
      </c>
      <c r="Y264" s="106" t="str">
        <f t="shared" si="56"/>
        <v>$.VENT_LAZ_FR73_SB_SPEED_LOW_HIGH</v>
      </c>
      <c r="AA264" s="6"/>
      <c r="AL264" s="117" t="str">
        <f t="shared" si="60"/>
        <v/>
      </c>
      <c r="AQ264" s="130"/>
      <c r="AS264" s="131"/>
      <c r="AT264" s="7"/>
      <c r="AU264" s="132"/>
      <c r="AV264" s="129" t="str">
        <f t="shared" si="61"/>
        <v/>
      </c>
      <c r="AW264" s="140"/>
      <c r="BA264" s="150" t="str">
        <f t="shared" si="62"/>
        <v/>
      </c>
      <c r="BR264" s="6"/>
      <c r="BS264" s="11"/>
    </row>
    <row r="265" spans="1:71" ht="15.75" x14ac:dyDescent="0.25">
      <c r="A265" s="52" t="s">
        <v>1509</v>
      </c>
      <c r="B265" s="187"/>
      <c r="C265" s="131" t="s">
        <v>111</v>
      </c>
      <c r="D265" s="7" t="s">
        <v>22</v>
      </c>
      <c r="E265" s="7" t="s">
        <v>1100</v>
      </c>
      <c r="F265" s="64" t="s">
        <v>193</v>
      </c>
      <c r="G265" s="62">
        <v>4</v>
      </c>
      <c r="I265" s="10" t="s">
        <v>110</v>
      </c>
      <c r="J265" s="71" t="s">
        <v>1161</v>
      </c>
      <c r="K265" s="74" t="s">
        <v>600</v>
      </c>
      <c r="L265" s="181"/>
      <c r="M265" s="181">
        <v>1000</v>
      </c>
      <c r="N265" s="78" t="s">
        <v>1705</v>
      </c>
      <c r="O265" s="195" t="s">
        <v>1156</v>
      </c>
      <c r="P265" s="78" t="s">
        <v>1155</v>
      </c>
      <c r="R265" s="80"/>
      <c r="S265" s="92"/>
      <c r="T265" s="202" t="s">
        <v>1526</v>
      </c>
      <c r="U265" s="83" t="s">
        <v>1603</v>
      </c>
      <c r="W265" s="12" t="str">
        <f t="shared" si="54"/>
        <v>Mqtt1</v>
      </c>
      <c r="X265" s="6" t="str">
        <f t="shared" si="55"/>
        <v>250000 TECHWATER</v>
      </c>
      <c r="Y265" s="106" t="str">
        <f t="shared" si="56"/>
        <v>$.TECH_WAT_VALVE_COLD_AIR_FR68_Y03_OPEN_CLOSE</v>
      </c>
      <c r="AA265" s="6"/>
      <c r="AL265" s="117" t="str">
        <f t="shared" si="60"/>
        <v/>
      </c>
      <c r="AQ265" s="130"/>
      <c r="AS265" s="131"/>
      <c r="AT265" s="7"/>
      <c r="AU265" s="132"/>
      <c r="AV265" s="129" t="str">
        <f t="shared" si="61"/>
        <v/>
      </c>
      <c r="AW265" s="140"/>
      <c r="BA265" s="150" t="str">
        <f t="shared" si="62"/>
        <v/>
      </c>
      <c r="BR265" s="6"/>
      <c r="BS265" s="11"/>
    </row>
    <row r="266" spans="1:71" ht="15.75" x14ac:dyDescent="0.25">
      <c r="A266" s="52" t="s">
        <v>1509</v>
      </c>
      <c r="B266" s="187"/>
      <c r="C266" s="131" t="s">
        <v>111</v>
      </c>
      <c r="D266" s="7" t="s">
        <v>22</v>
      </c>
      <c r="E266" s="7" t="s">
        <v>1100</v>
      </c>
      <c r="F266" s="64" t="s">
        <v>193</v>
      </c>
      <c r="G266" s="62">
        <v>5</v>
      </c>
      <c r="I266" s="10" t="s">
        <v>110</v>
      </c>
      <c r="J266" s="71" t="s">
        <v>1162</v>
      </c>
      <c r="K266" s="74" t="s">
        <v>600</v>
      </c>
      <c r="L266" s="181"/>
      <c r="M266" s="181">
        <v>1000</v>
      </c>
      <c r="N266" s="78" t="s">
        <v>1705</v>
      </c>
      <c r="O266" s="84" t="s">
        <v>1159</v>
      </c>
      <c r="P266" s="78" t="s">
        <v>1157</v>
      </c>
      <c r="R266" s="80"/>
      <c r="S266" s="92"/>
      <c r="T266" s="202" t="s">
        <v>1527</v>
      </c>
      <c r="U266" s="83" t="s">
        <v>1603</v>
      </c>
      <c r="W266" s="12" t="str">
        <f t="shared" si="54"/>
        <v>Mqtt1</v>
      </c>
      <c r="X266" s="6" t="str">
        <f t="shared" si="55"/>
        <v>250000 TECHWATER</v>
      </c>
      <c r="Y266" s="106" t="str">
        <f t="shared" si="56"/>
        <v>$.TECH_WAT_VALVE_COLD_AIR_FR32_Y04_OPEN_CLOSE</v>
      </c>
      <c r="AA266" s="6"/>
      <c r="AL266" s="117" t="str">
        <f t="shared" si="60"/>
        <v/>
      </c>
      <c r="AQ266" s="130"/>
      <c r="AS266" s="131"/>
      <c r="AT266" s="7"/>
      <c r="AU266" s="132"/>
      <c r="AV266" s="129" t="str">
        <f t="shared" si="61"/>
        <v/>
      </c>
      <c r="AW266" s="140"/>
      <c r="BA266" s="150" t="str">
        <f t="shared" si="62"/>
        <v/>
      </c>
      <c r="BR266" s="6"/>
      <c r="BS266" s="11"/>
    </row>
    <row r="267" spans="1:71" ht="15.75" x14ac:dyDescent="0.25">
      <c r="A267" s="52" t="s">
        <v>1509</v>
      </c>
      <c r="B267" s="187"/>
      <c r="C267" s="131" t="s">
        <v>111</v>
      </c>
      <c r="D267" s="7" t="s">
        <v>22</v>
      </c>
      <c r="E267" s="7" t="s">
        <v>1100</v>
      </c>
      <c r="F267" s="64" t="s">
        <v>193</v>
      </c>
      <c r="G267" s="62">
        <v>6</v>
      </c>
      <c r="I267" s="10" t="s">
        <v>110</v>
      </c>
      <c r="J267" s="71" t="s">
        <v>1163</v>
      </c>
      <c r="K267" s="74" t="s">
        <v>600</v>
      </c>
      <c r="L267" s="181"/>
      <c r="M267" s="181">
        <v>1000</v>
      </c>
      <c r="N267" s="78" t="s">
        <v>1705</v>
      </c>
      <c r="O267" s="84" t="s">
        <v>1160</v>
      </c>
      <c r="P267" s="78" t="s">
        <v>1158</v>
      </c>
      <c r="Q267" s="89"/>
      <c r="R267" s="80"/>
      <c r="S267" s="92"/>
      <c r="T267" s="202" t="s">
        <v>1528</v>
      </c>
      <c r="U267" s="83" t="s">
        <v>1603</v>
      </c>
      <c r="W267" s="12" t="str">
        <f t="shared" si="54"/>
        <v>Mqtt1</v>
      </c>
      <c r="X267" s="6" t="str">
        <f t="shared" si="55"/>
        <v>250000 TECHWATER</v>
      </c>
      <c r="Y267" s="106" t="str">
        <f t="shared" si="56"/>
        <v>$.TECH_WAT_VALVE_COLD_AIR_FR32_Y05_OPEN_CLOSE</v>
      </c>
      <c r="AA267" s="6"/>
      <c r="AL267" s="117" t="str">
        <f t="shared" si="60"/>
        <v/>
      </c>
      <c r="AQ267" s="130"/>
      <c r="AS267" s="131"/>
      <c r="AT267" s="7"/>
      <c r="AU267" s="132"/>
      <c r="AV267" s="129" t="str">
        <f t="shared" si="61"/>
        <v/>
      </c>
      <c r="AW267" s="140"/>
      <c r="AX267" s="144"/>
      <c r="BA267" s="150" t="str">
        <f t="shared" si="62"/>
        <v/>
      </c>
      <c r="BR267" s="6"/>
      <c r="BS267" s="11"/>
    </row>
    <row r="268" spans="1:71" ht="15.75" x14ac:dyDescent="0.25">
      <c r="A268" s="52" t="s">
        <v>1392</v>
      </c>
      <c r="B268" s="56"/>
      <c r="C268" s="131" t="s">
        <v>111</v>
      </c>
      <c r="D268" s="7" t="s">
        <v>22</v>
      </c>
      <c r="E268" s="7" t="s">
        <v>1100</v>
      </c>
      <c r="F268" s="64" t="s">
        <v>193</v>
      </c>
      <c r="G268" s="62">
        <v>7</v>
      </c>
      <c r="I268" s="10" t="s">
        <v>110</v>
      </c>
      <c r="J268" s="71" t="s">
        <v>1281</v>
      </c>
      <c r="K268" s="74" t="s">
        <v>600</v>
      </c>
      <c r="L268" s="181"/>
      <c r="M268" s="181">
        <v>1000</v>
      </c>
      <c r="N268" s="78" t="s">
        <v>1395</v>
      </c>
      <c r="O268" s="83"/>
      <c r="P268" s="78" t="s">
        <v>1283</v>
      </c>
      <c r="R268" s="80"/>
      <c r="S268" s="92"/>
      <c r="T268" s="207" t="s">
        <v>1393</v>
      </c>
      <c r="U268" s="102" t="s">
        <v>1394</v>
      </c>
      <c r="W268" s="12" t="str">
        <f t="shared" si="54"/>
        <v>Mqtt1</v>
      </c>
      <c r="X268" s="6" t="str">
        <f t="shared" si="55"/>
        <v>KVM SWITCHING</v>
      </c>
      <c r="Y268" s="106" t="str">
        <f t="shared" si="56"/>
        <v>$.HELM_PS_IN_MOUSE_TOGG</v>
      </c>
      <c r="AA268" s="6"/>
      <c r="AL268" s="117" t="str">
        <f t="shared" si="60"/>
        <v/>
      </c>
      <c r="AQ268" s="130"/>
      <c r="AS268" s="131"/>
      <c r="AT268" s="7"/>
      <c r="AU268" s="132"/>
      <c r="AV268" s="129" t="str">
        <f t="shared" si="61"/>
        <v/>
      </c>
      <c r="AW268" s="140"/>
      <c r="BA268" s="150" t="str">
        <f t="shared" si="62"/>
        <v/>
      </c>
      <c r="BR268" s="6"/>
      <c r="BS268" s="11"/>
    </row>
    <row r="269" spans="1:71" ht="15.75" x14ac:dyDescent="0.25">
      <c r="A269" s="52" t="s">
        <v>1509</v>
      </c>
      <c r="B269" s="187"/>
      <c r="C269" s="131" t="s">
        <v>111</v>
      </c>
      <c r="D269" s="7" t="s">
        <v>22</v>
      </c>
      <c r="E269" s="7" t="s">
        <v>1100</v>
      </c>
      <c r="F269" s="64" t="s">
        <v>193</v>
      </c>
      <c r="G269" s="62">
        <v>8</v>
      </c>
      <c r="I269" s="10" t="s">
        <v>110</v>
      </c>
      <c r="J269" s="71" t="s">
        <v>1289</v>
      </c>
      <c r="K269" s="74" t="s">
        <v>600</v>
      </c>
      <c r="L269" s="181"/>
      <c r="M269" s="181">
        <v>1000</v>
      </c>
      <c r="N269" s="78" t="s">
        <v>1699</v>
      </c>
      <c r="O269" s="83"/>
      <c r="P269" s="78" t="s">
        <v>1290</v>
      </c>
      <c r="R269" s="80"/>
      <c r="S269" s="92"/>
      <c r="T269" s="211" t="s">
        <v>1604</v>
      </c>
      <c r="U269" s="83" t="s">
        <v>1146</v>
      </c>
      <c r="W269" s="12" t="str">
        <f t="shared" si="54"/>
        <v>Mqtt1</v>
      </c>
      <c r="X269" s="6" t="str">
        <f t="shared" si="55"/>
        <v>450000 AMCS</v>
      </c>
      <c r="Y269" s="106" t="str">
        <f t="shared" si="56"/>
        <v>$.HELM_PS_AMCS_MUTE_FB</v>
      </c>
      <c r="AA269" s="6"/>
      <c r="AL269" s="117" t="str">
        <f t="shared" si="60"/>
        <v/>
      </c>
      <c r="AQ269" s="130"/>
      <c r="AS269" s="131"/>
      <c r="AT269" s="7"/>
      <c r="AU269" s="132"/>
      <c r="AV269" s="129" t="str">
        <f t="shared" si="61"/>
        <v/>
      </c>
      <c r="AW269" s="140"/>
      <c r="BA269" s="150" t="str">
        <f t="shared" si="62"/>
        <v/>
      </c>
      <c r="BR269" s="6"/>
      <c r="BS269" s="11"/>
    </row>
    <row r="270" spans="1:71" ht="15.75" x14ac:dyDescent="0.25">
      <c r="A270" s="52" t="s">
        <v>1509</v>
      </c>
      <c r="B270" s="187"/>
      <c r="C270" s="131" t="s">
        <v>111</v>
      </c>
      <c r="D270" s="7" t="s">
        <v>22</v>
      </c>
      <c r="E270" s="7" t="s">
        <v>1100</v>
      </c>
      <c r="F270" s="64" t="s">
        <v>193</v>
      </c>
      <c r="G270" s="62">
        <v>9</v>
      </c>
      <c r="I270" s="10" t="s">
        <v>110</v>
      </c>
      <c r="J270" s="71" t="s">
        <v>1629</v>
      </c>
      <c r="K270" s="74" t="s">
        <v>600</v>
      </c>
      <c r="L270" s="181"/>
      <c r="M270" s="181">
        <v>1000</v>
      </c>
      <c r="N270" s="78" t="s">
        <v>1712</v>
      </c>
      <c r="O270" s="84"/>
      <c r="P270" s="80" t="s">
        <v>743</v>
      </c>
      <c r="R270" s="80"/>
      <c r="S270" s="92"/>
      <c r="T270" s="202" t="s">
        <v>837</v>
      </c>
      <c r="U270" s="221" t="s">
        <v>1575</v>
      </c>
      <c r="W270" s="12" t="str">
        <f t="shared" si="54"/>
        <v>Mqtt1</v>
      </c>
      <c r="X270" s="6" t="str">
        <f t="shared" si="55"/>
        <v>210000 GENERAL SERVICE</v>
      </c>
      <c r="Y270" s="106" t="str">
        <f t="shared" si="56"/>
        <v>$.GEN_SERVICE_PUMP2_FLD_AVAIL_FDBCK</v>
      </c>
      <c r="AA270" s="6"/>
      <c r="AL270" s="117" t="str">
        <f t="shared" si="60"/>
        <v/>
      </c>
      <c r="AQ270" s="130"/>
      <c r="AS270" s="131"/>
      <c r="AT270" s="7"/>
      <c r="AU270" s="132"/>
      <c r="AV270" s="129" t="str">
        <f t="shared" si="61"/>
        <v/>
      </c>
      <c r="AW270" s="140"/>
      <c r="BA270" s="150" t="str">
        <f t="shared" si="62"/>
        <v/>
      </c>
      <c r="BR270" s="6"/>
      <c r="BS270" s="11"/>
    </row>
    <row r="271" spans="1:71" ht="15.75" x14ac:dyDescent="0.25">
      <c r="A271" s="52" t="s">
        <v>1509</v>
      </c>
      <c r="B271" s="187"/>
      <c r="C271" s="131" t="s">
        <v>111</v>
      </c>
      <c r="D271" s="7" t="s">
        <v>22</v>
      </c>
      <c r="E271" s="7" t="s">
        <v>1100</v>
      </c>
      <c r="F271" s="64" t="s">
        <v>193</v>
      </c>
      <c r="G271" s="62">
        <v>10</v>
      </c>
      <c r="I271" s="10" t="s">
        <v>110</v>
      </c>
      <c r="J271" s="71" t="s">
        <v>1630</v>
      </c>
      <c r="K271" s="74" t="s">
        <v>600</v>
      </c>
      <c r="L271" s="181"/>
      <c r="M271" s="181">
        <v>1000</v>
      </c>
      <c r="N271" s="78" t="s">
        <v>1712</v>
      </c>
      <c r="O271" s="84"/>
      <c r="P271" s="80" t="s">
        <v>741</v>
      </c>
      <c r="R271" s="80"/>
      <c r="S271" s="92"/>
      <c r="T271" s="202" t="s">
        <v>837</v>
      </c>
      <c r="U271" s="228"/>
      <c r="W271" s="12" t="str">
        <f t="shared" si="54"/>
        <v>Mqtt1</v>
      </c>
      <c r="X271" s="6" t="str">
        <f t="shared" si="55"/>
        <v>210000 GENERAL SERVICE</v>
      </c>
      <c r="Y271" s="106" t="str">
        <f t="shared" si="56"/>
        <v>$.GEN_SERVICE_PUMP2_FLD_RUN_FDBCK</v>
      </c>
      <c r="AA271" s="6"/>
      <c r="AL271" s="117" t="str">
        <f t="shared" si="60"/>
        <v/>
      </c>
      <c r="AQ271" s="130"/>
      <c r="AS271" s="131"/>
      <c r="AT271" s="7"/>
      <c r="AU271" s="132"/>
      <c r="AV271" s="129" t="str">
        <f t="shared" si="61"/>
        <v/>
      </c>
      <c r="AW271" s="140"/>
      <c r="AX271" s="144"/>
      <c r="BA271" s="150" t="str">
        <f t="shared" si="62"/>
        <v/>
      </c>
      <c r="BR271" s="6"/>
      <c r="BS271" s="11"/>
    </row>
    <row r="272" spans="1:71" ht="15.75" x14ac:dyDescent="0.25">
      <c r="A272" s="52" t="s">
        <v>1509</v>
      </c>
      <c r="B272" s="187"/>
      <c r="C272" s="131" t="s">
        <v>111</v>
      </c>
      <c r="D272" s="7" t="s">
        <v>22</v>
      </c>
      <c r="E272" s="7" t="s">
        <v>1100</v>
      </c>
      <c r="F272" s="64" t="s">
        <v>193</v>
      </c>
      <c r="G272" s="62">
        <v>11</v>
      </c>
      <c r="I272" s="10" t="s">
        <v>110</v>
      </c>
      <c r="J272" s="71" t="s">
        <v>1631</v>
      </c>
      <c r="K272" s="74" t="s">
        <v>600</v>
      </c>
      <c r="L272" s="181"/>
      <c r="M272" s="181">
        <v>1000</v>
      </c>
      <c r="N272" s="78" t="s">
        <v>1712</v>
      </c>
      <c r="O272" s="84"/>
      <c r="P272" s="80" t="s">
        <v>744</v>
      </c>
      <c r="R272" s="80"/>
      <c r="S272" s="92"/>
      <c r="T272" s="202" t="s">
        <v>837</v>
      </c>
      <c r="U272" s="222"/>
      <c r="W272" s="12" t="str">
        <f t="shared" si="54"/>
        <v>Mqtt1</v>
      </c>
      <c r="X272" s="6" t="str">
        <f t="shared" si="55"/>
        <v>210000 GENERAL SERVICE</v>
      </c>
      <c r="Y272" s="106" t="str">
        <f t="shared" si="56"/>
        <v>$.GEN_SERVICE_PUMP2_FLD_FAULT_FDBCK</v>
      </c>
      <c r="AA272" s="6"/>
      <c r="AL272" s="117" t="str">
        <f t="shared" si="60"/>
        <v/>
      </c>
      <c r="AQ272" s="130"/>
      <c r="AS272" s="131"/>
      <c r="AT272" s="7"/>
      <c r="AU272" s="132"/>
      <c r="AV272" s="129" t="str">
        <f t="shared" si="61"/>
        <v/>
      </c>
      <c r="AW272" s="140"/>
      <c r="BA272" s="150" t="str">
        <f t="shared" si="62"/>
        <v/>
      </c>
      <c r="BR272" s="6"/>
      <c r="BS272" s="11"/>
    </row>
    <row r="273" spans="1:73" ht="15.75" x14ac:dyDescent="0.25">
      <c r="A273" s="52" t="s">
        <v>1391</v>
      </c>
      <c r="B273" s="187"/>
      <c r="C273" s="131" t="s">
        <v>111</v>
      </c>
      <c r="D273" s="7" t="s">
        <v>22</v>
      </c>
      <c r="E273" s="7" t="s">
        <v>1100</v>
      </c>
      <c r="F273" s="64" t="s">
        <v>193</v>
      </c>
      <c r="G273" s="62">
        <v>12</v>
      </c>
      <c r="I273" s="10" t="s">
        <v>110</v>
      </c>
      <c r="J273" s="71" t="s">
        <v>1649</v>
      </c>
      <c r="K273" s="74" t="s">
        <v>600</v>
      </c>
      <c r="L273" s="181"/>
      <c r="M273" s="181">
        <v>1000</v>
      </c>
      <c r="N273" s="78" t="s">
        <v>1710</v>
      </c>
      <c r="O273" s="83"/>
      <c r="P273" s="78" t="s">
        <v>1650</v>
      </c>
      <c r="R273" s="80"/>
      <c r="S273" s="92"/>
      <c r="T273" s="208" t="s">
        <v>1655</v>
      </c>
      <c r="U273" s="102" t="s">
        <v>1658</v>
      </c>
      <c r="W273" s="12" t="str">
        <f t="shared" si="54"/>
        <v>Mqtt1</v>
      </c>
      <c r="X273" s="6" t="str">
        <f t="shared" si="55"/>
        <v>090000 DOORS HATCHES</v>
      </c>
      <c r="Y273" s="106" t="str">
        <f t="shared" si="56"/>
        <v>$.AFT_SLIDE_WIND_ON_OFF</v>
      </c>
      <c r="AA273" s="6"/>
      <c r="AL273" s="117" t="str">
        <f t="shared" si="60"/>
        <v/>
      </c>
      <c r="AQ273" s="130"/>
      <c r="AS273" s="131"/>
      <c r="AT273" s="7"/>
      <c r="AU273" s="132"/>
      <c r="AV273" s="129" t="str">
        <f t="shared" si="61"/>
        <v/>
      </c>
      <c r="AW273" s="140"/>
      <c r="BA273" s="150" t="str">
        <f t="shared" si="62"/>
        <v/>
      </c>
      <c r="BR273" s="6"/>
      <c r="BS273" s="11"/>
    </row>
    <row r="274" spans="1:73" ht="15.75" x14ac:dyDescent="0.25">
      <c r="A274" s="52" t="s">
        <v>1391</v>
      </c>
      <c r="B274" s="187"/>
      <c r="C274" s="131" t="s">
        <v>111</v>
      </c>
      <c r="D274" s="7" t="s">
        <v>22</v>
      </c>
      <c r="E274" s="7" t="s">
        <v>1100</v>
      </c>
      <c r="F274" s="64" t="s">
        <v>193</v>
      </c>
      <c r="G274" s="62">
        <v>13</v>
      </c>
      <c r="I274" s="10" t="s">
        <v>110</v>
      </c>
      <c r="J274" s="71" t="s">
        <v>1651</v>
      </c>
      <c r="K274" s="74" t="s">
        <v>600</v>
      </c>
      <c r="L274" s="181"/>
      <c r="M274" s="181">
        <v>1000</v>
      </c>
      <c r="N274" s="78" t="s">
        <v>1710</v>
      </c>
      <c r="O274" s="83"/>
      <c r="P274" s="78" t="s">
        <v>1652</v>
      </c>
      <c r="R274" s="80"/>
      <c r="S274" s="92"/>
      <c r="T274" s="208" t="s">
        <v>1656</v>
      </c>
      <c r="U274" s="102" t="s">
        <v>1658</v>
      </c>
      <c r="W274" s="12" t="str">
        <f t="shared" si="54"/>
        <v>Mqtt1</v>
      </c>
      <c r="X274" s="6" t="str">
        <f t="shared" si="55"/>
        <v>090000 DOORS HATCHES</v>
      </c>
      <c r="Y274" s="106" t="str">
        <f t="shared" si="56"/>
        <v>$.PS_SLIDE_WIND_ON_OFF</v>
      </c>
      <c r="AA274" s="6"/>
      <c r="AL274" s="117" t="str">
        <f t="shared" si="60"/>
        <v/>
      </c>
      <c r="AQ274" s="130"/>
      <c r="AS274" s="131"/>
      <c r="AT274" s="7"/>
      <c r="AU274" s="132"/>
      <c r="AV274" s="129" t="str">
        <f t="shared" si="61"/>
        <v/>
      </c>
      <c r="AW274" s="140"/>
      <c r="BA274" s="150" t="str">
        <f t="shared" si="62"/>
        <v/>
      </c>
      <c r="BR274" s="6"/>
      <c r="BS274" s="11"/>
    </row>
    <row r="275" spans="1:73" ht="15.75" x14ac:dyDescent="0.25">
      <c r="A275" s="52" t="s">
        <v>1391</v>
      </c>
      <c r="B275" s="187"/>
      <c r="C275" s="131" t="s">
        <v>111</v>
      </c>
      <c r="D275" s="7" t="s">
        <v>22</v>
      </c>
      <c r="E275" s="7" t="s">
        <v>1100</v>
      </c>
      <c r="F275" s="64" t="s">
        <v>193</v>
      </c>
      <c r="G275" s="62">
        <v>14</v>
      </c>
      <c r="I275" s="10" t="s">
        <v>110</v>
      </c>
      <c r="J275" s="71" t="s">
        <v>1653</v>
      </c>
      <c r="K275" s="74" t="s">
        <v>600</v>
      </c>
      <c r="L275" s="181"/>
      <c r="M275" s="181">
        <v>1000</v>
      </c>
      <c r="N275" s="78" t="s">
        <v>1710</v>
      </c>
      <c r="O275" s="83"/>
      <c r="P275" s="78" t="s">
        <v>1654</v>
      </c>
      <c r="Q275" s="89"/>
      <c r="R275" s="80"/>
      <c r="S275" s="92"/>
      <c r="T275" s="208" t="s">
        <v>1657</v>
      </c>
      <c r="U275" s="102" t="s">
        <v>1658</v>
      </c>
      <c r="W275" s="12" t="str">
        <f t="shared" si="54"/>
        <v>Mqtt1</v>
      </c>
      <c r="X275" s="6" t="str">
        <f t="shared" si="55"/>
        <v>090000 DOORS HATCHES</v>
      </c>
      <c r="Y275" s="106" t="str">
        <f t="shared" si="56"/>
        <v>$.SB_SLIDE_WIND_ON_OFF</v>
      </c>
      <c r="AA275" s="6"/>
      <c r="AL275" s="117" t="str">
        <f t="shared" si="60"/>
        <v/>
      </c>
      <c r="AQ275" s="130"/>
      <c r="AS275" s="131"/>
      <c r="AT275" s="7"/>
      <c r="AU275" s="132"/>
      <c r="AV275" s="129" t="str">
        <f t="shared" si="61"/>
        <v/>
      </c>
      <c r="AW275" s="140"/>
      <c r="AX275" s="144"/>
      <c r="BA275" s="150" t="str">
        <f t="shared" si="62"/>
        <v/>
      </c>
      <c r="BR275" s="6"/>
      <c r="BS275" s="11"/>
    </row>
    <row r="276" spans="1:73" ht="15.75" x14ac:dyDescent="0.25">
      <c r="A276" s="52" t="s">
        <v>1391</v>
      </c>
      <c r="B276" s="187"/>
      <c r="C276" s="131" t="s">
        <v>111</v>
      </c>
      <c r="D276" s="7" t="s">
        <v>22</v>
      </c>
      <c r="E276" s="7" t="s">
        <v>1100</v>
      </c>
      <c r="F276" s="64" t="s">
        <v>193</v>
      </c>
      <c r="G276" s="62">
        <v>15</v>
      </c>
      <c r="I276" s="10" t="s">
        <v>110</v>
      </c>
      <c r="J276" s="71" t="str">
        <f t="shared" ref="J276:J277" si="63">CONCATENATE("Spare_",E276,"_",G276)</f>
        <v>Spare_DO62_15</v>
      </c>
      <c r="K276" s="74" t="s">
        <v>600</v>
      </c>
      <c r="L276" s="181"/>
      <c r="M276" s="181">
        <v>1000</v>
      </c>
      <c r="N276" s="78" t="s">
        <v>605</v>
      </c>
      <c r="O276" s="84"/>
      <c r="P276" s="78" t="str">
        <f t="shared" ref="P276:P277" si="64">CONCATENATE("Spare Yard ",T276,"_",I276,"_",K276)</f>
        <v>Spare Yard _True_+CB.1</v>
      </c>
      <c r="R276" s="80"/>
      <c r="S276" s="92"/>
      <c r="T276" s="175"/>
      <c r="W276" s="12" t="str">
        <f t="shared" si="54"/>
        <v/>
      </c>
      <c r="X276" s="6" t="str">
        <f t="shared" si="55"/>
        <v/>
      </c>
      <c r="Y276" s="106" t="str">
        <f t="shared" si="56"/>
        <v/>
      </c>
      <c r="AA276" s="6"/>
      <c r="AL276" s="117" t="str">
        <f t="shared" si="60"/>
        <v/>
      </c>
      <c r="AQ276" s="130"/>
      <c r="AS276" s="131"/>
      <c r="AT276" s="7"/>
      <c r="AU276" s="132"/>
      <c r="AV276" s="129" t="str">
        <f t="shared" si="61"/>
        <v/>
      </c>
      <c r="AW276" s="140"/>
      <c r="BA276" s="150" t="str">
        <f t="shared" si="62"/>
        <v/>
      </c>
      <c r="BR276" s="6"/>
      <c r="BS276" s="11"/>
    </row>
    <row r="277" spans="1:73" ht="15.75" x14ac:dyDescent="0.25">
      <c r="A277" s="52" t="s">
        <v>1391</v>
      </c>
      <c r="B277" s="187"/>
      <c r="C277" s="131" t="s">
        <v>111</v>
      </c>
      <c r="D277" s="7" t="s">
        <v>22</v>
      </c>
      <c r="E277" s="7" t="s">
        <v>1100</v>
      </c>
      <c r="F277" s="64" t="s">
        <v>193</v>
      </c>
      <c r="G277" s="62">
        <v>16</v>
      </c>
      <c r="I277" s="10" t="s">
        <v>110</v>
      </c>
      <c r="J277" s="71" t="str">
        <f t="shared" si="63"/>
        <v>Spare_DO62_16</v>
      </c>
      <c r="K277" s="74" t="s">
        <v>600</v>
      </c>
      <c r="L277" s="181"/>
      <c r="M277" s="181">
        <v>1000</v>
      </c>
      <c r="N277" s="78" t="s">
        <v>605</v>
      </c>
      <c r="O277" s="84"/>
      <c r="P277" s="78" t="str">
        <f t="shared" si="64"/>
        <v>Spare Yard _True_+CB.1</v>
      </c>
      <c r="R277" s="80"/>
      <c r="S277" s="92"/>
      <c r="W277" s="12" t="str">
        <f t="shared" si="54"/>
        <v/>
      </c>
      <c r="X277" s="6" t="str">
        <f t="shared" si="55"/>
        <v/>
      </c>
      <c r="Y277" s="106" t="str">
        <f t="shared" si="56"/>
        <v/>
      </c>
      <c r="AA277" s="6"/>
      <c r="AL277" s="117" t="str">
        <f t="shared" si="60"/>
        <v/>
      </c>
      <c r="AQ277" s="130"/>
      <c r="AS277" s="131"/>
      <c r="AT277" s="7"/>
      <c r="AU277" s="132"/>
      <c r="AV277" s="129" t="str">
        <f t="shared" si="61"/>
        <v/>
      </c>
      <c r="AW277" s="140"/>
      <c r="BA277" s="150" t="str">
        <f t="shared" si="62"/>
        <v/>
      </c>
      <c r="BR277" s="6"/>
      <c r="BS277" s="11"/>
    </row>
    <row r="278" spans="1:73" x14ac:dyDescent="0.25">
      <c r="A278" s="50"/>
      <c r="B278" s="54" t="s">
        <v>110</v>
      </c>
      <c r="C278" s="59"/>
      <c r="D278" s="59"/>
      <c r="E278" s="59"/>
      <c r="F278" s="59"/>
      <c r="G278" s="59"/>
      <c r="H278" s="59"/>
      <c r="I278" s="59"/>
      <c r="J278" s="68"/>
      <c r="K278" s="50"/>
      <c r="L278" s="54"/>
      <c r="M278" s="54"/>
      <c r="N278" s="54"/>
      <c r="O278" s="81"/>
      <c r="P278" s="54" t="s">
        <v>746</v>
      </c>
      <c r="Q278" s="54"/>
      <c r="R278" s="54"/>
      <c r="S278" s="54"/>
      <c r="T278" s="50"/>
      <c r="U278" s="54"/>
      <c r="V278" s="68"/>
      <c r="W278" s="50"/>
      <c r="X278" s="54"/>
      <c r="Y278" s="103"/>
      <c r="Z278" s="50"/>
      <c r="AA278" s="54"/>
      <c r="AB278" s="103"/>
      <c r="AC278" s="103"/>
      <c r="AD278" s="68"/>
      <c r="AE278" s="68"/>
      <c r="AF278" s="68"/>
      <c r="AG278" s="68"/>
      <c r="AH278" s="54"/>
      <c r="AI278" s="54"/>
      <c r="AJ278" s="113"/>
      <c r="AK278" s="113"/>
      <c r="AL278" s="54"/>
      <c r="AM278" s="54"/>
      <c r="AN278" s="54"/>
      <c r="AO278" s="54"/>
      <c r="AP278" s="54"/>
      <c r="AQ278" s="54"/>
      <c r="AR278" s="54"/>
      <c r="AS278" s="81"/>
      <c r="AT278" s="81"/>
      <c r="AU278" s="81"/>
      <c r="AV278" s="81"/>
      <c r="AW278" s="81"/>
      <c r="AX278" s="81"/>
      <c r="AY278" s="81"/>
      <c r="AZ278" s="81"/>
      <c r="BA278" s="81"/>
      <c r="BB278" s="81"/>
      <c r="BC278" s="81"/>
      <c r="BD278" s="81"/>
      <c r="BE278" s="153"/>
      <c r="BF278" s="81"/>
      <c r="BG278" s="81"/>
      <c r="BH278" s="81"/>
      <c r="BI278" s="153"/>
      <c r="BJ278" s="81"/>
      <c r="BK278" s="81"/>
      <c r="BL278" s="81"/>
      <c r="BM278" s="153"/>
      <c r="BN278" s="81"/>
      <c r="BO278" s="81"/>
      <c r="BP278" s="81"/>
      <c r="BQ278" s="154"/>
      <c r="BR278" s="81"/>
      <c r="BS278" s="153"/>
      <c r="BT278" s="81"/>
      <c r="BU278" s="81"/>
    </row>
    <row r="279" spans="1:73" x14ac:dyDescent="0.25">
      <c r="A279" s="50"/>
      <c r="B279" s="54" t="s">
        <v>110</v>
      </c>
      <c r="C279" s="59"/>
      <c r="D279" s="59"/>
      <c r="E279" s="59"/>
      <c r="F279" s="59"/>
      <c r="G279" s="59"/>
      <c r="H279" s="59"/>
      <c r="I279" s="59"/>
      <c r="J279" s="68"/>
      <c r="K279" s="50"/>
      <c r="L279" s="54"/>
      <c r="M279" s="54"/>
      <c r="N279" s="54"/>
      <c r="O279" s="81"/>
      <c r="P279" s="54" t="s">
        <v>747</v>
      </c>
      <c r="Q279" s="54"/>
      <c r="R279" s="54"/>
      <c r="S279" s="54"/>
      <c r="T279" s="50"/>
      <c r="U279" s="54"/>
      <c r="V279" s="68"/>
      <c r="W279" s="50"/>
      <c r="X279" s="54"/>
      <c r="Y279" s="103"/>
      <c r="Z279" s="50"/>
      <c r="AA279" s="54"/>
      <c r="AB279" s="103"/>
      <c r="AC279" s="103"/>
      <c r="AD279" s="68"/>
      <c r="AE279" s="68"/>
      <c r="AF279" s="68"/>
      <c r="AG279" s="68"/>
      <c r="AH279" s="54"/>
      <c r="AI279" s="54"/>
      <c r="AJ279" s="113"/>
      <c r="AK279" s="113"/>
      <c r="AL279" s="54"/>
      <c r="AM279" s="54"/>
      <c r="AN279" s="54"/>
      <c r="AO279" s="54"/>
      <c r="AP279" s="54"/>
      <c r="AQ279" s="54"/>
      <c r="AR279" s="54"/>
      <c r="AS279" s="81"/>
      <c r="AT279" s="81"/>
      <c r="AU279" s="81"/>
      <c r="AV279" s="81"/>
      <c r="AW279" s="81"/>
      <c r="AX279" s="81"/>
      <c r="AY279" s="81"/>
      <c r="AZ279" s="81"/>
      <c r="BA279" s="81"/>
      <c r="BB279" s="81"/>
      <c r="BC279" s="81"/>
      <c r="BD279" s="81"/>
      <c r="BE279" s="153"/>
      <c r="BF279" s="81"/>
      <c r="BG279" s="81"/>
      <c r="BH279" s="81"/>
      <c r="BI279" s="153"/>
      <c r="BJ279" s="81"/>
      <c r="BK279" s="81"/>
      <c r="BL279" s="81"/>
      <c r="BM279" s="153"/>
      <c r="BN279" s="81"/>
      <c r="BO279" s="81"/>
      <c r="BP279" s="81"/>
      <c r="BQ279" s="154"/>
      <c r="BR279" s="81"/>
      <c r="BS279" s="153"/>
      <c r="BT279" s="81"/>
      <c r="BU279" s="81"/>
    </row>
    <row r="280" spans="1:73" x14ac:dyDescent="0.25">
      <c r="A280" s="50"/>
      <c r="B280" s="54" t="s">
        <v>110</v>
      </c>
      <c r="C280" s="59"/>
      <c r="D280" s="59"/>
      <c r="E280" s="59"/>
      <c r="F280" s="59"/>
      <c r="G280" s="59"/>
      <c r="H280" s="59"/>
      <c r="I280" s="59"/>
      <c r="J280" s="68"/>
      <c r="K280" s="50"/>
      <c r="L280" s="54"/>
      <c r="M280" s="54"/>
      <c r="N280" s="54"/>
      <c r="O280" s="81"/>
      <c r="P280" s="54" t="s">
        <v>748</v>
      </c>
      <c r="Q280" s="54"/>
      <c r="R280" s="54"/>
      <c r="S280" s="54"/>
      <c r="T280" s="50"/>
      <c r="U280" s="54"/>
      <c r="V280" s="68"/>
      <c r="W280" s="50"/>
      <c r="X280" s="54"/>
      <c r="Y280" s="103"/>
      <c r="Z280" s="50"/>
      <c r="AA280" s="54"/>
      <c r="AB280" s="103"/>
      <c r="AC280" s="103"/>
      <c r="AD280" s="68"/>
      <c r="AE280" s="68"/>
      <c r="AF280" s="68"/>
      <c r="AG280" s="68"/>
      <c r="AH280" s="54"/>
      <c r="AI280" s="54"/>
      <c r="AJ280" s="113"/>
      <c r="AK280" s="113"/>
      <c r="AL280" s="54"/>
      <c r="AM280" s="54"/>
      <c r="AN280" s="54"/>
      <c r="AO280" s="54"/>
      <c r="AP280" s="54"/>
      <c r="AQ280" s="54"/>
      <c r="AR280" s="54"/>
      <c r="AS280" s="81"/>
      <c r="AT280" s="81"/>
      <c r="AU280" s="81"/>
      <c r="AV280" s="81"/>
      <c r="AW280" s="81"/>
      <c r="AX280" s="81"/>
      <c r="AY280" s="81"/>
      <c r="AZ280" s="81"/>
      <c r="BA280" s="81"/>
      <c r="BB280" s="81"/>
      <c r="BC280" s="81"/>
      <c r="BD280" s="81"/>
      <c r="BE280" s="153"/>
      <c r="BF280" s="81"/>
      <c r="BG280" s="81"/>
      <c r="BH280" s="81"/>
      <c r="BI280" s="153"/>
      <c r="BJ280" s="81"/>
      <c r="BK280" s="81"/>
      <c r="BL280" s="81"/>
      <c r="BM280" s="153"/>
      <c r="BN280" s="81"/>
      <c r="BO280" s="81"/>
      <c r="BP280" s="81"/>
      <c r="BQ280" s="154"/>
      <c r="BR280" s="81"/>
      <c r="BS280" s="153"/>
      <c r="BT280" s="81"/>
      <c r="BU280" s="81"/>
    </row>
    <row r="281" spans="1:73" x14ac:dyDescent="0.25">
      <c r="A281" s="50"/>
      <c r="B281" s="54" t="s">
        <v>110</v>
      </c>
      <c r="C281" s="59"/>
      <c r="D281" s="59"/>
      <c r="E281" s="59"/>
      <c r="F281" s="59"/>
      <c r="G281" s="59"/>
      <c r="H281" s="59"/>
      <c r="I281" s="59"/>
      <c r="J281" s="68"/>
      <c r="K281" s="50"/>
      <c r="L281" s="54"/>
      <c r="M281" s="54"/>
      <c r="N281" s="54"/>
      <c r="O281" s="81"/>
      <c r="P281" s="54" t="s">
        <v>749</v>
      </c>
      <c r="Q281" s="54"/>
      <c r="R281" s="54"/>
      <c r="S281" s="54"/>
      <c r="T281" s="50"/>
      <c r="U281" s="54"/>
      <c r="V281" s="68"/>
      <c r="W281" s="50"/>
      <c r="X281" s="54"/>
      <c r="Y281" s="103"/>
      <c r="Z281" s="50"/>
      <c r="AA281" s="54"/>
      <c r="AB281" s="103"/>
      <c r="AC281" s="103"/>
      <c r="AD281" s="68"/>
      <c r="AE281" s="68"/>
      <c r="AF281" s="68"/>
      <c r="AG281" s="68"/>
      <c r="AH281" s="54"/>
      <c r="AI281" s="54"/>
      <c r="AJ281" s="113"/>
      <c r="AK281" s="113"/>
      <c r="AL281" s="54"/>
      <c r="AM281" s="54"/>
      <c r="AN281" s="54"/>
      <c r="AO281" s="54"/>
      <c r="AP281" s="54"/>
      <c r="AQ281" s="54"/>
      <c r="AR281" s="54"/>
      <c r="AS281" s="81"/>
      <c r="AT281" s="81"/>
      <c r="AU281" s="81"/>
      <c r="AV281" s="81"/>
      <c r="AW281" s="81"/>
      <c r="AX281" s="81"/>
      <c r="AY281" s="81"/>
      <c r="AZ281" s="81"/>
      <c r="BA281" s="81"/>
      <c r="BB281" s="81"/>
      <c r="BC281" s="81"/>
      <c r="BD281" s="81"/>
      <c r="BE281" s="153"/>
      <c r="BF281" s="81"/>
      <c r="BG281" s="81"/>
      <c r="BH281" s="81"/>
      <c r="BI281" s="153"/>
      <c r="BJ281" s="81"/>
      <c r="BK281" s="81"/>
      <c r="BL281" s="81"/>
      <c r="BM281" s="153"/>
      <c r="BN281" s="81"/>
      <c r="BO281" s="81"/>
      <c r="BP281" s="81"/>
      <c r="BQ281" s="154"/>
      <c r="BR281" s="81"/>
      <c r="BS281" s="153"/>
      <c r="BT281" s="81"/>
      <c r="BU281" s="81"/>
    </row>
    <row r="282" spans="1:73" x14ac:dyDescent="0.25">
      <c r="A282" s="50"/>
      <c r="B282" s="54" t="s">
        <v>110</v>
      </c>
      <c r="C282" s="59"/>
      <c r="D282" s="59"/>
      <c r="E282" s="59"/>
      <c r="F282" s="59"/>
      <c r="G282" s="59"/>
      <c r="H282" s="59"/>
      <c r="I282" s="59"/>
      <c r="J282" s="68"/>
      <c r="K282" s="50"/>
      <c r="L282" s="54"/>
      <c r="M282" s="54"/>
      <c r="N282" s="54"/>
      <c r="O282" s="81"/>
      <c r="P282" s="54" t="s">
        <v>750</v>
      </c>
      <c r="Q282" s="54"/>
      <c r="R282" s="54"/>
      <c r="S282" s="54"/>
      <c r="T282" s="50"/>
      <c r="U282" s="54"/>
      <c r="V282" s="68"/>
      <c r="W282" s="50"/>
      <c r="X282" s="54"/>
      <c r="Y282" s="103"/>
      <c r="Z282" s="50"/>
      <c r="AA282" s="54"/>
      <c r="AB282" s="103"/>
      <c r="AC282" s="103"/>
      <c r="AD282" s="68"/>
      <c r="AE282" s="68"/>
      <c r="AF282" s="68"/>
      <c r="AG282" s="68"/>
      <c r="AH282" s="54"/>
      <c r="AI282" s="54"/>
      <c r="AJ282" s="113"/>
      <c r="AK282" s="113"/>
      <c r="AL282" s="54"/>
      <c r="AM282" s="54"/>
      <c r="AN282" s="54"/>
      <c r="AO282" s="54"/>
      <c r="AP282" s="54"/>
      <c r="AQ282" s="54"/>
      <c r="AR282" s="54"/>
      <c r="AS282" s="81"/>
      <c r="AT282" s="81"/>
      <c r="AU282" s="81"/>
      <c r="AV282" s="81"/>
      <c r="AW282" s="81"/>
      <c r="AX282" s="81"/>
      <c r="AY282" s="81"/>
      <c r="AZ282" s="81"/>
      <c r="BA282" s="81"/>
      <c r="BB282" s="81"/>
      <c r="BC282" s="81"/>
      <c r="BD282" s="81"/>
      <c r="BE282" s="153"/>
      <c r="BF282" s="81"/>
      <c r="BG282" s="81"/>
      <c r="BH282" s="81"/>
      <c r="BI282" s="153"/>
      <c r="BJ282" s="81"/>
      <c r="BK282" s="81"/>
      <c r="BL282" s="81"/>
      <c r="BM282" s="153"/>
      <c r="BN282" s="81"/>
      <c r="BO282" s="81"/>
      <c r="BP282" s="81"/>
      <c r="BQ282" s="154"/>
      <c r="BR282" s="81"/>
      <c r="BS282" s="153"/>
      <c r="BT282" s="81"/>
      <c r="BU282" s="81"/>
    </row>
    <row r="283" spans="1:73" ht="15.75" x14ac:dyDescent="0.25">
      <c r="A283" s="51" t="s">
        <v>1375</v>
      </c>
      <c r="B283" s="55"/>
      <c r="C283" s="51" t="s">
        <v>111</v>
      </c>
      <c r="D283" s="55" t="s">
        <v>24</v>
      </c>
      <c r="E283" s="60" t="s">
        <v>1376</v>
      </c>
      <c r="F283" s="63" t="s">
        <v>1377</v>
      </c>
      <c r="G283" s="66">
        <v>0</v>
      </c>
      <c r="H283" s="60"/>
      <c r="I283" s="60" t="s">
        <v>110</v>
      </c>
      <c r="J283" s="69" t="s">
        <v>1378</v>
      </c>
      <c r="K283" s="73" t="s">
        <v>601</v>
      </c>
      <c r="L283" s="77"/>
      <c r="M283" s="77">
        <v>1000</v>
      </c>
      <c r="N283" s="77" t="s">
        <v>1699</v>
      </c>
      <c r="O283" s="82"/>
      <c r="P283" s="60" t="s">
        <v>1489</v>
      </c>
      <c r="Q283" s="60"/>
      <c r="R283" s="90"/>
      <c r="S283" s="60"/>
      <c r="T283" s="94"/>
      <c r="U283" s="66"/>
      <c r="V283" s="97"/>
      <c r="W283" s="94" t="str">
        <f t="shared" ref="W283" si="65">IF(COUNTIF(N283,"spare"),"","Mqtt1")</f>
        <v>Mqtt1</v>
      </c>
      <c r="X283" s="90" t="str">
        <f t="shared" ref="X283" si="66">IF(COUNTIF(N283,"spare"),"",N283)</f>
        <v>450000 AMCS</v>
      </c>
      <c r="Y283" s="104" t="str">
        <f t="shared" ref="Y283" si="67">IF(COUNTIF(N283,"spare"),"","$."&amp;J283)</f>
        <v>$.GFDEnabled</v>
      </c>
      <c r="Z283" s="94"/>
      <c r="AA283" s="90"/>
      <c r="AB283" s="104"/>
      <c r="AC283" s="104"/>
      <c r="AD283" s="105"/>
      <c r="AE283" s="105"/>
      <c r="AF283" s="105"/>
      <c r="AG283" s="97"/>
      <c r="AH283" s="94"/>
      <c r="AI283" s="66"/>
      <c r="AJ283" s="114"/>
      <c r="AK283" s="114"/>
      <c r="AL283" s="115" t="str">
        <f>IF(ISBLANK(AS283),"",ROW())</f>
        <v/>
      </c>
      <c r="AM283" s="66"/>
      <c r="AN283" s="66"/>
      <c r="AO283" s="66"/>
      <c r="AP283" s="66"/>
      <c r="AQ283" s="128"/>
      <c r="AR283" s="66"/>
      <c r="AS283" s="60"/>
      <c r="AT283" s="60"/>
      <c r="AU283" s="66"/>
      <c r="AV283" s="129"/>
      <c r="AW283" s="129"/>
      <c r="AX283" s="142"/>
      <c r="AY283" s="146"/>
      <c r="AZ283" s="146"/>
      <c r="BA283" s="142" t="str">
        <f>IF(ISNUMBER(AL283),"1","")</f>
        <v/>
      </c>
      <c r="BB283" s="155"/>
      <c r="BC283" s="90"/>
      <c r="BD283" s="66"/>
      <c r="BE283" s="66"/>
      <c r="BF283" s="90"/>
      <c r="BG283" s="66"/>
      <c r="BH283" s="66"/>
      <c r="BI283" s="90"/>
      <c r="BJ283" s="66"/>
      <c r="BK283" s="66"/>
      <c r="BL283" s="90"/>
      <c r="BM283" s="66"/>
      <c r="BN283" s="66"/>
      <c r="BO283" s="90"/>
      <c r="BP283" s="66"/>
      <c r="BQ283" s="94"/>
      <c r="BR283" s="90"/>
      <c r="BS283" s="97"/>
      <c r="BT283" s="66"/>
      <c r="BU283" s="66"/>
    </row>
    <row r="284" spans="1:73" ht="15.75" x14ac:dyDescent="0.25">
      <c r="A284" s="51" t="s">
        <v>1375</v>
      </c>
      <c r="B284" s="55"/>
      <c r="C284" s="51" t="s">
        <v>111</v>
      </c>
      <c r="D284" s="55" t="s">
        <v>24</v>
      </c>
      <c r="E284" s="60" t="s">
        <v>1376</v>
      </c>
      <c r="F284" s="63" t="s">
        <v>1377</v>
      </c>
      <c r="G284" s="66">
        <v>2</v>
      </c>
      <c r="H284" s="60"/>
      <c r="I284" s="60" t="s">
        <v>110</v>
      </c>
      <c r="J284" s="70" t="s">
        <v>1379</v>
      </c>
      <c r="K284" s="73" t="s">
        <v>601</v>
      </c>
      <c r="L284" s="77"/>
      <c r="M284" s="77">
        <v>1000</v>
      </c>
      <c r="N284" s="77" t="s">
        <v>1699</v>
      </c>
      <c r="O284" s="82"/>
      <c r="P284" s="60" t="s">
        <v>1490</v>
      </c>
      <c r="Q284" s="60"/>
      <c r="R284" s="90"/>
      <c r="S284" s="60"/>
      <c r="T284" s="94"/>
      <c r="U284" s="66"/>
      <c r="V284" s="97"/>
      <c r="W284" s="94" t="str">
        <f t="shared" ref="W284:W322" si="68">IF(COUNTIF(N284,"spare"),"","Mqtt1")</f>
        <v>Mqtt1</v>
      </c>
      <c r="X284" s="90" t="str">
        <f t="shared" ref="X284:X322" si="69">IF(COUNTIF(N284,"spare"),"",N284)</f>
        <v>450000 AMCS</v>
      </c>
      <c r="Y284" s="104" t="str">
        <f t="shared" ref="Y284:Y322" si="70">IF(COUNTIF(N284,"spare"),"","$."&amp;J284)</f>
        <v>$.FieldVoltageAvailable</v>
      </c>
      <c r="Z284" s="94"/>
      <c r="AA284" s="90"/>
      <c r="AB284" s="104"/>
      <c r="AC284" s="104"/>
      <c r="AD284" s="105"/>
      <c r="AE284" s="105"/>
      <c r="AF284" s="105"/>
      <c r="AG284" s="97"/>
      <c r="AH284" s="94"/>
      <c r="AI284" s="66"/>
      <c r="AJ284" s="114"/>
      <c r="AK284" s="114"/>
      <c r="AL284" s="115" t="str">
        <f t="shared" ref="AL284:AL288" si="71">IF(ISBLANK(AS284),"",ROW())</f>
        <v/>
      </c>
      <c r="AM284" s="66"/>
      <c r="AN284" s="66"/>
      <c r="AO284" s="66"/>
      <c r="AP284" s="66"/>
      <c r="AQ284" s="128"/>
      <c r="AR284" s="66"/>
      <c r="AS284" s="60"/>
      <c r="AT284" s="60"/>
      <c r="AU284" s="66"/>
      <c r="AV284" s="129"/>
      <c r="AW284" s="129"/>
      <c r="AX284" s="142"/>
      <c r="AY284" s="146"/>
      <c r="AZ284" s="146"/>
      <c r="BA284" s="142" t="str">
        <f t="shared" ref="BA284:BA288" si="72">IF(ISNUMBER(AL284),"1","")</f>
        <v/>
      </c>
      <c r="BB284" s="155"/>
      <c r="BC284" s="90"/>
      <c r="BD284" s="66"/>
      <c r="BE284" s="66"/>
      <c r="BF284" s="90"/>
      <c r="BG284" s="66"/>
      <c r="BH284" s="66"/>
      <c r="BI284" s="90"/>
      <c r="BJ284" s="66"/>
      <c r="BK284" s="66"/>
      <c r="BL284" s="90"/>
      <c r="BM284" s="66"/>
      <c r="BN284" s="66"/>
      <c r="BO284" s="90"/>
      <c r="BP284" s="66"/>
      <c r="BQ284" s="94"/>
      <c r="BR284" s="90"/>
      <c r="BS284" s="97"/>
      <c r="BT284" s="66"/>
      <c r="BU284" s="66"/>
    </row>
    <row r="285" spans="1:73" ht="15.75" x14ac:dyDescent="0.25">
      <c r="A285" s="51" t="s">
        <v>1375</v>
      </c>
      <c r="B285" s="55"/>
      <c r="C285" s="51" t="s">
        <v>111</v>
      </c>
      <c r="D285" s="55" t="s">
        <v>24</v>
      </c>
      <c r="E285" s="60" t="s">
        <v>1376</v>
      </c>
      <c r="F285" s="63" t="s">
        <v>1377</v>
      </c>
      <c r="G285" s="66">
        <v>4</v>
      </c>
      <c r="H285" s="60"/>
      <c r="I285" s="60" t="s">
        <v>110</v>
      </c>
      <c r="J285" s="70" t="s">
        <v>1380</v>
      </c>
      <c r="K285" s="73" t="s">
        <v>601</v>
      </c>
      <c r="L285" s="77"/>
      <c r="M285" s="77">
        <v>1000</v>
      </c>
      <c r="N285" s="77" t="s">
        <v>1699</v>
      </c>
      <c r="O285" s="82"/>
      <c r="P285" s="60" t="s">
        <v>1491</v>
      </c>
      <c r="Q285" s="60"/>
      <c r="R285" s="90"/>
      <c r="S285" s="60"/>
      <c r="T285" s="94"/>
      <c r="U285" s="66"/>
      <c r="V285" s="97"/>
      <c r="W285" s="94" t="str">
        <f t="shared" si="68"/>
        <v>Mqtt1</v>
      </c>
      <c r="X285" s="90" t="str">
        <f t="shared" si="69"/>
        <v>450000 AMCS</v>
      </c>
      <c r="Y285" s="104" t="str">
        <f t="shared" si="70"/>
        <v>$.PA24V</v>
      </c>
      <c r="Z285" s="94"/>
      <c r="AA285" s="90"/>
      <c r="AB285" s="104"/>
      <c r="AC285" s="104"/>
      <c r="AD285" s="105"/>
      <c r="AE285" s="105"/>
      <c r="AF285" s="105"/>
      <c r="AG285" s="97"/>
      <c r="AH285" s="94"/>
      <c r="AI285" s="66"/>
      <c r="AJ285" s="114"/>
      <c r="AK285" s="114"/>
      <c r="AL285" s="115">
        <f t="shared" si="71"/>
        <v>285</v>
      </c>
      <c r="AM285" s="66"/>
      <c r="AN285" s="66"/>
      <c r="AO285" s="66"/>
      <c r="AP285" s="66"/>
      <c r="AQ285" s="128" t="s">
        <v>110</v>
      </c>
      <c r="AR285" s="66"/>
      <c r="AS285" s="60" t="s">
        <v>17</v>
      </c>
      <c r="AT285" s="60"/>
      <c r="AU285" s="66" t="s">
        <v>112</v>
      </c>
      <c r="AV285" s="129" t="s">
        <v>135</v>
      </c>
      <c r="AW285" s="129"/>
      <c r="AX285" s="142"/>
      <c r="AY285" s="146"/>
      <c r="AZ285" s="146"/>
      <c r="BA285" s="142" t="str">
        <f t="shared" si="72"/>
        <v>1</v>
      </c>
      <c r="BB285" s="155"/>
      <c r="BC285" s="90"/>
      <c r="BD285" s="66"/>
      <c r="BE285" s="66"/>
      <c r="BF285" s="90"/>
      <c r="BG285" s="66"/>
      <c r="BH285" s="66"/>
      <c r="BI285" s="90"/>
      <c r="BJ285" s="66"/>
      <c r="BK285" s="66"/>
      <c r="BL285" s="90"/>
      <c r="BM285" s="66"/>
      <c r="BN285" s="66"/>
      <c r="BO285" s="90"/>
      <c r="BP285" s="66"/>
      <c r="BQ285" s="94"/>
      <c r="BR285" s="90"/>
      <c r="BS285" s="97"/>
      <c r="BT285" s="66"/>
      <c r="BU285" s="66"/>
    </row>
    <row r="286" spans="1:73" ht="15.75" x14ac:dyDescent="0.25">
      <c r="A286" s="51" t="s">
        <v>1375</v>
      </c>
      <c r="B286" s="55"/>
      <c r="C286" s="51" t="s">
        <v>111</v>
      </c>
      <c r="D286" s="55" t="s">
        <v>24</v>
      </c>
      <c r="E286" s="60" t="s">
        <v>1376</v>
      </c>
      <c r="F286" s="63" t="s">
        <v>1377</v>
      </c>
      <c r="G286" s="66">
        <v>5</v>
      </c>
      <c r="H286" s="60"/>
      <c r="I286" s="60" t="s">
        <v>110</v>
      </c>
      <c r="J286" s="70" t="s">
        <v>1381</v>
      </c>
      <c r="K286" s="73" t="s">
        <v>601</v>
      </c>
      <c r="L286" s="77"/>
      <c r="M286" s="77">
        <v>1000</v>
      </c>
      <c r="N286" s="77" t="s">
        <v>1699</v>
      </c>
      <c r="O286" s="82"/>
      <c r="P286" s="60" t="s">
        <v>1492</v>
      </c>
      <c r="Q286" s="60"/>
      <c r="R286" s="90"/>
      <c r="S286" s="60"/>
      <c r="T286" s="94"/>
      <c r="U286" s="66"/>
      <c r="V286" s="97"/>
      <c r="W286" s="94" t="str">
        <f t="shared" si="68"/>
        <v>Mqtt1</v>
      </c>
      <c r="X286" s="90" t="str">
        <f t="shared" si="69"/>
        <v>450000 AMCS</v>
      </c>
      <c r="Y286" s="104" t="str">
        <f t="shared" si="70"/>
        <v>$.MA24V</v>
      </c>
      <c r="Z286" s="94"/>
      <c r="AA286" s="90"/>
      <c r="AB286" s="104"/>
      <c r="AC286" s="104"/>
      <c r="AD286" s="105"/>
      <c r="AE286" s="105"/>
      <c r="AF286" s="105"/>
      <c r="AG286" s="97"/>
      <c r="AH286" s="94"/>
      <c r="AI286" s="66"/>
      <c r="AJ286" s="114"/>
      <c r="AK286" s="114"/>
      <c r="AL286" s="115">
        <f t="shared" si="71"/>
        <v>286</v>
      </c>
      <c r="AM286" s="66"/>
      <c r="AN286" s="66"/>
      <c r="AO286" s="66"/>
      <c r="AP286" s="66"/>
      <c r="AQ286" s="128" t="s">
        <v>110</v>
      </c>
      <c r="AR286" s="66"/>
      <c r="AS286" s="60" t="s">
        <v>17</v>
      </c>
      <c r="AT286" s="60"/>
      <c r="AU286" s="66" t="s">
        <v>112</v>
      </c>
      <c r="AV286" s="129" t="s">
        <v>135</v>
      </c>
      <c r="AW286" s="129"/>
      <c r="AX286" s="142"/>
      <c r="AY286" s="146"/>
      <c r="AZ286" s="146"/>
      <c r="BA286" s="142" t="str">
        <f t="shared" si="72"/>
        <v>1</v>
      </c>
      <c r="BB286" s="155"/>
      <c r="BC286" s="90"/>
      <c r="BD286" s="66"/>
      <c r="BE286" s="66"/>
      <c r="BF286" s="90"/>
      <c r="BG286" s="66"/>
      <c r="BH286" s="66"/>
      <c r="BI286" s="90"/>
      <c r="BJ286" s="66"/>
      <c r="BK286" s="66"/>
      <c r="BL286" s="90"/>
      <c r="BM286" s="66"/>
      <c r="BN286" s="66"/>
      <c r="BO286" s="90"/>
      <c r="BP286" s="66"/>
      <c r="BQ286" s="94"/>
      <c r="BR286" s="90"/>
      <c r="BS286" s="97"/>
      <c r="BT286" s="66"/>
      <c r="BU286" s="66"/>
    </row>
    <row r="287" spans="1:73" ht="15.75" x14ac:dyDescent="0.25">
      <c r="A287" s="51" t="s">
        <v>1375</v>
      </c>
      <c r="B287" s="55"/>
      <c r="C287" s="51" t="s">
        <v>111</v>
      </c>
      <c r="D287" s="55" t="s">
        <v>24</v>
      </c>
      <c r="E287" s="60" t="s">
        <v>1376</v>
      </c>
      <c r="F287" s="63" t="s">
        <v>1377</v>
      </c>
      <c r="G287" s="66">
        <v>6</v>
      </c>
      <c r="H287" s="60"/>
      <c r="I287" s="60" t="s">
        <v>110</v>
      </c>
      <c r="J287" s="70" t="s">
        <v>1382</v>
      </c>
      <c r="K287" s="73" t="s">
        <v>601</v>
      </c>
      <c r="L287" s="77"/>
      <c r="M287" s="77">
        <v>1000</v>
      </c>
      <c r="N287" s="77" t="s">
        <v>1699</v>
      </c>
      <c r="O287" s="82"/>
      <c r="P287" s="60" t="s">
        <v>1493</v>
      </c>
      <c r="Q287" s="60"/>
      <c r="R287" s="90"/>
      <c r="S287" s="60"/>
      <c r="T287" s="94"/>
      <c r="U287" s="66"/>
      <c r="V287" s="97"/>
      <c r="W287" s="94" t="str">
        <f t="shared" si="68"/>
        <v>Mqtt1</v>
      </c>
      <c r="X287" s="90" t="str">
        <f t="shared" si="69"/>
        <v>450000 AMCS</v>
      </c>
      <c r="Y287" s="104" t="str">
        <f t="shared" si="70"/>
        <v>$.PA0V</v>
      </c>
      <c r="Z287" s="94"/>
      <c r="AA287" s="90"/>
      <c r="AB287" s="104"/>
      <c r="AC287" s="104"/>
      <c r="AD287" s="105"/>
      <c r="AE287" s="105"/>
      <c r="AF287" s="105"/>
      <c r="AG287" s="97"/>
      <c r="AH287" s="94"/>
      <c r="AI287" s="66"/>
      <c r="AJ287" s="114"/>
      <c r="AK287" s="114"/>
      <c r="AL287" s="115">
        <f t="shared" si="71"/>
        <v>287</v>
      </c>
      <c r="AM287" s="66"/>
      <c r="AN287" s="66"/>
      <c r="AO287" s="66"/>
      <c r="AP287" s="66"/>
      <c r="AQ287" s="128" t="s">
        <v>110</v>
      </c>
      <c r="AR287" s="66"/>
      <c r="AS287" s="60" t="s">
        <v>17</v>
      </c>
      <c r="AT287" s="60"/>
      <c r="AU287" s="66" t="s">
        <v>112</v>
      </c>
      <c r="AV287" s="129" t="s">
        <v>135</v>
      </c>
      <c r="AW287" s="129"/>
      <c r="AX287" s="142"/>
      <c r="AY287" s="146"/>
      <c r="AZ287" s="146"/>
      <c r="BA287" s="142" t="str">
        <f t="shared" si="72"/>
        <v>1</v>
      </c>
      <c r="BB287" s="155"/>
      <c r="BC287" s="90"/>
      <c r="BD287" s="66"/>
      <c r="BE287" s="66"/>
      <c r="BF287" s="90"/>
      <c r="BG287" s="66"/>
      <c r="BH287" s="66"/>
      <c r="BI287" s="90"/>
      <c r="BJ287" s="66"/>
      <c r="BK287" s="66"/>
      <c r="BL287" s="90"/>
      <c r="BM287" s="66"/>
      <c r="BN287" s="66"/>
      <c r="BO287" s="90"/>
      <c r="BP287" s="66"/>
      <c r="BQ287" s="94"/>
      <c r="BR287" s="90"/>
      <c r="BS287" s="97"/>
      <c r="BT287" s="66"/>
      <c r="BU287" s="66"/>
    </row>
    <row r="288" spans="1:73" ht="15.75" x14ac:dyDescent="0.25">
      <c r="A288" s="51" t="s">
        <v>1375</v>
      </c>
      <c r="B288" s="55"/>
      <c r="C288" s="51" t="s">
        <v>111</v>
      </c>
      <c r="D288" s="55" t="s">
        <v>24</v>
      </c>
      <c r="E288" s="60" t="s">
        <v>1376</v>
      </c>
      <c r="F288" s="63" t="s">
        <v>1377</v>
      </c>
      <c r="G288" s="66">
        <v>7</v>
      </c>
      <c r="H288" s="60"/>
      <c r="I288" s="60" t="s">
        <v>110</v>
      </c>
      <c r="J288" s="70" t="s">
        <v>1383</v>
      </c>
      <c r="K288" s="73" t="s">
        <v>601</v>
      </c>
      <c r="L288" s="77"/>
      <c r="M288" s="77">
        <v>1000</v>
      </c>
      <c r="N288" s="77" t="s">
        <v>1699</v>
      </c>
      <c r="O288" s="82"/>
      <c r="P288" s="60" t="s">
        <v>1494</v>
      </c>
      <c r="Q288" s="60"/>
      <c r="R288" s="90"/>
      <c r="S288" s="60"/>
      <c r="T288" s="94"/>
      <c r="U288" s="66"/>
      <c r="V288" s="97"/>
      <c r="W288" s="94" t="str">
        <f t="shared" si="68"/>
        <v>Mqtt1</v>
      </c>
      <c r="X288" s="90" t="str">
        <f t="shared" si="69"/>
        <v>450000 AMCS</v>
      </c>
      <c r="Y288" s="104" t="str">
        <f t="shared" si="70"/>
        <v>$.MA0V</v>
      </c>
      <c r="Z288" s="94"/>
      <c r="AA288" s="90"/>
      <c r="AB288" s="104"/>
      <c r="AC288" s="104"/>
      <c r="AD288" s="105"/>
      <c r="AE288" s="105"/>
      <c r="AF288" s="105"/>
      <c r="AG288" s="97"/>
      <c r="AH288" s="94"/>
      <c r="AI288" s="66"/>
      <c r="AJ288" s="114"/>
      <c r="AK288" s="114"/>
      <c r="AL288" s="115">
        <f t="shared" si="71"/>
        <v>288</v>
      </c>
      <c r="AM288" s="66"/>
      <c r="AN288" s="66"/>
      <c r="AO288" s="66"/>
      <c r="AP288" s="66"/>
      <c r="AQ288" s="128" t="s">
        <v>110</v>
      </c>
      <c r="AR288" s="66"/>
      <c r="AS288" s="60" t="s">
        <v>17</v>
      </c>
      <c r="AT288" s="60"/>
      <c r="AU288" s="66" t="s">
        <v>112</v>
      </c>
      <c r="AV288" s="129" t="s">
        <v>135</v>
      </c>
      <c r="AW288" s="129"/>
      <c r="AX288" s="142"/>
      <c r="AY288" s="146"/>
      <c r="AZ288" s="146"/>
      <c r="BA288" s="142" t="str">
        <f t="shared" si="72"/>
        <v>1</v>
      </c>
      <c r="BB288" s="155"/>
      <c r="BC288" s="90"/>
      <c r="BD288" s="66"/>
      <c r="BE288" s="66"/>
      <c r="BF288" s="90"/>
      <c r="BG288" s="66"/>
      <c r="BH288" s="66"/>
      <c r="BI288" s="90"/>
      <c r="BJ288" s="66"/>
      <c r="BK288" s="66"/>
      <c r="BL288" s="90"/>
      <c r="BM288" s="66"/>
      <c r="BN288" s="66"/>
      <c r="BO288" s="90"/>
      <c r="BP288" s="66"/>
      <c r="BQ288" s="94"/>
      <c r="BR288" s="90"/>
      <c r="BS288" s="97"/>
      <c r="BT288" s="66"/>
      <c r="BU288" s="66"/>
    </row>
    <row r="289" spans="1:73" ht="15.75" x14ac:dyDescent="0.25">
      <c r="A289" s="51" t="s">
        <v>871</v>
      </c>
      <c r="B289" s="55"/>
      <c r="C289" s="51" t="s">
        <v>111</v>
      </c>
      <c r="D289" s="55" t="s">
        <v>24</v>
      </c>
      <c r="E289" s="60" t="s">
        <v>131</v>
      </c>
      <c r="F289" s="63" t="s">
        <v>132</v>
      </c>
      <c r="G289" s="66">
        <v>1</v>
      </c>
      <c r="H289" s="60"/>
      <c r="I289" s="60" t="s">
        <v>110</v>
      </c>
      <c r="J289" s="70" t="s">
        <v>133</v>
      </c>
      <c r="K289" s="73" t="s">
        <v>601</v>
      </c>
      <c r="L289" s="77"/>
      <c r="M289" s="77">
        <v>1000</v>
      </c>
      <c r="N289" s="77" t="s">
        <v>1699</v>
      </c>
      <c r="O289" s="82"/>
      <c r="P289" s="60" t="s">
        <v>1502</v>
      </c>
      <c r="Q289" s="60"/>
      <c r="R289" s="90"/>
      <c r="S289" s="60"/>
      <c r="T289" s="94"/>
      <c r="U289" s="66"/>
      <c r="V289" s="97"/>
      <c r="W289" s="94" t="str">
        <f t="shared" si="68"/>
        <v>Mqtt1</v>
      </c>
      <c r="X289" s="90" t="str">
        <f t="shared" si="69"/>
        <v>450000 AMCS</v>
      </c>
      <c r="Y289" s="104" t="str">
        <f t="shared" si="70"/>
        <v>$.AmcsPowerSupplyFailure</v>
      </c>
      <c r="Z289" s="94"/>
      <c r="AA289" s="90"/>
      <c r="AB289" s="104"/>
      <c r="AC289" s="104"/>
      <c r="AD289" s="105"/>
      <c r="AE289" s="105"/>
      <c r="AF289" s="105"/>
      <c r="AG289" s="97"/>
      <c r="AH289" s="94"/>
      <c r="AI289" s="66"/>
      <c r="AJ289" s="114"/>
      <c r="AK289" s="114"/>
      <c r="AL289" s="115">
        <f t="shared" ref="AL289:AL352" si="73">IF(ISBLANK(AS289),"",ROW())</f>
        <v>289</v>
      </c>
      <c r="AM289" s="66"/>
      <c r="AN289" s="66"/>
      <c r="AO289" s="66"/>
      <c r="AP289" s="66"/>
      <c r="AQ289" s="128" t="s">
        <v>115</v>
      </c>
      <c r="AR289" s="66"/>
      <c r="AS289" s="60" t="s">
        <v>17</v>
      </c>
      <c r="AT289" s="60"/>
      <c r="AU289" s="66" t="s">
        <v>112</v>
      </c>
      <c r="AV289" s="129" t="s">
        <v>134</v>
      </c>
      <c r="AW289" s="129"/>
      <c r="AX289" s="142"/>
      <c r="AY289" s="146"/>
      <c r="AZ289" s="146"/>
      <c r="BA289" s="142" t="str">
        <f>IF(ISNUMBER(AL289),"1","")</f>
        <v>1</v>
      </c>
      <c r="BB289" s="155"/>
      <c r="BC289" s="90"/>
      <c r="BD289" s="66"/>
      <c r="BE289" s="66"/>
      <c r="BF289" s="90"/>
      <c r="BG289" s="66"/>
      <c r="BH289" s="66"/>
      <c r="BI289" s="90"/>
      <c r="BJ289" s="66"/>
      <c r="BK289" s="66"/>
      <c r="BL289" s="90"/>
      <c r="BM289" s="66"/>
      <c r="BN289" s="66"/>
      <c r="BO289" s="90"/>
      <c r="BP289" s="66"/>
      <c r="BQ289" s="94"/>
      <c r="BR289" s="90"/>
      <c r="BS289" s="97"/>
      <c r="BT289" s="66"/>
      <c r="BU289" s="66"/>
    </row>
    <row r="290" spans="1:73" ht="15.75" x14ac:dyDescent="0.25">
      <c r="A290" s="51" t="s">
        <v>871</v>
      </c>
      <c r="B290" s="55"/>
      <c r="C290" s="51" t="s">
        <v>111</v>
      </c>
      <c r="D290" s="55" t="s">
        <v>24</v>
      </c>
      <c r="E290" s="60" t="s">
        <v>131</v>
      </c>
      <c r="F290" s="63" t="s">
        <v>132</v>
      </c>
      <c r="G290" s="66">
        <v>2</v>
      </c>
      <c r="H290" s="60"/>
      <c r="I290" s="60" t="s">
        <v>110</v>
      </c>
      <c r="J290" s="70" t="str">
        <f>CONCATENATE("Spare_",E290,"_",G290)</f>
        <v>Spare_DI00_2</v>
      </c>
      <c r="K290" s="73" t="s">
        <v>601</v>
      </c>
      <c r="L290" s="77"/>
      <c r="M290" s="77">
        <v>1000</v>
      </c>
      <c r="N290" s="77" t="s">
        <v>605</v>
      </c>
      <c r="O290" s="82"/>
      <c r="P290" s="60" t="s">
        <v>146</v>
      </c>
      <c r="Q290" s="60"/>
      <c r="R290" s="90"/>
      <c r="S290" s="60"/>
      <c r="T290" s="94"/>
      <c r="U290" s="66"/>
      <c r="V290" s="97"/>
      <c r="W290" s="94" t="str">
        <f t="shared" si="68"/>
        <v/>
      </c>
      <c r="X290" s="90" t="str">
        <f t="shared" si="69"/>
        <v/>
      </c>
      <c r="Y290" s="104" t="str">
        <f t="shared" si="70"/>
        <v/>
      </c>
      <c r="Z290" s="94"/>
      <c r="AA290" s="90"/>
      <c r="AB290" s="104"/>
      <c r="AC290" s="104"/>
      <c r="AD290" s="105"/>
      <c r="AE290" s="105"/>
      <c r="AF290" s="105"/>
      <c r="AG290" s="97"/>
      <c r="AH290" s="94"/>
      <c r="AI290" s="66"/>
      <c r="AJ290" s="114"/>
      <c r="AK290" s="114"/>
      <c r="AL290" s="115" t="str">
        <f t="shared" si="73"/>
        <v/>
      </c>
      <c r="AM290" s="66"/>
      <c r="AN290" s="66"/>
      <c r="AO290" s="66"/>
      <c r="AP290" s="66"/>
      <c r="AQ290" s="128"/>
      <c r="AR290" s="66"/>
      <c r="AS290" s="60"/>
      <c r="AT290" s="60"/>
      <c r="AU290" s="66"/>
      <c r="AV290" s="129"/>
      <c r="AW290" s="129"/>
      <c r="AX290" s="142"/>
      <c r="AY290" s="146"/>
      <c r="AZ290" s="146"/>
      <c r="BA290" s="142" t="str">
        <f t="shared" ref="BA290:BA322" si="74">IF(ISNUMBER(AL290),"1","")</f>
        <v/>
      </c>
      <c r="BB290" s="155"/>
      <c r="BC290" s="90"/>
      <c r="BD290" s="66"/>
      <c r="BE290" s="66"/>
      <c r="BF290" s="90"/>
      <c r="BG290" s="66"/>
      <c r="BH290" s="66"/>
      <c r="BI290" s="90"/>
      <c r="BJ290" s="66"/>
      <c r="BK290" s="66"/>
      <c r="BL290" s="90"/>
      <c r="BM290" s="66"/>
      <c r="BN290" s="66"/>
      <c r="BO290" s="90"/>
      <c r="BP290" s="66"/>
      <c r="BQ290" s="94"/>
      <c r="BR290" s="90"/>
      <c r="BS290" s="97"/>
      <c r="BT290" s="66"/>
      <c r="BU290" s="66"/>
    </row>
    <row r="291" spans="1:73" ht="15.75" x14ac:dyDescent="0.25">
      <c r="A291" s="51" t="s">
        <v>888</v>
      </c>
      <c r="B291" s="55"/>
      <c r="C291" s="51" t="s">
        <v>111</v>
      </c>
      <c r="D291" s="55" t="s">
        <v>24</v>
      </c>
      <c r="E291" s="60" t="s">
        <v>131</v>
      </c>
      <c r="F291" s="63" t="s">
        <v>132</v>
      </c>
      <c r="G291" s="66">
        <v>3</v>
      </c>
      <c r="H291" s="60"/>
      <c r="I291" s="60" t="s">
        <v>110</v>
      </c>
      <c r="J291" s="70" t="str">
        <f>CONCATENATE("Spare_",E291,"_",G291)</f>
        <v>Spare_DI00_3</v>
      </c>
      <c r="K291" s="73" t="s">
        <v>601</v>
      </c>
      <c r="L291" s="77"/>
      <c r="M291" s="77">
        <v>1000</v>
      </c>
      <c r="N291" s="77" t="s">
        <v>605</v>
      </c>
      <c r="O291" s="82"/>
      <c r="P291" s="60" t="s">
        <v>146</v>
      </c>
      <c r="Q291" s="60"/>
      <c r="R291" s="90"/>
      <c r="S291" s="60"/>
      <c r="T291" s="94"/>
      <c r="U291" s="66"/>
      <c r="V291" s="97"/>
      <c r="W291" s="94" t="str">
        <f t="shared" si="68"/>
        <v/>
      </c>
      <c r="X291" s="90" t="str">
        <f t="shared" si="69"/>
        <v/>
      </c>
      <c r="Y291" s="104" t="str">
        <f t="shared" si="70"/>
        <v/>
      </c>
      <c r="Z291" s="94"/>
      <c r="AA291" s="90"/>
      <c r="AB291" s="104"/>
      <c r="AC291" s="104"/>
      <c r="AD291" s="105"/>
      <c r="AE291" s="105"/>
      <c r="AF291" s="105"/>
      <c r="AG291" s="97"/>
      <c r="AH291" s="94"/>
      <c r="AI291" s="66"/>
      <c r="AJ291" s="114"/>
      <c r="AK291" s="114"/>
      <c r="AL291" s="115" t="str">
        <f t="shared" si="73"/>
        <v/>
      </c>
      <c r="AM291" s="66"/>
      <c r="AN291" s="66"/>
      <c r="AO291" s="66"/>
      <c r="AP291" s="66"/>
      <c r="AQ291" s="128"/>
      <c r="AR291" s="66"/>
      <c r="AS291" s="60"/>
      <c r="AT291" s="60"/>
      <c r="AU291" s="66"/>
      <c r="AV291" s="129" t="str">
        <f t="shared" ref="AV291:AV354" si="75">IF(ISNUMBER(AL291),"Please consult operation manual for more information","")</f>
        <v/>
      </c>
      <c r="AW291" s="129"/>
      <c r="AX291" s="142"/>
      <c r="AY291" s="146"/>
      <c r="AZ291" s="146"/>
      <c r="BA291" s="142" t="str">
        <f t="shared" si="74"/>
        <v/>
      </c>
      <c r="BB291" s="155"/>
      <c r="BC291" s="90"/>
      <c r="BD291" s="66"/>
      <c r="BE291" s="66"/>
      <c r="BF291" s="90"/>
      <c r="BG291" s="66"/>
      <c r="BH291" s="66"/>
      <c r="BI291" s="90"/>
      <c r="BJ291" s="66"/>
      <c r="BK291" s="66"/>
      <c r="BL291" s="90"/>
      <c r="BM291" s="66"/>
      <c r="BN291" s="66"/>
      <c r="BO291" s="90"/>
      <c r="BP291" s="66"/>
      <c r="BQ291" s="94"/>
      <c r="BR291" s="90"/>
      <c r="BS291" s="97"/>
      <c r="BT291" s="66"/>
      <c r="BU291" s="66"/>
    </row>
    <row r="292" spans="1:73" ht="15.75" x14ac:dyDescent="0.25">
      <c r="A292" s="51" t="s">
        <v>888</v>
      </c>
      <c r="B292" s="55"/>
      <c r="C292" s="51" t="s">
        <v>111</v>
      </c>
      <c r="D292" s="55" t="s">
        <v>24</v>
      </c>
      <c r="E292" s="60" t="s">
        <v>131</v>
      </c>
      <c r="F292" s="63" t="s">
        <v>132</v>
      </c>
      <c r="G292" s="66">
        <v>4</v>
      </c>
      <c r="H292" s="60"/>
      <c r="I292" s="60" t="s">
        <v>110</v>
      </c>
      <c r="J292" s="70" t="str">
        <f>CONCATENATE("Spare_",E292,"_",G292)</f>
        <v>Spare_DI00_4</v>
      </c>
      <c r="K292" s="73" t="s">
        <v>601</v>
      </c>
      <c r="L292" s="77"/>
      <c r="M292" s="77">
        <v>1000</v>
      </c>
      <c r="N292" s="77" t="s">
        <v>605</v>
      </c>
      <c r="O292" s="82"/>
      <c r="P292" s="60" t="s">
        <v>146</v>
      </c>
      <c r="Q292" s="60"/>
      <c r="R292" s="90"/>
      <c r="S292" s="60"/>
      <c r="T292" s="94"/>
      <c r="U292" s="66"/>
      <c r="V292" s="97"/>
      <c r="W292" s="94" t="str">
        <f t="shared" si="68"/>
        <v/>
      </c>
      <c r="X292" s="90" t="str">
        <f t="shared" si="69"/>
        <v/>
      </c>
      <c r="Y292" s="104" t="str">
        <f t="shared" si="70"/>
        <v/>
      </c>
      <c r="Z292" s="94"/>
      <c r="AA292" s="90"/>
      <c r="AB292" s="104"/>
      <c r="AC292" s="104"/>
      <c r="AD292" s="105"/>
      <c r="AE292" s="105"/>
      <c r="AF292" s="105"/>
      <c r="AG292" s="97"/>
      <c r="AH292" s="94"/>
      <c r="AI292" s="66"/>
      <c r="AJ292" s="114"/>
      <c r="AK292" s="114"/>
      <c r="AL292" s="115" t="str">
        <f t="shared" si="73"/>
        <v/>
      </c>
      <c r="AM292" s="66"/>
      <c r="AN292" s="66"/>
      <c r="AO292" s="66"/>
      <c r="AP292" s="66"/>
      <c r="AQ292" s="128"/>
      <c r="AR292" s="66"/>
      <c r="AS292" s="60"/>
      <c r="AT292" s="60"/>
      <c r="AU292" s="66"/>
      <c r="AV292" s="129" t="str">
        <f t="shared" si="75"/>
        <v/>
      </c>
      <c r="AW292" s="129"/>
      <c r="AX292" s="142"/>
      <c r="AY292" s="146"/>
      <c r="AZ292" s="146"/>
      <c r="BA292" s="142" t="str">
        <f t="shared" si="74"/>
        <v/>
      </c>
      <c r="BB292" s="155"/>
      <c r="BC292" s="90"/>
      <c r="BD292" s="66"/>
      <c r="BE292" s="66"/>
      <c r="BF292" s="90"/>
      <c r="BG292" s="66"/>
      <c r="BH292" s="66"/>
      <c r="BI292" s="90"/>
      <c r="BJ292" s="66"/>
      <c r="BK292" s="66"/>
      <c r="BL292" s="90"/>
      <c r="BM292" s="66"/>
      <c r="BN292" s="66"/>
      <c r="BO292" s="90"/>
      <c r="BP292" s="66"/>
      <c r="BQ292" s="94"/>
      <c r="BR292" s="90"/>
      <c r="BS292" s="97"/>
      <c r="BT292" s="66"/>
      <c r="BU292" s="66"/>
    </row>
    <row r="293" spans="1:73" ht="15.75" x14ac:dyDescent="0.25">
      <c r="A293" s="51" t="s">
        <v>420</v>
      </c>
      <c r="B293" s="55"/>
      <c r="C293" s="51" t="s">
        <v>111</v>
      </c>
      <c r="D293" s="55" t="s">
        <v>24</v>
      </c>
      <c r="E293" s="60" t="s">
        <v>131</v>
      </c>
      <c r="F293" s="63" t="s">
        <v>132</v>
      </c>
      <c r="G293" s="66">
        <v>5</v>
      </c>
      <c r="H293" s="60"/>
      <c r="I293" s="60" t="s">
        <v>110</v>
      </c>
      <c r="J293" s="70" t="s">
        <v>187</v>
      </c>
      <c r="K293" s="73" t="s">
        <v>601</v>
      </c>
      <c r="L293" s="77"/>
      <c r="M293" s="77">
        <v>1000</v>
      </c>
      <c r="N293" s="77" t="s">
        <v>1699</v>
      </c>
      <c r="O293" s="82"/>
      <c r="P293" s="60" t="s">
        <v>154</v>
      </c>
      <c r="Q293" s="60"/>
      <c r="R293" s="90"/>
      <c r="S293" s="60"/>
      <c r="T293" s="94"/>
      <c r="U293" s="66"/>
      <c r="V293" s="97"/>
      <c r="W293" s="94" t="str">
        <f t="shared" si="68"/>
        <v>Mqtt1</v>
      </c>
      <c r="X293" s="90" t="str">
        <f t="shared" si="69"/>
        <v>450000 AMCS</v>
      </c>
      <c r="Y293" s="104" t="str">
        <f t="shared" si="70"/>
        <v>$.BridgeBuzzersPowerSupplyFailure</v>
      </c>
      <c r="Z293" s="94"/>
      <c r="AA293" s="90"/>
      <c r="AB293" s="104"/>
      <c r="AC293" s="104"/>
      <c r="AD293" s="105"/>
      <c r="AE293" s="105"/>
      <c r="AF293" s="105"/>
      <c r="AG293" s="97"/>
      <c r="AH293" s="94"/>
      <c r="AI293" s="66"/>
      <c r="AJ293" s="114"/>
      <c r="AK293" s="114"/>
      <c r="AL293" s="115">
        <f t="shared" si="73"/>
        <v>293</v>
      </c>
      <c r="AM293" s="66"/>
      <c r="AN293" s="66"/>
      <c r="AO293" s="66"/>
      <c r="AP293" s="66"/>
      <c r="AQ293" s="128" t="s">
        <v>115</v>
      </c>
      <c r="AR293" s="66"/>
      <c r="AS293" s="60" t="s">
        <v>17</v>
      </c>
      <c r="AT293" s="60"/>
      <c r="AU293" s="66" t="s">
        <v>112</v>
      </c>
      <c r="AV293" s="129" t="str">
        <f t="shared" si="75"/>
        <v>Please consult operation manual for more information</v>
      </c>
      <c r="AW293" s="129"/>
      <c r="AX293" s="142"/>
      <c r="AY293" s="146"/>
      <c r="AZ293" s="146"/>
      <c r="BA293" s="142" t="str">
        <f t="shared" si="74"/>
        <v>1</v>
      </c>
      <c r="BB293" s="155"/>
      <c r="BC293" s="90"/>
      <c r="BD293" s="66"/>
      <c r="BE293" s="66"/>
      <c r="BF293" s="90"/>
      <c r="BG293" s="66"/>
      <c r="BH293" s="66"/>
      <c r="BI293" s="90"/>
      <c r="BJ293" s="66"/>
      <c r="BK293" s="66"/>
      <c r="BL293" s="90"/>
      <c r="BM293" s="66"/>
      <c r="BN293" s="66"/>
      <c r="BO293" s="90"/>
      <c r="BP293" s="66"/>
      <c r="BQ293" s="94"/>
      <c r="BR293" s="90"/>
      <c r="BS293" s="97"/>
      <c r="BT293" s="66"/>
      <c r="BU293" s="66"/>
    </row>
    <row r="294" spans="1:73" ht="15.75" x14ac:dyDescent="0.25">
      <c r="A294" s="51" t="s">
        <v>420</v>
      </c>
      <c r="B294" s="55"/>
      <c r="C294" s="51" t="s">
        <v>111</v>
      </c>
      <c r="D294" s="55" t="s">
        <v>24</v>
      </c>
      <c r="E294" s="60" t="s">
        <v>131</v>
      </c>
      <c r="F294" s="63" t="s">
        <v>132</v>
      </c>
      <c r="G294" s="66">
        <v>6</v>
      </c>
      <c r="H294" s="60"/>
      <c r="I294" s="60" t="s">
        <v>110</v>
      </c>
      <c r="J294" s="70" t="s">
        <v>186</v>
      </c>
      <c r="K294" s="73" t="s">
        <v>601</v>
      </c>
      <c r="L294" s="77"/>
      <c r="M294" s="77">
        <v>1000</v>
      </c>
      <c r="N294" s="77" t="s">
        <v>1699</v>
      </c>
      <c r="O294" s="82"/>
      <c r="P294" s="60" t="s">
        <v>150</v>
      </c>
      <c r="Q294" s="60"/>
      <c r="R294" s="90"/>
      <c r="S294" s="60"/>
      <c r="T294" s="94"/>
      <c r="U294" s="66"/>
      <c r="V294" s="97"/>
      <c r="W294" s="94" t="str">
        <f t="shared" si="68"/>
        <v>Mqtt1</v>
      </c>
      <c r="X294" s="90" t="str">
        <f t="shared" si="69"/>
        <v>450000 AMCS</v>
      </c>
      <c r="Y294" s="104" t="str">
        <f t="shared" si="70"/>
        <v>$.BridgeAlarmPanelSilenceButton</v>
      </c>
      <c r="Z294" s="94"/>
      <c r="AA294" s="90"/>
      <c r="AB294" s="104"/>
      <c r="AC294" s="104"/>
      <c r="AD294" s="105"/>
      <c r="AE294" s="105"/>
      <c r="AF294" s="105"/>
      <c r="AG294" s="97"/>
      <c r="AH294" s="94"/>
      <c r="AI294" s="66"/>
      <c r="AJ294" s="114"/>
      <c r="AK294" s="114"/>
      <c r="AL294" s="115" t="str">
        <f t="shared" si="73"/>
        <v/>
      </c>
      <c r="AM294" s="66"/>
      <c r="AN294" s="66"/>
      <c r="AO294" s="66"/>
      <c r="AP294" s="66"/>
      <c r="AQ294" s="128"/>
      <c r="AR294" s="66"/>
      <c r="AS294" s="60"/>
      <c r="AT294" s="60"/>
      <c r="AU294" s="66"/>
      <c r="AV294" s="129" t="str">
        <f t="shared" si="75"/>
        <v/>
      </c>
      <c r="AW294" s="129"/>
      <c r="AX294" s="142"/>
      <c r="AY294" s="146"/>
      <c r="AZ294" s="146"/>
      <c r="BA294" s="142" t="str">
        <f t="shared" si="74"/>
        <v/>
      </c>
      <c r="BB294" s="155"/>
      <c r="BC294" s="90"/>
      <c r="BD294" s="66"/>
      <c r="BE294" s="66"/>
      <c r="BF294" s="90"/>
      <c r="BG294" s="66"/>
      <c r="BH294" s="66"/>
      <c r="BI294" s="90"/>
      <c r="BJ294" s="66"/>
      <c r="BK294" s="66"/>
      <c r="BL294" s="90"/>
      <c r="BM294" s="66"/>
      <c r="BN294" s="66"/>
      <c r="BO294" s="90"/>
      <c r="BP294" s="66"/>
      <c r="BQ294" s="94"/>
      <c r="BR294" s="90"/>
      <c r="BS294" s="97"/>
      <c r="BT294" s="66"/>
      <c r="BU294" s="66"/>
    </row>
    <row r="295" spans="1:73" ht="15.75" x14ac:dyDescent="0.25">
      <c r="A295" s="51" t="s">
        <v>421</v>
      </c>
      <c r="B295" s="55"/>
      <c r="C295" s="51" t="s">
        <v>111</v>
      </c>
      <c r="D295" s="55" t="s">
        <v>24</v>
      </c>
      <c r="E295" s="60" t="s">
        <v>131</v>
      </c>
      <c r="F295" s="63" t="s">
        <v>132</v>
      </c>
      <c r="G295" s="66">
        <v>7</v>
      </c>
      <c r="H295" s="60"/>
      <c r="I295" s="60" t="s">
        <v>110</v>
      </c>
      <c r="J295" s="70" t="s">
        <v>525</v>
      </c>
      <c r="K295" s="73" t="s">
        <v>601</v>
      </c>
      <c r="L295" s="77"/>
      <c r="M295" s="77">
        <v>1000</v>
      </c>
      <c r="N295" s="77" t="s">
        <v>1699</v>
      </c>
      <c r="O295" s="82"/>
      <c r="P295" s="60" t="s">
        <v>751</v>
      </c>
      <c r="Q295" s="60"/>
      <c r="R295" s="90"/>
      <c r="S295" s="60"/>
      <c r="T295" s="94"/>
      <c r="U295" s="66"/>
      <c r="V295" s="97"/>
      <c r="W295" s="94" t="str">
        <f t="shared" si="68"/>
        <v>Mqtt1</v>
      </c>
      <c r="X295" s="90" t="str">
        <f t="shared" si="69"/>
        <v>450000 AMCS</v>
      </c>
      <c r="Y295" s="104" t="str">
        <f t="shared" si="70"/>
        <v>$.OperatorBuzzersPowerSupplyFailure</v>
      </c>
      <c r="Z295" s="94"/>
      <c r="AA295" s="90"/>
      <c r="AB295" s="104"/>
      <c r="AC295" s="104"/>
      <c r="AD295" s="105"/>
      <c r="AE295" s="105"/>
      <c r="AF295" s="105"/>
      <c r="AG295" s="97"/>
      <c r="AH295" s="94"/>
      <c r="AI295" s="66"/>
      <c r="AJ295" s="114"/>
      <c r="AK295" s="114"/>
      <c r="AL295" s="115">
        <f t="shared" si="73"/>
        <v>295</v>
      </c>
      <c r="AM295" s="66"/>
      <c r="AN295" s="66"/>
      <c r="AO295" s="66"/>
      <c r="AP295" s="66"/>
      <c r="AQ295" s="128" t="s">
        <v>115</v>
      </c>
      <c r="AR295" s="66"/>
      <c r="AS295" s="60" t="s">
        <v>17</v>
      </c>
      <c r="AT295" s="60"/>
      <c r="AU295" s="66" t="s">
        <v>112</v>
      </c>
      <c r="AV295" s="129" t="str">
        <f t="shared" si="75"/>
        <v>Please consult operation manual for more information</v>
      </c>
      <c r="AW295" s="129"/>
      <c r="AX295" s="142"/>
      <c r="AY295" s="146"/>
      <c r="AZ295" s="146"/>
      <c r="BA295" s="142" t="str">
        <f t="shared" si="74"/>
        <v>1</v>
      </c>
      <c r="BB295" s="155"/>
      <c r="BC295" s="90"/>
      <c r="BD295" s="66"/>
      <c r="BE295" s="66"/>
      <c r="BF295" s="90"/>
      <c r="BG295" s="66"/>
      <c r="BH295" s="66"/>
      <c r="BI295" s="90"/>
      <c r="BJ295" s="66"/>
      <c r="BK295" s="66"/>
      <c r="BL295" s="90"/>
      <c r="BM295" s="66"/>
      <c r="BN295" s="66"/>
      <c r="BO295" s="90"/>
      <c r="BP295" s="66"/>
      <c r="BQ295" s="94"/>
      <c r="BR295" s="90"/>
      <c r="BS295" s="97"/>
      <c r="BT295" s="66"/>
      <c r="BU295" s="66"/>
    </row>
    <row r="296" spans="1:73" ht="15.75" x14ac:dyDescent="0.25">
      <c r="A296" s="51" t="s">
        <v>421</v>
      </c>
      <c r="B296" s="55"/>
      <c r="C296" s="51" t="s">
        <v>111</v>
      </c>
      <c r="D296" s="55" t="s">
        <v>24</v>
      </c>
      <c r="E296" s="60" t="s">
        <v>131</v>
      </c>
      <c r="F296" s="63" t="s">
        <v>132</v>
      </c>
      <c r="G296" s="66">
        <v>8</v>
      </c>
      <c r="H296" s="60"/>
      <c r="I296" s="60" t="s">
        <v>110</v>
      </c>
      <c r="J296" s="70" t="s">
        <v>526</v>
      </c>
      <c r="K296" s="73" t="s">
        <v>601</v>
      </c>
      <c r="L296" s="77"/>
      <c r="M296" s="77">
        <v>1000</v>
      </c>
      <c r="N296" s="77" t="s">
        <v>1699</v>
      </c>
      <c r="O296" s="82"/>
      <c r="P296" s="60" t="s">
        <v>752</v>
      </c>
      <c r="Q296" s="60"/>
      <c r="R296" s="90"/>
      <c r="S296" s="60"/>
      <c r="T296" s="94"/>
      <c r="U296" s="66"/>
      <c r="V296" s="97"/>
      <c r="W296" s="94" t="str">
        <f t="shared" si="68"/>
        <v>Mqtt1</v>
      </c>
      <c r="X296" s="90" t="str">
        <f t="shared" si="69"/>
        <v>450000 AMCS</v>
      </c>
      <c r="Y296" s="104" t="str">
        <f t="shared" si="70"/>
        <v>$.OperatorAlarmPanelSilenceButton</v>
      </c>
      <c r="Z296" s="94"/>
      <c r="AA296" s="90"/>
      <c r="AB296" s="104"/>
      <c r="AC296" s="104"/>
      <c r="AD296" s="105"/>
      <c r="AE296" s="105"/>
      <c r="AF296" s="105"/>
      <c r="AG296" s="97"/>
      <c r="AH296" s="94"/>
      <c r="AI296" s="66"/>
      <c r="AJ296" s="114"/>
      <c r="AK296" s="114"/>
      <c r="AL296" s="115" t="str">
        <f t="shared" si="73"/>
        <v/>
      </c>
      <c r="AM296" s="66"/>
      <c r="AN296" s="66"/>
      <c r="AO296" s="66"/>
      <c r="AP296" s="66"/>
      <c r="AQ296" s="128"/>
      <c r="AR296" s="66"/>
      <c r="AS296" s="60"/>
      <c r="AT296" s="60"/>
      <c r="AU296" s="66"/>
      <c r="AV296" s="129" t="str">
        <f t="shared" si="75"/>
        <v/>
      </c>
      <c r="AW296" s="129"/>
      <c r="AX296" s="142"/>
      <c r="AY296" s="146"/>
      <c r="AZ296" s="146"/>
      <c r="BA296" s="142" t="str">
        <f t="shared" si="74"/>
        <v/>
      </c>
      <c r="BB296" s="155"/>
      <c r="BC296" s="90"/>
      <c r="BD296" s="66"/>
      <c r="BE296" s="66"/>
      <c r="BF296" s="90"/>
      <c r="BG296" s="66"/>
      <c r="BH296" s="66"/>
      <c r="BI296" s="90"/>
      <c r="BJ296" s="66"/>
      <c r="BK296" s="66"/>
      <c r="BL296" s="90"/>
      <c r="BM296" s="66"/>
      <c r="BN296" s="66"/>
      <c r="BO296" s="90"/>
      <c r="BP296" s="66"/>
      <c r="BQ296" s="94"/>
      <c r="BR296" s="90"/>
      <c r="BS296" s="97"/>
      <c r="BT296" s="66"/>
      <c r="BU296" s="66"/>
    </row>
    <row r="297" spans="1:73" ht="15.75" x14ac:dyDescent="0.25">
      <c r="A297" s="51" t="s">
        <v>413</v>
      </c>
      <c r="B297" s="55"/>
      <c r="C297" s="51" t="s">
        <v>111</v>
      </c>
      <c r="D297" s="55" t="s">
        <v>24</v>
      </c>
      <c r="E297" s="60" t="s">
        <v>147</v>
      </c>
      <c r="F297" s="63" t="s">
        <v>132</v>
      </c>
      <c r="G297" s="66">
        <v>1</v>
      </c>
      <c r="H297" s="60"/>
      <c r="I297" s="60" t="s">
        <v>110</v>
      </c>
      <c r="J297" s="70" t="s">
        <v>527</v>
      </c>
      <c r="K297" s="73" t="s">
        <v>601</v>
      </c>
      <c r="L297" s="77"/>
      <c r="M297" s="77">
        <v>1000</v>
      </c>
      <c r="N297" s="77" t="s">
        <v>1699</v>
      </c>
      <c r="O297" s="82"/>
      <c r="P297" s="60" t="s">
        <v>753</v>
      </c>
      <c r="Q297" s="60"/>
      <c r="R297" s="90"/>
      <c r="S297" s="60"/>
      <c r="T297" s="94"/>
      <c r="U297" s="66"/>
      <c r="V297" s="97"/>
      <c r="W297" s="94" t="str">
        <f t="shared" si="68"/>
        <v>Mqtt1</v>
      </c>
      <c r="X297" s="90" t="str">
        <f t="shared" si="69"/>
        <v>450000 AMCS</v>
      </c>
      <c r="Y297" s="104" t="str">
        <f t="shared" si="70"/>
        <v>$.UmsCabin1Silence</v>
      </c>
      <c r="Z297" s="94"/>
      <c r="AA297" s="90"/>
      <c r="AB297" s="104"/>
      <c r="AC297" s="104"/>
      <c r="AD297" s="105"/>
      <c r="AE297" s="105"/>
      <c r="AF297" s="105"/>
      <c r="AG297" s="97"/>
      <c r="AH297" s="94"/>
      <c r="AI297" s="66"/>
      <c r="AJ297" s="114"/>
      <c r="AK297" s="114"/>
      <c r="AL297" s="115" t="str">
        <f t="shared" si="73"/>
        <v/>
      </c>
      <c r="AM297" s="66"/>
      <c r="AN297" s="66"/>
      <c r="AO297" s="66"/>
      <c r="AP297" s="66"/>
      <c r="AQ297" s="128"/>
      <c r="AR297" s="66"/>
      <c r="AS297" s="60"/>
      <c r="AT297" s="60"/>
      <c r="AU297" s="66"/>
      <c r="AV297" s="129" t="str">
        <f>IF(ISNUMBER(AL297),"Please consult operation manual for more information","")</f>
        <v/>
      </c>
      <c r="AW297" s="129"/>
      <c r="AX297" s="142"/>
      <c r="AY297" s="146"/>
      <c r="AZ297" s="146"/>
      <c r="BA297" s="142" t="str">
        <f t="shared" si="74"/>
        <v/>
      </c>
      <c r="BB297" s="155"/>
      <c r="BC297" s="90"/>
      <c r="BD297" s="66"/>
      <c r="BE297" s="66"/>
      <c r="BF297" s="90"/>
      <c r="BG297" s="66"/>
      <c r="BH297" s="66"/>
      <c r="BI297" s="90"/>
      <c r="BJ297" s="66"/>
      <c r="BK297" s="66"/>
      <c r="BL297" s="90"/>
      <c r="BM297" s="66"/>
      <c r="BN297" s="66"/>
      <c r="BO297" s="90"/>
      <c r="BP297" s="66"/>
      <c r="BQ297" s="94"/>
      <c r="BR297" s="90"/>
      <c r="BS297" s="97"/>
      <c r="BT297" s="66"/>
      <c r="BU297" s="66"/>
    </row>
    <row r="298" spans="1:73" ht="15.75" x14ac:dyDescent="0.25">
      <c r="A298" s="51" t="s">
        <v>413</v>
      </c>
      <c r="B298" s="55"/>
      <c r="C298" s="51" t="s">
        <v>111</v>
      </c>
      <c r="D298" s="55" t="s">
        <v>24</v>
      </c>
      <c r="E298" s="60" t="s">
        <v>147</v>
      </c>
      <c r="F298" s="63" t="s">
        <v>132</v>
      </c>
      <c r="G298" s="66">
        <v>2</v>
      </c>
      <c r="H298" s="60"/>
      <c r="I298" s="60" t="s">
        <v>110</v>
      </c>
      <c r="J298" s="70" t="s">
        <v>528</v>
      </c>
      <c r="K298" s="73" t="s">
        <v>601</v>
      </c>
      <c r="L298" s="77"/>
      <c r="M298" s="77">
        <v>1000</v>
      </c>
      <c r="N298" s="77" t="s">
        <v>1699</v>
      </c>
      <c r="O298" s="82"/>
      <c r="P298" s="60" t="s">
        <v>754</v>
      </c>
      <c r="Q298" s="60"/>
      <c r="R298" s="90"/>
      <c r="S298" s="60"/>
      <c r="T298" s="94"/>
      <c r="U298" s="66"/>
      <c r="V298" s="97"/>
      <c r="W298" s="94" t="str">
        <f t="shared" si="68"/>
        <v>Mqtt1</v>
      </c>
      <c r="X298" s="90" t="str">
        <f t="shared" si="69"/>
        <v>450000 AMCS</v>
      </c>
      <c r="Y298" s="104" t="str">
        <f t="shared" si="70"/>
        <v>$.UmsCabin2Silence</v>
      </c>
      <c r="Z298" s="94"/>
      <c r="AA298" s="90"/>
      <c r="AB298" s="104"/>
      <c r="AC298" s="104"/>
      <c r="AD298" s="105"/>
      <c r="AE298" s="105"/>
      <c r="AF298" s="105"/>
      <c r="AG298" s="97"/>
      <c r="AH298" s="94"/>
      <c r="AI298" s="66"/>
      <c r="AJ298" s="114"/>
      <c r="AK298" s="114"/>
      <c r="AL298" s="115" t="str">
        <f t="shared" si="73"/>
        <v/>
      </c>
      <c r="AM298" s="66"/>
      <c r="AN298" s="66"/>
      <c r="AO298" s="66"/>
      <c r="AP298" s="66"/>
      <c r="AQ298" s="128"/>
      <c r="AR298" s="66"/>
      <c r="AS298" s="60"/>
      <c r="AT298" s="60"/>
      <c r="AU298" s="66"/>
      <c r="AV298" s="129" t="str">
        <f>IF(ISNUMBER(AL298),"Please consult operation manual for more information","")</f>
        <v/>
      </c>
      <c r="AW298" s="129"/>
      <c r="AX298" s="142"/>
      <c r="AY298" s="146"/>
      <c r="AZ298" s="146"/>
      <c r="BA298" s="142" t="str">
        <f t="shared" si="74"/>
        <v/>
      </c>
      <c r="BB298" s="155"/>
      <c r="BC298" s="90"/>
      <c r="BD298" s="66"/>
      <c r="BE298" s="66"/>
      <c r="BF298" s="90"/>
      <c r="BG298" s="66"/>
      <c r="BH298" s="66"/>
      <c r="BI298" s="90"/>
      <c r="BJ298" s="66"/>
      <c r="BK298" s="66"/>
      <c r="BL298" s="90"/>
      <c r="BM298" s="66"/>
      <c r="BN298" s="66"/>
      <c r="BO298" s="90"/>
      <c r="BP298" s="66"/>
      <c r="BQ298" s="94"/>
      <c r="BR298" s="90"/>
      <c r="BS298" s="97"/>
      <c r="BT298" s="66"/>
      <c r="BU298" s="66"/>
    </row>
    <row r="299" spans="1:73" ht="15.75" x14ac:dyDescent="0.25">
      <c r="A299" s="51" t="s">
        <v>413</v>
      </c>
      <c r="B299" s="55"/>
      <c r="C299" s="51" t="s">
        <v>111</v>
      </c>
      <c r="D299" s="55" t="s">
        <v>24</v>
      </c>
      <c r="E299" s="60" t="s">
        <v>147</v>
      </c>
      <c r="F299" s="63" t="s">
        <v>132</v>
      </c>
      <c r="G299" s="66">
        <v>3</v>
      </c>
      <c r="H299" s="60"/>
      <c r="I299" s="60" t="s">
        <v>110</v>
      </c>
      <c r="J299" s="70" t="s">
        <v>529</v>
      </c>
      <c r="K299" s="73" t="s">
        <v>601</v>
      </c>
      <c r="L299" s="77"/>
      <c r="M299" s="77">
        <v>1000</v>
      </c>
      <c r="N299" s="77" t="s">
        <v>1699</v>
      </c>
      <c r="O299" s="82"/>
      <c r="P299" s="60" t="s">
        <v>755</v>
      </c>
      <c r="Q299" s="60"/>
      <c r="R299" s="90"/>
      <c r="S299" s="60"/>
      <c r="T299" s="94"/>
      <c r="U299" s="66"/>
      <c r="V299" s="97"/>
      <c r="W299" s="94" t="str">
        <f t="shared" si="68"/>
        <v>Mqtt1</v>
      </c>
      <c r="X299" s="90" t="str">
        <f t="shared" si="69"/>
        <v>450000 AMCS</v>
      </c>
      <c r="Y299" s="104" t="str">
        <f t="shared" si="70"/>
        <v>$.UmsCabin3Silence</v>
      </c>
      <c r="Z299" s="94"/>
      <c r="AA299" s="90"/>
      <c r="AB299" s="104"/>
      <c r="AC299" s="104"/>
      <c r="AD299" s="105"/>
      <c r="AE299" s="105"/>
      <c r="AF299" s="105"/>
      <c r="AG299" s="97"/>
      <c r="AH299" s="94"/>
      <c r="AI299" s="66"/>
      <c r="AJ299" s="114"/>
      <c r="AK299" s="114"/>
      <c r="AL299" s="115" t="str">
        <f t="shared" si="73"/>
        <v/>
      </c>
      <c r="AM299" s="66"/>
      <c r="AN299" s="66"/>
      <c r="AO299" s="66"/>
      <c r="AP299" s="66"/>
      <c r="AQ299" s="128"/>
      <c r="AR299" s="66"/>
      <c r="AS299" s="60"/>
      <c r="AT299" s="60"/>
      <c r="AU299" s="66"/>
      <c r="AV299" s="129" t="str">
        <f>IF(ISNUMBER(AL299),"Please consult operation manual for more information","")</f>
        <v/>
      </c>
      <c r="AW299" s="129"/>
      <c r="AX299" s="142"/>
      <c r="AY299" s="146"/>
      <c r="AZ299" s="146"/>
      <c r="BA299" s="142" t="str">
        <f t="shared" si="74"/>
        <v/>
      </c>
      <c r="BB299" s="155"/>
      <c r="BC299" s="90"/>
      <c r="BD299" s="66"/>
      <c r="BE299" s="66"/>
      <c r="BF299" s="90"/>
      <c r="BG299" s="66"/>
      <c r="BH299" s="66"/>
      <c r="BI299" s="90"/>
      <c r="BJ299" s="66"/>
      <c r="BK299" s="66"/>
      <c r="BL299" s="90"/>
      <c r="BM299" s="66"/>
      <c r="BN299" s="66"/>
      <c r="BO299" s="90"/>
      <c r="BP299" s="66"/>
      <c r="BQ299" s="94"/>
      <c r="BR299" s="90"/>
      <c r="BS299" s="97"/>
      <c r="BT299" s="66"/>
      <c r="BU299" s="66"/>
    </row>
    <row r="300" spans="1:73" ht="15.75" x14ac:dyDescent="0.25">
      <c r="A300" s="51" t="s">
        <v>413</v>
      </c>
      <c r="B300" s="55"/>
      <c r="C300" s="51" t="s">
        <v>111</v>
      </c>
      <c r="D300" s="55" t="s">
        <v>24</v>
      </c>
      <c r="E300" s="60" t="s">
        <v>147</v>
      </c>
      <c r="F300" s="63" t="s">
        <v>132</v>
      </c>
      <c r="G300" s="66">
        <v>4</v>
      </c>
      <c r="H300" s="60"/>
      <c r="I300" s="60" t="s">
        <v>110</v>
      </c>
      <c r="J300" s="70" t="str">
        <f>CONCATENATE("Spare_",E300,"_",G300)</f>
        <v>Spare_DI01_4</v>
      </c>
      <c r="K300" s="73" t="s">
        <v>601</v>
      </c>
      <c r="L300" s="77"/>
      <c r="M300" s="77">
        <v>1000</v>
      </c>
      <c r="N300" s="77" t="s">
        <v>605</v>
      </c>
      <c r="O300" s="82"/>
      <c r="P300" s="60" t="s">
        <v>146</v>
      </c>
      <c r="Q300" s="60"/>
      <c r="R300" s="90"/>
      <c r="S300" s="60"/>
      <c r="T300" s="94"/>
      <c r="U300" s="66"/>
      <c r="V300" s="97"/>
      <c r="W300" s="94" t="str">
        <f t="shared" si="68"/>
        <v/>
      </c>
      <c r="X300" s="90" t="str">
        <f t="shared" si="69"/>
        <v/>
      </c>
      <c r="Y300" s="104" t="str">
        <f t="shared" si="70"/>
        <v/>
      </c>
      <c r="Z300" s="94"/>
      <c r="AA300" s="90"/>
      <c r="AB300" s="104"/>
      <c r="AC300" s="104"/>
      <c r="AD300" s="105"/>
      <c r="AE300" s="105"/>
      <c r="AF300" s="105"/>
      <c r="AG300" s="97"/>
      <c r="AH300" s="94"/>
      <c r="AI300" s="66"/>
      <c r="AJ300" s="114"/>
      <c r="AK300" s="114"/>
      <c r="AL300" s="115" t="str">
        <f t="shared" si="73"/>
        <v/>
      </c>
      <c r="AM300" s="66"/>
      <c r="AN300" s="66"/>
      <c r="AO300" s="66"/>
      <c r="AP300" s="66"/>
      <c r="AQ300" s="128"/>
      <c r="AR300" s="66"/>
      <c r="AS300" s="60"/>
      <c r="AT300" s="60"/>
      <c r="AU300" s="66"/>
      <c r="AV300" s="129" t="str">
        <f>IF(ISNUMBER(AL300),"Please consult operation manual for more information","")</f>
        <v/>
      </c>
      <c r="AW300" s="129"/>
      <c r="AX300" s="142"/>
      <c r="AY300" s="146"/>
      <c r="AZ300" s="146"/>
      <c r="BA300" s="142" t="str">
        <f t="shared" si="74"/>
        <v/>
      </c>
      <c r="BB300" s="155"/>
      <c r="BC300" s="90"/>
      <c r="BD300" s="66"/>
      <c r="BE300" s="66"/>
      <c r="BF300" s="90"/>
      <c r="BG300" s="66"/>
      <c r="BH300" s="66"/>
      <c r="BI300" s="90"/>
      <c r="BJ300" s="66"/>
      <c r="BK300" s="66"/>
      <c r="BL300" s="90"/>
      <c r="BM300" s="66"/>
      <c r="BN300" s="66"/>
      <c r="BO300" s="90"/>
      <c r="BP300" s="66"/>
      <c r="BQ300" s="94"/>
      <c r="BR300" s="90"/>
      <c r="BS300" s="97"/>
      <c r="BT300" s="66"/>
      <c r="BU300" s="66"/>
    </row>
    <row r="301" spans="1:73" ht="15.75" x14ac:dyDescent="0.25">
      <c r="A301" s="51" t="s">
        <v>413</v>
      </c>
      <c r="B301" s="55"/>
      <c r="C301" s="51" t="s">
        <v>111</v>
      </c>
      <c r="D301" s="55" t="s">
        <v>24</v>
      </c>
      <c r="E301" s="60" t="s">
        <v>147</v>
      </c>
      <c r="F301" s="63" t="s">
        <v>132</v>
      </c>
      <c r="G301" s="66">
        <v>5</v>
      </c>
      <c r="H301" s="60"/>
      <c r="I301" s="60" t="s">
        <v>110</v>
      </c>
      <c r="J301" s="70" t="str">
        <f t="shared" ref="J301:J304" si="76">CONCATENATE("Spare_",E301,"_",G301)</f>
        <v>Spare_DI01_5</v>
      </c>
      <c r="K301" s="73" t="s">
        <v>601</v>
      </c>
      <c r="L301" s="77"/>
      <c r="M301" s="77">
        <v>1000</v>
      </c>
      <c r="N301" s="77" t="s">
        <v>605</v>
      </c>
      <c r="O301" s="82"/>
      <c r="P301" s="60" t="s">
        <v>146</v>
      </c>
      <c r="Q301" s="60"/>
      <c r="R301" s="90"/>
      <c r="S301" s="60"/>
      <c r="T301" s="94"/>
      <c r="U301" s="66"/>
      <c r="V301" s="97"/>
      <c r="W301" s="94" t="str">
        <f t="shared" si="68"/>
        <v/>
      </c>
      <c r="X301" s="90" t="str">
        <f t="shared" si="69"/>
        <v/>
      </c>
      <c r="Y301" s="104" t="str">
        <f t="shared" si="70"/>
        <v/>
      </c>
      <c r="Z301" s="94"/>
      <c r="AA301" s="90"/>
      <c r="AB301" s="104"/>
      <c r="AC301" s="104"/>
      <c r="AD301" s="105"/>
      <c r="AE301" s="105"/>
      <c r="AF301" s="105"/>
      <c r="AG301" s="97"/>
      <c r="AH301" s="94"/>
      <c r="AI301" s="66"/>
      <c r="AJ301" s="114"/>
      <c r="AK301" s="114"/>
      <c r="AL301" s="115" t="str">
        <f t="shared" si="73"/>
        <v/>
      </c>
      <c r="AM301" s="66"/>
      <c r="AN301" s="66"/>
      <c r="AO301" s="66"/>
      <c r="AP301" s="66"/>
      <c r="AQ301" s="128"/>
      <c r="AR301" s="66"/>
      <c r="AS301" s="60"/>
      <c r="AT301" s="60"/>
      <c r="AU301" s="66"/>
      <c r="AV301" s="129"/>
      <c r="AW301" s="129"/>
      <c r="AX301" s="142"/>
      <c r="AY301" s="146"/>
      <c r="AZ301" s="146"/>
      <c r="BA301" s="142" t="str">
        <f t="shared" si="74"/>
        <v/>
      </c>
      <c r="BB301" s="155"/>
      <c r="BC301" s="90"/>
      <c r="BD301" s="66"/>
      <c r="BE301" s="66"/>
      <c r="BF301" s="90"/>
      <c r="BG301" s="66"/>
      <c r="BH301" s="66"/>
      <c r="BI301" s="90"/>
      <c r="BJ301" s="66"/>
      <c r="BK301" s="66"/>
      <c r="BL301" s="90"/>
      <c r="BM301" s="66"/>
      <c r="BN301" s="66"/>
      <c r="BO301" s="90"/>
      <c r="BP301" s="66"/>
      <c r="BQ301" s="94"/>
      <c r="BR301" s="90"/>
      <c r="BS301" s="97"/>
      <c r="BT301" s="66"/>
      <c r="BU301" s="66"/>
    </row>
    <row r="302" spans="1:73" ht="15.75" x14ac:dyDescent="0.25">
      <c r="A302" s="51" t="s">
        <v>413</v>
      </c>
      <c r="B302" s="55"/>
      <c r="C302" s="51" t="s">
        <v>111</v>
      </c>
      <c r="D302" s="55" t="s">
        <v>24</v>
      </c>
      <c r="E302" s="60" t="s">
        <v>147</v>
      </c>
      <c r="F302" s="63" t="s">
        <v>132</v>
      </c>
      <c r="G302" s="66">
        <v>6</v>
      </c>
      <c r="H302" s="60"/>
      <c r="I302" s="60" t="s">
        <v>110</v>
      </c>
      <c r="J302" s="70" t="str">
        <f t="shared" si="76"/>
        <v>Spare_DI01_6</v>
      </c>
      <c r="K302" s="73" t="s">
        <v>601</v>
      </c>
      <c r="L302" s="77"/>
      <c r="M302" s="77">
        <v>1000</v>
      </c>
      <c r="N302" s="77" t="s">
        <v>605</v>
      </c>
      <c r="O302" s="82"/>
      <c r="P302" s="60" t="s">
        <v>146</v>
      </c>
      <c r="Q302" s="60"/>
      <c r="R302" s="90"/>
      <c r="S302" s="60"/>
      <c r="T302" s="94"/>
      <c r="U302" s="66"/>
      <c r="V302" s="97"/>
      <c r="W302" s="94" t="str">
        <f t="shared" si="68"/>
        <v/>
      </c>
      <c r="X302" s="90" t="str">
        <f t="shared" si="69"/>
        <v/>
      </c>
      <c r="Y302" s="104" t="str">
        <f t="shared" si="70"/>
        <v/>
      </c>
      <c r="Z302" s="94"/>
      <c r="AA302" s="90"/>
      <c r="AB302" s="104"/>
      <c r="AC302" s="104"/>
      <c r="AD302" s="105"/>
      <c r="AE302" s="105"/>
      <c r="AF302" s="105"/>
      <c r="AG302" s="97"/>
      <c r="AH302" s="94"/>
      <c r="AI302" s="66"/>
      <c r="AJ302" s="114"/>
      <c r="AK302" s="114"/>
      <c r="AL302" s="115" t="str">
        <f t="shared" si="73"/>
        <v/>
      </c>
      <c r="AM302" s="66"/>
      <c r="AN302" s="66"/>
      <c r="AO302" s="66"/>
      <c r="AP302" s="66"/>
      <c r="AQ302" s="128"/>
      <c r="AR302" s="66"/>
      <c r="AS302" s="60"/>
      <c r="AT302" s="60"/>
      <c r="AU302" s="66"/>
      <c r="AV302" s="129"/>
      <c r="AW302" s="129"/>
      <c r="AX302" s="142"/>
      <c r="AY302" s="146"/>
      <c r="AZ302" s="146"/>
      <c r="BA302" s="142" t="str">
        <f t="shared" si="74"/>
        <v/>
      </c>
      <c r="BB302" s="155"/>
      <c r="BC302" s="90"/>
      <c r="BD302" s="66"/>
      <c r="BE302" s="66"/>
      <c r="BF302" s="90"/>
      <c r="BG302" s="66"/>
      <c r="BH302" s="66"/>
      <c r="BI302" s="90"/>
      <c r="BJ302" s="66"/>
      <c r="BK302" s="66"/>
      <c r="BL302" s="90"/>
      <c r="BM302" s="66"/>
      <c r="BN302" s="66"/>
      <c r="BO302" s="90"/>
      <c r="BP302" s="66"/>
      <c r="BQ302" s="94"/>
      <c r="BR302" s="90"/>
      <c r="BS302" s="97"/>
      <c r="BT302" s="66"/>
      <c r="BU302" s="66"/>
    </row>
    <row r="303" spans="1:73" ht="15.75" x14ac:dyDescent="0.25">
      <c r="A303" s="51" t="s">
        <v>413</v>
      </c>
      <c r="B303" s="55"/>
      <c r="C303" s="51" t="s">
        <v>111</v>
      </c>
      <c r="D303" s="55" t="s">
        <v>24</v>
      </c>
      <c r="E303" s="60" t="s">
        <v>147</v>
      </c>
      <c r="F303" s="63" t="s">
        <v>132</v>
      </c>
      <c r="G303" s="66">
        <v>7</v>
      </c>
      <c r="H303" s="60"/>
      <c r="I303" s="60" t="s">
        <v>110</v>
      </c>
      <c r="J303" s="70" t="str">
        <f t="shared" si="76"/>
        <v>Spare_DI01_7</v>
      </c>
      <c r="K303" s="73" t="s">
        <v>601</v>
      </c>
      <c r="L303" s="77"/>
      <c r="M303" s="77">
        <v>1000</v>
      </c>
      <c r="N303" s="77" t="s">
        <v>605</v>
      </c>
      <c r="O303" s="82"/>
      <c r="P303" s="60" t="s">
        <v>146</v>
      </c>
      <c r="Q303" s="60"/>
      <c r="R303" s="90"/>
      <c r="S303" s="60"/>
      <c r="T303" s="94"/>
      <c r="U303" s="66"/>
      <c r="V303" s="97"/>
      <c r="W303" s="94" t="str">
        <f t="shared" si="68"/>
        <v/>
      </c>
      <c r="X303" s="90" t="str">
        <f t="shared" si="69"/>
        <v/>
      </c>
      <c r="Y303" s="104" t="str">
        <f t="shared" si="70"/>
        <v/>
      </c>
      <c r="Z303" s="94"/>
      <c r="AA303" s="90"/>
      <c r="AB303" s="104"/>
      <c r="AC303" s="104"/>
      <c r="AD303" s="105"/>
      <c r="AE303" s="105"/>
      <c r="AF303" s="105"/>
      <c r="AG303" s="97"/>
      <c r="AH303" s="94"/>
      <c r="AI303" s="66"/>
      <c r="AJ303" s="114"/>
      <c r="AK303" s="114"/>
      <c r="AL303" s="115" t="str">
        <f t="shared" si="73"/>
        <v/>
      </c>
      <c r="AM303" s="66"/>
      <c r="AN303" s="66"/>
      <c r="AO303" s="66"/>
      <c r="AP303" s="66"/>
      <c r="AQ303" s="128"/>
      <c r="AR303" s="66"/>
      <c r="AS303" s="60"/>
      <c r="AT303" s="60"/>
      <c r="AU303" s="66"/>
      <c r="AV303" s="129" t="str">
        <f t="shared" ref="AV303:AV320" si="77">IF(ISNUMBER(AL303),"Please consult operation manual for more information","")</f>
        <v/>
      </c>
      <c r="AW303" s="129"/>
      <c r="AX303" s="142"/>
      <c r="AY303" s="146"/>
      <c r="AZ303" s="146"/>
      <c r="BA303" s="142" t="str">
        <f t="shared" si="74"/>
        <v/>
      </c>
      <c r="BB303" s="155"/>
      <c r="BC303" s="90"/>
      <c r="BD303" s="66"/>
      <c r="BE303" s="66"/>
      <c r="BF303" s="90"/>
      <c r="BG303" s="66"/>
      <c r="BH303" s="66"/>
      <c r="BI303" s="90"/>
      <c r="BJ303" s="66"/>
      <c r="BK303" s="66"/>
      <c r="BL303" s="90"/>
      <c r="BM303" s="66"/>
      <c r="BN303" s="66"/>
      <c r="BO303" s="90"/>
      <c r="BP303" s="66"/>
      <c r="BQ303" s="94"/>
      <c r="BR303" s="90"/>
      <c r="BS303" s="97"/>
      <c r="BT303" s="66"/>
      <c r="BU303" s="66"/>
    </row>
    <row r="304" spans="1:73" ht="15.75" x14ac:dyDescent="0.25">
      <c r="A304" s="51" t="s">
        <v>413</v>
      </c>
      <c r="B304" s="55"/>
      <c r="C304" s="51" t="s">
        <v>111</v>
      </c>
      <c r="D304" s="55" t="s">
        <v>24</v>
      </c>
      <c r="E304" s="60" t="s">
        <v>147</v>
      </c>
      <c r="F304" s="63" t="s">
        <v>132</v>
      </c>
      <c r="G304" s="66">
        <v>8</v>
      </c>
      <c r="H304" s="60"/>
      <c r="I304" s="60" t="s">
        <v>110</v>
      </c>
      <c r="J304" s="70" t="str">
        <f t="shared" si="76"/>
        <v>Spare_DI01_8</v>
      </c>
      <c r="K304" s="73" t="s">
        <v>601</v>
      </c>
      <c r="L304" s="77"/>
      <c r="M304" s="77">
        <v>1000</v>
      </c>
      <c r="N304" s="77" t="s">
        <v>605</v>
      </c>
      <c r="O304" s="82"/>
      <c r="P304" s="60" t="s">
        <v>146</v>
      </c>
      <c r="Q304" s="60"/>
      <c r="R304" s="90"/>
      <c r="S304" s="60"/>
      <c r="T304" s="94"/>
      <c r="U304" s="66"/>
      <c r="V304" s="97"/>
      <c r="W304" s="94" t="str">
        <f t="shared" si="68"/>
        <v/>
      </c>
      <c r="X304" s="90" t="str">
        <f t="shared" si="69"/>
        <v/>
      </c>
      <c r="Y304" s="104" t="str">
        <f t="shared" si="70"/>
        <v/>
      </c>
      <c r="Z304" s="94"/>
      <c r="AA304" s="90"/>
      <c r="AB304" s="104"/>
      <c r="AC304" s="104"/>
      <c r="AD304" s="105"/>
      <c r="AE304" s="105"/>
      <c r="AF304" s="105"/>
      <c r="AG304" s="97"/>
      <c r="AH304" s="94"/>
      <c r="AI304" s="66"/>
      <c r="AJ304" s="114"/>
      <c r="AK304" s="114"/>
      <c r="AL304" s="115" t="str">
        <f t="shared" si="73"/>
        <v/>
      </c>
      <c r="AM304" s="66"/>
      <c r="AN304" s="66"/>
      <c r="AO304" s="66"/>
      <c r="AP304" s="66"/>
      <c r="AQ304" s="128"/>
      <c r="AR304" s="66"/>
      <c r="AS304" s="60"/>
      <c r="AT304" s="60"/>
      <c r="AU304" s="66"/>
      <c r="AV304" s="129" t="str">
        <f t="shared" si="77"/>
        <v/>
      </c>
      <c r="AW304" s="129"/>
      <c r="AX304" s="142"/>
      <c r="AY304" s="146"/>
      <c r="AZ304" s="146"/>
      <c r="BA304" s="142" t="str">
        <f t="shared" si="74"/>
        <v/>
      </c>
      <c r="BB304" s="155"/>
      <c r="BC304" s="90"/>
      <c r="BD304" s="66"/>
      <c r="BE304" s="66"/>
      <c r="BF304" s="90"/>
      <c r="BG304" s="66"/>
      <c r="BH304" s="66"/>
      <c r="BI304" s="90"/>
      <c r="BJ304" s="66"/>
      <c r="BK304" s="66"/>
      <c r="BL304" s="90"/>
      <c r="BM304" s="66"/>
      <c r="BN304" s="66"/>
      <c r="BO304" s="90"/>
      <c r="BP304" s="66"/>
      <c r="BQ304" s="94"/>
      <c r="BR304" s="90"/>
      <c r="BS304" s="97"/>
      <c r="BT304" s="66"/>
      <c r="BU304" s="66"/>
    </row>
    <row r="305" spans="1:73" ht="15.75" x14ac:dyDescent="0.25">
      <c r="A305" s="51" t="s">
        <v>422</v>
      </c>
      <c r="B305" s="55"/>
      <c r="C305" s="51" t="s">
        <v>111</v>
      </c>
      <c r="D305" s="55" t="s">
        <v>24</v>
      </c>
      <c r="E305" s="60" t="s">
        <v>155</v>
      </c>
      <c r="F305" s="63" t="s">
        <v>156</v>
      </c>
      <c r="G305" s="66">
        <v>1</v>
      </c>
      <c r="H305" s="60"/>
      <c r="I305" s="60" t="s">
        <v>110</v>
      </c>
      <c r="J305" s="70" t="s">
        <v>530</v>
      </c>
      <c r="K305" s="73" t="s">
        <v>601</v>
      </c>
      <c r="L305" s="77"/>
      <c r="M305" s="77">
        <v>1000</v>
      </c>
      <c r="N305" s="77" t="s">
        <v>1699</v>
      </c>
      <c r="O305" s="82"/>
      <c r="P305" s="60" t="s">
        <v>756</v>
      </c>
      <c r="Q305" s="60"/>
      <c r="R305" s="90"/>
      <c r="S305" s="60"/>
      <c r="T305" s="94"/>
      <c r="U305" s="66"/>
      <c r="V305" s="97"/>
      <c r="W305" s="94" t="str">
        <f t="shared" si="68"/>
        <v>Mqtt1</v>
      </c>
      <c r="X305" s="90" t="str">
        <f t="shared" si="69"/>
        <v>450000 AMCS</v>
      </c>
      <c r="Y305" s="104" t="str">
        <f t="shared" si="70"/>
        <v>$.UmsCabin1Buzzer</v>
      </c>
      <c r="Z305" s="94"/>
      <c r="AA305" s="90"/>
      <c r="AB305" s="104"/>
      <c r="AC305" s="104"/>
      <c r="AD305" s="105"/>
      <c r="AE305" s="105"/>
      <c r="AF305" s="105"/>
      <c r="AG305" s="97"/>
      <c r="AH305" s="94"/>
      <c r="AI305" s="66"/>
      <c r="AJ305" s="114"/>
      <c r="AK305" s="114"/>
      <c r="AL305" s="115" t="str">
        <f t="shared" si="73"/>
        <v/>
      </c>
      <c r="AM305" s="66"/>
      <c r="AN305" s="66"/>
      <c r="AO305" s="66"/>
      <c r="AP305" s="66"/>
      <c r="AQ305" s="128"/>
      <c r="AR305" s="66"/>
      <c r="AS305" s="60"/>
      <c r="AT305" s="60"/>
      <c r="AU305" s="66"/>
      <c r="AV305" s="129" t="str">
        <f t="shared" si="77"/>
        <v/>
      </c>
      <c r="AW305" s="129"/>
      <c r="AX305" s="142"/>
      <c r="AY305" s="146"/>
      <c r="AZ305" s="146"/>
      <c r="BA305" s="142" t="str">
        <f t="shared" si="74"/>
        <v/>
      </c>
      <c r="BB305" s="155"/>
      <c r="BC305" s="90"/>
      <c r="BD305" s="66"/>
      <c r="BE305" s="66"/>
      <c r="BF305" s="90"/>
      <c r="BG305" s="66"/>
      <c r="BH305" s="66"/>
      <c r="BI305" s="90"/>
      <c r="BJ305" s="66"/>
      <c r="BK305" s="66"/>
      <c r="BL305" s="90"/>
      <c r="BM305" s="66"/>
      <c r="BN305" s="66"/>
      <c r="BO305" s="90"/>
      <c r="BP305" s="66"/>
      <c r="BQ305" s="94"/>
      <c r="BR305" s="90"/>
      <c r="BS305" s="97"/>
      <c r="BT305" s="66"/>
      <c r="BU305" s="66"/>
    </row>
    <row r="306" spans="1:73" ht="15.75" x14ac:dyDescent="0.25">
      <c r="A306" s="51" t="s">
        <v>422</v>
      </c>
      <c r="B306" s="55"/>
      <c r="C306" s="51" t="s">
        <v>111</v>
      </c>
      <c r="D306" s="55" t="s">
        <v>24</v>
      </c>
      <c r="E306" s="60" t="s">
        <v>155</v>
      </c>
      <c r="F306" s="63" t="s">
        <v>156</v>
      </c>
      <c r="G306" s="66">
        <v>2</v>
      </c>
      <c r="H306" s="60"/>
      <c r="I306" s="60" t="s">
        <v>110</v>
      </c>
      <c r="J306" s="70" t="s">
        <v>531</v>
      </c>
      <c r="K306" s="73" t="s">
        <v>601</v>
      </c>
      <c r="L306" s="77"/>
      <c r="M306" s="77">
        <v>1000</v>
      </c>
      <c r="N306" s="77" t="s">
        <v>1699</v>
      </c>
      <c r="O306" s="82"/>
      <c r="P306" s="60" t="s">
        <v>757</v>
      </c>
      <c r="Q306" s="60"/>
      <c r="R306" s="90"/>
      <c r="S306" s="60"/>
      <c r="T306" s="94"/>
      <c r="U306" s="66"/>
      <c r="V306" s="97"/>
      <c r="W306" s="94" t="str">
        <f t="shared" si="68"/>
        <v>Mqtt1</v>
      </c>
      <c r="X306" s="90" t="str">
        <f t="shared" si="69"/>
        <v>450000 AMCS</v>
      </c>
      <c r="Y306" s="104" t="str">
        <f t="shared" si="70"/>
        <v>$.UmsCabin2Buzzer</v>
      </c>
      <c r="Z306" s="94"/>
      <c r="AA306" s="90"/>
      <c r="AB306" s="104"/>
      <c r="AC306" s="104"/>
      <c r="AD306" s="105"/>
      <c r="AE306" s="105"/>
      <c r="AF306" s="105"/>
      <c r="AG306" s="97"/>
      <c r="AH306" s="94"/>
      <c r="AI306" s="66"/>
      <c r="AJ306" s="114"/>
      <c r="AK306" s="114"/>
      <c r="AL306" s="115" t="str">
        <f t="shared" si="73"/>
        <v/>
      </c>
      <c r="AM306" s="66"/>
      <c r="AN306" s="66"/>
      <c r="AO306" s="66"/>
      <c r="AP306" s="66"/>
      <c r="AQ306" s="128"/>
      <c r="AR306" s="66"/>
      <c r="AS306" s="60"/>
      <c r="AT306" s="60"/>
      <c r="AU306" s="66"/>
      <c r="AV306" s="129" t="str">
        <f t="shared" si="77"/>
        <v/>
      </c>
      <c r="AW306" s="129"/>
      <c r="AX306" s="142"/>
      <c r="AY306" s="146"/>
      <c r="AZ306" s="146"/>
      <c r="BA306" s="142" t="str">
        <f t="shared" si="74"/>
        <v/>
      </c>
      <c r="BB306" s="155"/>
      <c r="BC306" s="90"/>
      <c r="BD306" s="66"/>
      <c r="BE306" s="66"/>
      <c r="BF306" s="90"/>
      <c r="BG306" s="66"/>
      <c r="BH306" s="66"/>
      <c r="BI306" s="90"/>
      <c r="BJ306" s="66"/>
      <c r="BK306" s="66"/>
      <c r="BL306" s="90"/>
      <c r="BM306" s="66"/>
      <c r="BN306" s="66"/>
      <c r="BO306" s="90"/>
      <c r="BP306" s="66"/>
      <c r="BQ306" s="94"/>
      <c r="BR306" s="90"/>
      <c r="BS306" s="97"/>
      <c r="BT306" s="66"/>
      <c r="BU306" s="66"/>
    </row>
    <row r="307" spans="1:73" ht="15.75" x14ac:dyDescent="0.25">
      <c r="A307" s="51" t="s">
        <v>422</v>
      </c>
      <c r="B307" s="55"/>
      <c r="C307" s="51" t="s">
        <v>111</v>
      </c>
      <c r="D307" s="55" t="s">
        <v>24</v>
      </c>
      <c r="E307" s="60" t="s">
        <v>155</v>
      </c>
      <c r="F307" s="63" t="s">
        <v>156</v>
      </c>
      <c r="G307" s="66">
        <v>3</v>
      </c>
      <c r="H307" s="60"/>
      <c r="I307" s="60" t="s">
        <v>110</v>
      </c>
      <c r="J307" s="70" t="s">
        <v>532</v>
      </c>
      <c r="K307" s="73" t="s">
        <v>601</v>
      </c>
      <c r="L307" s="77"/>
      <c r="M307" s="77">
        <v>1000</v>
      </c>
      <c r="N307" s="77" t="s">
        <v>1699</v>
      </c>
      <c r="O307" s="82"/>
      <c r="P307" s="60" t="s">
        <v>758</v>
      </c>
      <c r="Q307" s="60"/>
      <c r="R307" s="90"/>
      <c r="S307" s="60"/>
      <c r="T307" s="94"/>
      <c r="U307" s="66"/>
      <c r="V307" s="97"/>
      <c r="W307" s="94" t="str">
        <f t="shared" si="68"/>
        <v>Mqtt1</v>
      </c>
      <c r="X307" s="90" t="str">
        <f t="shared" si="69"/>
        <v>450000 AMCS</v>
      </c>
      <c r="Y307" s="104" t="str">
        <f t="shared" si="70"/>
        <v>$.UmsCabin3Buzzer</v>
      </c>
      <c r="Z307" s="94"/>
      <c r="AA307" s="90"/>
      <c r="AB307" s="104"/>
      <c r="AC307" s="104"/>
      <c r="AD307" s="105"/>
      <c r="AE307" s="105"/>
      <c r="AF307" s="105"/>
      <c r="AG307" s="97"/>
      <c r="AH307" s="94"/>
      <c r="AI307" s="66"/>
      <c r="AJ307" s="114"/>
      <c r="AK307" s="114"/>
      <c r="AL307" s="115" t="str">
        <f t="shared" si="73"/>
        <v/>
      </c>
      <c r="AM307" s="66"/>
      <c r="AN307" s="66"/>
      <c r="AO307" s="66"/>
      <c r="AP307" s="66"/>
      <c r="AQ307" s="128"/>
      <c r="AR307" s="66"/>
      <c r="AS307" s="60"/>
      <c r="AT307" s="60"/>
      <c r="AU307" s="66"/>
      <c r="AV307" s="129" t="str">
        <f t="shared" si="77"/>
        <v/>
      </c>
      <c r="AW307" s="129"/>
      <c r="AX307" s="142"/>
      <c r="AY307" s="146"/>
      <c r="AZ307" s="146"/>
      <c r="BA307" s="142" t="str">
        <f t="shared" si="74"/>
        <v/>
      </c>
      <c r="BB307" s="155"/>
      <c r="BC307" s="90"/>
      <c r="BD307" s="66"/>
      <c r="BE307" s="66"/>
      <c r="BF307" s="90"/>
      <c r="BG307" s="66"/>
      <c r="BH307" s="66"/>
      <c r="BI307" s="90"/>
      <c r="BJ307" s="66"/>
      <c r="BK307" s="66"/>
      <c r="BL307" s="90"/>
      <c r="BM307" s="66"/>
      <c r="BN307" s="66"/>
      <c r="BO307" s="90"/>
      <c r="BP307" s="66"/>
      <c r="BQ307" s="94"/>
      <c r="BR307" s="90"/>
      <c r="BS307" s="97"/>
      <c r="BT307" s="66"/>
      <c r="BU307" s="66"/>
    </row>
    <row r="308" spans="1:73" ht="15.75" x14ac:dyDescent="0.25">
      <c r="A308" s="51" t="s">
        <v>422</v>
      </c>
      <c r="B308" s="55"/>
      <c r="C308" s="51" t="s">
        <v>111</v>
      </c>
      <c r="D308" s="55" t="s">
        <v>24</v>
      </c>
      <c r="E308" s="60" t="s">
        <v>155</v>
      </c>
      <c r="F308" s="63" t="s">
        <v>156</v>
      </c>
      <c r="G308" s="66">
        <v>4</v>
      </c>
      <c r="H308" s="60"/>
      <c r="I308" s="60" t="s">
        <v>110</v>
      </c>
      <c r="J308" s="70" t="s">
        <v>189</v>
      </c>
      <c r="K308" s="73" t="s">
        <v>601</v>
      </c>
      <c r="L308" s="77"/>
      <c r="M308" s="77">
        <v>1000</v>
      </c>
      <c r="N308" s="77" t="s">
        <v>1699</v>
      </c>
      <c r="O308" s="82"/>
      <c r="P308" s="60" t="s">
        <v>166</v>
      </c>
      <c r="Q308" s="60"/>
      <c r="R308" s="90"/>
      <c r="S308" s="60"/>
      <c r="T308" s="94"/>
      <c r="U308" s="66"/>
      <c r="V308" s="97"/>
      <c r="W308" s="94" t="str">
        <f t="shared" si="68"/>
        <v>Mqtt1</v>
      </c>
      <c r="X308" s="90" t="str">
        <f t="shared" si="69"/>
        <v>450000 AMCS</v>
      </c>
      <c r="Y308" s="104" t="str">
        <f t="shared" si="70"/>
        <v>$.BridgeAlarmPanelSilenceLight</v>
      </c>
      <c r="Z308" s="94"/>
      <c r="AA308" s="90"/>
      <c r="AB308" s="104"/>
      <c r="AC308" s="104"/>
      <c r="AD308" s="105"/>
      <c r="AE308" s="105"/>
      <c r="AF308" s="105"/>
      <c r="AG308" s="97"/>
      <c r="AH308" s="94"/>
      <c r="AI308" s="66"/>
      <c r="AJ308" s="114"/>
      <c r="AK308" s="114"/>
      <c r="AL308" s="115" t="str">
        <f t="shared" si="73"/>
        <v/>
      </c>
      <c r="AM308" s="66"/>
      <c r="AN308" s="66"/>
      <c r="AO308" s="66"/>
      <c r="AP308" s="66"/>
      <c r="AQ308" s="128"/>
      <c r="AR308" s="66"/>
      <c r="AS308" s="60"/>
      <c r="AT308" s="60"/>
      <c r="AU308" s="66"/>
      <c r="AV308" s="129" t="str">
        <f t="shared" si="77"/>
        <v/>
      </c>
      <c r="AW308" s="129"/>
      <c r="AX308" s="142"/>
      <c r="AY308" s="146"/>
      <c r="AZ308" s="146"/>
      <c r="BA308" s="142" t="str">
        <f t="shared" si="74"/>
        <v/>
      </c>
      <c r="BB308" s="155"/>
      <c r="BC308" s="90"/>
      <c r="BD308" s="66"/>
      <c r="BE308" s="66"/>
      <c r="BF308" s="90"/>
      <c r="BG308" s="66"/>
      <c r="BH308" s="66"/>
      <c r="BI308" s="90"/>
      <c r="BJ308" s="66"/>
      <c r="BK308" s="66"/>
      <c r="BL308" s="90"/>
      <c r="BM308" s="66"/>
      <c r="BN308" s="66"/>
      <c r="BO308" s="90"/>
      <c r="BP308" s="66"/>
      <c r="BQ308" s="94"/>
      <c r="BR308" s="90"/>
      <c r="BS308" s="97"/>
      <c r="BT308" s="66"/>
      <c r="BU308" s="66"/>
    </row>
    <row r="309" spans="1:73" ht="15.75" x14ac:dyDescent="0.25">
      <c r="A309" s="51" t="s">
        <v>422</v>
      </c>
      <c r="B309" s="55"/>
      <c r="C309" s="51" t="s">
        <v>111</v>
      </c>
      <c r="D309" s="55" t="s">
        <v>24</v>
      </c>
      <c r="E309" s="60" t="s">
        <v>155</v>
      </c>
      <c r="F309" s="63" t="s">
        <v>156</v>
      </c>
      <c r="G309" s="66">
        <v>5</v>
      </c>
      <c r="H309" s="60"/>
      <c r="I309" s="60" t="s">
        <v>110</v>
      </c>
      <c r="J309" s="70" t="s">
        <v>533</v>
      </c>
      <c r="K309" s="73" t="s">
        <v>601</v>
      </c>
      <c r="L309" s="77"/>
      <c r="M309" s="77">
        <v>1000</v>
      </c>
      <c r="N309" s="77" t="s">
        <v>1699</v>
      </c>
      <c r="O309" s="82"/>
      <c r="P309" s="60" t="s">
        <v>759</v>
      </c>
      <c r="Q309" s="60"/>
      <c r="R309" s="90"/>
      <c r="S309" s="60"/>
      <c r="T309" s="94"/>
      <c r="U309" s="66"/>
      <c r="V309" s="97"/>
      <c r="W309" s="94" t="str">
        <f t="shared" si="68"/>
        <v>Mqtt1</v>
      </c>
      <c r="X309" s="90" t="str">
        <f t="shared" si="69"/>
        <v>450000 AMCS</v>
      </c>
      <c r="Y309" s="104" t="str">
        <f t="shared" si="70"/>
        <v>$.OperatorAlarmPanelSilenceLight</v>
      </c>
      <c r="Z309" s="94"/>
      <c r="AA309" s="90"/>
      <c r="AB309" s="104"/>
      <c r="AC309" s="104"/>
      <c r="AD309" s="105"/>
      <c r="AE309" s="105"/>
      <c r="AF309" s="105"/>
      <c r="AG309" s="97"/>
      <c r="AH309" s="94"/>
      <c r="AI309" s="66"/>
      <c r="AJ309" s="114"/>
      <c r="AK309" s="114"/>
      <c r="AL309" s="115" t="str">
        <f t="shared" si="73"/>
        <v/>
      </c>
      <c r="AM309" s="66"/>
      <c r="AN309" s="66"/>
      <c r="AO309" s="66"/>
      <c r="AP309" s="66"/>
      <c r="AQ309" s="128"/>
      <c r="AR309" s="66"/>
      <c r="AS309" s="60"/>
      <c r="AT309" s="60"/>
      <c r="AU309" s="66"/>
      <c r="AV309" s="129" t="str">
        <f t="shared" si="77"/>
        <v/>
      </c>
      <c r="AW309" s="129"/>
      <c r="AX309" s="142"/>
      <c r="AY309" s="146"/>
      <c r="AZ309" s="146"/>
      <c r="BA309" s="142" t="str">
        <f t="shared" si="74"/>
        <v/>
      </c>
      <c r="BB309" s="155"/>
      <c r="BC309" s="90"/>
      <c r="BD309" s="66"/>
      <c r="BE309" s="66"/>
      <c r="BF309" s="90"/>
      <c r="BG309" s="66"/>
      <c r="BH309" s="66"/>
      <c r="BI309" s="90"/>
      <c r="BJ309" s="66"/>
      <c r="BK309" s="66"/>
      <c r="BL309" s="90"/>
      <c r="BM309" s="66"/>
      <c r="BN309" s="66"/>
      <c r="BO309" s="90"/>
      <c r="BP309" s="66"/>
      <c r="BQ309" s="94"/>
      <c r="BR309" s="90"/>
      <c r="BS309" s="97"/>
      <c r="BT309" s="66"/>
      <c r="BU309" s="66"/>
    </row>
    <row r="310" spans="1:73" ht="15.75" x14ac:dyDescent="0.25">
      <c r="A310" s="51" t="s">
        <v>422</v>
      </c>
      <c r="B310" s="55"/>
      <c r="C310" s="51" t="s">
        <v>111</v>
      </c>
      <c r="D310" s="55" t="s">
        <v>24</v>
      </c>
      <c r="E310" s="60" t="s">
        <v>155</v>
      </c>
      <c r="F310" s="63" t="s">
        <v>156</v>
      </c>
      <c r="G310" s="66">
        <v>6</v>
      </c>
      <c r="H310" s="60"/>
      <c r="I310" s="60" t="s">
        <v>110</v>
      </c>
      <c r="J310" s="70" t="s">
        <v>453</v>
      </c>
      <c r="K310" s="73" t="s">
        <v>601</v>
      </c>
      <c r="L310" s="77"/>
      <c r="M310" s="77">
        <v>1000</v>
      </c>
      <c r="N310" s="77" t="s">
        <v>1699</v>
      </c>
      <c r="O310" s="82"/>
      <c r="P310" s="60" t="s">
        <v>679</v>
      </c>
      <c r="Q310" s="60"/>
      <c r="R310" s="90"/>
      <c r="S310" s="60"/>
      <c r="T310" s="94"/>
      <c r="U310" s="66"/>
      <c r="V310" s="97"/>
      <c r="W310" s="94" t="str">
        <f t="shared" si="68"/>
        <v>Mqtt1</v>
      </c>
      <c r="X310" s="90" t="str">
        <f t="shared" si="69"/>
        <v>450000 AMCS</v>
      </c>
      <c r="Y310" s="104" t="str">
        <f t="shared" si="70"/>
        <v>$.MachinerySpaceBuzzerHorn</v>
      </c>
      <c r="Z310" s="94"/>
      <c r="AA310" s="90"/>
      <c r="AB310" s="104"/>
      <c r="AC310" s="104"/>
      <c r="AD310" s="105"/>
      <c r="AE310" s="105"/>
      <c r="AF310" s="105"/>
      <c r="AG310" s="97"/>
      <c r="AH310" s="94"/>
      <c r="AI310" s="66"/>
      <c r="AJ310" s="114"/>
      <c r="AK310" s="114"/>
      <c r="AL310" s="115" t="str">
        <f t="shared" si="73"/>
        <v/>
      </c>
      <c r="AM310" s="66"/>
      <c r="AN310" s="66"/>
      <c r="AO310" s="66"/>
      <c r="AP310" s="66"/>
      <c r="AQ310" s="128"/>
      <c r="AR310" s="66"/>
      <c r="AS310" s="60"/>
      <c r="AT310" s="60"/>
      <c r="AU310" s="66"/>
      <c r="AV310" s="129" t="str">
        <f t="shared" si="77"/>
        <v/>
      </c>
      <c r="AW310" s="129"/>
      <c r="AX310" s="142"/>
      <c r="AY310" s="146"/>
      <c r="AZ310" s="146"/>
      <c r="BA310" s="142" t="str">
        <f t="shared" si="74"/>
        <v/>
      </c>
      <c r="BB310" s="155"/>
      <c r="BC310" s="90"/>
      <c r="BD310" s="66"/>
      <c r="BE310" s="66"/>
      <c r="BF310" s="90"/>
      <c r="BG310" s="66"/>
      <c r="BH310" s="66"/>
      <c r="BI310" s="90"/>
      <c r="BJ310" s="66"/>
      <c r="BK310" s="66"/>
      <c r="BL310" s="90"/>
      <c r="BM310" s="66"/>
      <c r="BN310" s="66"/>
      <c r="BO310" s="90"/>
      <c r="BP310" s="66"/>
      <c r="BQ310" s="94"/>
      <c r="BR310" s="90"/>
      <c r="BS310" s="97"/>
      <c r="BT310" s="66"/>
      <c r="BU310" s="66"/>
    </row>
    <row r="311" spans="1:73" ht="15.75" x14ac:dyDescent="0.25">
      <c r="A311" s="51" t="s">
        <v>422</v>
      </c>
      <c r="B311" s="55"/>
      <c r="C311" s="51" t="s">
        <v>111</v>
      </c>
      <c r="D311" s="55" t="s">
        <v>24</v>
      </c>
      <c r="E311" s="60" t="s">
        <v>155</v>
      </c>
      <c r="F311" s="63" t="s">
        <v>156</v>
      </c>
      <c r="G311" s="66">
        <v>7</v>
      </c>
      <c r="H311" s="60"/>
      <c r="I311" s="60" t="s">
        <v>110</v>
      </c>
      <c r="J311" s="70" t="s">
        <v>190</v>
      </c>
      <c r="K311" s="73" t="s">
        <v>601</v>
      </c>
      <c r="L311" s="77"/>
      <c r="M311" s="77">
        <v>1000</v>
      </c>
      <c r="N311" s="77" t="s">
        <v>1699</v>
      </c>
      <c r="O311" s="82"/>
      <c r="P311" s="60" t="s">
        <v>760</v>
      </c>
      <c r="Q311" s="60"/>
      <c r="R311" s="90"/>
      <c r="S311" s="60"/>
      <c r="T311" s="94"/>
      <c r="U311" s="66"/>
      <c r="V311" s="97"/>
      <c r="W311" s="94" t="str">
        <f t="shared" si="68"/>
        <v>Mqtt1</v>
      </c>
      <c r="X311" s="90" t="str">
        <f t="shared" si="69"/>
        <v>450000 AMCS</v>
      </c>
      <c r="Y311" s="104" t="str">
        <f t="shared" si="70"/>
        <v>$.BridgeAlarmPanelBuzzer</v>
      </c>
      <c r="Z311" s="94"/>
      <c r="AA311" s="90"/>
      <c r="AB311" s="104"/>
      <c r="AC311" s="104"/>
      <c r="AD311" s="105"/>
      <c r="AE311" s="105"/>
      <c r="AF311" s="105"/>
      <c r="AG311" s="97"/>
      <c r="AH311" s="94"/>
      <c r="AI311" s="66"/>
      <c r="AJ311" s="114"/>
      <c r="AK311" s="114"/>
      <c r="AL311" s="115" t="str">
        <f t="shared" si="73"/>
        <v/>
      </c>
      <c r="AM311" s="66"/>
      <c r="AN311" s="66"/>
      <c r="AO311" s="66"/>
      <c r="AP311" s="66"/>
      <c r="AQ311" s="128"/>
      <c r="AR311" s="66"/>
      <c r="AS311" s="60"/>
      <c r="AT311" s="60"/>
      <c r="AU311" s="66"/>
      <c r="AV311" s="129" t="str">
        <f t="shared" si="77"/>
        <v/>
      </c>
      <c r="AW311" s="129"/>
      <c r="AX311" s="142"/>
      <c r="AY311" s="146"/>
      <c r="AZ311" s="146"/>
      <c r="BA311" s="142" t="str">
        <f t="shared" si="74"/>
        <v/>
      </c>
      <c r="BB311" s="155"/>
      <c r="BC311" s="90"/>
      <c r="BD311" s="66"/>
      <c r="BE311" s="66"/>
      <c r="BF311" s="90"/>
      <c r="BG311" s="66"/>
      <c r="BH311" s="66"/>
      <c r="BI311" s="90"/>
      <c r="BJ311" s="66"/>
      <c r="BK311" s="66"/>
      <c r="BL311" s="90"/>
      <c r="BM311" s="66"/>
      <c r="BN311" s="66"/>
      <c r="BO311" s="90"/>
      <c r="BP311" s="66"/>
      <c r="BQ311" s="94"/>
      <c r="BR311" s="90"/>
      <c r="BS311" s="97"/>
      <c r="BT311" s="66"/>
      <c r="BU311" s="66"/>
    </row>
    <row r="312" spans="1:73" ht="15.75" x14ac:dyDescent="0.25">
      <c r="A312" s="51" t="s">
        <v>422</v>
      </c>
      <c r="B312" s="55"/>
      <c r="C312" s="51" t="s">
        <v>111</v>
      </c>
      <c r="D312" s="55" t="s">
        <v>24</v>
      </c>
      <c r="E312" s="60" t="s">
        <v>155</v>
      </c>
      <c r="F312" s="63" t="s">
        <v>156</v>
      </c>
      <c r="G312" s="66">
        <v>8</v>
      </c>
      <c r="H312" s="60"/>
      <c r="I312" s="60" t="s">
        <v>110</v>
      </c>
      <c r="J312" s="70" t="s">
        <v>534</v>
      </c>
      <c r="K312" s="73" t="s">
        <v>601</v>
      </c>
      <c r="L312" s="77"/>
      <c r="M312" s="77">
        <v>1000</v>
      </c>
      <c r="N312" s="77" t="s">
        <v>1699</v>
      </c>
      <c r="O312" s="82"/>
      <c r="P312" s="60" t="s">
        <v>761</v>
      </c>
      <c r="Q312" s="60"/>
      <c r="R312" s="90"/>
      <c r="S312" s="60"/>
      <c r="T312" s="94"/>
      <c r="U312" s="66"/>
      <c r="V312" s="97"/>
      <c r="W312" s="94" t="str">
        <f t="shared" si="68"/>
        <v>Mqtt1</v>
      </c>
      <c r="X312" s="90" t="str">
        <f t="shared" si="69"/>
        <v>450000 AMCS</v>
      </c>
      <c r="Y312" s="104" t="str">
        <f t="shared" si="70"/>
        <v>$.OperatorAlarmPanelBuzzer</v>
      </c>
      <c r="Z312" s="94"/>
      <c r="AA312" s="90"/>
      <c r="AB312" s="104"/>
      <c r="AC312" s="104"/>
      <c r="AD312" s="105"/>
      <c r="AE312" s="105"/>
      <c r="AF312" s="105"/>
      <c r="AG312" s="97"/>
      <c r="AH312" s="94"/>
      <c r="AI312" s="66"/>
      <c r="AJ312" s="114"/>
      <c r="AK312" s="114"/>
      <c r="AL312" s="115" t="str">
        <f t="shared" si="73"/>
        <v/>
      </c>
      <c r="AM312" s="66"/>
      <c r="AN312" s="66"/>
      <c r="AO312" s="66"/>
      <c r="AP312" s="66"/>
      <c r="AQ312" s="128"/>
      <c r="AR312" s="66"/>
      <c r="AS312" s="60"/>
      <c r="AT312" s="60"/>
      <c r="AU312" s="66"/>
      <c r="AV312" s="129" t="str">
        <f t="shared" si="77"/>
        <v/>
      </c>
      <c r="AW312" s="129"/>
      <c r="AX312" s="142"/>
      <c r="AY312" s="146"/>
      <c r="AZ312" s="146"/>
      <c r="BA312" s="142" t="str">
        <f t="shared" si="74"/>
        <v/>
      </c>
      <c r="BB312" s="155"/>
      <c r="BC312" s="90"/>
      <c r="BD312" s="66"/>
      <c r="BE312" s="66"/>
      <c r="BF312" s="90"/>
      <c r="BG312" s="66"/>
      <c r="BH312" s="66"/>
      <c r="BI312" s="90"/>
      <c r="BJ312" s="66"/>
      <c r="BK312" s="66"/>
      <c r="BL312" s="90"/>
      <c r="BM312" s="66"/>
      <c r="BN312" s="66"/>
      <c r="BO312" s="90"/>
      <c r="BP312" s="66"/>
      <c r="BQ312" s="94"/>
      <c r="BR312" s="90"/>
      <c r="BS312" s="97"/>
      <c r="BT312" s="66"/>
      <c r="BU312" s="66"/>
    </row>
    <row r="313" spans="1:73" ht="15.75" x14ac:dyDescent="0.25">
      <c r="A313" s="51" t="s">
        <v>422</v>
      </c>
      <c r="B313" s="55"/>
      <c r="C313" s="51" t="s">
        <v>111</v>
      </c>
      <c r="D313" s="55" t="s">
        <v>24</v>
      </c>
      <c r="E313" s="60" t="s">
        <v>169</v>
      </c>
      <c r="F313" s="63" t="s">
        <v>156</v>
      </c>
      <c r="G313" s="66">
        <v>1</v>
      </c>
      <c r="H313" s="60"/>
      <c r="I313" s="60" t="s">
        <v>110</v>
      </c>
      <c r="J313" s="70" t="s">
        <v>535</v>
      </c>
      <c r="K313" s="73" t="s">
        <v>601</v>
      </c>
      <c r="L313" s="77"/>
      <c r="M313" s="77">
        <v>1000</v>
      </c>
      <c r="N313" s="77" t="s">
        <v>1699</v>
      </c>
      <c r="O313" s="82"/>
      <c r="P313" s="60" t="s">
        <v>762</v>
      </c>
      <c r="Q313" s="60"/>
      <c r="R313" s="90"/>
      <c r="S313" s="60"/>
      <c r="T313" s="94"/>
      <c r="U313" s="66"/>
      <c r="V313" s="97"/>
      <c r="W313" s="94" t="str">
        <f t="shared" si="68"/>
        <v>Mqtt1</v>
      </c>
      <c r="X313" s="90" t="str">
        <f t="shared" si="69"/>
        <v>450000 AMCS</v>
      </c>
      <c r="Y313" s="104" t="str">
        <f t="shared" si="70"/>
        <v>$.UMSCabin1Duty</v>
      </c>
      <c r="Z313" s="94"/>
      <c r="AA313" s="90"/>
      <c r="AB313" s="104"/>
      <c r="AC313" s="104"/>
      <c r="AD313" s="105"/>
      <c r="AE313" s="105"/>
      <c r="AF313" s="105"/>
      <c r="AG313" s="97"/>
      <c r="AH313" s="94"/>
      <c r="AI313" s="66"/>
      <c r="AJ313" s="114"/>
      <c r="AK313" s="114"/>
      <c r="AL313" s="115" t="str">
        <f t="shared" si="73"/>
        <v/>
      </c>
      <c r="AM313" s="66"/>
      <c r="AN313" s="66"/>
      <c r="AO313" s="66"/>
      <c r="AP313" s="66"/>
      <c r="AQ313" s="128"/>
      <c r="AR313" s="66"/>
      <c r="AS313" s="60"/>
      <c r="AT313" s="60"/>
      <c r="AU313" s="66"/>
      <c r="AV313" s="129" t="str">
        <f t="shared" si="77"/>
        <v/>
      </c>
      <c r="AW313" s="129"/>
      <c r="AX313" s="142"/>
      <c r="AY313" s="146"/>
      <c r="AZ313" s="146"/>
      <c r="BA313" s="142" t="str">
        <f t="shared" si="74"/>
        <v/>
      </c>
      <c r="BB313" s="155"/>
      <c r="BC313" s="90"/>
      <c r="BD313" s="66"/>
      <c r="BE313" s="66"/>
      <c r="BF313" s="90"/>
      <c r="BG313" s="66"/>
      <c r="BH313" s="66"/>
      <c r="BI313" s="90"/>
      <c r="BJ313" s="66"/>
      <c r="BK313" s="66"/>
      <c r="BL313" s="90"/>
      <c r="BM313" s="66"/>
      <c r="BN313" s="66"/>
      <c r="BO313" s="90"/>
      <c r="BP313" s="66"/>
      <c r="BQ313" s="94"/>
      <c r="BR313" s="90"/>
      <c r="BS313" s="97"/>
      <c r="BT313" s="66"/>
      <c r="BU313" s="66"/>
    </row>
    <row r="314" spans="1:73" ht="15.75" x14ac:dyDescent="0.25">
      <c r="A314" s="51" t="s">
        <v>422</v>
      </c>
      <c r="B314" s="55"/>
      <c r="C314" s="51" t="s">
        <v>111</v>
      </c>
      <c r="D314" s="55" t="s">
        <v>24</v>
      </c>
      <c r="E314" s="60" t="s">
        <v>169</v>
      </c>
      <c r="F314" s="63" t="s">
        <v>156</v>
      </c>
      <c r="G314" s="66">
        <v>2</v>
      </c>
      <c r="H314" s="60"/>
      <c r="I314" s="60" t="s">
        <v>110</v>
      </c>
      <c r="J314" s="70" t="s">
        <v>536</v>
      </c>
      <c r="K314" s="73" t="s">
        <v>601</v>
      </c>
      <c r="L314" s="77"/>
      <c r="M314" s="77">
        <v>1000</v>
      </c>
      <c r="N314" s="77" t="s">
        <v>1699</v>
      </c>
      <c r="O314" s="82"/>
      <c r="P314" s="60" t="s">
        <v>763</v>
      </c>
      <c r="Q314" s="60"/>
      <c r="R314" s="90"/>
      <c r="S314" s="60"/>
      <c r="T314" s="94"/>
      <c r="U314" s="66"/>
      <c r="V314" s="97"/>
      <c r="W314" s="94" t="str">
        <f t="shared" si="68"/>
        <v>Mqtt1</v>
      </c>
      <c r="X314" s="90" t="str">
        <f t="shared" si="69"/>
        <v>450000 AMCS</v>
      </c>
      <c r="Y314" s="104" t="str">
        <f t="shared" si="70"/>
        <v>$.UMSCabin1AlarmLed</v>
      </c>
      <c r="Z314" s="94"/>
      <c r="AA314" s="90"/>
      <c r="AB314" s="104"/>
      <c r="AC314" s="104"/>
      <c r="AD314" s="105"/>
      <c r="AE314" s="105"/>
      <c r="AF314" s="105"/>
      <c r="AG314" s="97"/>
      <c r="AH314" s="94"/>
      <c r="AI314" s="66"/>
      <c r="AJ314" s="114"/>
      <c r="AK314" s="114"/>
      <c r="AL314" s="115" t="str">
        <f t="shared" si="73"/>
        <v/>
      </c>
      <c r="AM314" s="66"/>
      <c r="AN314" s="66"/>
      <c r="AO314" s="66"/>
      <c r="AP314" s="66"/>
      <c r="AQ314" s="128"/>
      <c r="AR314" s="66"/>
      <c r="AS314" s="60"/>
      <c r="AT314" s="60"/>
      <c r="AU314" s="66"/>
      <c r="AV314" s="129" t="str">
        <f t="shared" si="77"/>
        <v/>
      </c>
      <c r="AW314" s="129"/>
      <c r="AX314" s="142"/>
      <c r="AY314" s="146"/>
      <c r="AZ314" s="146"/>
      <c r="BA314" s="142" t="str">
        <f t="shared" si="74"/>
        <v/>
      </c>
      <c r="BB314" s="155"/>
      <c r="BC314" s="90"/>
      <c r="BD314" s="66"/>
      <c r="BE314" s="66"/>
      <c r="BF314" s="90"/>
      <c r="BG314" s="66"/>
      <c r="BH314" s="66"/>
      <c r="BI314" s="90"/>
      <c r="BJ314" s="66"/>
      <c r="BK314" s="66"/>
      <c r="BL314" s="90"/>
      <c r="BM314" s="66"/>
      <c r="BN314" s="66"/>
      <c r="BO314" s="90"/>
      <c r="BP314" s="66"/>
      <c r="BQ314" s="94"/>
      <c r="BR314" s="90"/>
      <c r="BS314" s="97"/>
      <c r="BT314" s="66"/>
      <c r="BU314" s="66"/>
    </row>
    <row r="315" spans="1:73" ht="15.75" x14ac:dyDescent="0.25">
      <c r="A315" s="51" t="s">
        <v>422</v>
      </c>
      <c r="B315" s="55"/>
      <c r="C315" s="51" t="s">
        <v>111</v>
      </c>
      <c r="D315" s="55" t="s">
        <v>24</v>
      </c>
      <c r="E315" s="60" t="s">
        <v>169</v>
      </c>
      <c r="F315" s="63" t="s">
        <v>156</v>
      </c>
      <c r="G315" s="66">
        <v>3</v>
      </c>
      <c r="H315" s="60"/>
      <c r="I315" s="60" t="s">
        <v>110</v>
      </c>
      <c r="J315" s="70" t="s">
        <v>537</v>
      </c>
      <c r="K315" s="73" t="s">
        <v>601</v>
      </c>
      <c r="L315" s="77"/>
      <c r="M315" s="77">
        <v>1000</v>
      </c>
      <c r="N315" s="77" t="s">
        <v>1699</v>
      </c>
      <c r="O315" s="82"/>
      <c r="P315" s="60" t="s">
        <v>764</v>
      </c>
      <c r="Q315" s="60"/>
      <c r="R315" s="90"/>
      <c r="S315" s="60"/>
      <c r="T315" s="94"/>
      <c r="U315" s="66"/>
      <c r="V315" s="97"/>
      <c r="W315" s="94" t="str">
        <f t="shared" si="68"/>
        <v>Mqtt1</v>
      </c>
      <c r="X315" s="90" t="str">
        <f t="shared" si="69"/>
        <v>450000 AMCS</v>
      </c>
      <c r="Y315" s="104" t="str">
        <f t="shared" si="70"/>
        <v>$.UMSCabin2Duty</v>
      </c>
      <c r="Z315" s="94"/>
      <c r="AA315" s="90"/>
      <c r="AB315" s="104"/>
      <c r="AC315" s="104"/>
      <c r="AD315" s="105"/>
      <c r="AE315" s="105"/>
      <c r="AF315" s="105"/>
      <c r="AG315" s="97"/>
      <c r="AH315" s="94"/>
      <c r="AI315" s="66"/>
      <c r="AJ315" s="114"/>
      <c r="AK315" s="114"/>
      <c r="AL315" s="115" t="str">
        <f t="shared" si="73"/>
        <v/>
      </c>
      <c r="AM315" s="66"/>
      <c r="AN315" s="66"/>
      <c r="AO315" s="66"/>
      <c r="AP315" s="66"/>
      <c r="AQ315" s="128"/>
      <c r="AR315" s="66"/>
      <c r="AS315" s="60"/>
      <c r="AT315" s="60"/>
      <c r="AU315" s="66"/>
      <c r="AV315" s="129" t="str">
        <f t="shared" si="77"/>
        <v/>
      </c>
      <c r="AW315" s="129"/>
      <c r="AX315" s="142"/>
      <c r="AY315" s="146"/>
      <c r="AZ315" s="146"/>
      <c r="BA315" s="142" t="str">
        <f t="shared" si="74"/>
        <v/>
      </c>
      <c r="BB315" s="155"/>
      <c r="BC315" s="90"/>
      <c r="BD315" s="66"/>
      <c r="BE315" s="66"/>
      <c r="BF315" s="90"/>
      <c r="BG315" s="66"/>
      <c r="BH315" s="66"/>
      <c r="BI315" s="90"/>
      <c r="BJ315" s="66"/>
      <c r="BK315" s="66"/>
      <c r="BL315" s="90"/>
      <c r="BM315" s="66"/>
      <c r="BN315" s="66"/>
      <c r="BO315" s="90"/>
      <c r="BP315" s="66"/>
      <c r="BQ315" s="94"/>
      <c r="BR315" s="90"/>
      <c r="BS315" s="97"/>
      <c r="BT315" s="66"/>
      <c r="BU315" s="66"/>
    </row>
    <row r="316" spans="1:73" ht="15.75" x14ac:dyDescent="0.25">
      <c r="A316" s="51" t="s">
        <v>422</v>
      </c>
      <c r="B316" s="55"/>
      <c r="C316" s="51" t="s">
        <v>111</v>
      </c>
      <c r="D316" s="55" t="s">
        <v>24</v>
      </c>
      <c r="E316" s="60" t="s">
        <v>169</v>
      </c>
      <c r="F316" s="63" t="s">
        <v>156</v>
      </c>
      <c r="G316" s="66">
        <v>4</v>
      </c>
      <c r="H316" s="60"/>
      <c r="I316" s="60" t="s">
        <v>110</v>
      </c>
      <c r="J316" s="70" t="s">
        <v>538</v>
      </c>
      <c r="K316" s="73" t="s">
        <v>601</v>
      </c>
      <c r="L316" s="77"/>
      <c r="M316" s="77">
        <v>1000</v>
      </c>
      <c r="N316" s="77" t="s">
        <v>1699</v>
      </c>
      <c r="O316" s="82"/>
      <c r="P316" s="60" t="s">
        <v>765</v>
      </c>
      <c r="Q316" s="60"/>
      <c r="R316" s="90"/>
      <c r="S316" s="60"/>
      <c r="T316" s="94"/>
      <c r="U316" s="66"/>
      <c r="V316" s="97"/>
      <c r="W316" s="94" t="str">
        <f t="shared" si="68"/>
        <v>Mqtt1</v>
      </c>
      <c r="X316" s="90" t="str">
        <f t="shared" si="69"/>
        <v>450000 AMCS</v>
      </c>
      <c r="Y316" s="104" t="str">
        <f t="shared" si="70"/>
        <v>$.UMSCabin2AlarmLed</v>
      </c>
      <c r="Z316" s="94"/>
      <c r="AA316" s="90"/>
      <c r="AB316" s="104"/>
      <c r="AC316" s="104"/>
      <c r="AD316" s="105"/>
      <c r="AE316" s="105"/>
      <c r="AF316" s="105"/>
      <c r="AG316" s="97"/>
      <c r="AH316" s="94"/>
      <c r="AI316" s="66"/>
      <c r="AJ316" s="114"/>
      <c r="AK316" s="114"/>
      <c r="AL316" s="115" t="str">
        <f t="shared" si="73"/>
        <v/>
      </c>
      <c r="AM316" s="66"/>
      <c r="AN316" s="66"/>
      <c r="AO316" s="66"/>
      <c r="AP316" s="66"/>
      <c r="AQ316" s="128"/>
      <c r="AR316" s="66"/>
      <c r="AS316" s="60"/>
      <c r="AT316" s="60"/>
      <c r="AU316" s="66"/>
      <c r="AV316" s="129" t="str">
        <f t="shared" si="77"/>
        <v/>
      </c>
      <c r="AW316" s="129"/>
      <c r="AX316" s="142"/>
      <c r="AY316" s="146"/>
      <c r="AZ316" s="146"/>
      <c r="BA316" s="142" t="str">
        <f t="shared" si="74"/>
        <v/>
      </c>
      <c r="BB316" s="155"/>
      <c r="BC316" s="90"/>
      <c r="BD316" s="66"/>
      <c r="BE316" s="66"/>
      <c r="BF316" s="90"/>
      <c r="BG316" s="66"/>
      <c r="BH316" s="66"/>
      <c r="BI316" s="90"/>
      <c r="BJ316" s="66"/>
      <c r="BK316" s="66"/>
      <c r="BL316" s="90"/>
      <c r="BM316" s="66"/>
      <c r="BN316" s="66"/>
      <c r="BO316" s="90"/>
      <c r="BP316" s="66"/>
      <c r="BQ316" s="94"/>
      <c r="BR316" s="90"/>
      <c r="BS316" s="97"/>
      <c r="BT316" s="66"/>
      <c r="BU316" s="66"/>
    </row>
    <row r="317" spans="1:73" ht="15.75" x14ac:dyDescent="0.25">
      <c r="A317" s="51" t="s">
        <v>422</v>
      </c>
      <c r="B317" s="55"/>
      <c r="C317" s="51" t="s">
        <v>111</v>
      </c>
      <c r="D317" s="55" t="s">
        <v>24</v>
      </c>
      <c r="E317" s="60" t="s">
        <v>169</v>
      </c>
      <c r="F317" s="63" t="s">
        <v>156</v>
      </c>
      <c r="G317" s="66">
        <v>5</v>
      </c>
      <c r="H317" s="60"/>
      <c r="I317" s="60" t="s">
        <v>110</v>
      </c>
      <c r="J317" s="70" t="s">
        <v>539</v>
      </c>
      <c r="K317" s="73" t="s">
        <v>601</v>
      </c>
      <c r="L317" s="77"/>
      <c r="M317" s="77">
        <v>1000</v>
      </c>
      <c r="N317" s="77" t="s">
        <v>1699</v>
      </c>
      <c r="O317" s="82"/>
      <c r="P317" s="60" t="s">
        <v>766</v>
      </c>
      <c r="Q317" s="60"/>
      <c r="R317" s="90"/>
      <c r="S317" s="60"/>
      <c r="T317" s="94"/>
      <c r="U317" s="66"/>
      <c r="V317" s="97"/>
      <c r="W317" s="94" t="str">
        <f t="shared" si="68"/>
        <v>Mqtt1</v>
      </c>
      <c r="X317" s="90" t="str">
        <f t="shared" si="69"/>
        <v>450000 AMCS</v>
      </c>
      <c r="Y317" s="104" t="str">
        <f t="shared" si="70"/>
        <v>$.UMSCabin3Duty</v>
      </c>
      <c r="Z317" s="94"/>
      <c r="AA317" s="90"/>
      <c r="AB317" s="104"/>
      <c r="AC317" s="104"/>
      <c r="AD317" s="105"/>
      <c r="AE317" s="105"/>
      <c r="AF317" s="105"/>
      <c r="AG317" s="97"/>
      <c r="AH317" s="94"/>
      <c r="AI317" s="66"/>
      <c r="AJ317" s="114"/>
      <c r="AK317" s="114"/>
      <c r="AL317" s="115" t="str">
        <f t="shared" si="73"/>
        <v/>
      </c>
      <c r="AM317" s="66"/>
      <c r="AN317" s="66"/>
      <c r="AO317" s="66"/>
      <c r="AP317" s="66"/>
      <c r="AQ317" s="128"/>
      <c r="AR317" s="66"/>
      <c r="AS317" s="60"/>
      <c r="AT317" s="60"/>
      <c r="AU317" s="66"/>
      <c r="AV317" s="129" t="str">
        <f t="shared" si="77"/>
        <v/>
      </c>
      <c r="AW317" s="129"/>
      <c r="AX317" s="142"/>
      <c r="AY317" s="146"/>
      <c r="AZ317" s="146"/>
      <c r="BA317" s="142" t="str">
        <f t="shared" si="74"/>
        <v/>
      </c>
      <c r="BB317" s="155"/>
      <c r="BC317" s="90"/>
      <c r="BD317" s="66"/>
      <c r="BE317" s="66"/>
      <c r="BF317" s="90"/>
      <c r="BG317" s="66"/>
      <c r="BH317" s="66"/>
      <c r="BI317" s="90"/>
      <c r="BJ317" s="66"/>
      <c r="BK317" s="66"/>
      <c r="BL317" s="90"/>
      <c r="BM317" s="66"/>
      <c r="BN317" s="66"/>
      <c r="BO317" s="90"/>
      <c r="BP317" s="66"/>
      <c r="BQ317" s="94"/>
      <c r="BR317" s="90"/>
      <c r="BS317" s="97"/>
      <c r="BT317" s="66"/>
      <c r="BU317" s="66"/>
    </row>
    <row r="318" spans="1:73" ht="15.75" x14ac:dyDescent="0.25">
      <c r="A318" s="51" t="s">
        <v>422</v>
      </c>
      <c r="B318" s="55"/>
      <c r="C318" s="51" t="s">
        <v>111</v>
      </c>
      <c r="D318" s="55" t="s">
        <v>24</v>
      </c>
      <c r="E318" s="60" t="s">
        <v>169</v>
      </c>
      <c r="F318" s="63" t="s">
        <v>156</v>
      </c>
      <c r="G318" s="66">
        <v>6</v>
      </c>
      <c r="H318" s="60"/>
      <c r="I318" s="60" t="s">
        <v>110</v>
      </c>
      <c r="J318" s="70" t="s">
        <v>540</v>
      </c>
      <c r="K318" s="73" t="s">
        <v>601</v>
      </c>
      <c r="L318" s="77"/>
      <c r="M318" s="77">
        <v>1000</v>
      </c>
      <c r="N318" s="77" t="s">
        <v>1699</v>
      </c>
      <c r="O318" s="82"/>
      <c r="P318" s="60" t="s">
        <v>767</v>
      </c>
      <c r="Q318" s="60"/>
      <c r="R318" s="90"/>
      <c r="S318" s="60"/>
      <c r="T318" s="94"/>
      <c r="U318" s="66"/>
      <c r="V318" s="97"/>
      <c r="W318" s="94" t="str">
        <f t="shared" si="68"/>
        <v>Mqtt1</v>
      </c>
      <c r="X318" s="90" t="str">
        <f t="shared" si="69"/>
        <v>450000 AMCS</v>
      </c>
      <c r="Y318" s="104" t="str">
        <f t="shared" si="70"/>
        <v>$.UMSCabin3AlarmLed</v>
      </c>
      <c r="Z318" s="94"/>
      <c r="AA318" s="90"/>
      <c r="AB318" s="104"/>
      <c r="AC318" s="104"/>
      <c r="AD318" s="105"/>
      <c r="AE318" s="105"/>
      <c r="AF318" s="105"/>
      <c r="AG318" s="97"/>
      <c r="AH318" s="94"/>
      <c r="AI318" s="66"/>
      <c r="AJ318" s="114"/>
      <c r="AK318" s="114"/>
      <c r="AL318" s="115" t="str">
        <f t="shared" si="73"/>
        <v/>
      </c>
      <c r="AM318" s="66"/>
      <c r="AN318" s="66"/>
      <c r="AO318" s="66"/>
      <c r="AP318" s="66"/>
      <c r="AQ318" s="128"/>
      <c r="AR318" s="66"/>
      <c r="AS318" s="60"/>
      <c r="AT318" s="60"/>
      <c r="AU318" s="66"/>
      <c r="AV318" s="129" t="str">
        <f t="shared" si="77"/>
        <v/>
      </c>
      <c r="AW318" s="129"/>
      <c r="AX318" s="142"/>
      <c r="AY318" s="146"/>
      <c r="AZ318" s="146"/>
      <c r="BA318" s="142" t="str">
        <f t="shared" si="74"/>
        <v/>
      </c>
      <c r="BB318" s="155"/>
      <c r="BC318" s="90"/>
      <c r="BD318" s="66"/>
      <c r="BE318" s="66"/>
      <c r="BF318" s="90"/>
      <c r="BG318" s="66"/>
      <c r="BH318" s="66"/>
      <c r="BI318" s="90"/>
      <c r="BJ318" s="66"/>
      <c r="BK318" s="66"/>
      <c r="BL318" s="90"/>
      <c r="BM318" s="66"/>
      <c r="BN318" s="66"/>
      <c r="BO318" s="90"/>
      <c r="BP318" s="66"/>
      <c r="BQ318" s="94"/>
      <c r="BR318" s="90"/>
      <c r="BS318" s="97"/>
      <c r="BT318" s="66"/>
      <c r="BU318" s="66"/>
    </row>
    <row r="319" spans="1:73" ht="15.75" x14ac:dyDescent="0.25">
      <c r="A319" s="51" t="s">
        <v>422</v>
      </c>
      <c r="B319" s="55"/>
      <c r="C319" s="51" t="s">
        <v>111</v>
      </c>
      <c r="D319" s="55" t="s">
        <v>24</v>
      </c>
      <c r="E319" s="60" t="s">
        <v>169</v>
      </c>
      <c r="F319" s="63" t="s">
        <v>156</v>
      </c>
      <c r="G319" s="66">
        <v>7</v>
      </c>
      <c r="H319" s="60"/>
      <c r="I319" s="60" t="s">
        <v>110</v>
      </c>
      <c r="J319" s="70" t="str">
        <f>CONCATENATE("Spare_",E319,"_",G319)</f>
        <v>Spare_DO01_7</v>
      </c>
      <c r="K319" s="73" t="s">
        <v>601</v>
      </c>
      <c r="L319" s="77"/>
      <c r="M319" s="77">
        <v>1000</v>
      </c>
      <c r="N319" s="77" t="s">
        <v>605</v>
      </c>
      <c r="O319" s="82"/>
      <c r="P319" s="60" t="s">
        <v>146</v>
      </c>
      <c r="Q319" s="60"/>
      <c r="R319" s="90"/>
      <c r="S319" s="60"/>
      <c r="T319" s="94"/>
      <c r="U319" s="66"/>
      <c r="V319" s="97"/>
      <c r="W319" s="94" t="str">
        <f t="shared" si="68"/>
        <v/>
      </c>
      <c r="X319" s="90" t="str">
        <f t="shared" si="69"/>
        <v/>
      </c>
      <c r="Y319" s="104" t="str">
        <f t="shared" si="70"/>
        <v/>
      </c>
      <c r="Z319" s="94"/>
      <c r="AA319" s="90"/>
      <c r="AB319" s="104"/>
      <c r="AC319" s="104"/>
      <c r="AD319" s="105"/>
      <c r="AE319" s="105"/>
      <c r="AF319" s="105"/>
      <c r="AG319" s="97"/>
      <c r="AH319" s="94"/>
      <c r="AI319" s="66"/>
      <c r="AJ319" s="114"/>
      <c r="AK319" s="114"/>
      <c r="AL319" s="115" t="str">
        <f t="shared" si="73"/>
        <v/>
      </c>
      <c r="AM319" s="66"/>
      <c r="AN319" s="66"/>
      <c r="AO319" s="66"/>
      <c r="AP319" s="66"/>
      <c r="AQ319" s="128"/>
      <c r="AR319" s="66"/>
      <c r="AS319" s="60"/>
      <c r="AT319" s="60"/>
      <c r="AU319" s="66"/>
      <c r="AV319" s="129" t="str">
        <f t="shared" si="77"/>
        <v/>
      </c>
      <c r="AW319" s="129"/>
      <c r="AX319" s="142"/>
      <c r="AY319" s="146"/>
      <c r="AZ319" s="146"/>
      <c r="BA319" s="142" t="str">
        <f t="shared" si="74"/>
        <v/>
      </c>
      <c r="BB319" s="155"/>
      <c r="BC319" s="90"/>
      <c r="BD319" s="66"/>
      <c r="BE319" s="66"/>
      <c r="BF319" s="90"/>
      <c r="BG319" s="66"/>
      <c r="BH319" s="66"/>
      <c r="BI319" s="90"/>
      <c r="BJ319" s="66"/>
      <c r="BK319" s="66"/>
      <c r="BL319" s="90"/>
      <c r="BM319" s="66"/>
      <c r="BN319" s="66"/>
      <c r="BO319" s="90"/>
      <c r="BP319" s="66"/>
      <c r="BQ319" s="94"/>
      <c r="BR319" s="90"/>
      <c r="BS319" s="97"/>
      <c r="BT319" s="66"/>
      <c r="BU319" s="66"/>
    </row>
    <row r="320" spans="1:73" ht="15.75" x14ac:dyDescent="0.25">
      <c r="A320" s="51" t="s">
        <v>422</v>
      </c>
      <c r="B320" s="55"/>
      <c r="C320" s="51" t="s">
        <v>111</v>
      </c>
      <c r="D320" s="55" t="s">
        <v>24</v>
      </c>
      <c r="E320" s="60" t="s">
        <v>169</v>
      </c>
      <c r="F320" s="63" t="s">
        <v>156</v>
      </c>
      <c r="G320" s="66">
        <v>8</v>
      </c>
      <c r="H320" s="60"/>
      <c r="I320" s="60" t="s">
        <v>110</v>
      </c>
      <c r="J320" s="70" t="str">
        <f>CONCATENATE("Spare_",E320,"_",G320)</f>
        <v>Spare_DO01_8</v>
      </c>
      <c r="K320" s="73" t="s">
        <v>601</v>
      </c>
      <c r="L320" s="77"/>
      <c r="M320" s="77">
        <v>1000</v>
      </c>
      <c r="N320" s="77" t="s">
        <v>605</v>
      </c>
      <c r="O320" s="82"/>
      <c r="P320" s="60" t="s">
        <v>146</v>
      </c>
      <c r="Q320" s="60"/>
      <c r="R320" s="90"/>
      <c r="S320" s="60"/>
      <c r="T320" s="94"/>
      <c r="U320" s="66"/>
      <c r="V320" s="97"/>
      <c r="W320" s="94" t="str">
        <f t="shared" si="68"/>
        <v/>
      </c>
      <c r="X320" s="90" t="str">
        <f t="shared" si="69"/>
        <v/>
      </c>
      <c r="Y320" s="104" t="str">
        <f t="shared" si="70"/>
        <v/>
      </c>
      <c r="Z320" s="94"/>
      <c r="AA320" s="90"/>
      <c r="AB320" s="104"/>
      <c r="AC320" s="104"/>
      <c r="AD320" s="105"/>
      <c r="AE320" s="105"/>
      <c r="AF320" s="105"/>
      <c r="AG320" s="97"/>
      <c r="AH320" s="94"/>
      <c r="AI320" s="66"/>
      <c r="AJ320" s="114"/>
      <c r="AK320" s="114"/>
      <c r="AL320" s="115" t="str">
        <f t="shared" si="73"/>
        <v/>
      </c>
      <c r="AM320" s="66"/>
      <c r="AN320" s="66"/>
      <c r="AO320" s="66"/>
      <c r="AP320" s="66"/>
      <c r="AQ320" s="128"/>
      <c r="AR320" s="66"/>
      <c r="AS320" s="60"/>
      <c r="AT320" s="60"/>
      <c r="AU320" s="66"/>
      <c r="AV320" s="129" t="str">
        <f t="shared" si="77"/>
        <v/>
      </c>
      <c r="AW320" s="129"/>
      <c r="AX320" s="142"/>
      <c r="AY320" s="146"/>
      <c r="AZ320" s="146"/>
      <c r="BA320" s="142" t="str">
        <f t="shared" si="74"/>
        <v/>
      </c>
      <c r="BB320" s="155"/>
      <c r="BC320" s="90"/>
      <c r="BD320" s="66"/>
      <c r="BE320" s="66"/>
      <c r="BF320" s="90"/>
      <c r="BG320" s="66"/>
      <c r="BH320" s="66"/>
      <c r="BI320" s="90"/>
      <c r="BJ320" s="66"/>
      <c r="BK320" s="66"/>
      <c r="BL320" s="90"/>
      <c r="BM320" s="66"/>
      <c r="BN320" s="66"/>
      <c r="BO320" s="90"/>
      <c r="BP320" s="66"/>
      <c r="BQ320" s="94"/>
      <c r="BR320" s="90"/>
      <c r="BS320" s="97"/>
      <c r="BT320" s="66"/>
      <c r="BU320" s="66"/>
    </row>
    <row r="321" spans="1:73" ht="15.75" x14ac:dyDescent="0.25">
      <c r="A321" s="51" t="s">
        <v>1375</v>
      </c>
      <c r="B321" s="55"/>
      <c r="C321" s="51" t="s">
        <v>111</v>
      </c>
      <c r="D321" s="55" t="s">
        <v>24</v>
      </c>
      <c r="E321" s="60" t="s">
        <v>129</v>
      </c>
      <c r="F321" s="63" t="s">
        <v>130</v>
      </c>
      <c r="G321" s="66">
        <v>1</v>
      </c>
      <c r="H321" s="60"/>
      <c r="I321" s="60" t="s">
        <v>110</v>
      </c>
      <c r="J321" s="70" t="s">
        <v>454</v>
      </c>
      <c r="K321" s="73" t="s">
        <v>601</v>
      </c>
      <c r="L321" s="77"/>
      <c r="M321" s="77">
        <v>1000</v>
      </c>
      <c r="N321" s="77" t="s">
        <v>1699</v>
      </c>
      <c r="O321" s="82"/>
      <c r="P321" s="60" t="s">
        <v>1384</v>
      </c>
      <c r="Q321" s="60"/>
      <c r="R321" s="90"/>
      <c r="S321" s="60"/>
      <c r="T321" s="94"/>
      <c r="U321" s="66"/>
      <c r="V321" s="97"/>
      <c r="W321" s="94" t="str">
        <f t="shared" si="68"/>
        <v>Mqtt1</v>
      </c>
      <c r="X321" s="90" t="str">
        <f t="shared" si="69"/>
        <v>450000 AMCS</v>
      </c>
      <c r="Y321" s="104" t="str">
        <f t="shared" si="70"/>
        <v>$.AmcsPlcPowerModule1InternalFuseBlown</v>
      </c>
      <c r="Z321" s="94"/>
      <c r="AA321" s="90"/>
      <c r="AB321" s="104"/>
      <c r="AC321" s="104"/>
      <c r="AD321" s="105"/>
      <c r="AE321" s="105"/>
      <c r="AF321" s="105"/>
      <c r="AG321" s="97"/>
      <c r="AH321" s="94"/>
      <c r="AI321" s="66"/>
      <c r="AJ321" s="114"/>
      <c r="AK321" s="114"/>
      <c r="AL321" s="115">
        <f t="shared" si="73"/>
        <v>321</v>
      </c>
      <c r="AM321" s="66"/>
      <c r="AN321" s="66"/>
      <c r="AO321" s="66"/>
      <c r="AP321" s="66"/>
      <c r="AQ321" s="128" t="s">
        <v>110</v>
      </c>
      <c r="AR321" s="66"/>
      <c r="AS321" s="60" t="s">
        <v>17</v>
      </c>
      <c r="AT321" s="60"/>
      <c r="AU321" s="66" t="s">
        <v>112</v>
      </c>
      <c r="AV321" s="129" t="str">
        <f t="shared" si="75"/>
        <v>Please consult operation manual for more information</v>
      </c>
      <c r="AW321" s="129"/>
      <c r="AX321" s="142"/>
      <c r="AY321" s="146"/>
      <c r="AZ321" s="146"/>
      <c r="BA321" s="142" t="str">
        <f t="shared" si="74"/>
        <v>1</v>
      </c>
      <c r="BB321" s="155"/>
      <c r="BC321" s="90"/>
      <c r="BD321" s="66"/>
      <c r="BE321" s="66"/>
      <c r="BF321" s="90"/>
      <c r="BG321" s="66"/>
      <c r="BH321" s="66"/>
      <c r="BI321" s="90"/>
      <c r="BJ321" s="66"/>
      <c r="BK321" s="66"/>
      <c r="BL321" s="90"/>
      <c r="BM321" s="66"/>
      <c r="BN321" s="66"/>
      <c r="BO321" s="90"/>
      <c r="BP321" s="66"/>
      <c r="BQ321" s="94"/>
      <c r="BR321" s="90"/>
      <c r="BS321" s="97"/>
      <c r="BT321" s="66"/>
      <c r="BU321" s="66"/>
    </row>
    <row r="322" spans="1:73" ht="15.75" x14ac:dyDescent="0.25">
      <c r="A322" s="51" t="s">
        <v>1375</v>
      </c>
      <c r="B322" s="55"/>
      <c r="C322" s="51" t="s">
        <v>111</v>
      </c>
      <c r="D322" s="55" t="s">
        <v>24</v>
      </c>
      <c r="E322" s="60" t="s">
        <v>129</v>
      </c>
      <c r="F322" s="63" t="s">
        <v>130</v>
      </c>
      <c r="G322" s="66">
        <v>2</v>
      </c>
      <c r="H322" s="60"/>
      <c r="I322" s="60" t="s">
        <v>110</v>
      </c>
      <c r="J322" s="70" t="s">
        <v>455</v>
      </c>
      <c r="K322" s="73" t="s">
        <v>601</v>
      </c>
      <c r="L322" s="77"/>
      <c r="M322" s="77">
        <v>1000</v>
      </c>
      <c r="N322" s="77" t="s">
        <v>1699</v>
      </c>
      <c r="O322" s="82"/>
      <c r="P322" s="60" t="s">
        <v>1385</v>
      </c>
      <c r="Q322" s="60"/>
      <c r="R322" s="90"/>
      <c r="S322" s="60"/>
      <c r="T322" s="94"/>
      <c r="U322" s="66"/>
      <c r="V322" s="97"/>
      <c r="W322" s="94" t="str">
        <f t="shared" si="68"/>
        <v>Mqtt1</v>
      </c>
      <c r="X322" s="90" t="str">
        <f t="shared" si="69"/>
        <v>450000 AMCS</v>
      </c>
      <c r="Y322" s="104" t="str">
        <f t="shared" si="70"/>
        <v>$.AmcsPlcPowerModule1PowerFailure</v>
      </c>
      <c r="Z322" s="94"/>
      <c r="AA322" s="90"/>
      <c r="AB322" s="104"/>
      <c r="AC322" s="104"/>
      <c r="AD322" s="105"/>
      <c r="AE322" s="105"/>
      <c r="AF322" s="105"/>
      <c r="AG322" s="97"/>
      <c r="AH322" s="94"/>
      <c r="AI322" s="66"/>
      <c r="AJ322" s="114"/>
      <c r="AK322" s="114"/>
      <c r="AL322" s="115">
        <f t="shared" si="73"/>
        <v>322</v>
      </c>
      <c r="AM322" s="66"/>
      <c r="AN322" s="66"/>
      <c r="AO322" s="66"/>
      <c r="AP322" s="66"/>
      <c r="AQ322" s="128" t="s">
        <v>110</v>
      </c>
      <c r="AR322" s="66"/>
      <c r="AS322" s="60" t="s">
        <v>17</v>
      </c>
      <c r="AT322" s="60"/>
      <c r="AU322" s="66" t="s">
        <v>112</v>
      </c>
      <c r="AV322" s="129" t="str">
        <f t="shared" si="75"/>
        <v>Please consult operation manual for more information</v>
      </c>
      <c r="AW322" s="129"/>
      <c r="AX322" s="142"/>
      <c r="AY322" s="146"/>
      <c r="AZ322" s="146"/>
      <c r="BA322" s="142" t="str">
        <f t="shared" si="74"/>
        <v>1</v>
      </c>
      <c r="BB322" s="155"/>
      <c r="BC322" s="90"/>
      <c r="BD322" s="66"/>
      <c r="BE322" s="66"/>
      <c r="BF322" s="90"/>
      <c r="BG322" s="66"/>
      <c r="BH322" s="66"/>
      <c r="BI322" s="90"/>
      <c r="BJ322" s="66"/>
      <c r="BK322" s="66"/>
      <c r="BL322" s="90"/>
      <c r="BM322" s="66"/>
      <c r="BN322" s="66"/>
      <c r="BO322" s="90"/>
      <c r="BP322" s="66"/>
      <c r="BQ322" s="94"/>
      <c r="BR322" s="90"/>
      <c r="BS322" s="97"/>
      <c r="BT322" s="66"/>
      <c r="BU322" s="66"/>
    </row>
    <row r="323" spans="1:73" ht="15.75" x14ac:dyDescent="0.25">
      <c r="A323" s="52" t="s">
        <v>1509</v>
      </c>
      <c r="B323" s="56"/>
      <c r="C323" s="131" t="s">
        <v>111</v>
      </c>
      <c r="D323" s="7" t="s">
        <v>24</v>
      </c>
      <c r="E323" s="7" t="s">
        <v>178</v>
      </c>
      <c r="F323" s="64" t="s">
        <v>132</v>
      </c>
      <c r="G323" s="62">
        <v>1</v>
      </c>
      <c r="I323" s="10" t="s">
        <v>110</v>
      </c>
      <c r="J323" s="71" t="s">
        <v>1622</v>
      </c>
      <c r="K323" s="74" t="s">
        <v>601</v>
      </c>
      <c r="L323" s="181"/>
      <c r="M323" s="181">
        <v>1000</v>
      </c>
      <c r="N323" s="78" t="s">
        <v>1707</v>
      </c>
      <c r="O323" s="83"/>
      <c r="P323" s="78" t="s">
        <v>1624</v>
      </c>
      <c r="R323" s="80"/>
      <c r="S323" s="92"/>
      <c r="T323" s="223" t="s">
        <v>1612</v>
      </c>
      <c r="U323" s="221" t="s">
        <v>1578</v>
      </c>
      <c r="W323" s="12" t="str">
        <f t="shared" ref="W323" si="78">IF(COUNTIF(N323,"spare"),"","Mqtt1")</f>
        <v>Mqtt1</v>
      </c>
      <c r="X323" s="6" t="str">
        <f t="shared" ref="X323" si="79">IF(COUNTIF(N323,"spare"),"",N323)</f>
        <v>380000 SEAWATER</v>
      </c>
      <c r="Y323" s="106" t="str">
        <f t="shared" ref="Y323" si="80">IF(COUNTIF(N323,"spare"),"","$."&amp;J323)</f>
        <v>$.SEA_WATER_COOL_PMP2_RUNNING</v>
      </c>
      <c r="AA323" s="6"/>
      <c r="AL323" s="117" t="str">
        <f t="shared" si="73"/>
        <v/>
      </c>
      <c r="AQ323" s="130"/>
      <c r="AS323" s="131"/>
      <c r="AT323" s="7"/>
      <c r="AU323" s="132"/>
      <c r="AV323" s="129" t="str">
        <f t="shared" si="75"/>
        <v/>
      </c>
      <c r="AW323" s="140"/>
      <c r="BA323" s="150" t="str">
        <f>IF(ISNUMBER(AL323),"1","")</f>
        <v/>
      </c>
      <c r="BR323" s="6"/>
      <c r="BS323" s="11"/>
    </row>
    <row r="324" spans="1:73" ht="15.75" x14ac:dyDescent="0.25">
      <c r="A324" s="52" t="s">
        <v>1509</v>
      </c>
      <c r="B324" s="56"/>
      <c r="C324" s="131" t="s">
        <v>111</v>
      </c>
      <c r="D324" s="7" t="s">
        <v>24</v>
      </c>
      <c r="E324" s="7" t="s">
        <v>178</v>
      </c>
      <c r="F324" s="64" t="s">
        <v>132</v>
      </c>
      <c r="G324" s="62">
        <v>2</v>
      </c>
      <c r="I324" s="10" t="s">
        <v>110</v>
      </c>
      <c r="J324" s="71" t="s">
        <v>1623</v>
      </c>
      <c r="K324" s="74" t="s">
        <v>601</v>
      </c>
      <c r="L324" s="181"/>
      <c r="M324" s="181">
        <v>1000</v>
      </c>
      <c r="N324" s="78" t="s">
        <v>1707</v>
      </c>
      <c r="O324" s="83"/>
      <c r="P324" s="78" t="s">
        <v>1625</v>
      </c>
      <c r="R324" s="80"/>
      <c r="S324" s="92"/>
      <c r="T324" s="224"/>
      <c r="U324" s="222"/>
      <c r="W324" s="12" t="str">
        <f t="shared" ref="W324:W387" si="81">IF(COUNTIF(N324,"spare"),"","Mqtt1")</f>
        <v>Mqtt1</v>
      </c>
      <c r="X324" s="6" t="str">
        <f t="shared" ref="X324:X387" si="82">IF(COUNTIF(N324,"spare"),"",N324)</f>
        <v>380000 SEAWATER</v>
      </c>
      <c r="Y324" s="106" t="str">
        <f t="shared" ref="Y324:Y387" si="83">IF(COUNTIF(N324,"spare"),"","$."&amp;J324)</f>
        <v>$.SEA_WATER_COOL_PMP2_REMOTE</v>
      </c>
      <c r="AA324" s="6"/>
      <c r="AL324" s="117" t="str">
        <f t="shared" si="73"/>
        <v/>
      </c>
      <c r="AQ324" s="130"/>
      <c r="AS324" s="131"/>
      <c r="AT324" s="7"/>
      <c r="AU324" s="132"/>
      <c r="AV324" s="129" t="str">
        <f t="shared" si="75"/>
        <v/>
      </c>
      <c r="AW324" s="140"/>
      <c r="BA324" s="150" t="str">
        <f t="shared" ref="BA324:BA387" si="84">IF(ISNUMBER(AL324),"1","")</f>
        <v/>
      </c>
      <c r="BR324" s="6"/>
      <c r="BS324" s="11"/>
    </row>
    <row r="325" spans="1:73" ht="15.75" x14ac:dyDescent="0.25">
      <c r="A325" s="52" t="s">
        <v>1509</v>
      </c>
      <c r="B325" s="187"/>
      <c r="C325" s="131" t="s">
        <v>111</v>
      </c>
      <c r="D325" s="7" t="s">
        <v>24</v>
      </c>
      <c r="E325" s="7" t="s">
        <v>178</v>
      </c>
      <c r="F325" s="64" t="s">
        <v>132</v>
      </c>
      <c r="G325" s="62">
        <v>3</v>
      </c>
      <c r="I325" s="10" t="s">
        <v>110</v>
      </c>
      <c r="J325" s="11" t="s">
        <v>543</v>
      </c>
      <c r="K325" s="74" t="s">
        <v>601</v>
      </c>
      <c r="L325" s="181"/>
      <c r="M325" s="181">
        <v>1000</v>
      </c>
      <c r="N325" s="78" t="s">
        <v>1700</v>
      </c>
      <c r="O325" s="188" t="s">
        <v>1360</v>
      </c>
      <c r="P325" s="80" t="s">
        <v>771</v>
      </c>
      <c r="R325" s="80"/>
      <c r="S325" s="92"/>
      <c r="T325" s="223" t="s">
        <v>1560</v>
      </c>
      <c r="U325" s="221" t="s">
        <v>1579</v>
      </c>
      <c r="W325" s="12" t="str">
        <f t="shared" si="81"/>
        <v>Mqtt1</v>
      </c>
      <c r="X325" s="6" t="str">
        <f t="shared" si="82"/>
        <v>210000 BILGE FIFI</v>
      </c>
      <c r="Y325" s="106" t="str">
        <f t="shared" si="83"/>
        <v>$.BILGE_FRAME48_ALARM</v>
      </c>
      <c r="AA325" s="6"/>
      <c r="AL325" s="117">
        <f t="shared" si="73"/>
        <v>325</v>
      </c>
      <c r="AQ325" s="130" t="s">
        <v>115</v>
      </c>
      <c r="AR325" s="78">
        <v>10</v>
      </c>
      <c r="AS325" s="131" t="s">
        <v>17</v>
      </c>
      <c r="AT325" s="7" t="s">
        <v>9</v>
      </c>
      <c r="AU325" s="132" t="s">
        <v>173</v>
      </c>
      <c r="AV325" s="129" t="str">
        <f t="shared" si="75"/>
        <v>Please consult operation manual for more information</v>
      </c>
      <c r="AW325" s="140"/>
      <c r="BA325" s="150" t="str">
        <f t="shared" si="84"/>
        <v>1</v>
      </c>
      <c r="BR325" s="6"/>
      <c r="BS325" s="11"/>
    </row>
    <row r="326" spans="1:73" ht="15.75" x14ac:dyDescent="0.25">
      <c r="A326" s="52" t="s">
        <v>1509</v>
      </c>
      <c r="B326" s="187"/>
      <c r="C326" s="131" t="s">
        <v>111</v>
      </c>
      <c r="D326" s="7" t="s">
        <v>24</v>
      </c>
      <c r="E326" s="7" t="s">
        <v>178</v>
      </c>
      <c r="F326" s="64" t="s">
        <v>132</v>
      </c>
      <c r="G326" s="62">
        <v>4</v>
      </c>
      <c r="I326" s="10" t="s">
        <v>110</v>
      </c>
      <c r="J326" s="11" t="s">
        <v>544</v>
      </c>
      <c r="K326" s="74" t="s">
        <v>601</v>
      </c>
      <c r="L326" s="181"/>
      <c r="M326" s="181">
        <v>1000</v>
      </c>
      <c r="N326" s="78" t="s">
        <v>1700</v>
      </c>
      <c r="O326" s="83" t="s">
        <v>1362</v>
      </c>
      <c r="P326" s="78" t="s">
        <v>772</v>
      </c>
      <c r="R326" s="80"/>
      <c r="S326" s="92"/>
      <c r="T326" s="225"/>
      <c r="U326" s="228"/>
      <c r="W326" s="12" t="str">
        <f t="shared" si="81"/>
        <v>Mqtt1</v>
      </c>
      <c r="X326" s="6" t="str">
        <f t="shared" si="82"/>
        <v>210000 BILGE FIFI</v>
      </c>
      <c r="Y326" s="106" t="str">
        <f t="shared" si="83"/>
        <v>$.BILGE_FRAME46_ALARM</v>
      </c>
      <c r="AA326" s="6"/>
      <c r="AL326" s="117">
        <f t="shared" si="73"/>
        <v>326</v>
      </c>
      <c r="AQ326" s="130" t="s">
        <v>115</v>
      </c>
      <c r="AR326" s="78">
        <v>10</v>
      </c>
      <c r="AS326" s="131" t="s">
        <v>17</v>
      </c>
      <c r="AT326" s="7" t="s">
        <v>9</v>
      </c>
      <c r="AU326" s="132" t="s">
        <v>173</v>
      </c>
      <c r="AV326" s="129" t="str">
        <f t="shared" si="75"/>
        <v>Please consult operation manual for more information</v>
      </c>
      <c r="AW326" s="140"/>
      <c r="BA326" s="150" t="str">
        <f t="shared" si="84"/>
        <v>1</v>
      </c>
      <c r="BR326" s="6"/>
      <c r="BS326" s="11"/>
    </row>
    <row r="327" spans="1:73" ht="15.75" x14ac:dyDescent="0.25">
      <c r="A327" s="52" t="s">
        <v>1509</v>
      </c>
      <c r="B327" s="187"/>
      <c r="C327" s="131" t="s">
        <v>111</v>
      </c>
      <c r="D327" s="7" t="s">
        <v>24</v>
      </c>
      <c r="E327" s="7" t="s">
        <v>178</v>
      </c>
      <c r="F327" s="64" t="s">
        <v>132</v>
      </c>
      <c r="G327" s="62">
        <v>5</v>
      </c>
      <c r="I327" s="10" t="s">
        <v>110</v>
      </c>
      <c r="J327" s="11" t="s">
        <v>545</v>
      </c>
      <c r="K327" s="74" t="s">
        <v>601</v>
      </c>
      <c r="L327" s="181"/>
      <c r="M327" s="181">
        <v>1000</v>
      </c>
      <c r="N327" s="78" t="s">
        <v>1700</v>
      </c>
      <c r="O327" s="83" t="s">
        <v>1364</v>
      </c>
      <c r="P327" s="78" t="s">
        <v>773</v>
      </c>
      <c r="R327" s="80"/>
      <c r="S327" s="92"/>
      <c r="T327" s="225"/>
      <c r="U327" s="228"/>
      <c r="W327" s="12" t="str">
        <f t="shared" si="81"/>
        <v>Mqtt1</v>
      </c>
      <c r="X327" s="6" t="str">
        <f t="shared" si="82"/>
        <v>210000 BILGE FIFI</v>
      </c>
      <c r="Y327" s="106" t="str">
        <f t="shared" si="83"/>
        <v>$.BILGE_FRAME38_ALARM</v>
      </c>
      <c r="AA327" s="6"/>
      <c r="AL327" s="117">
        <f t="shared" si="73"/>
        <v>327</v>
      </c>
      <c r="AQ327" s="130" t="s">
        <v>115</v>
      </c>
      <c r="AR327" s="78">
        <v>10</v>
      </c>
      <c r="AS327" s="131" t="s">
        <v>17</v>
      </c>
      <c r="AT327" s="7" t="s">
        <v>9</v>
      </c>
      <c r="AU327" s="132" t="s">
        <v>173</v>
      </c>
      <c r="AV327" s="129" t="str">
        <f t="shared" si="75"/>
        <v>Please consult operation manual for more information</v>
      </c>
      <c r="AW327" s="140"/>
      <c r="BA327" s="150" t="str">
        <f t="shared" si="84"/>
        <v>1</v>
      </c>
      <c r="BR327" s="6"/>
      <c r="BS327" s="11"/>
    </row>
    <row r="328" spans="1:73" ht="15.75" x14ac:dyDescent="0.25">
      <c r="A328" s="52" t="s">
        <v>1509</v>
      </c>
      <c r="B328" s="187"/>
      <c r="C328" s="131" t="s">
        <v>111</v>
      </c>
      <c r="D328" s="7" t="s">
        <v>24</v>
      </c>
      <c r="E328" s="7" t="s">
        <v>178</v>
      </c>
      <c r="F328" s="64" t="s">
        <v>132</v>
      </c>
      <c r="G328" s="62">
        <v>6</v>
      </c>
      <c r="I328" s="10" t="s">
        <v>110</v>
      </c>
      <c r="J328" s="11" t="s">
        <v>546</v>
      </c>
      <c r="K328" s="74" t="s">
        <v>601</v>
      </c>
      <c r="L328" s="181"/>
      <c r="M328" s="181">
        <v>1000</v>
      </c>
      <c r="N328" s="78" t="s">
        <v>1700</v>
      </c>
      <c r="O328" s="83" t="s">
        <v>1366</v>
      </c>
      <c r="P328" s="78" t="s">
        <v>774</v>
      </c>
      <c r="R328" s="80"/>
      <c r="S328" s="92"/>
      <c r="T328" s="225"/>
      <c r="U328" s="228"/>
      <c r="W328" s="12" t="str">
        <f t="shared" si="81"/>
        <v>Mqtt1</v>
      </c>
      <c r="X328" s="6" t="str">
        <f t="shared" si="82"/>
        <v>210000 BILGE FIFI</v>
      </c>
      <c r="Y328" s="106" t="str">
        <f t="shared" si="83"/>
        <v>$.BILGE_FRAME30_ALARM</v>
      </c>
      <c r="AA328" s="6"/>
      <c r="AL328" s="117">
        <f t="shared" si="73"/>
        <v>328</v>
      </c>
      <c r="AQ328" s="130" t="s">
        <v>115</v>
      </c>
      <c r="AR328" s="78">
        <v>10</v>
      </c>
      <c r="AS328" s="131" t="s">
        <v>17</v>
      </c>
      <c r="AT328" s="7" t="s">
        <v>9</v>
      </c>
      <c r="AU328" s="132" t="s">
        <v>173</v>
      </c>
      <c r="AV328" s="129" t="str">
        <f t="shared" si="75"/>
        <v>Please consult operation manual for more information</v>
      </c>
      <c r="AW328" s="140"/>
      <c r="BA328" s="150" t="str">
        <f t="shared" si="84"/>
        <v>1</v>
      </c>
      <c r="BR328" s="6"/>
      <c r="BS328" s="11"/>
    </row>
    <row r="329" spans="1:73" ht="15.75" x14ac:dyDescent="0.25">
      <c r="A329" s="52" t="s">
        <v>1509</v>
      </c>
      <c r="B329" s="187"/>
      <c r="C329" s="131" t="s">
        <v>111</v>
      </c>
      <c r="D329" s="7" t="s">
        <v>24</v>
      </c>
      <c r="E329" s="7" t="s">
        <v>178</v>
      </c>
      <c r="F329" s="64" t="s">
        <v>132</v>
      </c>
      <c r="G329" s="62">
        <v>7</v>
      </c>
      <c r="I329" s="10" t="s">
        <v>110</v>
      </c>
      <c r="J329" s="11" t="s">
        <v>547</v>
      </c>
      <c r="K329" s="74" t="s">
        <v>601</v>
      </c>
      <c r="L329" s="181"/>
      <c r="M329" s="181">
        <v>1000</v>
      </c>
      <c r="N329" s="78" t="s">
        <v>1700</v>
      </c>
      <c r="O329" s="83" t="s">
        <v>1368</v>
      </c>
      <c r="P329" s="78" t="s">
        <v>775</v>
      </c>
      <c r="R329" s="80"/>
      <c r="S329" s="92"/>
      <c r="T329" s="225"/>
      <c r="U329" s="228"/>
      <c r="W329" s="12" t="str">
        <f t="shared" si="81"/>
        <v>Mqtt1</v>
      </c>
      <c r="X329" s="6" t="str">
        <f t="shared" si="82"/>
        <v>210000 BILGE FIFI</v>
      </c>
      <c r="Y329" s="106" t="str">
        <f t="shared" si="83"/>
        <v>$.BILGE_FRAME15_ALARM</v>
      </c>
      <c r="AA329" s="6"/>
      <c r="AL329" s="117">
        <f t="shared" si="73"/>
        <v>329</v>
      </c>
      <c r="AQ329" s="130" t="s">
        <v>115</v>
      </c>
      <c r="AR329" s="78">
        <v>10</v>
      </c>
      <c r="AS329" s="131" t="s">
        <v>17</v>
      </c>
      <c r="AT329" s="7" t="s">
        <v>9</v>
      </c>
      <c r="AU329" s="132" t="s">
        <v>173</v>
      </c>
      <c r="AV329" s="129" t="str">
        <f t="shared" si="75"/>
        <v>Please consult operation manual for more information</v>
      </c>
      <c r="AW329" s="140"/>
      <c r="BA329" s="150" t="str">
        <f t="shared" si="84"/>
        <v>1</v>
      </c>
      <c r="BR329" s="6"/>
      <c r="BS329" s="11"/>
    </row>
    <row r="330" spans="1:73" ht="15.75" x14ac:dyDescent="0.25">
      <c r="A330" s="52" t="s">
        <v>1509</v>
      </c>
      <c r="B330" s="187"/>
      <c r="C330" s="131" t="s">
        <v>111</v>
      </c>
      <c r="D330" s="7" t="s">
        <v>24</v>
      </c>
      <c r="E330" s="7" t="s">
        <v>178</v>
      </c>
      <c r="F330" s="64" t="s">
        <v>132</v>
      </c>
      <c r="G330" s="62">
        <v>8</v>
      </c>
      <c r="I330" s="10" t="s">
        <v>110</v>
      </c>
      <c r="J330" s="11" t="s">
        <v>548</v>
      </c>
      <c r="K330" s="74" t="s">
        <v>601</v>
      </c>
      <c r="L330" s="181"/>
      <c r="M330" s="181">
        <v>1000</v>
      </c>
      <c r="N330" s="78" t="s">
        <v>1700</v>
      </c>
      <c r="O330" s="83" t="s">
        <v>1370</v>
      </c>
      <c r="P330" s="78" t="s">
        <v>776</v>
      </c>
      <c r="R330" s="80"/>
      <c r="S330" s="92"/>
      <c r="T330" s="225"/>
      <c r="U330" s="228"/>
      <c r="W330" s="12" t="str">
        <f t="shared" si="81"/>
        <v>Mqtt1</v>
      </c>
      <c r="X330" s="6" t="str">
        <f t="shared" si="82"/>
        <v>210000 BILGE FIFI</v>
      </c>
      <c r="Y330" s="106" t="str">
        <f t="shared" si="83"/>
        <v>$.BILGE_FRAME13_ALARM</v>
      </c>
      <c r="AA330" s="6"/>
      <c r="AL330" s="117">
        <f t="shared" si="73"/>
        <v>330</v>
      </c>
      <c r="AQ330" s="130" t="s">
        <v>115</v>
      </c>
      <c r="AR330" s="78">
        <v>10</v>
      </c>
      <c r="AS330" s="131" t="s">
        <v>17</v>
      </c>
      <c r="AT330" s="7" t="s">
        <v>9</v>
      </c>
      <c r="AU330" s="132" t="s">
        <v>173</v>
      </c>
      <c r="AV330" s="129" t="str">
        <f t="shared" si="75"/>
        <v>Please consult operation manual for more information</v>
      </c>
      <c r="AW330" s="140"/>
      <c r="BA330" s="150" t="str">
        <f t="shared" si="84"/>
        <v>1</v>
      </c>
      <c r="BR330" s="6"/>
      <c r="BS330" s="11"/>
    </row>
    <row r="331" spans="1:73" ht="15.75" x14ac:dyDescent="0.25">
      <c r="A331" s="52" t="s">
        <v>1509</v>
      </c>
      <c r="B331" s="187"/>
      <c r="C331" s="131" t="s">
        <v>111</v>
      </c>
      <c r="D331" s="7" t="s">
        <v>24</v>
      </c>
      <c r="E331" s="7" t="s">
        <v>424</v>
      </c>
      <c r="F331" s="64" t="s">
        <v>132</v>
      </c>
      <c r="G331" s="62">
        <v>1</v>
      </c>
      <c r="I331" s="10" t="s">
        <v>110</v>
      </c>
      <c r="J331" s="11" t="s">
        <v>549</v>
      </c>
      <c r="K331" s="74" t="s">
        <v>601</v>
      </c>
      <c r="L331" s="181"/>
      <c r="M331" s="181">
        <v>1000</v>
      </c>
      <c r="N331" s="78" t="s">
        <v>1700</v>
      </c>
      <c r="O331" s="83" t="s">
        <v>1372</v>
      </c>
      <c r="P331" s="78" t="s">
        <v>777</v>
      </c>
      <c r="R331" s="80"/>
      <c r="S331" s="92"/>
      <c r="T331" s="224"/>
      <c r="U331" s="222"/>
      <c r="W331" s="12" t="str">
        <f t="shared" si="81"/>
        <v>Mqtt1</v>
      </c>
      <c r="X331" s="6" t="str">
        <f t="shared" si="82"/>
        <v>210000 BILGE FIFI</v>
      </c>
      <c r="Y331" s="106" t="str">
        <f t="shared" si="83"/>
        <v>$.BILGE_FRAME47SB_ALARM</v>
      </c>
      <c r="AA331" s="6"/>
      <c r="AL331" s="117">
        <f t="shared" si="73"/>
        <v>331</v>
      </c>
      <c r="AQ331" s="130" t="s">
        <v>115</v>
      </c>
      <c r="AR331" s="78">
        <v>10</v>
      </c>
      <c r="AS331" s="131" t="s">
        <v>17</v>
      </c>
      <c r="AT331" s="7" t="s">
        <v>9</v>
      </c>
      <c r="AU331" s="132" t="s">
        <v>173</v>
      </c>
      <c r="AV331" s="129" t="str">
        <f t="shared" si="75"/>
        <v>Please consult operation manual for more information</v>
      </c>
      <c r="AW331" s="140"/>
      <c r="BA331" s="150" t="str">
        <f t="shared" si="84"/>
        <v>1</v>
      </c>
      <c r="BR331" s="6"/>
      <c r="BS331" s="11"/>
    </row>
    <row r="332" spans="1:73" ht="15.75" x14ac:dyDescent="0.25">
      <c r="A332" s="52" t="s">
        <v>1633</v>
      </c>
      <c r="B332" s="56"/>
      <c r="C332" s="131" t="s">
        <v>111</v>
      </c>
      <c r="D332" s="7" t="s">
        <v>24</v>
      </c>
      <c r="E332" s="7" t="s">
        <v>424</v>
      </c>
      <c r="F332" s="64" t="s">
        <v>132</v>
      </c>
      <c r="G332" s="62">
        <v>2</v>
      </c>
      <c r="I332" s="10" t="s">
        <v>110</v>
      </c>
      <c r="J332" s="71" t="s">
        <v>1637</v>
      </c>
      <c r="K332" s="74" t="s">
        <v>601</v>
      </c>
      <c r="N332" s="78" t="s">
        <v>1710</v>
      </c>
      <c r="P332" s="78" t="s">
        <v>1635</v>
      </c>
      <c r="T332" s="204" t="s">
        <v>1636</v>
      </c>
      <c r="U332" s="83" t="s">
        <v>1147</v>
      </c>
      <c r="W332" s="12" t="str">
        <f t="shared" si="81"/>
        <v>Mqtt1</v>
      </c>
      <c r="X332" s="6" t="str">
        <f t="shared" si="82"/>
        <v>090000 DOORS HATCHES</v>
      </c>
      <c r="Y332" s="106" t="str">
        <f t="shared" si="83"/>
        <v>$.FIRE_SLIDE_DOOR_GALL_CREW</v>
      </c>
      <c r="AA332" s="6"/>
      <c r="AL332" s="117" t="str">
        <f t="shared" si="73"/>
        <v/>
      </c>
      <c r="AQ332" s="130"/>
      <c r="AS332" s="131"/>
      <c r="AT332" s="7"/>
      <c r="AU332" s="132"/>
      <c r="AV332" s="129" t="str">
        <f t="shared" si="75"/>
        <v/>
      </c>
      <c r="AW332" s="140"/>
      <c r="BA332" s="150" t="str">
        <f t="shared" si="84"/>
        <v/>
      </c>
      <c r="BR332" s="6"/>
      <c r="BS332" s="11"/>
    </row>
    <row r="333" spans="1:73" ht="15.75" x14ac:dyDescent="0.25">
      <c r="A333" s="52" t="s">
        <v>871</v>
      </c>
      <c r="B333" s="56"/>
      <c r="C333" s="131" t="s">
        <v>111</v>
      </c>
      <c r="D333" s="7" t="s">
        <v>24</v>
      </c>
      <c r="E333" s="7" t="s">
        <v>424</v>
      </c>
      <c r="F333" s="64" t="s">
        <v>132</v>
      </c>
      <c r="G333" s="62">
        <v>3</v>
      </c>
      <c r="I333" s="10" t="s">
        <v>110</v>
      </c>
      <c r="J333" s="71" t="str">
        <f t="shared" ref="J333" si="85">CONCATENATE("Spare_",E333,"_",G333)</f>
        <v>Spare_DI21_3</v>
      </c>
      <c r="K333" s="74" t="s">
        <v>601</v>
      </c>
      <c r="N333" s="80" t="s">
        <v>605</v>
      </c>
      <c r="P333" s="78" t="str">
        <f>CONCATENATE("Spare Yard ",T333,"_",I333,"_",K333)</f>
        <v>Spare Yard _True_+CB.2</v>
      </c>
      <c r="W333" s="12" t="str">
        <f t="shared" si="81"/>
        <v/>
      </c>
      <c r="X333" s="6" t="str">
        <f t="shared" si="82"/>
        <v/>
      </c>
      <c r="Y333" s="106" t="str">
        <f t="shared" si="83"/>
        <v/>
      </c>
      <c r="AA333" s="6"/>
      <c r="AL333" s="117" t="str">
        <f t="shared" si="73"/>
        <v/>
      </c>
      <c r="AQ333" s="130"/>
      <c r="AS333" s="131"/>
      <c r="AT333" s="7"/>
      <c r="AU333" s="132"/>
      <c r="AV333" s="129" t="str">
        <f t="shared" si="75"/>
        <v/>
      </c>
      <c r="AW333" s="140"/>
      <c r="BA333" s="150" t="str">
        <f t="shared" si="84"/>
        <v/>
      </c>
      <c r="BR333" s="6"/>
      <c r="BS333" s="11"/>
    </row>
    <row r="334" spans="1:73" ht="15.75" x14ac:dyDescent="0.25">
      <c r="A334" s="52" t="s">
        <v>1509</v>
      </c>
      <c r="B334" s="187"/>
      <c r="C334" s="131" t="s">
        <v>111</v>
      </c>
      <c r="D334" s="7" t="s">
        <v>24</v>
      </c>
      <c r="E334" s="7" t="s">
        <v>424</v>
      </c>
      <c r="F334" s="64" t="s">
        <v>132</v>
      </c>
      <c r="G334" s="62">
        <v>4</v>
      </c>
      <c r="I334" s="10" t="s">
        <v>110</v>
      </c>
      <c r="J334" s="11" t="s">
        <v>550</v>
      </c>
      <c r="K334" s="74" t="s">
        <v>601</v>
      </c>
      <c r="L334" s="181"/>
      <c r="M334" s="181">
        <v>1000</v>
      </c>
      <c r="N334" s="78" t="s">
        <v>1700</v>
      </c>
      <c r="O334" s="83" t="s">
        <v>1352</v>
      </c>
      <c r="P334" s="78" t="s">
        <v>778</v>
      </c>
      <c r="R334" s="80"/>
      <c r="S334" s="92"/>
      <c r="T334" s="223" t="s">
        <v>1560</v>
      </c>
      <c r="U334" s="221" t="s">
        <v>1579</v>
      </c>
      <c r="W334" s="12" t="str">
        <f t="shared" si="81"/>
        <v>Mqtt1</v>
      </c>
      <c r="X334" s="6" t="str">
        <f t="shared" si="82"/>
        <v>210000 BILGE FIFI</v>
      </c>
      <c r="Y334" s="106" t="str">
        <f t="shared" si="83"/>
        <v>$.BILGE_FRAME38PS_ALARM</v>
      </c>
      <c r="AA334" s="6"/>
      <c r="AL334" s="117">
        <f t="shared" si="73"/>
        <v>334</v>
      </c>
      <c r="AQ334" s="130" t="s">
        <v>115</v>
      </c>
      <c r="AR334" s="78">
        <v>10</v>
      </c>
      <c r="AS334" s="131" t="s">
        <v>17</v>
      </c>
      <c r="AT334" s="7" t="s">
        <v>9</v>
      </c>
      <c r="AU334" s="132" t="s">
        <v>173</v>
      </c>
      <c r="AV334" s="129" t="str">
        <f t="shared" si="75"/>
        <v>Please consult operation manual for more information</v>
      </c>
      <c r="AW334" s="140"/>
      <c r="BA334" s="150" t="str">
        <f t="shared" si="84"/>
        <v>1</v>
      </c>
      <c r="BR334" s="6"/>
      <c r="BS334" s="11"/>
    </row>
    <row r="335" spans="1:73" ht="15.75" x14ac:dyDescent="0.25">
      <c r="A335" s="52" t="s">
        <v>1509</v>
      </c>
      <c r="B335" s="187"/>
      <c r="C335" s="131" t="s">
        <v>111</v>
      </c>
      <c r="D335" s="7" t="s">
        <v>24</v>
      </c>
      <c r="E335" s="7" t="s">
        <v>424</v>
      </c>
      <c r="F335" s="64" t="s">
        <v>132</v>
      </c>
      <c r="G335" s="62">
        <v>5</v>
      </c>
      <c r="I335" s="10" t="s">
        <v>110</v>
      </c>
      <c r="J335" s="11" t="s">
        <v>551</v>
      </c>
      <c r="K335" s="74" t="s">
        <v>601</v>
      </c>
      <c r="L335" s="181"/>
      <c r="M335" s="181">
        <v>1000</v>
      </c>
      <c r="N335" s="78" t="s">
        <v>1700</v>
      </c>
      <c r="O335" s="83" t="s">
        <v>1353</v>
      </c>
      <c r="P335" s="78" t="s">
        <v>779</v>
      </c>
      <c r="R335" s="80"/>
      <c r="S335" s="92"/>
      <c r="T335" s="224"/>
      <c r="U335" s="222"/>
      <c r="W335" s="12" t="str">
        <f t="shared" si="81"/>
        <v>Mqtt1</v>
      </c>
      <c r="X335" s="6" t="str">
        <f t="shared" si="82"/>
        <v>210000 BILGE FIFI</v>
      </c>
      <c r="Y335" s="106" t="str">
        <f t="shared" si="83"/>
        <v>$.BILGE_FRAME38SB_ALARM</v>
      </c>
      <c r="AA335" s="6"/>
      <c r="AL335" s="117">
        <f t="shared" si="73"/>
        <v>335</v>
      </c>
      <c r="AQ335" s="130" t="s">
        <v>115</v>
      </c>
      <c r="AR335" s="78">
        <v>10</v>
      </c>
      <c r="AS335" s="131" t="s">
        <v>17</v>
      </c>
      <c r="AT335" s="7" t="s">
        <v>9</v>
      </c>
      <c r="AU335" s="132" t="s">
        <v>173</v>
      </c>
      <c r="AV335" s="129" t="str">
        <f t="shared" si="75"/>
        <v>Please consult operation manual for more information</v>
      </c>
      <c r="AW335" s="140"/>
      <c r="BA335" s="150" t="str">
        <f t="shared" si="84"/>
        <v>1</v>
      </c>
      <c r="BR335" s="6"/>
      <c r="BS335" s="11"/>
    </row>
    <row r="336" spans="1:73" ht="15.75" x14ac:dyDescent="0.25">
      <c r="A336" s="52" t="s">
        <v>871</v>
      </c>
      <c r="B336" s="187"/>
      <c r="C336" s="131" t="s">
        <v>111</v>
      </c>
      <c r="D336" s="7" t="s">
        <v>24</v>
      </c>
      <c r="E336" s="7" t="s">
        <v>424</v>
      </c>
      <c r="F336" s="64" t="s">
        <v>132</v>
      </c>
      <c r="G336" s="62">
        <v>6</v>
      </c>
      <c r="I336" s="10" t="s">
        <v>110</v>
      </c>
      <c r="J336" s="71" t="s">
        <v>552</v>
      </c>
      <c r="K336" s="74" t="s">
        <v>601</v>
      </c>
      <c r="L336" s="181"/>
      <c r="M336" s="181">
        <v>1000</v>
      </c>
      <c r="N336" s="78" t="s">
        <v>1700</v>
      </c>
      <c r="O336" s="199">
        <v>21001003</v>
      </c>
      <c r="P336" s="80" t="s">
        <v>780</v>
      </c>
      <c r="R336" s="80"/>
      <c r="S336" s="92"/>
      <c r="T336" s="212" t="s">
        <v>852</v>
      </c>
      <c r="U336" s="102" t="s">
        <v>1147</v>
      </c>
      <c r="W336" s="12" t="str">
        <f t="shared" si="81"/>
        <v>Mqtt1</v>
      </c>
      <c r="X336" s="6" t="str">
        <f t="shared" si="82"/>
        <v>210000 BILGE FIFI</v>
      </c>
      <c r="Y336" s="106" t="str">
        <f t="shared" si="83"/>
        <v>$.BCKUP_GEN_SERV_PUMP_REM_AVAIL</v>
      </c>
      <c r="AA336" s="6"/>
      <c r="AL336" s="117" t="str">
        <f t="shared" si="73"/>
        <v/>
      </c>
      <c r="AQ336" s="130"/>
      <c r="AS336" s="131"/>
      <c r="AT336" s="7"/>
      <c r="AU336" s="132"/>
      <c r="AV336" s="129" t="str">
        <f t="shared" si="75"/>
        <v/>
      </c>
      <c r="AW336" s="140"/>
      <c r="BA336" s="150" t="str">
        <f t="shared" si="84"/>
        <v/>
      </c>
      <c r="BR336" s="6"/>
      <c r="BS336" s="11"/>
    </row>
    <row r="337" spans="1:71" ht="15.75" x14ac:dyDescent="0.25">
      <c r="A337" s="52" t="s">
        <v>1509</v>
      </c>
      <c r="B337" s="187"/>
      <c r="C337" s="131" t="s">
        <v>111</v>
      </c>
      <c r="D337" s="7" t="s">
        <v>24</v>
      </c>
      <c r="E337" s="7" t="s">
        <v>424</v>
      </c>
      <c r="F337" s="64" t="s">
        <v>132</v>
      </c>
      <c r="G337" s="62">
        <v>7</v>
      </c>
      <c r="I337" s="10" t="s">
        <v>110</v>
      </c>
      <c r="J337" s="71" t="str">
        <f t="shared" ref="J337:J338" si="86">CONCATENATE("Spare_",E337,"_",G337)</f>
        <v>Spare_DI21_7</v>
      </c>
      <c r="K337" s="74" t="s">
        <v>601</v>
      </c>
      <c r="L337" s="181"/>
      <c r="M337" s="181">
        <v>1000</v>
      </c>
      <c r="N337" s="78" t="s">
        <v>605</v>
      </c>
      <c r="O337" s="198"/>
      <c r="P337" s="78" t="str">
        <f>CONCATENATE("Spare Yard ",T337,"_",I337,"_",K337)</f>
        <v>Spare Yard _True_+CB.2</v>
      </c>
      <c r="R337" s="80"/>
      <c r="S337" s="92"/>
      <c r="T337" s="197"/>
      <c r="W337" s="12" t="str">
        <f t="shared" si="81"/>
        <v/>
      </c>
      <c r="X337" s="6" t="str">
        <f t="shared" si="82"/>
        <v/>
      </c>
      <c r="Y337" s="106" t="str">
        <f t="shared" si="83"/>
        <v/>
      </c>
      <c r="AA337" s="6"/>
      <c r="AL337" s="117" t="str">
        <f t="shared" si="73"/>
        <v/>
      </c>
      <c r="AQ337" s="130"/>
      <c r="AS337" s="131"/>
      <c r="AT337" s="7"/>
      <c r="AU337" s="132"/>
      <c r="AV337" s="129" t="str">
        <f t="shared" si="75"/>
        <v/>
      </c>
      <c r="AW337" s="140"/>
      <c r="BA337" s="150" t="str">
        <f t="shared" si="84"/>
        <v/>
      </c>
      <c r="BR337" s="6"/>
      <c r="BS337" s="11"/>
    </row>
    <row r="338" spans="1:71" ht="15.75" x14ac:dyDescent="0.25">
      <c r="A338" s="52" t="s">
        <v>1509</v>
      </c>
      <c r="B338" s="187"/>
      <c r="C338" s="131" t="s">
        <v>111</v>
      </c>
      <c r="D338" s="7" t="s">
        <v>24</v>
      </c>
      <c r="E338" s="7" t="s">
        <v>424</v>
      </c>
      <c r="F338" s="64" t="s">
        <v>132</v>
      </c>
      <c r="G338" s="62">
        <v>8</v>
      </c>
      <c r="I338" s="10" t="s">
        <v>110</v>
      </c>
      <c r="J338" s="71" t="str">
        <f t="shared" si="86"/>
        <v>Spare_DI21_8</v>
      </c>
      <c r="K338" s="74" t="s">
        <v>601</v>
      </c>
      <c r="L338" s="181"/>
      <c r="M338" s="181">
        <v>1000</v>
      </c>
      <c r="N338" s="78" t="s">
        <v>605</v>
      </c>
      <c r="O338" s="198"/>
      <c r="P338" s="78" t="str">
        <f>CONCATENATE("Spare Yard ",T338,"_",I338,"_",K338)</f>
        <v>Spare Yard _True_+CB.2</v>
      </c>
      <c r="R338" s="80"/>
      <c r="S338" s="92"/>
      <c r="T338" s="197"/>
      <c r="W338" s="12" t="str">
        <f t="shared" si="81"/>
        <v/>
      </c>
      <c r="X338" s="6" t="str">
        <f t="shared" si="82"/>
        <v/>
      </c>
      <c r="Y338" s="106" t="str">
        <f t="shared" si="83"/>
        <v/>
      </c>
      <c r="AA338" s="6"/>
      <c r="AL338" s="117" t="str">
        <f t="shared" si="73"/>
        <v/>
      </c>
      <c r="AQ338" s="130"/>
      <c r="AS338" s="131"/>
      <c r="AT338" s="7"/>
      <c r="AU338" s="132"/>
      <c r="AV338" s="129" t="str">
        <f t="shared" si="75"/>
        <v/>
      </c>
      <c r="AW338" s="140"/>
      <c r="AX338" s="144"/>
      <c r="BA338" s="150" t="str">
        <f t="shared" si="84"/>
        <v/>
      </c>
      <c r="BR338" s="6"/>
      <c r="BS338" s="11"/>
    </row>
    <row r="339" spans="1:71" ht="15.75" x14ac:dyDescent="0.25">
      <c r="A339" s="52" t="s">
        <v>1392</v>
      </c>
      <c r="B339" s="56"/>
      <c r="C339" s="131" t="s">
        <v>111</v>
      </c>
      <c r="D339" s="7" t="s">
        <v>24</v>
      </c>
      <c r="E339" s="7" t="s">
        <v>425</v>
      </c>
      <c r="F339" s="64" t="s">
        <v>132</v>
      </c>
      <c r="G339" s="62">
        <v>1</v>
      </c>
      <c r="I339" s="10" t="s">
        <v>110</v>
      </c>
      <c r="J339" s="71" t="s">
        <v>1397</v>
      </c>
      <c r="K339" s="74" t="s">
        <v>601</v>
      </c>
      <c r="L339" s="181"/>
      <c r="M339" s="181">
        <v>1000</v>
      </c>
      <c r="N339" s="78" t="s">
        <v>1395</v>
      </c>
      <c r="O339" s="83"/>
      <c r="P339" s="78" t="s">
        <v>1398</v>
      </c>
      <c r="T339" s="205" t="s">
        <v>856</v>
      </c>
      <c r="U339" s="83" t="s">
        <v>868</v>
      </c>
      <c r="W339" s="12" t="str">
        <f t="shared" si="81"/>
        <v>Mqtt1</v>
      </c>
      <c r="X339" s="6" t="str">
        <f t="shared" si="82"/>
        <v>KVM SWITCHING</v>
      </c>
      <c r="Y339" s="106" t="str">
        <f t="shared" si="83"/>
        <v>$.CAPT_CAB_DISP_TOGG</v>
      </c>
      <c r="AA339" s="6"/>
      <c r="AL339" s="117" t="str">
        <f t="shared" si="73"/>
        <v/>
      </c>
      <c r="AQ339" s="130"/>
      <c r="AS339" s="131"/>
      <c r="AT339" s="7"/>
      <c r="AU339" s="132"/>
      <c r="AV339" s="129" t="str">
        <f t="shared" si="75"/>
        <v/>
      </c>
      <c r="AW339" s="140"/>
      <c r="BA339" s="150" t="str">
        <f t="shared" si="84"/>
        <v/>
      </c>
      <c r="BR339" s="6"/>
      <c r="BS339" s="11"/>
    </row>
    <row r="340" spans="1:71" ht="15.75" x14ac:dyDescent="0.25">
      <c r="A340" s="52" t="s">
        <v>1392</v>
      </c>
      <c r="B340" s="56"/>
      <c r="C340" s="131" t="s">
        <v>111</v>
      </c>
      <c r="D340" s="7" t="s">
        <v>24</v>
      </c>
      <c r="E340" s="7" t="s">
        <v>425</v>
      </c>
      <c r="F340" s="64" t="s">
        <v>132</v>
      </c>
      <c r="G340" s="62">
        <v>2</v>
      </c>
      <c r="I340" s="10" t="s">
        <v>110</v>
      </c>
      <c r="J340" s="71" t="s">
        <v>1400</v>
      </c>
      <c r="K340" s="74" t="s">
        <v>601</v>
      </c>
      <c r="L340" s="181"/>
      <c r="M340" s="181">
        <v>1000</v>
      </c>
      <c r="N340" s="78" t="s">
        <v>1395</v>
      </c>
      <c r="O340" s="83"/>
      <c r="P340" s="78" t="s">
        <v>1401</v>
      </c>
      <c r="T340" s="207" t="s">
        <v>855</v>
      </c>
      <c r="U340" s="102" t="s">
        <v>868</v>
      </c>
      <c r="W340" s="12" t="str">
        <f t="shared" si="81"/>
        <v>Mqtt1</v>
      </c>
      <c r="X340" s="6" t="str">
        <f t="shared" si="82"/>
        <v>KVM SWITCHING</v>
      </c>
      <c r="Y340" s="106" t="str">
        <f t="shared" si="83"/>
        <v>$.MISSION_RM_DISP_TOGG</v>
      </c>
      <c r="AA340" s="6"/>
      <c r="AL340" s="117" t="str">
        <f t="shared" si="73"/>
        <v/>
      </c>
      <c r="AQ340" s="130"/>
      <c r="AS340" s="131"/>
      <c r="AT340" s="7"/>
      <c r="AU340" s="132"/>
      <c r="AV340" s="129" t="str">
        <f t="shared" si="75"/>
        <v/>
      </c>
      <c r="AW340" s="140"/>
      <c r="BA340" s="150" t="str">
        <f t="shared" si="84"/>
        <v/>
      </c>
      <c r="BR340" s="6"/>
      <c r="BS340" s="11"/>
    </row>
    <row r="341" spans="1:71" ht="15.75" x14ac:dyDescent="0.25">
      <c r="A341" s="52" t="s">
        <v>1392</v>
      </c>
      <c r="B341" s="56"/>
      <c r="C341" s="131" t="s">
        <v>111</v>
      </c>
      <c r="D341" s="7" t="s">
        <v>24</v>
      </c>
      <c r="E341" s="7" t="s">
        <v>425</v>
      </c>
      <c r="F341" s="64" t="s">
        <v>132</v>
      </c>
      <c r="G341" s="62">
        <v>3</v>
      </c>
      <c r="I341" s="10" t="s">
        <v>110</v>
      </c>
      <c r="J341" s="71" t="s">
        <v>1402</v>
      </c>
      <c r="K341" s="74" t="s">
        <v>601</v>
      </c>
      <c r="L341" s="181"/>
      <c r="M341" s="181">
        <v>1000</v>
      </c>
      <c r="N341" s="78" t="s">
        <v>1395</v>
      </c>
      <c r="O341" s="83"/>
      <c r="P341" s="78" t="s">
        <v>1403</v>
      </c>
      <c r="T341" s="207" t="s">
        <v>1404</v>
      </c>
      <c r="U341" s="102" t="s">
        <v>868</v>
      </c>
      <c r="W341" s="12" t="str">
        <f t="shared" si="81"/>
        <v>Mqtt1</v>
      </c>
      <c r="X341" s="6" t="str">
        <f t="shared" si="82"/>
        <v>KVM SWITCHING</v>
      </c>
      <c r="Y341" s="106" t="str">
        <f t="shared" si="83"/>
        <v>$.CREW_MESS_DISP_TOGG</v>
      </c>
      <c r="AA341" s="6"/>
      <c r="AL341" s="117" t="str">
        <f t="shared" si="73"/>
        <v/>
      </c>
      <c r="AQ341" s="130"/>
      <c r="AS341" s="131"/>
      <c r="AT341" s="7"/>
      <c r="AU341" s="132"/>
      <c r="AV341" s="129" t="str">
        <f t="shared" si="75"/>
        <v/>
      </c>
      <c r="AW341" s="140"/>
      <c r="BA341" s="150" t="str">
        <f t="shared" si="84"/>
        <v/>
      </c>
      <c r="BR341" s="6"/>
      <c r="BS341" s="11"/>
    </row>
    <row r="342" spans="1:71" ht="15.75" x14ac:dyDescent="0.25">
      <c r="A342" s="52" t="s">
        <v>1392</v>
      </c>
      <c r="B342" s="187"/>
      <c r="C342" s="131" t="s">
        <v>111</v>
      </c>
      <c r="D342" s="7" t="s">
        <v>24</v>
      </c>
      <c r="E342" s="7" t="s">
        <v>425</v>
      </c>
      <c r="F342" s="64" t="s">
        <v>132</v>
      </c>
      <c r="G342" s="62">
        <v>4</v>
      </c>
      <c r="I342" s="10" t="s">
        <v>110</v>
      </c>
      <c r="J342" s="71" t="str">
        <f t="shared" ref="J342:J343" si="87">CONCATENATE("Spare_",E342,"_",G342)</f>
        <v>Spare_DI22_4</v>
      </c>
      <c r="K342" s="74" t="s">
        <v>601</v>
      </c>
      <c r="L342" s="181"/>
      <c r="M342" s="181">
        <v>1000</v>
      </c>
      <c r="N342" s="78" t="s">
        <v>605</v>
      </c>
      <c r="O342" s="83"/>
      <c r="P342" s="78" t="str">
        <f>CONCATENATE("Spare Yard ",T342,"_",I342,"_",K342)</f>
        <v>Spare Yard _True_+CB.2</v>
      </c>
      <c r="W342" s="12" t="str">
        <f t="shared" si="81"/>
        <v/>
      </c>
      <c r="X342" s="6" t="str">
        <f t="shared" si="82"/>
        <v/>
      </c>
      <c r="Y342" s="106" t="str">
        <f t="shared" si="83"/>
        <v/>
      </c>
      <c r="AA342" s="6"/>
      <c r="AL342" s="117" t="str">
        <f t="shared" si="73"/>
        <v/>
      </c>
      <c r="AQ342" s="130"/>
      <c r="AS342" s="131"/>
      <c r="AT342" s="7"/>
      <c r="AU342" s="132"/>
      <c r="AV342" s="129" t="str">
        <f t="shared" si="75"/>
        <v/>
      </c>
      <c r="AW342" s="140"/>
      <c r="BA342" s="150" t="str">
        <f t="shared" si="84"/>
        <v/>
      </c>
      <c r="BR342" s="6"/>
      <c r="BS342" s="11"/>
    </row>
    <row r="343" spans="1:71" ht="15.75" x14ac:dyDescent="0.25">
      <c r="A343" s="52" t="s">
        <v>1392</v>
      </c>
      <c r="B343" s="187"/>
      <c r="C343" s="131" t="s">
        <v>111</v>
      </c>
      <c r="D343" s="7" t="s">
        <v>24</v>
      </c>
      <c r="E343" s="7" t="s">
        <v>425</v>
      </c>
      <c r="F343" s="64" t="s">
        <v>132</v>
      </c>
      <c r="G343" s="62">
        <v>5</v>
      </c>
      <c r="I343" s="10" t="s">
        <v>110</v>
      </c>
      <c r="J343" s="71" t="str">
        <f t="shared" si="87"/>
        <v>Spare_DI22_5</v>
      </c>
      <c r="K343" s="74" t="s">
        <v>601</v>
      </c>
      <c r="L343" s="181"/>
      <c r="M343" s="181">
        <v>1000</v>
      </c>
      <c r="N343" s="78" t="s">
        <v>605</v>
      </c>
      <c r="O343" s="83"/>
      <c r="P343" s="78" t="str">
        <f>CONCATENATE("Spare Yard ",T343,"_",I343,"_",K343)</f>
        <v>Spare Yard _True_+CB.2</v>
      </c>
      <c r="W343" s="12" t="str">
        <f t="shared" si="81"/>
        <v/>
      </c>
      <c r="X343" s="6" t="str">
        <f t="shared" si="82"/>
        <v/>
      </c>
      <c r="Y343" s="106" t="str">
        <f t="shared" si="83"/>
        <v/>
      </c>
      <c r="AA343" s="6"/>
      <c r="AL343" s="117" t="str">
        <f t="shared" si="73"/>
        <v/>
      </c>
      <c r="AQ343" s="130"/>
      <c r="AS343" s="131"/>
      <c r="AT343" s="7"/>
      <c r="AU343" s="132"/>
      <c r="AV343" s="129" t="str">
        <f t="shared" si="75"/>
        <v/>
      </c>
      <c r="AW343" s="140"/>
      <c r="BA343" s="150" t="str">
        <f t="shared" si="84"/>
        <v/>
      </c>
      <c r="BR343" s="6"/>
      <c r="BS343" s="11"/>
    </row>
    <row r="344" spans="1:71" ht="15.75" x14ac:dyDescent="0.25">
      <c r="A344" s="52" t="s">
        <v>1509</v>
      </c>
      <c r="B344" s="187"/>
      <c r="C344" s="131" t="s">
        <v>111</v>
      </c>
      <c r="D344" s="7" t="s">
        <v>24</v>
      </c>
      <c r="E344" s="7" t="s">
        <v>425</v>
      </c>
      <c r="F344" s="64" t="s">
        <v>132</v>
      </c>
      <c r="G344" s="62">
        <v>6</v>
      </c>
      <c r="I344" s="10" t="s">
        <v>110</v>
      </c>
      <c r="J344" s="11" t="s">
        <v>553</v>
      </c>
      <c r="K344" s="74" t="s">
        <v>601</v>
      </c>
      <c r="L344" s="181"/>
      <c r="M344" s="181">
        <v>1000</v>
      </c>
      <c r="N344" s="78" t="s">
        <v>1703</v>
      </c>
      <c r="O344" s="83" t="s">
        <v>643</v>
      </c>
      <c r="P344" s="78" t="s">
        <v>781</v>
      </c>
      <c r="R344" s="80"/>
      <c r="S344" s="92"/>
      <c r="T344" s="223" t="s">
        <v>1561</v>
      </c>
      <c r="U344" s="221" t="s">
        <v>1579</v>
      </c>
      <c r="W344" s="12" t="str">
        <f t="shared" si="81"/>
        <v>Mqtt1</v>
      </c>
      <c r="X344" s="6" t="str">
        <f t="shared" si="82"/>
        <v>750000 DECK EQUIP</v>
      </c>
      <c r="Y344" s="106" t="str">
        <f t="shared" si="83"/>
        <v>$.DECK_CRANE_GEN_ALARM</v>
      </c>
      <c r="AA344" s="6"/>
      <c r="AL344" s="117">
        <f t="shared" si="73"/>
        <v>344</v>
      </c>
      <c r="AQ344" s="130" t="s">
        <v>115</v>
      </c>
      <c r="AS344" s="131" t="s">
        <v>17</v>
      </c>
      <c r="AT344" s="7"/>
      <c r="AU344" s="132" t="s">
        <v>112</v>
      </c>
      <c r="AV344" s="129" t="str">
        <f t="shared" si="75"/>
        <v>Please consult operation manual for more information</v>
      </c>
      <c r="AW344" s="140"/>
      <c r="BA344" s="150" t="str">
        <f t="shared" si="84"/>
        <v>1</v>
      </c>
      <c r="BR344" s="6"/>
      <c r="BS344" s="11"/>
    </row>
    <row r="345" spans="1:71" ht="15.75" x14ac:dyDescent="0.25">
      <c r="A345" s="52" t="s">
        <v>1509</v>
      </c>
      <c r="B345" s="187"/>
      <c r="C345" s="131" t="s">
        <v>111</v>
      </c>
      <c r="D345" s="7" t="s">
        <v>24</v>
      </c>
      <c r="E345" s="7" t="s">
        <v>425</v>
      </c>
      <c r="F345" s="64" t="s">
        <v>132</v>
      </c>
      <c r="G345" s="62">
        <v>7</v>
      </c>
      <c r="I345" s="10" t="s">
        <v>110</v>
      </c>
      <c r="J345" s="71" t="s">
        <v>554</v>
      </c>
      <c r="K345" s="74" t="s">
        <v>601</v>
      </c>
      <c r="L345" s="181"/>
      <c r="M345" s="181">
        <v>1000</v>
      </c>
      <c r="N345" s="78" t="s">
        <v>1703</v>
      </c>
      <c r="O345" s="83" t="s">
        <v>644</v>
      </c>
      <c r="P345" s="78" t="s">
        <v>782</v>
      </c>
      <c r="R345" s="80"/>
      <c r="S345" s="92"/>
      <c r="T345" s="225"/>
      <c r="U345" s="228"/>
      <c r="W345" s="12" t="str">
        <f t="shared" si="81"/>
        <v>Mqtt1</v>
      </c>
      <c r="X345" s="6" t="str">
        <f t="shared" si="82"/>
        <v>750000 DECK EQUIP</v>
      </c>
      <c r="Y345" s="106" t="str">
        <f t="shared" si="83"/>
        <v>$.MOB_TENDER_HATCH_CL_LOCK</v>
      </c>
      <c r="AA345" s="6"/>
      <c r="AL345" s="117" t="str">
        <f t="shared" si="73"/>
        <v/>
      </c>
      <c r="AQ345" s="130"/>
      <c r="AS345" s="131"/>
      <c r="AT345" s="7"/>
      <c r="AU345" s="132"/>
      <c r="AV345" s="129" t="str">
        <f t="shared" si="75"/>
        <v/>
      </c>
      <c r="AW345" s="140"/>
      <c r="AX345" s="144"/>
      <c r="BA345" s="150" t="str">
        <f t="shared" si="84"/>
        <v/>
      </c>
      <c r="BR345" s="6"/>
      <c r="BS345" s="11"/>
    </row>
    <row r="346" spans="1:71" ht="15.75" x14ac:dyDescent="0.25">
      <c r="A346" s="52" t="s">
        <v>1509</v>
      </c>
      <c r="B346" s="187"/>
      <c r="C346" s="131" t="s">
        <v>111</v>
      </c>
      <c r="D346" s="7" t="s">
        <v>24</v>
      </c>
      <c r="E346" s="7" t="s">
        <v>425</v>
      </c>
      <c r="F346" s="64" t="s">
        <v>132</v>
      </c>
      <c r="G346" s="62">
        <v>8</v>
      </c>
      <c r="I346" s="10" t="s">
        <v>110</v>
      </c>
      <c r="J346" s="71" t="s">
        <v>555</v>
      </c>
      <c r="K346" s="74" t="s">
        <v>601</v>
      </c>
      <c r="L346" s="181"/>
      <c r="M346" s="181">
        <v>1000</v>
      </c>
      <c r="N346" s="78" t="s">
        <v>1703</v>
      </c>
      <c r="O346" s="83" t="s">
        <v>645</v>
      </c>
      <c r="P346" s="78" t="s">
        <v>783</v>
      </c>
      <c r="R346" s="80"/>
      <c r="S346" s="92"/>
      <c r="T346" s="225"/>
      <c r="U346" s="228"/>
      <c r="W346" s="12" t="str">
        <f t="shared" si="81"/>
        <v>Mqtt1</v>
      </c>
      <c r="X346" s="6" t="str">
        <f t="shared" si="82"/>
        <v>750000 DECK EQUIP</v>
      </c>
      <c r="Y346" s="106" t="str">
        <f t="shared" si="83"/>
        <v>$.GUEST_TENDER_HATCH_CL_LOCK</v>
      </c>
      <c r="AA346" s="6"/>
      <c r="AL346" s="117" t="str">
        <f t="shared" si="73"/>
        <v/>
      </c>
      <c r="AQ346" s="130"/>
      <c r="AS346" s="131"/>
      <c r="AT346" s="7"/>
      <c r="AU346" s="132"/>
      <c r="AV346" s="129" t="str">
        <f t="shared" si="75"/>
        <v/>
      </c>
      <c r="AW346" s="140"/>
      <c r="BA346" s="150" t="str">
        <f t="shared" si="84"/>
        <v/>
      </c>
      <c r="BR346" s="6"/>
      <c r="BS346" s="11"/>
    </row>
    <row r="347" spans="1:71" ht="15.75" x14ac:dyDescent="0.25">
      <c r="A347" s="52" t="s">
        <v>1509</v>
      </c>
      <c r="B347" s="187"/>
      <c r="C347" s="131" t="s">
        <v>111</v>
      </c>
      <c r="D347" s="7" t="s">
        <v>24</v>
      </c>
      <c r="E347" s="7" t="s">
        <v>426</v>
      </c>
      <c r="F347" s="64" t="s">
        <v>132</v>
      </c>
      <c r="G347" s="62">
        <v>1</v>
      </c>
      <c r="I347" s="10" t="s">
        <v>110</v>
      </c>
      <c r="J347" s="11" t="s">
        <v>556</v>
      </c>
      <c r="K347" s="74" t="s">
        <v>601</v>
      </c>
      <c r="L347" s="181"/>
      <c r="M347" s="181">
        <v>1000</v>
      </c>
      <c r="N347" s="78" t="s">
        <v>1710</v>
      </c>
      <c r="O347" s="83"/>
      <c r="P347" s="78" t="s">
        <v>784</v>
      </c>
      <c r="R347" s="80"/>
      <c r="S347" s="92"/>
      <c r="T347" s="225"/>
      <c r="U347" s="228"/>
      <c r="W347" s="12" t="str">
        <f t="shared" si="81"/>
        <v>Mqtt1</v>
      </c>
      <c r="X347" s="6" t="str">
        <f t="shared" si="82"/>
        <v>090000 DOORS HATCHES</v>
      </c>
      <c r="Y347" s="106" t="str">
        <f t="shared" si="83"/>
        <v>$.SAIL_STOR_HATCH</v>
      </c>
      <c r="AA347" s="6"/>
      <c r="AL347" s="117" t="str">
        <f t="shared" si="73"/>
        <v/>
      </c>
      <c r="AQ347" s="130"/>
      <c r="AS347" s="131"/>
      <c r="AT347" s="7"/>
      <c r="AU347" s="132"/>
      <c r="AV347" s="129" t="str">
        <f t="shared" si="75"/>
        <v/>
      </c>
      <c r="AW347" s="140"/>
      <c r="BA347" s="150" t="str">
        <f t="shared" si="84"/>
        <v/>
      </c>
      <c r="BR347" s="6"/>
      <c r="BS347" s="11"/>
    </row>
    <row r="348" spans="1:71" ht="15.75" x14ac:dyDescent="0.25">
      <c r="A348" s="52" t="s">
        <v>1509</v>
      </c>
      <c r="B348" s="187"/>
      <c r="C348" s="131" t="s">
        <v>111</v>
      </c>
      <c r="D348" s="7" t="s">
        <v>24</v>
      </c>
      <c r="E348" s="7" t="s">
        <v>426</v>
      </c>
      <c r="F348" s="64" t="s">
        <v>132</v>
      </c>
      <c r="G348" s="62">
        <v>2</v>
      </c>
      <c r="I348" s="10" t="s">
        <v>110</v>
      </c>
      <c r="J348" s="11" t="s">
        <v>557</v>
      </c>
      <c r="K348" s="74" t="s">
        <v>601</v>
      </c>
      <c r="L348" s="181"/>
      <c r="M348" s="181">
        <v>1000</v>
      </c>
      <c r="N348" s="78" t="s">
        <v>1710</v>
      </c>
      <c r="O348" s="83"/>
      <c r="P348" s="78" t="s">
        <v>785</v>
      </c>
      <c r="R348" s="80"/>
      <c r="S348" s="92"/>
      <c r="T348" s="225"/>
      <c r="U348" s="228"/>
      <c r="W348" s="12" t="str">
        <f t="shared" si="81"/>
        <v>Mqtt1</v>
      </c>
      <c r="X348" s="6" t="str">
        <f t="shared" si="82"/>
        <v>090000 DOORS HATCHES</v>
      </c>
      <c r="Y348" s="106" t="str">
        <f t="shared" si="83"/>
        <v>$.FOREPEAK_ACC_HATCH</v>
      </c>
      <c r="AA348" s="6"/>
      <c r="AL348" s="117" t="str">
        <f t="shared" si="73"/>
        <v/>
      </c>
      <c r="AQ348" s="130"/>
      <c r="AS348" s="131"/>
      <c r="AT348" s="7"/>
      <c r="AU348" s="132"/>
      <c r="AV348" s="129" t="str">
        <f t="shared" si="75"/>
        <v/>
      </c>
      <c r="AW348" s="140"/>
      <c r="AX348" s="144"/>
      <c r="BA348" s="150" t="str">
        <f t="shared" si="84"/>
        <v/>
      </c>
      <c r="BR348" s="6"/>
      <c r="BS348" s="11"/>
    </row>
    <row r="349" spans="1:71" ht="15.75" x14ac:dyDescent="0.25">
      <c r="A349" s="52" t="s">
        <v>1509</v>
      </c>
      <c r="B349" s="187"/>
      <c r="C349" s="131" t="s">
        <v>111</v>
      </c>
      <c r="D349" s="7" t="s">
        <v>24</v>
      </c>
      <c r="E349" s="7" t="s">
        <v>426</v>
      </c>
      <c r="F349" s="64" t="s">
        <v>132</v>
      </c>
      <c r="G349" s="62">
        <v>3</v>
      </c>
      <c r="I349" s="10" t="s">
        <v>110</v>
      </c>
      <c r="J349" s="11" t="s">
        <v>558</v>
      </c>
      <c r="K349" s="74" t="s">
        <v>601</v>
      </c>
      <c r="L349" s="181"/>
      <c r="M349" s="181">
        <v>1000</v>
      </c>
      <c r="N349" s="78" t="s">
        <v>1710</v>
      </c>
      <c r="O349" s="83"/>
      <c r="P349" s="78" t="s">
        <v>786</v>
      </c>
      <c r="R349" s="80"/>
      <c r="S349" s="92"/>
      <c r="T349" s="225"/>
      <c r="U349" s="228"/>
      <c r="W349" s="12" t="str">
        <f t="shared" si="81"/>
        <v>Mqtt1</v>
      </c>
      <c r="X349" s="6" t="str">
        <f t="shared" si="82"/>
        <v>090000 DOORS HATCHES</v>
      </c>
      <c r="Y349" s="106" t="str">
        <f t="shared" si="83"/>
        <v>$.DINGHY_STOR_ACC_FWD</v>
      </c>
      <c r="AA349" s="6"/>
      <c r="AL349" s="117" t="str">
        <f t="shared" si="73"/>
        <v/>
      </c>
      <c r="AQ349" s="130"/>
      <c r="AS349" s="131"/>
      <c r="AT349" s="7"/>
      <c r="AU349" s="132"/>
      <c r="AV349" s="129" t="str">
        <f t="shared" si="75"/>
        <v/>
      </c>
      <c r="AW349" s="140"/>
      <c r="BA349" s="150" t="str">
        <f t="shared" si="84"/>
        <v/>
      </c>
      <c r="BR349" s="6"/>
      <c r="BS349" s="11"/>
    </row>
    <row r="350" spans="1:71" ht="15.75" x14ac:dyDescent="0.25">
      <c r="A350" s="52" t="s">
        <v>1509</v>
      </c>
      <c r="B350" s="187"/>
      <c r="C350" s="131" t="s">
        <v>111</v>
      </c>
      <c r="D350" s="7" t="s">
        <v>24</v>
      </c>
      <c r="E350" s="7" t="s">
        <v>426</v>
      </c>
      <c r="F350" s="64" t="s">
        <v>132</v>
      </c>
      <c r="G350" s="62">
        <v>4</v>
      </c>
      <c r="I350" s="10" t="s">
        <v>110</v>
      </c>
      <c r="J350" s="11" t="s">
        <v>559</v>
      </c>
      <c r="K350" s="74" t="s">
        <v>601</v>
      </c>
      <c r="L350" s="181"/>
      <c r="M350" s="181">
        <v>1000</v>
      </c>
      <c r="N350" s="78" t="s">
        <v>1710</v>
      </c>
      <c r="O350" s="83"/>
      <c r="P350" s="78" t="s">
        <v>787</v>
      </c>
      <c r="R350" s="80"/>
      <c r="S350" s="92"/>
      <c r="T350" s="225"/>
      <c r="U350" s="228"/>
      <c r="W350" s="12" t="str">
        <f t="shared" si="81"/>
        <v>Mqtt1</v>
      </c>
      <c r="X350" s="6" t="str">
        <f t="shared" si="82"/>
        <v>090000 DOORS HATCHES</v>
      </c>
      <c r="Y350" s="106" t="str">
        <f t="shared" si="83"/>
        <v>$.CRANE__HATCH_AFT</v>
      </c>
      <c r="AA350" s="6"/>
      <c r="AL350" s="117" t="str">
        <f t="shared" si="73"/>
        <v/>
      </c>
      <c r="AQ350" s="130"/>
      <c r="AS350" s="131"/>
      <c r="AT350" s="7"/>
      <c r="AU350" s="132"/>
      <c r="AV350" s="129" t="str">
        <f t="shared" si="75"/>
        <v/>
      </c>
      <c r="AW350" s="140"/>
      <c r="BA350" s="150" t="str">
        <f t="shared" si="84"/>
        <v/>
      </c>
      <c r="BR350" s="6"/>
      <c r="BS350" s="11"/>
    </row>
    <row r="351" spans="1:71" ht="15.75" x14ac:dyDescent="0.25">
      <c r="A351" s="52" t="s">
        <v>1509</v>
      </c>
      <c r="B351" s="187"/>
      <c r="C351" s="131" t="s">
        <v>111</v>
      </c>
      <c r="D351" s="7" t="s">
        <v>24</v>
      </c>
      <c r="E351" s="7" t="s">
        <v>426</v>
      </c>
      <c r="F351" s="64" t="s">
        <v>132</v>
      </c>
      <c r="G351" s="62">
        <v>5</v>
      </c>
      <c r="I351" s="10" t="s">
        <v>110</v>
      </c>
      <c r="J351" s="11" t="s">
        <v>560</v>
      </c>
      <c r="K351" s="74" t="s">
        <v>601</v>
      </c>
      <c r="L351" s="181"/>
      <c r="M351" s="181">
        <v>1000</v>
      </c>
      <c r="N351" s="78" t="s">
        <v>1710</v>
      </c>
      <c r="O351" s="83"/>
      <c r="P351" s="88" t="s">
        <v>788</v>
      </c>
      <c r="R351" s="80"/>
      <c r="S351" s="92"/>
      <c r="T351" s="224"/>
      <c r="U351" s="222"/>
      <c r="W351" s="12" t="str">
        <f t="shared" si="81"/>
        <v>Mqtt1</v>
      </c>
      <c r="X351" s="6" t="str">
        <f t="shared" si="82"/>
        <v>090000 DOORS HATCHES</v>
      </c>
      <c r="Y351" s="106" t="str">
        <f t="shared" si="83"/>
        <v>$.FORESHIP_STOR_AREA_ACC_HATCH</v>
      </c>
      <c r="AA351" s="6"/>
      <c r="AL351" s="117" t="str">
        <f t="shared" si="73"/>
        <v/>
      </c>
      <c r="AQ351" s="130"/>
      <c r="AS351" s="131"/>
      <c r="AT351" s="7"/>
      <c r="AU351" s="132"/>
      <c r="AV351" s="129" t="str">
        <f t="shared" si="75"/>
        <v/>
      </c>
      <c r="AW351" s="140"/>
      <c r="BA351" s="150" t="str">
        <f t="shared" si="84"/>
        <v/>
      </c>
      <c r="BR351" s="6"/>
      <c r="BS351" s="11"/>
    </row>
    <row r="352" spans="1:71" ht="15.75" x14ac:dyDescent="0.25">
      <c r="A352" s="52" t="s">
        <v>1509</v>
      </c>
      <c r="B352" s="187"/>
      <c r="C352" s="131" t="s">
        <v>111</v>
      </c>
      <c r="D352" s="7" t="s">
        <v>24</v>
      </c>
      <c r="E352" s="7" t="s">
        <v>426</v>
      </c>
      <c r="F352" s="64" t="s">
        <v>132</v>
      </c>
      <c r="G352" s="62">
        <v>6</v>
      </c>
      <c r="I352" s="10" t="s">
        <v>110</v>
      </c>
      <c r="J352" s="11" t="s">
        <v>561</v>
      </c>
      <c r="K352" s="74" t="s">
        <v>601</v>
      </c>
      <c r="L352" s="181"/>
      <c r="M352" s="181">
        <v>1000</v>
      </c>
      <c r="N352" s="78" t="s">
        <v>1710</v>
      </c>
      <c r="O352" s="83"/>
      <c r="P352" s="78" t="s">
        <v>789</v>
      </c>
      <c r="R352" s="80"/>
      <c r="S352" s="92"/>
      <c r="T352" s="204" t="s">
        <v>1536</v>
      </c>
      <c r="U352" s="102" t="s">
        <v>1579</v>
      </c>
      <c r="W352" s="12" t="str">
        <f t="shared" si="81"/>
        <v>Mqtt1</v>
      </c>
      <c r="X352" s="6" t="str">
        <f t="shared" si="82"/>
        <v>090000 DOORS HATCHES</v>
      </c>
      <c r="Y352" s="106" t="str">
        <f t="shared" si="83"/>
        <v>$.CREW_ESCAPE_HATCH</v>
      </c>
      <c r="AA352" s="6"/>
      <c r="AL352" s="117" t="str">
        <f t="shared" si="73"/>
        <v/>
      </c>
      <c r="AQ352" s="130"/>
      <c r="AS352" s="131"/>
      <c r="AT352" s="7"/>
      <c r="AU352" s="132"/>
      <c r="AV352" s="129" t="str">
        <f t="shared" si="75"/>
        <v/>
      </c>
      <c r="AW352" s="140"/>
      <c r="BA352" s="150" t="str">
        <f t="shared" si="84"/>
        <v/>
      </c>
      <c r="BR352" s="6"/>
      <c r="BS352" s="11"/>
    </row>
    <row r="353" spans="1:71" ht="15.75" x14ac:dyDescent="0.25">
      <c r="A353" s="52" t="s">
        <v>1633</v>
      </c>
      <c r="B353" s="56"/>
      <c r="C353" s="131" t="s">
        <v>111</v>
      </c>
      <c r="D353" s="7" t="s">
        <v>24</v>
      </c>
      <c r="E353" s="7" t="s">
        <v>426</v>
      </c>
      <c r="F353" s="64" t="s">
        <v>132</v>
      </c>
      <c r="G353" s="62">
        <v>7</v>
      </c>
      <c r="I353" s="10" t="s">
        <v>110</v>
      </c>
      <c r="J353" s="71" t="str">
        <f t="shared" ref="J353:J355" si="88">CONCATENATE("Spare_",E353,"_",G353)</f>
        <v>Spare_DI23_7</v>
      </c>
      <c r="K353" s="74" t="s">
        <v>601</v>
      </c>
      <c r="L353" s="181"/>
      <c r="M353" s="181">
        <v>1000</v>
      </c>
      <c r="N353" s="78" t="s">
        <v>605</v>
      </c>
      <c r="O353" s="83"/>
      <c r="P353" s="78" t="str">
        <f>CONCATENATE("Spare Yard ",T353,"_",I353,"_",K353)</f>
        <v>Spare Yard _True_+CB.2</v>
      </c>
      <c r="R353" s="80"/>
      <c r="S353" s="92"/>
      <c r="U353" s="102"/>
      <c r="W353" s="12" t="str">
        <f t="shared" si="81"/>
        <v/>
      </c>
      <c r="X353" s="6" t="str">
        <f t="shared" si="82"/>
        <v/>
      </c>
      <c r="Y353" s="106" t="str">
        <f t="shared" si="83"/>
        <v/>
      </c>
      <c r="AA353" s="6"/>
      <c r="AL353" s="117" t="str">
        <f t="shared" ref="AL353:AL416" si="89">IF(ISBLANK(AS353),"",ROW())</f>
        <v/>
      </c>
      <c r="AQ353" s="130"/>
      <c r="AS353" s="131"/>
      <c r="AT353" s="7"/>
      <c r="AU353" s="132"/>
      <c r="AV353" s="129" t="str">
        <f t="shared" si="75"/>
        <v/>
      </c>
      <c r="AW353" s="140"/>
      <c r="BA353" s="150" t="str">
        <f t="shared" si="84"/>
        <v/>
      </c>
      <c r="BR353" s="6"/>
      <c r="BS353" s="11"/>
    </row>
    <row r="354" spans="1:71" ht="15.75" x14ac:dyDescent="0.25">
      <c r="A354" s="52" t="s">
        <v>416</v>
      </c>
      <c r="B354" s="56"/>
      <c r="C354" s="131" t="s">
        <v>111</v>
      </c>
      <c r="D354" s="7" t="s">
        <v>24</v>
      </c>
      <c r="E354" s="7" t="s">
        <v>426</v>
      </c>
      <c r="F354" s="64" t="s">
        <v>132</v>
      </c>
      <c r="G354" s="62">
        <v>8</v>
      </c>
      <c r="I354" s="10" t="s">
        <v>110</v>
      </c>
      <c r="J354" s="71" t="s">
        <v>1015</v>
      </c>
      <c r="K354" s="74" t="s">
        <v>601</v>
      </c>
      <c r="L354" s="181"/>
      <c r="M354" s="181">
        <v>1000</v>
      </c>
      <c r="N354" s="78" t="s">
        <v>1713</v>
      </c>
      <c r="O354" s="83"/>
      <c r="P354" s="78" t="s">
        <v>1014</v>
      </c>
      <c r="R354" s="80"/>
      <c r="S354" s="92"/>
      <c r="T354" s="204" t="s">
        <v>1016</v>
      </c>
      <c r="U354" s="83" t="s">
        <v>1017</v>
      </c>
      <c r="W354" s="12" t="str">
        <f t="shared" si="81"/>
        <v>Mqtt1</v>
      </c>
      <c r="X354" s="6" t="str">
        <f t="shared" si="82"/>
        <v>450000 FIREDETECTION</v>
      </c>
      <c r="Y354" s="106" t="str">
        <f t="shared" si="83"/>
        <v>$.FIRE_DETECT_FAULT</v>
      </c>
      <c r="AA354" s="6"/>
      <c r="AL354" s="117">
        <f t="shared" si="89"/>
        <v>354</v>
      </c>
      <c r="AQ354" s="130" t="s">
        <v>115</v>
      </c>
      <c r="AS354" s="131" t="s">
        <v>17</v>
      </c>
      <c r="AT354" s="7"/>
      <c r="AU354" s="132" t="s">
        <v>112</v>
      </c>
      <c r="AV354" s="129" t="str">
        <f t="shared" si="75"/>
        <v>Please consult operation manual for more information</v>
      </c>
      <c r="AW354" s="140"/>
      <c r="BA354" s="150" t="str">
        <f t="shared" si="84"/>
        <v>1</v>
      </c>
      <c r="BR354" s="6"/>
      <c r="BS354" s="11"/>
    </row>
    <row r="355" spans="1:71" ht="15.75" x14ac:dyDescent="0.25">
      <c r="A355" s="52" t="s">
        <v>1597</v>
      </c>
      <c r="B355" s="187"/>
      <c r="C355" s="131" t="s">
        <v>111</v>
      </c>
      <c r="D355" s="7" t="s">
        <v>24</v>
      </c>
      <c r="E355" s="7" t="s">
        <v>427</v>
      </c>
      <c r="F355" s="64" t="s">
        <v>132</v>
      </c>
      <c r="G355" s="62">
        <v>1</v>
      </c>
      <c r="I355" s="10" t="s">
        <v>110</v>
      </c>
      <c r="J355" s="71" t="str">
        <f t="shared" si="88"/>
        <v>Spare_DI24_1</v>
      </c>
      <c r="K355" s="74" t="s">
        <v>601</v>
      </c>
      <c r="L355" s="181"/>
      <c r="M355" s="181">
        <v>1000</v>
      </c>
      <c r="N355" s="78" t="s">
        <v>605</v>
      </c>
      <c r="O355" s="83"/>
      <c r="P355" s="78" t="str">
        <f>CONCATENATE("Spare Yard ",T355,"_",I355,"_",K355)</f>
        <v>Spare Yard _True_+CB.2</v>
      </c>
      <c r="R355" s="80"/>
      <c r="S355" s="92"/>
      <c r="U355" s="102"/>
      <c r="W355" s="12" t="str">
        <f t="shared" si="81"/>
        <v/>
      </c>
      <c r="X355" s="6" t="str">
        <f t="shared" si="82"/>
        <v/>
      </c>
      <c r="Y355" s="106" t="str">
        <f t="shared" si="83"/>
        <v/>
      </c>
      <c r="AA355" s="6"/>
      <c r="AL355" s="117" t="str">
        <f t="shared" si="89"/>
        <v/>
      </c>
      <c r="AQ355" s="130"/>
      <c r="AS355" s="131"/>
      <c r="AT355" s="7"/>
      <c r="AU355" s="132"/>
      <c r="AV355" s="129" t="str">
        <f t="shared" ref="AV355:AV418" si="90">IF(ISNUMBER(AL355),"Please consult operation manual for more information","")</f>
        <v/>
      </c>
      <c r="AW355" s="140"/>
      <c r="BA355" s="150" t="str">
        <f t="shared" si="84"/>
        <v/>
      </c>
      <c r="BR355" s="6"/>
      <c r="BS355" s="11"/>
    </row>
    <row r="356" spans="1:71" ht="15.75" x14ac:dyDescent="0.25">
      <c r="A356" s="52" t="s">
        <v>1509</v>
      </c>
      <c r="B356" s="187"/>
      <c r="C356" s="131" t="s">
        <v>111</v>
      </c>
      <c r="D356" s="7" t="s">
        <v>24</v>
      </c>
      <c r="E356" s="7" t="s">
        <v>427</v>
      </c>
      <c r="F356" s="64" t="s">
        <v>132</v>
      </c>
      <c r="G356" s="62">
        <v>2</v>
      </c>
      <c r="I356" s="10" t="s">
        <v>110</v>
      </c>
      <c r="J356" s="71" t="s">
        <v>1048</v>
      </c>
      <c r="K356" s="74" t="s">
        <v>601</v>
      </c>
      <c r="L356" s="181"/>
      <c r="M356" s="181">
        <v>1000</v>
      </c>
      <c r="N356" s="80" t="s">
        <v>1704</v>
      </c>
      <c r="O356" s="83"/>
      <c r="P356" s="78" t="s">
        <v>1051</v>
      </c>
      <c r="R356" s="80"/>
      <c r="S356" s="92"/>
      <c r="T356" s="223" t="s">
        <v>1064</v>
      </c>
      <c r="U356" s="221" t="s">
        <v>1428</v>
      </c>
      <c r="W356" s="12" t="str">
        <f t="shared" si="81"/>
        <v>Mqtt1</v>
      </c>
      <c r="X356" s="6" t="str">
        <f t="shared" si="82"/>
        <v>350000 VENTILATION</v>
      </c>
      <c r="Y356" s="106" t="str">
        <f t="shared" si="83"/>
        <v>$.BATT_VENT_FWD_PS_ON_RUN</v>
      </c>
      <c r="AA356" s="6"/>
      <c r="AL356" s="117" t="str">
        <f t="shared" si="89"/>
        <v/>
      </c>
      <c r="AQ356" s="130"/>
      <c r="AS356" s="131"/>
      <c r="AT356" s="7"/>
      <c r="AU356" s="132"/>
      <c r="AV356" s="129" t="str">
        <f t="shared" si="90"/>
        <v/>
      </c>
      <c r="AW356" s="140"/>
      <c r="BA356" s="150" t="str">
        <f t="shared" si="84"/>
        <v/>
      </c>
      <c r="BR356" s="6"/>
      <c r="BS356" s="11"/>
    </row>
    <row r="357" spans="1:71" ht="15.75" x14ac:dyDescent="0.25">
      <c r="A357" s="52" t="s">
        <v>1509</v>
      </c>
      <c r="B357" s="187"/>
      <c r="C357" s="131" t="s">
        <v>111</v>
      </c>
      <c r="D357" s="7" t="s">
        <v>24</v>
      </c>
      <c r="E357" s="7" t="s">
        <v>427</v>
      </c>
      <c r="F357" s="64" t="s">
        <v>132</v>
      </c>
      <c r="G357" s="62">
        <v>3</v>
      </c>
      <c r="I357" s="10" t="s">
        <v>110</v>
      </c>
      <c r="J357" s="71" t="s">
        <v>1049</v>
      </c>
      <c r="K357" s="74" t="s">
        <v>601</v>
      </c>
      <c r="L357" s="181"/>
      <c r="M357" s="181">
        <v>1000</v>
      </c>
      <c r="N357" s="80" t="s">
        <v>1704</v>
      </c>
      <c r="O357" s="83"/>
      <c r="P357" s="78" t="s">
        <v>1052</v>
      </c>
      <c r="R357" s="80"/>
      <c r="S357" s="92"/>
      <c r="T357" s="225"/>
      <c r="U357" s="228"/>
      <c r="W357" s="12" t="str">
        <f t="shared" si="81"/>
        <v>Mqtt1</v>
      </c>
      <c r="X357" s="6" t="str">
        <f t="shared" si="82"/>
        <v>350000 VENTILATION</v>
      </c>
      <c r="Y357" s="106" t="str">
        <f t="shared" si="83"/>
        <v>$.BATT_VENT_FWD_PS_ON_FAULT</v>
      </c>
      <c r="AA357" s="6"/>
      <c r="AL357" s="117">
        <f t="shared" si="89"/>
        <v>357</v>
      </c>
      <c r="AQ357" s="130" t="s">
        <v>115</v>
      </c>
      <c r="AS357" s="131" t="s">
        <v>17</v>
      </c>
      <c r="AT357" s="7"/>
      <c r="AU357" s="132" t="s">
        <v>112</v>
      </c>
      <c r="AV357" s="129" t="str">
        <f t="shared" si="90"/>
        <v>Please consult operation manual for more information</v>
      </c>
      <c r="AW357" s="140"/>
      <c r="BA357" s="150" t="str">
        <f t="shared" si="84"/>
        <v>1</v>
      </c>
      <c r="BR357" s="6"/>
      <c r="BS357" s="11"/>
    </row>
    <row r="358" spans="1:71" ht="15.75" x14ac:dyDescent="0.25">
      <c r="A358" s="52" t="s">
        <v>1509</v>
      </c>
      <c r="B358" s="187"/>
      <c r="C358" s="131" t="s">
        <v>111</v>
      </c>
      <c r="D358" s="7" t="s">
        <v>24</v>
      </c>
      <c r="E358" s="7" t="s">
        <v>427</v>
      </c>
      <c r="F358" s="64" t="s">
        <v>132</v>
      </c>
      <c r="G358" s="62">
        <v>4</v>
      </c>
      <c r="I358" s="10" t="s">
        <v>110</v>
      </c>
      <c r="J358" s="71" t="s">
        <v>1050</v>
      </c>
      <c r="K358" s="74" t="s">
        <v>601</v>
      </c>
      <c r="L358" s="181"/>
      <c r="M358" s="181">
        <v>1000</v>
      </c>
      <c r="N358" s="80" t="s">
        <v>1704</v>
      </c>
      <c r="O358" s="83"/>
      <c r="P358" s="78" t="s">
        <v>1053</v>
      </c>
      <c r="R358" s="80"/>
      <c r="S358" s="92"/>
      <c r="T358" s="224"/>
      <c r="U358" s="222"/>
      <c r="W358" s="12" t="str">
        <f t="shared" si="81"/>
        <v>Mqtt1</v>
      </c>
      <c r="X358" s="6" t="str">
        <f t="shared" si="82"/>
        <v>350000 VENTILATION</v>
      </c>
      <c r="Y358" s="106" t="str">
        <f t="shared" si="83"/>
        <v>$.BATT_VENT_FWD_PS_ON_READY</v>
      </c>
      <c r="AA358" s="6"/>
      <c r="AL358" s="117" t="str">
        <f t="shared" si="89"/>
        <v/>
      </c>
      <c r="AQ358" s="130"/>
      <c r="AS358" s="131"/>
      <c r="AT358" s="7"/>
      <c r="AU358" s="132"/>
      <c r="AV358" s="129" t="str">
        <f t="shared" si="90"/>
        <v/>
      </c>
      <c r="AW358" s="140"/>
      <c r="BA358" s="150" t="str">
        <f t="shared" si="84"/>
        <v/>
      </c>
      <c r="BR358" s="6"/>
      <c r="BS358" s="11"/>
    </row>
    <row r="359" spans="1:71" ht="15.75" x14ac:dyDescent="0.25">
      <c r="A359" s="52" t="s">
        <v>1509</v>
      </c>
      <c r="B359" s="187"/>
      <c r="C359" s="131" t="s">
        <v>111</v>
      </c>
      <c r="D359" s="7" t="s">
        <v>24</v>
      </c>
      <c r="E359" s="7" t="s">
        <v>427</v>
      </c>
      <c r="F359" s="64" t="s">
        <v>132</v>
      </c>
      <c r="G359" s="62">
        <v>5</v>
      </c>
      <c r="I359" s="10" t="s">
        <v>110</v>
      </c>
      <c r="J359" s="71" t="s">
        <v>1054</v>
      </c>
      <c r="K359" s="74" t="s">
        <v>601</v>
      </c>
      <c r="L359" s="181"/>
      <c r="M359" s="181">
        <v>1000</v>
      </c>
      <c r="N359" s="80" t="s">
        <v>1704</v>
      </c>
      <c r="O359" s="83"/>
      <c r="P359" s="78" t="s">
        <v>1057</v>
      </c>
      <c r="R359" s="80"/>
      <c r="S359" s="92"/>
      <c r="T359" s="223" t="s">
        <v>1065</v>
      </c>
      <c r="U359" s="221" t="s">
        <v>1428</v>
      </c>
      <c r="W359" s="12" t="str">
        <f t="shared" si="81"/>
        <v>Mqtt1</v>
      </c>
      <c r="X359" s="6" t="str">
        <f t="shared" si="82"/>
        <v>350000 VENTILATION</v>
      </c>
      <c r="Y359" s="106" t="str">
        <f t="shared" si="83"/>
        <v>$.BATT_VENT_FWD_SB_ON_RUN</v>
      </c>
      <c r="AA359" s="6"/>
      <c r="AL359" s="117" t="str">
        <f t="shared" si="89"/>
        <v/>
      </c>
      <c r="AQ359" s="130"/>
      <c r="AS359" s="131"/>
      <c r="AT359" s="7"/>
      <c r="AU359" s="132"/>
      <c r="AV359" s="129" t="str">
        <f t="shared" si="90"/>
        <v/>
      </c>
      <c r="AW359" s="140"/>
      <c r="BA359" s="150" t="str">
        <f t="shared" si="84"/>
        <v/>
      </c>
      <c r="BR359" s="6"/>
      <c r="BS359" s="11"/>
    </row>
    <row r="360" spans="1:71" ht="15.75" x14ac:dyDescent="0.25">
      <c r="A360" s="52" t="s">
        <v>1509</v>
      </c>
      <c r="B360" s="187"/>
      <c r="C360" s="131" t="s">
        <v>111</v>
      </c>
      <c r="D360" s="7" t="s">
        <v>24</v>
      </c>
      <c r="E360" s="7" t="s">
        <v>427</v>
      </c>
      <c r="F360" s="64" t="s">
        <v>132</v>
      </c>
      <c r="G360" s="62">
        <v>6</v>
      </c>
      <c r="I360" s="10" t="s">
        <v>110</v>
      </c>
      <c r="J360" s="71" t="s">
        <v>1055</v>
      </c>
      <c r="K360" s="74" t="s">
        <v>601</v>
      </c>
      <c r="L360" s="181"/>
      <c r="M360" s="181">
        <v>1000</v>
      </c>
      <c r="N360" s="80" t="s">
        <v>1704</v>
      </c>
      <c r="O360" s="83"/>
      <c r="P360" s="78" t="s">
        <v>1058</v>
      </c>
      <c r="R360" s="80"/>
      <c r="S360" s="92"/>
      <c r="T360" s="225"/>
      <c r="U360" s="228"/>
      <c r="W360" s="12" t="str">
        <f t="shared" si="81"/>
        <v>Mqtt1</v>
      </c>
      <c r="X360" s="6" t="str">
        <f t="shared" si="82"/>
        <v>350000 VENTILATION</v>
      </c>
      <c r="Y360" s="106" t="str">
        <f t="shared" si="83"/>
        <v>$.BATT_VENT_FWD_SB_ON_FAULT</v>
      </c>
      <c r="AA360" s="6"/>
      <c r="AL360" s="117">
        <f t="shared" si="89"/>
        <v>360</v>
      </c>
      <c r="AQ360" s="130" t="s">
        <v>115</v>
      </c>
      <c r="AS360" s="131" t="s">
        <v>17</v>
      </c>
      <c r="AT360" s="7"/>
      <c r="AU360" s="132" t="s">
        <v>112</v>
      </c>
      <c r="AV360" s="129" t="str">
        <f t="shared" si="90"/>
        <v>Please consult operation manual for more information</v>
      </c>
      <c r="AW360" s="140"/>
      <c r="BA360" s="150" t="str">
        <f t="shared" si="84"/>
        <v>1</v>
      </c>
      <c r="BR360" s="6"/>
      <c r="BS360" s="11"/>
    </row>
    <row r="361" spans="1:71" ht="15.75" x14ac:dyDescent="0.25">
      <c r="A361" s="52" t="s">
        <v>1509</v>
      </c>
      <c r="B361" s="187"/>
      <c r="C361" s="131" t="s">
        <v>111</v>
      </c>
      <c r="D361" s="7" t="s">
        <v>24</v>
      </c>
      <c r="E361" s="7" t="s">
        <v>427</v>
      </c>
      <c r="F361" s="64" t="s">
        <v>132</v>
      </c>
      <c r="G361" s="62">
        <v>7</v>
      </c>
      <c r="I361" s="10" t="s">
        <v>110</v>
      </c>
      <c r="J361" s="71" t="s">
        <v>1056</v>
      </c>
      <c r="K361" s="74" t="s">
        <v>601</v>
      </c>
      <c r="L361" s="181"/>
      <c r="M361" s="181">
        <v>1000</v>
      </c>
      <c r="N361" s="80" t="s">
        <v>1704</v>
      </c>
      <c r="O361" s="83"/>
      <c r="P361" s="78" t="s">
        <v>1059</v>
      </c>
      <c r="R361" s="80"/>
      <c r="S361" s="92"/>
      <c r="T361" s="224"/>
      <c r="U361" s="222"/>
      <c r="W361" s="12" t="str">
        <f t="shared" si="81"/>
        <v>Mqtt1</v>
      </c>
      <c r="X361" s="6" t="str">
        <f t="shared" si="82"/>
        <v>350000 VENTILATION</v>
      </c>
      <c r="Y361" s="106" t="str">
        <f t="shared" si="83"/>
        <v>$.BATT_VENT_FWD_SB_ON_READY</v>
      </c>
      <c r="AA361" s="6"/>
      <c r="AL361" s="117" t="str">
        <f t="shared" si="89"/>
        <v/>
      </c>
      <c r="AQ361" s="130"/>
      <c r="AS361" s="131"/>
      <c r="AT361" s="7"/>
      <c r="AU361" s="132"/>
      <c r="AV361" s="129" t="str">
        <f t="shared" si="90"/>
        <v/>
      </c>
      <c r="AW361" s="140"/>
      <c r="BA361" s="150" t="str">
        <f t="shared" si="84"/>
        <v/>
      </c>
      <c r="BR361" s="6"/>
      <c r="BS361" s="11"/>
    </row>
    <row r="362" spans="1:71" ht="15.75" x14ac:dyDescent="0.25">
      <c r="A362" s="52" t="s">
        <v>891</v>
      </c>
      <c r="B362" s="187"/>
      <c r="C362" s="131" t="s">
        <v>111</v>
      </c>
      <c r="D362" s="7" t="s">
        <v>24</v>
      </c>
      <c r="E362" s="7" t="s">
        <v>427</v>
      </c>
      <c r="F362" s="64" t="s">
        <v>132</v>
      </c>
      <c r="G362" s="62">
        <v>8</v>
      </c>
      <c r="I362" s="10" t="s">
        <v>110</v>
      </c>
      <c r="J362" s="11" t="s">
        <v>1074</v>
      </c>
      <c r="K362" s="74" t="s">
        <v>601</v>
      </c>
      <c r="L362" s="181"/>
      <c r="M362" s="181">
        <v>1000</v>
      </c>
      <c r="N362" s="78" t="s">
        <v>1710</v>
      </c>
      <c r="O362" s="83"/>
      <c r="P362" s="78" t="s">
        <v>1071</v>
      </c>
      <c r="R362" s="80"/>
      <c r="S362" s="92"/>
      <c r="T362" s="204" t="s">
        <v>1066</v>
      </c>
      <c r="U362" s="83" t="s">
        <v>1067</v>
      </c>
      <c r="W362" s="12" t="str">
        <f t="shared" si="81"/>
        <v>Mqtt1</v>
      </c>
      <c r="X362" s="6" t="str">
        <f t="shared" si="82"/>
        <v>090000 DOORS HATCHES</v>
      </c>
      <c r="Y362" s="106" t="str">
        <f t="shared" si="83"/>
        <v>$.WTID_TECH_ROOM_ACCESS_DOOR</v>
      </c>
      <c r="AA362" s="6"/>
      <c r="AL362" s="117" t="str">
        <f t="shared" si="89"/>
        <v/>
      </c>
      <c r="AQ362" s="130"/>
      <c r="AS362" s="131"/>
      <c r="AT362" s="7"/>
      <c r="AU362" s="132"/>
      <c r="AV362" s="129" t="str">
        <f t="shared" si="90"/>
        <v/>
      </c>
      <c r="AW362" s="140"/>
      <c r="BA362" s="150" t="str">
        <f t="shared" si="84"/>
        <v/>
      </c>
      <c r="BR362" s="6"/>
      <c r="BS362" s="11"/>
    </row>
    <row r="363" spans="1:71" ht="15.75" x14ac:dyDescent="0.25">
      <c r="A363" s="52" t="s">
        <v>891</v>
      </c>
      <c r="B363" s="187"/>
      <c r="C363" s="131" t="s">
        <v>111</v>
      </c>
      <c r="D363" s="7" t="s">
        <v>24</v>
      </c>
      <c r="E363" s="7" t="s">
        <v>428</v>
      </c>
      <c r="F363" s="64" t="s">
        <v>132</v>
      </c>
      <c r="G363" s="62">
        <v>1</v>
      </c>
      <c r="I363" s="10" t="s">
        <v>110</v>
      </c>
      <c r="J363" s="11" t="s">
        <v>1075</v>
      </c>
      <c r="K363" s="74" t="s">
        <v>601</v>
      </c>
      <c r="L363" s="181"/>
      <c r="M363" s="181">
        <v>1000</v>
      </c>
      <c r="N363" s="78" t="s">
        <v>1710</v>
      </c>
      <c r="O363" s="83"/>
      <c r="P363" s="78" t="s">
        <v>1072</v>
      </c>
      <c r="R363" s="80"/>
      <c r="S363" s="92"/>
      <c r="T363" s="204" t="s">
        <v>1068</v>
      </c>
      <c r="U363" s="83" t="s">
        <v>1067</v>
      </c>
      <c r="W363" s="12" t="str">
        <f t="shared" si="81"/>
        <v>Mqtt1</v>
      </c>
      <c r="X363" s="6" t="str">
        <f t="shared" si="82"/>
        <v>090000 DOORS HATCHES</v>
      </c>
      <c r="Y363" s="106" t="str">
        <f t="shared" si="83"/>
        <v>$.WTID_FWD_CORRIDOR_DOOR</v>
      </c>
      <c r="AA363" s="6"/>
      <c r="AL363" s="117" t="str">
        <f t="shared" si="89"/>
        <v/>
      </c>
      <c r="AQ363" s="130"/>
      <c r="AS363" s="131"/>
      <c r="AT363" s="7"/>
      <c r="AU363" s="132"/>
      <c r="AV363" s="129" t="str">
        <f t="shared" si="90"/>
        <v/>
      </c>
      <c r="AW363" s="140"/>
      <c r="BA363" s="150" t="str">
        <f t="shared" si="84"/>
        <v/>
      </c>
      <c r="BR363" s="6"/>
      <c r="BS363" s="11"/>
    </row>
    <row r="364" spans="1:71" ht="15.75" x14ac:dyDescent="0.25">
      <c r="A364" s="52" t="s">
        <v>891</v>
      </c>
      <c r="B364" s="187"/>
      <c r="C364" s="131" t="s">
        <v>111</v>
      </c>
      <c r="D364" s="7" t="s">
        <v>24</v>
      </c>
      <c r="E364" s="7" t="s">
        <v>428</v>
      </c>
      <c r="F364" s="64" t="s">
        <v>132</v>
      </c>
      <c r="G364" s="62">
        <v>2</v>
      </c>
      <c r="I364" s="10" t="s">
        <v>110</v>
      </c>
      <c r="J364" s="11" t="s">
        <v>1076</v>
      </c>
      <c r="K364" s="74" t="s">
        <v>601</v>
      </c>
      <c r="L364" s="181"/>
      <c r="M364" s="181">
        <v>1000</v>
      </c>
      <c r="N364" s="78" t="s">
        <v>1710</v>
      </c>
      <c r="O364" s="83"/>
      <c r="P364" s="78" t="s">
        <v>1073</v>
      </c>
      <c r="R364" s="80"/>
      <c r="S364" s="92"/>
      <c r="T364" s="204" t="s">
        <v>1069</v>
      </c>
      <c r="U364" s="83" t="s">
        <v>1067</v>
      </c>
      <c r="W364" s="12" t="str">
        <f t="shared" si="81"/>
        <v>Mqtt1</v>
      </c>
      <c r="X364" s="6" t="str">
        <f t="shared" si="82"/>
        <v>090000 DOORS HATCHES</v>
      </c>
      <c r="Y364" s="106" t="str">
        <f t="shared" si="83"/>
        <v>$.WTID_AFT_CORRIDOR_DOOR</v>
      </c>
      <c r="AA364" s="6"/>
      <c r="AL364" s="117" t="str">
        <f t="shared" si="89"/>
        <v/>
      </c>
      <c r="AQ364" s="130"/>
      <c r="AS364" s="131"/>
      <c r="AT364" s="7"/>
      <c r="AU364" s="132"/>
      <c r="AV364" s="129" t="str">
        <f t="shared" si="90"/>
        <v/>
      </c>
      <c r="AW364" s="140"/>
      <c r="BA364" s="150" t="str">
        <f t="shared" si="84"/>
        <v/>
      </c>
      <c r="BR364" s="6"/>
      <c r="BS364" s="11"/>
    </row>
    <row r="365" spans="1:71" ht="15.75" x14ac:dyDescent="0.25">
      <c r="A365" s="52" t="s">
        <v>1509</v>
      </c>
      <c r="B365" s="187"/>
      <c r="C365" s="131" t="s">
        <v>111</v>
      </c>
      <c r="D365" s="7" t="s">
        <v>24</v>
      </c>
      <c r="E365" s="7" t="s">
        <v>428</v>
      </c>
      <c r="F365" s="64" t="s">
        <v>132</v>
      </c>
      <c r="G365" s="62">
        <v>3</v>
      </c>
      <c r="I365" s="10" t="s">
        <v>110</v>
      </c>
      <c r="J365" s="11" t="s">
        <v>1080</v>
      </c>
      <c r="K365" s="74" t="s">
        <v>601</v>
      </c>
      <c r="L365" s="181"/>
      <c r="M365" s="181">
        <v>1000</v>
      </c>
      <c r="N365" s="78" t="s">
        <v>1710</v>
      </c>
      <c r="O365" s="83"/>
      <c r="P365" s="78" t="s">
        <v>1070</v>
      </c>
      <c r="R365" s="80"/>
      <c r="S365" s="92"/>
      <c r="T365" s="223" t="s">
        <v>1562</v>
      </c>
      <c r="U365" s="188" t="s">
        <v>1428</v>
      </c>
      <c r="W365" s="12" t="str">
        <f t="shared" si="81"/>
        <v>Mqtt1</v>
      </c>
      <c r="X365" s="6" t="str">
        <f t="shared" si="82"/>
        <v>090000 DOORS HATCHES</v>
      </c>
      <c r="Y365" s="106" t="str">
        <f t="shared" si="83"/>
        <v>$.WTSD_CLOSE_DOOR</v>
      </c>
      <c r="AA365" s="6"/>
      <c r="AL365" s="117" t="str">
        <f t="shared" si="89"/>
        <v/>
      </c>
      <c r="AQ365" s="130" t="s">
        <v>115</v>
      </c>
      <c r="AS365" s="131"/>
      <c r="AT365" s="7"/>
      <c r="AU365" s="132"/>
      <c r="AV365" s="129" t="str">
        <f t="shared" si="90"/>
        <v/>
      </c>
      <c r="AW365" s="140"/>
      <c r="BA365" s="150" t="str">
        <f t="shared" si="84"/>
        <v/>
      </c>
      <c r="BR365" s="6"/>
      <c r="BS365" s="11"/>
    </row>
    <row r="366" spans="1:71" ht="15.75" x14ac:dyDescent="0.25">
      <c r="A366" s="52" t="s">
        <v>1509</v>
      </c>
      <c r="B366" s="187"/>
      <c r="C366" s="131" t="s">
        <v>111</v>
      </c>
      <c r="D366" s="7" t="s">
        <v>24</v>
      </c>
      <c r="E366" s="7" t="s">
        <v>428</v>
      </c>
      <c r="F366" s="64" t="s">
        <v>132</v>
      </c>
      <c r="G366" s="62">
        <v>4</v>
      </c>
      <c r="I366" s="10" t="s">
        <v>110</v>
      </c>
      <c r="J366" s="11" t="s">
        <v>1085</v>
      </c>
      <c r="K366" s="74" t="s">
        <v>601</v>
      </c>
      <c r="L366" s="181"/>
      <c r="M366" s="181">
        <v>1000</v>
      </c>
      <c r="N366" s="78" t="s">
        <v>1710</v>
      </c>
      <c r="O366" s="83"/>
      <c r="P366" s="78" t="s">
        <v>1084</v>
      </c>
      <c r="R366" s="80"/>
      <c r="S366" s="92"/>
      <c r="T366" s="224"/>
      <c r="U366" s="188" t="s">
        <v>1428</v>
      </c>
      <c r="W366" s="12" t="str">
        <f t="shared" si="81"/>
        <v>Mqtt1</v>
      </c>
      <c r="X366" s="6" t="str">
        <f t="shared" si="82"/>
        <v>090000 DOORS HATCHES</v>
      </c>
      <c r="Y366" s="106" t="str">
        <f t="shared" si="83"/>
        <v>$.WTSD_MAIN_BACKUP_PWR_FAIL</v>
      </c>
      <c r="AA366" s="6"/>
      <c r="AL366" s="117">
        <f t="shared" si="89"/>
        <v>366</v>
      </c>
      <c r="AQ366" s="130" t="s">
        <v>115</v>
      </c>
      <c r="AS366" s="131" t="s">
        <v>17</v>
      </c>
      <c r="AT366" s="7"/>
      <c r="AU366" s="132" t="s">
        <v>112</v>
      </c>
      <c r="AV366" s="129" t="str">
        <f t="shared" si="90"/>
        <v>Please consult operation manual for more information</v>
      </c>
      <c r="AW366" s="140"/>
      <c r="BA366" s="150" t="str">
        <f t="shared" si="84"/>
        <v>1</v>
      </c>
      <c r="BR366" s="6"/>
      <c r="BS366" s="11"/>
    </row>
    <row r="367" spans="1:71" ht="15.75" x14ac:dyDescent="0.25">
      <c r="A367" s="52" t="s">
        <v>1509</v>
      </c>
      <c r="B367" s="187"/>
      <c r="C367" s="131" t="s">
        <v>111</v>
      </c>
      <c r="D367" s="7" t="s">
        <v>24</v>
      </c>
      <c r="E367" s="7" t="s">
        <v>428</v>
      </c>
      <c r="F367" s="64" t="s">
        <v>132</v>
      </c>
      <c r="G367" s="62">
        <v>5</v>
      </c>
      <c r="I367" s="10" t="s">
        <v>110</v>
      </c>
      <c r="J367" s="11" t="s">
        <v>1225</v>
      </c>
      <c r="K367" s="74" t="s">
        <v>601</v>
      </c>
      <c r="L367" s="181"/>
      <c r="M367" s="181">
        <v>1000</v>
      </c>
      <c r="N367" s="78" t="s">
        <v>1710</v>
      </c>
      <c r="O367" s="83"/>
      <c r="P367" s="78" t="s">
        <v>1224</v>
      </c>
      <c r="R367" s="80"/>
      <c r="S367" s="92"/>
      <c r="T367" s="204" t="s">
        <v>1565</v>
      </c>
      <c r="U367" s="188" t="s">
        <v>1428</v>
      </c>
      <c r="W367" s="12" t="str">
        <f t="shared" si="81"/>
        <v>Mqtt1</v>
      </c>
      <c r="X367" s="6" t="str">
        <f t="shared" si="82"/>
        <v>090000 DOORS HATCHES</v>
      </c>
      <c r="Y367" s="106" t="str">
        <f t="shared" si="83"/>
        <v>$.CLOSE_ALL_HULL_VALVES</v>
      </c>
      <c r="AA367" s="6"/>
      <c r="AL367" s="117" t="str">
        <f t="shared" si="89"/>
        <v/>
      </c>
      <c r="AQ367" s="130"/>
      <c r="AS367" s="131"/>
      <c r="AT367" s="7"/>
      <c r="AU367" s="132"/>
      <c r="AV367" s="129" t="str">
        <f t="shared" si="90"/>
        <v/>
      </c>
      <c r="AW367" s="140"/>
      <c r="BA367" s="150" t="str">
        <f t="shared" si="84"/>
        <v/>
      </c>
      <c r="BR367" s="6"/>
      <c r="BS367" s="11"/>
    </row>
    <row r="368" spans="1:71" ht="15.75" x14ac:dyDescent="0.25">
      <c r="A368" s="52" t="s">
        <v>1509</v>
      </c>
      <c r="B368" s="187"/>
      <c r="C368" s="131" t="s">
        <v>111</v>
      </c>
      <c r="D368" s="7" t="s">
        <v>24</v>
      </c>
      <c r="E368" s="7" t="s">
        <v>428</v>
      </c>
      <c r="F368" s="64" t="s">
        <v>132</v>
      </c>
      <c r="G368" s="62">
        <v>6</v>
      </c>
      <c r="I368" s="10" t="s">
        <v>110</v>
      </c>
      <c r="J368" s="11" t="s">
        <v>1081</v>
      </c>
      <c r="K368" s="74" t="s">
        <v>601</v>
      </c>
      <c r="L368" s="181"/>
      <c r="M368" s="181">
        <v>1000</v>
      </c>
      <c r="N368" s="78" t="s">
        <v>1710</v>
      </c>
      <c r="O368" s="83"/>
      <c r="P368" s="78" t="s">
        <v>1078</v>
      </c>
      <c r="R368" s="80"/>
      <c r="S368" s="92"/>
      <c r="T368" s="223" t="s">
        <v>1562</v>
      </c>
      <c r="U368" s="188" t="s">
        <v>1428</v>
      </c>
      <c r="W368" s="12" t="str">
        <f t="shared" si="81"/>
        <v>Mqtt1</v>
      </c>
      <c r="X368" s="6" t="str">
        <f t="shared" si="82"/>
        <v>090000 DOORS HATCHES</v>
      </c>
      <c r="Y368" s="106" t="str">
        <f t="shared" si="83"/>
        <v>$.WTSD_DOOR_OPENED</v>
      </c>
      <c r="AA368" s="6"/>
      <c r="AL368" s="117" t="str">
        <f t="shared" si="89"/>
        <v/>
      </c>
      <c r="AQ368" s="130"/>
      <c r="AS368" s="131"/>
      <c r="AT368" s="7"/>
      <c r="AU368" s="132"/>
      <c r="AV368" s="129" t="str">
        <f t="shared" si="90"/>
        <v/>
      </c>
      <c r="AW368" s="140"/>
      <c r="BA368" s="150" t="str">
        <f t="shared" si="84"/>
        <v/>
      </c>
      <c r="BR368" s="6"/>
      <c r="BS368" s="11"/>
    </row>
    <row r="369" spans="1:71" ht="15.75" x14ac:dyDescent="0.25">
      <c r="A369" s="52" t="s">
        <v>1509</v>
      </c>
      <c r="B369" s="187"/>
      <c r="C369" s="131" t="s">
        <v>111</v>
      </c>
      <c r="D369" s="7" t="s">
        <v>24</v>
      </c>
      <c r="E369" s="7" t="s">
        <v>428</v>
      </c>
      <c r="F369" s="64" t="s">
        <v>132</v>
      </c>
      <c r="G369" s="62">
        <v>7</v>
      </c>
      <c r="I369" s="10" t="s">
        <v>110</v>
      </c>
      <c r="J369" s="11" t="s">
        <v>1082</v>
      </c>
      <c r="K369" s="74" t="s">
        <v>601</v>
      </c>
      <c r="L369" s="181"/>
      <c r="M369" s="181">
        <v>1000</v>
      </c>
      <c r="N369" s="78" t="s">
        <v>1710</v>
      </c>
      <c r="O369" s="83"/>
      <c r="P369" s="78" t="s">
        <v>1077</v>
      </c>
      <c r="R369" s="80"/>
      <c r="S369" s="92"/>
      <c r="T369" s="225"/>
      <c r="U369" s="188" t="s">
        <v>1428</v>
      </c>
      <c r="W369" s="12" t="str">
        <f t="shared" si="81"/>
        <v>Mqtt1</v>
      </c>
      <c r="X369" s="6" t="str">
        <f t="shared" si="82"/>
        <v>090000 DOORS HATCHES</v>
      </c>
      <c r="Y369" s="106" t="str">
        <f t="shared" si="83"/>
        <v>$.WTSD_DOOR_CLOSED</v>
      </c>
      <c r="AA369" s="6"/>
      <c r="AL369" s="117" t="str">
        <f t="shared" si="89"/>
        <v/>
      </c>
      <c r="AQ369" s="130"/>
      <c r="AS369" s="131"/>
      <c r="AT369" s="7"/>
      <c r="AU369" s="132"/>
      <c r="AV369" s="129" t="str">
        <f t="shared" si="90"/>
        <v/>
      </c>
      <c r="AW369" s="140"/>
      <c r="BA369" s="150" t="str">
        <f t="shared" si="84"/>
        <v/>
      </c>
      <c r="BR369" s="6"/>
      <c r="BS369" s="11"/>
    </row>
    <row r="370" spans="1:71" ht="15.75" x14ac:dyDescent="0.25">
      <c r="A370" s="52" t="s">
        <v>1509</v>
      </c>
      <c r="B370" s="187"/>
      <c r="C370" s="131" t="s">
        <v>111</v>
      </c>
      <c r="D370" s="7" t="s">
        <v>24</v>
      </c>
      <c r="E370" s="7" t="s">
        <v>428</v>
      </c>
      <c r="F370" s="64" t="s">
        <v>132</v>
      </c>
      <c r="G370" s="62">
        <v>8</v>
      </c>
      <c r="I370" s="10" t="s">
        <v>110</v>
      </c>
      <c r="J370" s="11" t="s">
        <v>1083</v>
      </c>
      <c r="K370" s="74" t="s">
        <v>601</v>
      </c>
      <c r="L370" s="181"/>
      <c r="M370" s="181">
        <v>1000</v>
      </c>
      <c r="N370" s="78" t="s">
        <v>1710</v>
      </c>
      <c r="O370" s="83"/>
      <c r="P370" s="78" t="s">
        <v>1079</v>
      </c>
      <c r="R370" s="80"/>
      <c r="S370" s="92"/>
      <c r="T370" s="224"/>
      <c r="U370" s="188" t="s">
        <v>1428</v>
      </c>
      <c r="W370" s="12" t="str">
        <f t="shared" si="81"/>
        <v>Mqtt1</v>
      </c>
      <c r="X370" s="6" t="str">
        <f t="shared" si="82"/>
        <v>090000 DOORS HATCHES</v>
      </c>
      <c r="Y370" s="106" t="str">
        <f t="shared" si="83"/>
        <v>$.WTSD_LOW_AIR_PRESS</v>
      </c>
      <c r="AA370" s="6"/>
      <c r="AL370" s="117">
        <f t="shared" si="89"/>
        <v>370</v>
      </c>
      <c r="AQ370" s="130" t="s">
        <v>115</v>
      </c>
      <c r="AS370" s="131" t="s">
        <v>17</v>
      </c>
      <c r="AT370" s="7"/>
      <c r="AU370" s="132" t="s">
        <v>112</v>
      </c>
      <c r="AV370" s="129" t="str">
        <f t="shared" si="90"/>
        <v>Please consult operation manual for more information</v>
      </c>
      <c r="AW370" s="140"/>
      <c r="BA370" s="150" t="str">
        <f t="shared" si="84"/>
        <v>1</v>
      </c>
      <c r="BR370" s="6"/>
      <c r="BS370" s="11"/>
    </row>
    <row r="371" spans="1:71" ht="15.75" x14ac:dyDescent="0.25">
      <c r="A371" s="52" t="s">
        <v>891</v>
      </c>
      <c r="B371" s="193" t="s">
        <v>1563</v>
      </c>
      <c r="C371" s="131" t="s">
        <v>111</v>
      </c>
      <c r="D371" s="7" t="s">
        <v>24</v>
      </c>
      <c r="E371" s="7" t="s">
        <v>429</v>
      </c>
      <c r="F371" s="64" t="s">
        <v>132</v>
      </c>
      <c r="G371" s="62">
        <v>1</v>
      </c>
      <c r="I371" s="10" t="s">
        <v>110</v>
      </c>
      <c r="J371" s="71" t="s">
        <v>1090</v>
      </c>
      <c r="K371" s="74" t="s">
        <v>601</v>
      </c>
      <c r="L371" s="181"/>
      <c r="M371" s="181">
        <v>1000</v>
      </c>
      <c r="N371" s="78" t="s">
        <v>1714</v>
      </c>
      <c r="O371" s="83"/>
      <c r="P371" s="78" t="s">
        <v>1086</v>
      </c>
      <c r="R371" s="80"/>
      <c r="S371" s="92"/>
      <c r="T371" s="223" t="s">
        <v>1184</v>
      </c>
      <c r="U371" s="221" t="s">
        <v>1146</v>
      </c>
      <c r="W371" s="12" t="str">
        <f t="shared" si="81"/>
        <v>Mqtt1</v>
      </c>
      <c r="X371" s="6" t="str">
        <f t="shared" si="82"/>
        <v>170000 STEERING STYSTEM</v>
      </c>
      <c r="Y371" s="106" t="str">
        <f t="shared" si="83"/>
        <v>$.STEER_OIL_LEVEL_TOO_LOW</v>
      </c>
      <c r="AA371" s="6"/>
      <c r="AL371" s="117">
        <f t="shared" si="89"/>
        <v>371</v>
      </c>
      <c r="AQ371" s="130" t="s">
        <v>115</v>
      </c>
      <c r="AS371" s="131" t="s">
        <v>17</v>
      </c>
      <c r="AT371" s="7"/>
      <c r="AU371" s="132" t="s">
        <v>112</v>
      </c>
      <c r="AV371" s="129" t="str">
        <f t="shared" si="90"/>
        <v>Please consult operation manual for more information</v>
      </c>
      <c r="AW371" s="140"/>
      <c r="BA371" s="150" t="str">
        <f t="shared" si="84"/>
        <v>1</v>
      </c>
      <c r="BR371" s="6"/>
      <c r="BS371" s="11"/>
    </row>
    <row r="372" spans="1:71" ht="15.75" x14ac:dyDescent="0.25">
      <c r="A372" s="52" t="s">
        <v>891</v>
      </c>
      <c r="B372" s="193" t="s">
        <v>1563</v>
      </c>
      <c r="C372" s="131" t="s">
        <v>111</v>
      </c>
      <c r="D372" s="7" t="s">
        <v>24</v>
      </c>
      <c r="E372" s="7" t="s">
        <v>429</v>
      </c>
      <c r="F372" s="64" t="s">
        <v>132</v>
      </c>
      <c r="G372" s="62">
        <v>2</v>
      </c>
      <c r="I372" s="10" t="s">
        <v>110</v>
      </c>
      <c r="J372" s="71" t="s">
        <v>1091</v>
      </c>
      <c r="K372" s="74" t="s">
        <v>601</v>
      </c>
      <c r="L372" s="181"/>
      <c r="M372" s="181">
        <v>1000</v>
      </c>
      <c r="N372" s="78" t="s">
        <v>1714</v>
      </c>
      <c r="O372" s="83"/>
      <c r="P372" s="78" t="s">
        <v>1087</v>
      </c>
      <c r="R372" s="80"/>
      <c r="S372" s="92"/>
      <c r="T372" s="225"/>
      <c r="U372" s="228"/>
      <c r="W372" s="12" t="str">
        <f t="shared" si="81"/>
        <v>Mqtt1</v>
      </c>
      <c r="X372" s="6" t="str">
        <f t="shared" si="82"/>
        <v>170000 STEERING STYSTEM</v>
      </c>
      <c r="Y372" s="106" t="str">
        <f t="shared" si="83"/>
        <v>$.STEER_OIL_FILTER_CLOGGED</v>
      </c>
      <c r="AA372" s="6"/>
      <c r="AL372" s="117">
        <f t="shared" si="89"/>
        <v>372</v>
      </c>
      <c r="AQ372" s="130" t="s">
        <v>115</v>
      </c>
      <c r="AS372" s="131" t="s">
        <v>17</v>
      </c>
      <c r="AT372" s="7"/>
      <c r="AU372" s="132" t="s">
        <v>112</v>
      </c>
      <c r="AV372" s="129" t="str">
        <f t="shared" si="90"/>
        <v>Please consult operation manual for more information</v>
      </c>
      <c r="AW372" s="140"/>
      <c r="BA372" s="150" t="str">
        <f t="shared" si="84"/>
        <v>1</v>
      </c>
      <c r="BR372" s="6"/>
      <c r="BS372" s="11"/>
    </row>
    <row r="373" spans="1:71" ht="15.75" x14ac:dyDescent="0.25">
      <c r="A373" s="52" t="s">
        <v>891</v>
      </c>
      <c r="B373" s="193" t="s">
        <v>1563</v>
      </c>
      <c r="C373" s="131" t="s">
        <v>111</v>
      </c>
      <c r="D373" s="7" t="s">
        <v>24</v>
      </c>
      <c r="E373" s="7" t="s">
        <v>429</v>
      </c>
      <c r="F373" s="64" t="s">
        <v>132</v>
      </c>
      <c r="G373" s="62">
        <v>3</v>
      </c>
      <c r="I373" s="10" t="s">
        <v>110</v>
      </c>
      <c r="J373" s="71" t="s">
        <v>1092</v>
      </c>
      <c r="K373" s="74" t="s">
        <v>601</v>
      </c>
      <c r="L373" s="181"/>
      <c r="M373" s="181">
        <v>1000</v>
      </c>
      <c r="N373" s="78" t="s">
        <v>1714</v>
      </c>
      <c r="O373" s="83"/>
      <c r="P373" s="78" t="s">
        <v>1088</v>
      </c>
      <c r="R373" s="80"/>
      <c r="S373" s="92"/>
      <c r="T373" s="225"/>
      <c r="U373" s="228"/>
      <c r="W373" s="12" t="str">
        <f t="shared" si="81"/>
        <v>Mqtt1</v>
      </c>
      <c r="X373" s="6" t="str">
        <f t="shared" si="82"/>
        <v>170000 STEERING STYSTEM</v>
      </c>
      <c r="Y373" s="106" t="str">
        <f t="shared" si="83"/>
        <v>$.STEER_24V_MONITORING</v>
      </c>
      <c r="AA373" s="6"/>
      <c r="AL373" s="117">
        <f t="shared" si="89"/>
        <v>373</v>
      </c>
      <c r="AQ373" s="130" t="s">
        <v>115</v>
      </c>
      <c r="AS373" s="131" t="s">
        <v>17</v>
      </c>
      <c r="AT373" s="7"/>
      <c r="AU373" s="132" t="s">
        <v>112</v>
      </c>
      <c r="AV373" s="129" t="str">
        <f t="shared" si="90"/>
        <v>Please consult operation manual for more information</v>
      </c>
      <c r="AW373" s="140"/>
      <c r="BA373" s="150" t="str">
        <f t="shared" si="84"/>
        <v>1</v>
      </c>
      <c r="BR373" s="6"/>
      <c r="BS373" s="11"/>
    </row>
    <row r="374" spans="1:71" ht="15.75" x14ac:dyDescent="0.25">
      <c r="A374" s="52" t="s">
        <v>891</v>
      </c>
      <c r="B374" s="193" t="s">
        <v>1563</v>
      </c>
      <c r="C374" s="131" t="s">
        <v>111</v>
      </c>
      <c r="D374" s="7" t="s">
        <v>24</v>
      </c>
      <c r="E374" s="7" t="s">
        <v>429</v>
      </c>
      <c r="F374" s="64" t="s">
        <v>132</v>
      </c>
      <c r="G374" s="62">
        <v>4</v>
      </c>
      <c r="I374" s="10" t="s">
        <v>110</v>
      </c>
      <c r="J374" s="71" t="s">
        <v>1093</v>
      </c>
      <c r="K374" s="74" t="s">
        <v>601</v>
      </c>
      <c r="L374" s="181"/>
      <c r="M374" s="181">
        <v>1000</v>
      </c>
      <c r="N374" s="78" t="s">
        <v>1714</v>
      </c>
      <c r="O374" s="83"/>
      <c r="P374" s="78" t="s">
        <v>1089</v>
      </c>
      <c r="R374" s="80"/>
      <c r="S374" s="92"/>
      <c r="T374" s="224"/>
      <c r="U374" s="222"/>
      <c r="W374" s="12" t="str">
        <f t="shared" si="81"/>
        <v>Mqtt1</v>
      </c>
      <c r="X374" s="6" t="str">
        <f t="shared" si="82"/>
        <v>170000 STEERING STYSTEM</v>
      </c>
      <c r="Y374" s="106" t="str">
        <f t="shared" si="83"/>
        <v>$.STEER_FREQ_DR_POWER_FAIL</v>
      </c>
      <c r="AA374" s="6"/>
      <c r="AL374" s="117">
        <f t="shared" si="89"/>
        <v>374</v>
      </c>
      <c r="AQ374" s="130" t="s">
        <v>115</v>
      </c>
      <c r="AS374" s="131" t="s">
        <v>17</v>
      </c>
      <c r="AT374" s="7"/>
      <c r="AU374" s="132" t="s">
        <v>112</v>
      </c>
      <c r="AV374" s="129" t="str">
        <f t="shared" si="90"/>
        <v>Please consult operation manual for more information</v>
      </c>
      <c r="AW374" s="140"/>
      <c r="BA374" s="150" t="str">
        <f t="shared" si="84"/>
        <v>1</v>
      </c>
      <c r="BR374" s="6"/>
      <c r="BS374" s="11"/>
    </row>
    <row r="375" spans="1:71" ht="15.75" x14ac:dyDescent="0.25">
      <c r="A375" s="52" t="s">
        <v>891</v>
      </c>
      <c r="B375" s="187"/>
      <c r="C375" s="131" t="s">
        <v>111</v>
      </c>
      <c r="D375" s="7" t="s">
        <v>24</v>
      </c>
      <c r="E375" s="7" t="s">
        <v>429</v>
      </c>
      <c r="F375" s="64" t="s">
        <v>132</v>
      </c>
      <c r="G375" s="62">
        <v>5</v>
      </c>
      <c r="I375" s="10" t="s">
        <v>110</v>
      </c>
      <c r="J375" s="71" t="s">
        <v>1140</v>
      </c>
      <c r="K375" s="74" t="s">
        <v>601</v>
      </c>
      <c r="L375" s="181"/>
      <c r="M375" s="181">
        <v>1000</v>
      </c>
      <c r="N375" s="78" t="s">
        <v>1705</v>
      </c>
      <c r="O375" s="83" t="s">
        <v>1145</v>
      </c>
      <c r="P375" s="78" t="s">
        <v>1143</v>
      </c>
      <c r="R375" s="80"/>
      <c r="S375" s="92"/>
      <c r="T375" s="223" t="s">
        <v>1183</v>
      </c>
      <c r="U375" s="221" t="s">
        <v>1146</v>
      </c>
      <c r="W375" s="12" t="str">
        <f t="shared" si="81"/>
        <v>Mqtt1</v>
      </c>
      <c r="X375" s="6" t="str">
        <f t="shared" si="82"/>
        <v>250000 TECHWATER</v>
      </c>
      <c r="Y375" s="106" t="str">
        <f t="shared" si="83"/>
        <v>$.DRAIN_VLV_Y02_POS_OVERBOARD</v>
      </c>
      <c r="AA375" s="6"/>
      <c r="AL375" s="117" t="str">
        <f t="shared" si="89"/>
        <v/>
      </c>
      <c r="AQ375" s="130"/>
      <c r="AS375" s="131"/>
      <c r="AT375" s="7"/>
      <c r="AU375" s="132"/>
      <c r="AV375" s="129" t="str">
        <f t="shared" si="90"/>
        <v/>
      </c>
      <c r="AW375" s="140"/>
      <c r="BA375" s="150" t="str">
        <f t="shared" si="84"/>
        <v/>
      </c>
      <c r="BR375" s="6"/>
      <c r="BS375" s="11"/>
    </row>
    <row r="376" spans="1:71" ht="15.75" x14ac:dyDescent="0.25">
      <c r="A376" s="52" t="s">
        <v>891</v>
      </c>
      <c r="B376" s="56"/>
      <c r="C376" s="189" t="s">
        <v>111</v>
      </c>
      <c r="D376" s="189" t="s">
        <v>24</v>
      </c>
      <c r="E376" s="189" t="s">
        <v>429</v>
      </c>
      <c r="F376" s="190" t="s">
        <v>132</v>
      </c>
      <c r="G376" s="62">
        <v>6</v>
      </c>
      <c r="I376" s="10" t="s">
        <v>110</v>
      </c>
      <c r="J376" s="71" t="s">
        <v>1139</v>
      </c>
      <c r="K376" s="74" t="s">
        <v>601</v>
      </c>
      <c r="L376" s="181"/>
      <c r="M376" s="181">
        <v>1000</v>
      </c>
      <c r="N376" s="78" t="s">
        <v>1705</v>
      </c>
      <c r="O376" s="188" t="s">
        <v>1145</v>
      </c>
      <c r="P376" s="78" t="s">
        <v>1137</v>
      </c>
      <c r="R376" s="80"/>
      <c r="S376" s="92"/>
      <c r="T376" s="224"/>
      <c r="U376" s="222"/>
      <c r="W376" s="12" t="str">
        <f t="shared" si="81"/>
        <v>Mqtt1</v>
      </c>
      <c r="X376" s="6" t="str">
        <f t="shared" si="82"/>
        <v>250000 TECHWATER</v>
      </c>
      <c r="Y376" s="106" t="str">
        <f t="shared" si="83"/>
        <v>$.DRAIN_VLV_Y02_POS_TO_PURO</v>
      </c>
      <c r="AA376" s="6"/>
      <c r="AL376" s="117" t="str">
        <f t="shared" si="89"/>
        <v/>
      </c>
      <c r="AQ376" s="130"/>
      <c r="AS376" s="131"/>
      <c r="AT376" s="7"/>
      <c r="AU376" s="132"/>
      <c r="AV376" s="129" t="str">
        <f t="shared" si="90"/>
        <v/>
      </c>
      <c r="AW376" s="140"/>
      <c r="BA376" s="150" t="str">
        <f t="shared" si="84"/>
        <v/>
      </c>
      <c r="BR376" s="6"/>
      <c r="BS376" s="11"/>
    </row>
    <row r="377" spans="1:71" ht="15.75" x14ac:dyDescent="0.25">
      <c r="A377" s="52" t="s">
        <v>1232</v>
      </c>
      <c r="B377" s="187"/>
      <c r="C377" s="131" t="s">
        <v>111</v>
      </c>
      <c r="D377" s="7" t="s">
        <v>24</v>
      </c>
      <c r="E377" s="7" t="s">
        <v>429</v>
      </c>
      <c r="F377" s="64" t="s">
        <v>132</v>
      </c>
      <c r="G377" s="62">
        <v>7</v>
      </c>
      <c r="I377" s="10" t="s">
        <v>110</v>
      </c>
      <c r="J377" s="71" t="s">
        <v>1202</v>
      </c>
      <c r="K377" s="74" t="s">
        <v>601</v>
      </c>
      <c r="L377" s="181"/>
      <c r="M377" s="181">
        <v>1000</v>
      </c>
      <c r="N377" s="78" t="s">
        <v>1715</v>
      </c>
      <c r="O377" s="83"/>
      <c r="P377" s="185" t="s">
        <v>1201</v>
      </c>
      <c r="R377" s="80"/>
      <c r="S377" s="92"/>
      <c r="T377" s="223" t="s">
        <v>1203</v>
      </c>
      <c r="U377" s="221" t="s">
        <v>1067</v>
      </c>
      <c r="W377" s="12" t="str">
        <f t="shared" si="81"/>
        <v>Mqtt1</v>
      </c>
      <c r="X377" s="6" t="str">
        <f t="shared" si="82"/>
        <v>220000 NOVEC</v>
      </c>
      <c r="Y377" s="106" t="str">
        <f t="shared" si="83"/>
        <v>$.NOVEC_RELEASED_ALARM</v>
      </c>
      <c r="AA377" s="6"/>
      <c r="AL377" s="117">
        <f t="shared" si="89"/>
        <v>377</v>
      </c>
      <c r="AQ377" s="130" t="s">
        <v>115</v>
      </c>
      <c r="AS377" s="131" t="s">
        <v>17</v>
      </c>
      <c r="AT377" s="7" t="s">
        <v>9</v>
      </c>
      <c r="AU377" s="132" t="s">
        <v>112</v>
      </c>
      <c r="AV377" s="129" t="str">
        <f t="shared" si="90"/>
        <v>Please consult operation manual for more information</v>
      </c>
      <c r="AW377" s="140"/>
      <c r="BA377" s="150" t="str">
        <f t="shared" si="84"/>
        <v>1</v>
      </c>
      <c r="BR377" s="6"/>
      <c r="BS377" s="11"/>
    </row>
    <row r="378" spans="1:71" ht="15.75" x14ac:dyDescent="0.25">
      <c r="A378" s="52" t="s">
        <v>1232</v>
      </c>
      <c r="B378" s="193" t="s">
        <v>1563</v>
      </c>
      <c r="C378" s="131" t="s">
        <v>111</v>
      </c>
      <c r="D378" s="7" t="s">
        <v>24</v>
      </c>
      <c r="E378" s="7" t="s">
        <v>429</v>
      </c>
      <c r="F378" s="64" t="s">
        <v>132</v>
      </c>
      <c r="G378" s="62">
        <v>8</v>
      </c>
      <c r="I378" s="10" t="s">
        <v>110</v>
      </c>
      <c r="J378" s="71" t="s">
        <v>1237</v>
      </c>
      <c r="K378" s="74" t="s">
        <v>601</v>
      </c>
      <c r="L378" s="181"/>
      <c r="M378" s="181">
        <v>1000</v>
      </c>
      <c r="N378" s="78" t="s">
        <v>1715</v>
      </c>
      <c r="O378" s="83"/>
      <c r="P378" s="88" t="s">
        <v>1236</v>
      </c>
      <c r="R378" s="80"/>
      <c r="S378" s="92"/>
      <c r="T378" s="224"/>
      <c r="U378" s="222"/>
      <c r="W378" s="12" t="str">
        <f t="shared" si="81"/>
        <v>Mqtt1</v>
      </c>
      <c r="X378" s="6" t="str">
        <f t="shared" si="82"/>
        <v>220000 NOVEC</v>
      </c>
      <c r="Y378" s="106" t="str">
        <f t="shared" si="83"/>
        <v>$.NOVEC_BREAKER_TRIPPED_ALARM</v>
      </c>
      <c r="AA378" s="6"/>
      <c r="AL378" s="117">
        <f t="shared" si="89"/>
        <v>378</v>
      </c>
      <c r="AQ378" s="130" t="s">
        <v>115</v>
      </c>
      <c r="AS378" s="131" t="s">
        <v>17</v>
      </c>
      <c r="AT378" s="7"/>
      <c r="AU378" s="132" t="s">
        <v>112</v>
      </c>
      <c r="AV378" s="129" t="str">
        <f t="shared" si="90"/>
        <v>Please consult operation manual for more information</v>
      </c>
      <c r="AW378" s="140"/>
      <c r="BA378" s="150" t="str">
        <f t="shared" si="84"/>
        <v>1</v>
      </c>
      <c r="BR378" s="6"/>
      <c r="BS378" s="11"/>
    </row>
    <row r="379" spans="1:71" ht="15.75" x14ac:dyDescent="0.25">
      <c r="A379" s="52" t="s">
        <v>1509</v>
      </c>
      <c r="B379" s="187"/>
      <c r="C379" s="131" t="s">
        <v>111</v>
      </c>
      <c r="D379" s="7" t="s">
        <v>24</v>
      </c>
      <c r="E379" s="7" t="s">
        <v>430</v>
      </c>
      <c r="F379" s="64" t="s">
        <v>132</v>
      </c>
      <c r="G379" s="62">
        <v>1</v>
      </c>
      <c r="I379" s="10" t="s">
        <v>110</v>
      </c>
      <c r="J379" s="11" t="s">
        <v>1243</v>
      </c>
      <c r="K379" s="74" t="s">
        <v>601</v>
      </c>
      <c r="L379" s="181"/>
      <c r="M379" s="181">
        <v>1000</v>
      </c>
      <c r="N379" s="78" t="s">
        <v>1710</v>
      </c>
      <c r="O379" s="83"/>
      <c r="P379" s="78" t="s">
        <v>1240</v>
      </c>
      <c r="R379" s="80"/>
      <c r="S379" s="92"/>
      <c r="T379" s="223" t="s">
        <v>1564</v>
      </c>
      <c r="U379" s="191" t="s">
        <v>1017</v>
      </c>
      <c r="W379" s="12" t="str">
        <f t="shared" si="81"/>
        <v>Mqtt1</v>
      </c>
      <c r="X379" s="6" t="str">
        <f t="shared" si="82"/>
        <v>090000 DOORS HATCHES</v>
      </c>
      <c r="Y379" s="106" t="str">
        <f t="shared" si="83"/>
        <v>$.SOS_LOCK_SUPPLY_14E1_1_Fail</v>
      </c>
      <c r="Z379" s="107"/>
      <c r="AB379" s="108"/>
      <c r="AC379" s="108"/>
      <c r="AD379" s="71"/>
      <c r="AE379" s="71"/>
      <c r="AF379" s="71"/>
      <c r="AG379" s="71"/>
      <c r="AH379" s="118"/>
      <c r="AJ379" s="119"/>
      <c r="AK379" s="119"/>
      <c r="AL379" s="117">
        <f t="shared" si="89"/>
        <v>379</v>
      </c>
      <c r="AQ379" s="130" t="s">
        <v>115</v>
      </c>
      <c r="AS379" s="131" t="s">
        <v>17</v>
      </c>
      <c r="AT379" s="7"/>
      <c r="AU379" s="132" t="s">
        <v>112</v>
      </c>
      <c r="AV379" s="129" t="str">
        <f t="shared" si="90"/>
        <v>Please consult operation manual for more information</v>
      </c>
      <c r="AW379" s="140"/>
      <c r="BA379" s="150" t="str">
        <f t="shared" si="84"/>
        <v>1</v>
      </c>
      <c r="BR379" s="6"/>
      <c r="BS379" s="11"/>
    </row>
    <row r="380" spans="1:71" ht="15.75" x14ac:dyDescent="0.25">
      <c r="A380" s="52" t="s">
        <v>1509</v>
      </c>
      <c r="B380" s="187"/>
      <c r="C380" s="131" t="s">
        <v>111</v>
      </c>
      <c r="D380" s="7" t="s">
        <v>24</v>
      </c>
      <c r="E380" s="7" t="s">
        <v>430</v>
      </c>
      <c r="F380" s="64" t="s">
        <v>132</v>
      </c>
      <c r="G380" s="62">
        <v>2</v>
      </c>
      <c r="I380" s="10" t="s">
        <v>110</v>
      </c>
      <c r="J380" s="11" t="s">
        <v>1244</v>
      </c>
      <c r="K380" s="74" t="s">
        <v>601</v>
      </c>
      <c r="L380" s="181"/>
      <c r="M380" s="181">
        <v>1000</v>
      </c>
      <c r="N380" s="78" t="s">
        <v>1710</v>
      </c>
      <c r="O380" s="83"/>
      <c r="P380" s="78" t="s">
        <v>1241</v>
      </c>
      <c r="R380" s="80"/>
      <c r="S380" s="92"/>
      <c r="T380" s="225"/>
      <c r="U380" s="191" t="s">
        <v>1017</v>
      </c>
      <c r="W380" s="12" t="str">
        <f t="shared" si="81"/>
        <v>Mqtt1</v>
      </c>
      <c r="X380" s="6" t="str">
        <f t="shared" si="82"/>
        <v>090000 DOORS HATCHES</v>
      </c>
      <c r="Y380" s="106" t="str">
        <f t="shared" si="83"/>
        <v>$.SOS_LOCK_SUPPLY_14E1_2_Fail</v>
      </c>
      <c r="Z380" s="107"/>
      <c r="AB380" s="108"/>
      <c r="AC380" s="108"/>
      <c r="AD380" s="71"/>
      <c r="AE380" s="71"/>
      <c r="AF380" s="71"/>
      <c r="AG380" s="71"/>
      <c r="AH380" s="118"/>
      <c r="AJ380" s="119"/>
      <c r="AK380" s="119"/>
      <c r="AL380" s="117">
        <f t="shared" si="89"/>
        <v>380</v>
      </c>
      <c r="AQ380" s="130" t="s">
        <v>115</v>
      </c>
      <c r="AS380" s="131" t="s">
        <v>17</v>
      </c>
      <c r="AT380" s="7"/>
      <c r="AU380" s="132" t="s">
        <v>112</v>
      </c>
      <c r="AV380" s="129" t="str">
        <f t="shared" si="90"/>
        <v>Please consult operation manual for more information</v>
      </c>
      <c r="AW380" s="140"/>
      <c r="BA380" s="150" t="str">
        <f t="shared" si="84"/>
        <v>1</v>
      </c>
      <c r="BR380" s="6"/>
      <c r="BS380" s="11"/>
    </row>
    <row r="381" spans="1:71" ht="15.75" x14ac:dyDescent="0.25">
      <c r="A381" s="52" t="s">
        <v>1509</v>
      </c>
      <c r="B381" s="187"/>
      <c r="C381" s="131" t="s">
        <v>111</v>
      </c>
      <c r="D381" s="7" t="s">
        <v>24</v>
      </c>
      <c r="E381" s="7" t="s">
        <v>430</v>
      </c>
      <c r="F381" s="64" t="s">
        <v>132</v>
      </c>
      <c r="G381" s="62">
        <v>3</v>
      </c>
      <c r="I381" s="10" t="s">
        <v>110</v>
      </c>
      <c r="J381" s="11" t="s">
        <v>1245</v>
      </c>
      <c r="K381" s="74" t="s">
        <v>601</v>
      </c>
      <c r="L381" s="181"/>
      <c r="M381" s="181">
        <v>1000</v>
      </c>
      <c r="N381" s="78" t="s">
        <v>1710</v>
      </c>
      <c r="O381" s="83"/>
      <c r="P381" s="78" t="s">
        <v>1242</v>
      </c>
      <c r="R381" s="80"/>
      <c r="S381" s="92"/>
      <c r="T381" s="225"/>
      <c r="U381" s="191" t="s">
        <v>1017</v>
      </c>
      <c r="W381" s="12" t="str">
        <f t="shared" si="81"/>
        <v>Mqtt1</v>
      </c>
      <c r="X381" s="6" t="str">
        <f t="shared" si="82"/>
        <v>090000 DOORS HATCHES</v>
      </c>
      <c r="Y381" s="106" t="str">
        <f t="shared" si="83"/>
        <v>$.SOS_LOCK_SUPPLY_14E1_3_Fail</v>
      </c>
      <c r="Z381" s="107"/>
      <c r="AB381" s="108"/>
      <c r="AC381" s="108"/>
      <c r="AD381" s="71"/>
      <c r="AE381" s="71"/>
      <c r="AF381" s="71"/>
      <c r="AG381" s="71"/>
      <c r="AH381" s="118"/>
      <c r="AJ381" s="119"/>
      <c r="AK381" s="119"/>
      <c r="AL381" s="117">
        <f t="shared" si="89"/>
        <v>381</v>
      </c>
      <c r="AQ381" s="130" t="s">
        <v>115</v>
      </c>
      <c r="AS381" s="131" t="s">
        <v>17</v>
      </c>
      <c r="AT381" s="7"/>
      <c r="AU381" s="132" t="s">
        <v>112</v>
      </c>
      <c r="AV381" s="129" t="str">
        <f t="shared" si="90"/>
        <v>Please consult operation manual for more information</v>
      </c>
      <c r="AW381" s="140"/>
      <c r="BA381" s="150" t="str">
        <f t="shared" si="84"/>
        <v>1</v>
      </c>
      <c r="BR381" s="6"/>
      <c r="BS381" s="11"/>
    </row>
    <row r="382" spans="1:71" ht="15.75" x14ac:dyDescent="0.25">
      <c r="A382" s="52" t="s">
        <v>1509</v>
      </c>
      <c r="B382" s="187"/>
      <c r="C382" s="131" t="s">
        <v>111</v>
      </c>
      <c r="D382" s="7" t="s">
        <v>24</v>
      </c>
      <c r="E382" s="7" t="s">
        <v>430</v>
      </c>
      <c r="F382" s="64" t="s">
        <v>132</v>
      </c>
      <c r="G382" s="62">
        <v>4</v>
      </c>
      <c r="I382" s="10" t="s">
        <v>110</v>
      </c>
      <c r="J382" s="11" t="s">
        <v>1239</v>
      </c>
      <c r="K382" s="74" t="s">
        <v>601</v>
      </c>
      <c r="L382" s="181"/>
      <c r="M382" s="181">
        <v>1000</v>
      </c>
      <c r="N382" s="78" t="s">
        <v>1704</v>
      </c>
      <c r="O382" s="83"/>
      <c r="P382" s="78" t="s">
        <v>1238</v>
      </c>
      <c r="R382" s="80"/>
      <c r="S382" s="92"/>
      <c r="T382" s="224"/>
      <c r="U382" s="191" t="s">
        <v>1017</v>
      </c>
      <c r="W382" s="12" t="str">
        <f t="shared" si="81"/>
        <v>Mqtt1</v>
      </c>
      <c r="X382" s="6" t="str">
        <f t="shared" si="82"/>
        <v>350000 VENTILATION</v>
      </c>
      <c r="Y382" s="106" t="str">
        <f t="shared" si="83"/>
        <v>$.EMERG_STOP_MTS_VENT_ACTIVE</v>
      </c>
      <c r="Z382" s="107"/>
      <c r="AB382" s="108"/>
      <c r="AC382" s="108"/>
      <c r="AD382" s="71"/>
      <c r="AE382" s="71"/>
      <c r="AF382" s="71"/>
      <c r="AG382" s="71"/>
      <c r="AH382" s="118"/>
      <c r="AJ382" s="119"/>
      <c r="AK382" s="119"/>
      <c r="AL382" s="117">
        <f t="shared" si="89"/>
        <v>382</v>
      </c>
      <c r="AQ382" s="130" t="s">
        <v>115</v>
      </c>
      <c r="AS382" s="131" t="s">
        <v>17</v>
      </c>
      <c r="AT382" s="7"/>
      <c r="AU382" s="132" t="s">
        <v>112</v>
      </c>
      <c r="AV382" s="129" t="str">
        <f t="shared" si="90"/>
        <v>Please consult operation manual for more information</v>
      </c>
      <c r="AW382" s="140"/>
      <c r="BA382" s="150" t="str">
        <f t="shared" si="84"/>
        <v>1</v>
      </c>
      <c r="BR382" s="6"/>
      <c r="BS382" s="11"/>
    </row>
    <row r="383" spans="1:71" ht="15.75" x14ac:dyDescent="0.25">
      <c r="A383" s="52" t="s">
        <v>1509</v>
      </c>
      <c r="B383" s="187"/>
      <c r="C383" s="131" t="s">
        <v>111</v>
      </c>
      <c r="D383" s="7" t="s">
        <v>24</v>
      </c>
      <c r="E383" s="7" t="s">
        <v>430</v>
      </c>
      <c r="F383" s="64" t="s">
        <v>132</v>
      </c>
      <c r="G383" s="62">
        <v>5</v>
      </c>
      <c r="I383" s="10" t="s">
        <v>110</v>
      </c>
      <c r="J383" s="11" t="s">
        <v>1247</v>
      </c>
      <c r="K383" s="74" t="s">
        <v>601</v>
      </c>
      <c r="L383" s="181"/>
      <c r="M383" s="181">
        <v>1000</v>
      </c>
      <c r="N383" s="78" t="s">
        <v>1704</v>
      </c>
      <c r="O383" s="83"/>
      <c r="P383" s="78" t="s">
        <v>1246</v>
      </c>
      <c r="R383" s="80"/>
      <c r="S383" s="92"/>
      <c r="T383" s="223" t="s">
        <v>1565</v>
      </c>
      <c r="U383" s="229" t="s">
        <v>1428</v>
      </c>
      <c r="W383" s="12" t="str">
        <f t="shared" si="81"/>
        <v>Mqtt1</v>
      </c>
      <c r="X383" s="6" t="str">
        <f t="shared" si="82"/>
        <v>350000 VENTILATION</v>
      </c>
      <c r="Y383" s="106" t="str">
        <f t="shared" si="83"/>
        <v>$.EMERG_STOP_ACC_VENT_ACTIVE</v>
      </c>
      <c r="Z383" s="107"/>
      <c r="AB383" s="108"/>
      <c r="AC383" s="108"/>
      <c r="AD383" s="71"/>
      <c r="AE383" s="71"/>
      <c r="AF383" s="71"/>
      <c r="AG383" s="71"/>
      <c r="AH383" s="118"/>
      <c r="AJ383" s="119"/>
      <c r="AK383" s="119"/>
      <c r="AL383" s="117">
        <f t="shared" si="89"/>
        <v>383</v>
      </c>
      <c r="AQ383" s="130" t="s">
        <v>115</v>
      </c>
      <c r="AS383" s="131" t="s">
        <v>17</v>
      </c>
      <c r="AT383" s="7"/>
      <c r="AU383" s="132" t="s">
        <v>112</v>
      </c>
      <c r="AV383" s="129" t="str">
        <f t="shared" si="90"/>
        <v>Please consult operation manual for more information</v>
      </c>
      <c r="AW383" s="140"/>
      <c r="BA383" s="150" t="str">
        <f t="shared" si="84"/>
        <v>1</v>
      </c>
      <c r="BR383" s="6"/>
      <c r="BS383" s="11"/>
    </row>
    <row r="384" spans="1:71" ht="15.75" x14ac:dyDescent="0.25">
      <c r="A384" s="52" t="s">
        <v>1509</v>
      </c>
      <c r="B384" s="187"/>
      <c r="C384" s="131" t="s">
        <v>111</v>
      </c>
      <c r="D384" s="7" t="s">
        <v>24</v>
      </c>
      <c r="E384" s="7" t="s">
        <v>430</v>
      </c>
      <c r="F384" s="64" t="s">
        <v>132</v>
      </c>
      <c r="G384" s="62">
        <v>6</v>
      </c>
      <c r="I384" s="10" t="s">
        <v>110</v>
      </c>
      <c r="J384" s="11" t="s">
        <v>1249</v>
      </c>
      <c r="K384" s="74" t="s">
        <v>601</v>
      </c>
      <c r="L384" s="181"/>
      <c r="M384" s="181">
        <v>1000</v>
      </c>
      <c r="N384" s="78" t="s">
        <v>1704</v>
      </c>
      <c r="O384" s="83"/>
      <c r="P384" s="78" t="s">
        <v>1248</v>
      </c>
      <c r="R384" s="80"/>
      <c r="S384" s="92"/>
      <c r="T384" s="225"/>
      <c r="U384" s="230"/>
      <c r="W384" s="12" t="str">
        <f t="shared" si="81"/>
        <v>Mqtt1</v>
      </c>
      <c r="X384" s="6" t="str">
        <f t="shared" si="82"/>
        <v>350000 VENTILATION</v>
      </c>
      <c r="Y384" s="106" t="str">
        <f t="shared" si="83"/>
        <v>$.EMERG_STOP_GAL_VENT_ACTIVE</v>
      </c>
      <c r="Z384" s="107"/>
      <c r="AB384" s="108"/>
      <c r="AC384" s="108"/>
      <c r="AD384" s="71"/>
      <c r="AE384" s="71"/>
      <c r="AF384" s="71"/>
      <c r="AG384" s="71"/>
      <c r="AH384" s="118"/>
      <c r="AJ384" s="119"/>
      <c r="AK384" s="119"/>
      <c r="AL384" s="117">
        <f t="shared" si="89"/>
        <v>384</v>
      </c>
      <c r="AQ384" s="130" t="s">
        <v>115</v>
      </c>
      <c r="AS384" s="131" t="s">
        <v>17</v>
      </c>
      <c r="AT384" s="7"/>
      <c r="AU384" s="132" t="s">
        <v>112</v>
      </c>
      <c r="AV384" s="129" t="str">
        <f t="shared" si="90"/>
        <v>Please consult operation manual for more information</v>
      </c>
      <c r="AW384" s="140"/>
      <c r="BA384" s="150" t="str">
        <f t="shared" si="84"/>
        <v>1</v>
      </c>
      <c r="BR384" s="6"/>
      <c r="BS384" s="11"/>
    </row>
    <row r="385" spans="1:71" ht="15.75" x14ac:dyDescent="0.25">
      <c r="A385" s="52" t="s">
        <v>1509</v>
      </c>
      <c r="B385" s="187"/>
      <c r="C385" s="131" t="s">
        <v>111</v>
      </c>
      <c r="D385" s="7" t="s">
        <v>24</v>
      </c>
      <c r="E385" s="7" t="s">
        <v>430</v>
      </c>
      <c r="F385" s="64" t="s">
        <v>132</v>
      </c>
      <c r="G385" s="62">
        <v>7</v>
      </c>
      <c r="I385" s="10" t="s">
        <v>110</v>
      </c>
      <c r="J385" s="11" t="s">
        <v>1569</v>
      </c>
      <c r="K385" s="74" t="s">
        <v>601</v>
      </c>
      <c r="L385" s="181"/>
      <c r="M385" s="181">
        <v>1000</v>
      </c>
      <c r="N385" s="78" t="s">
        <v>1710</v>
      </c>
      <c r="O385" s="83"/>
      <c r="P385" s="80" t="s">
        <v>1568</v>
      </c>
      <c r="R385" s="80"/>
      <c r="S385" s="92"/>
      <c r="T385" s="224"/>
      <c r="U385" s="231"/>
      <c r="W385" s="12" t="str">
        <f t="shared" si="81"/>
        <v>Mqtt1</v>
      </c>
      <c r="X385" s="6" t="str">
        <f t="shared" si="82"/>
        <v>090000 DOORS HATCHES</v>
      </c>
      <c r="Y385" s="106" t="str">
        <f t="shared" si="83"/>
        <v>$.EMERG_STOP_HAZARDOUS_CONSUMERS</v>
      </c>
      <c r="Z385" s="107"/>
      <c r="AB385" s="108"/>
      <c r="AC385" s="108"/>
      <c r="AD385" s="71"/>
      <c r="AE385" s="71"/>
      <c r="AF385" s="71"/>
      <c r="AG385" s="71"/>
      <c r="AH385" s="118"/>
      <c r="AJ385" s="119"/>
      <c r="AK385" s="119"/>
      <c r="AL385" s="117">
        <f t="shared" si="89"/>
        <v>385</v>
      </c>
      <c r="AQ385" s="130" t="s">
        <v>115</v>
      </c>
      <c r="AS385" s="131" t="s">
        <v>17</v>
      </c>
      <c r="AT385" s="7"/>
      <c r="AU385" s="132" t="s">
        <v>112</v>
      </c>
      <c r="AV385" s="129" t="str">
        <f t="shared" si="90"/>
        <v>Please consult operation manual for more information</v>
      </c>
      <c r="AW385" s="140"/>
      <c r="BA385" s="150" t="str">
        <f t="shared" si="84"/>
        <v>1</v>
      </c>
      <c r="BR385" s="6"/>
      <c r="BS385" s="11"/>
    </row>
    <row r="386" spans="1:71" ht="15.75" x14ac:dyDescent="0.25">
      <c r="A386" s="52" t="s">
        <v>1597</v>
      </c>
      <c r="B386" s="56"/>
      <c r="C386" s="131" t="s">
        <v>111</v>
      </c>
      <c r="D386" s="7" t="s">
        <v>24</v>
      </c>
      <c r="E386" s="7" t="s">
        <v>430</v>
      </c>
      <c r="F386" s="64" t="s">
        <v>132</v>
      </c>
      <c r="G386" s="62">
        <v>8</v>
      </c>
      <c r="I386" s="10" t="s">
        <v>110</v>
      </c>
      <c r="J386" s="71" t="s">
        <v>1634</v>
      </c>
      <c r="K386" s="74" t="s">
        <v>601</v>
      </c>
      <c r="L386" s="181"/>
      <c r="M386" s="181">
        <v>1000</v>
      </c>
      <c r="N386" s="78" t="s">
        <v>1714</v>
      </c>
      <c r="O386" s="83"/>
      <c r="P386" s="78" t="s">
        <v>1089</v>
      </c>
      <c r="R386" s="80"/>
      <c r="S386" s="92"/>
      <c r="T386" s="207" t="s">
        <v>1184</v>
      </c>
      <c r="U386" s="102" t="s">
        <v>1146</v>
      </c>
      <c r="W386" s="12" t="str">
        <f t="shared" si="81"/>
        <v>Mqtt1</v>
      </c>
      <c r="X386" s="6" t="str">
        <f t="shared" si="82"/>
        <v>170000 STEERING STYSTEM</v>
      </c>
      <c r="Y386" s="106" t="str">
        <f t="shared" si="83"/>
        <v>$.STEER_FREQ_DR_FAIL</v>
      </c>
      <c r="Z386" s="107"/>
      <c r="AB386" s="108"/>
      <c r="AC386" s="108"/>
      <c r="AD386" s="71"/>
      <c r="AE386" s="71"/>
      <c r="AF386" s="71"/>
      <c r="AG386" s="71"/>
      <c r="AH386" s="118"/>
      <c r="AJ386" s="119"/>
      <c r="AK386" s="119"/>
      <c r="AL386" s="117" t="str">
        <f t="shared" si="89"/>
        <v/>
      </c>
      <c r="AQ386" s="130"/>
      <c r="AS386" s="131"/>
      <c r="AT386" s="7"/>
      <c r="AU386" s="132"/>
      <c r="AV386" s="129" t="str">
        <f t="shared" si="90"/>
        <v/>
      </c>
      <c r="AW386" s="140"/>
      <c r="BA386" s="150" t="str">
        <f t="shared" si="84"/>
        <v/>
      </c>
      <c r="BR386" s="6"/>
      <c r="BS386" s="11"/>
    </row>
    <row r="387" spans="1:71" ht="15.75" x14ac:dyDescent="0.25">
      <c r="A387" s="52" t="s">
        <v>1633</v>
      </c>
      <c r="B387" s="56"/>
      <c r="C387" s="131" t="s">
        <v>111</v>
      </c>
      <c r="D387" s="7" t="s">
        <v>24</v>
      </c>
      <c r="E387" s="7" t="s">
        <v>431</v>
      </c>
      <c r="F387" s="64" t="s">
        <v>132</v>
      </c>
      <c r="G387" s="62">
        <v>1</v>
      </c>
      <c r="I387" s="10" t="s">
        <v>110</v>
      </c>
      <c r="J387" s="71" t="s">
        <v>1696</v>
      </c>
      <c r="K387" s="74" t="s">
        <v>601</v>
      </c>
      <c r="L387" s="181"/>
      <c r="M387" s="181">
        <v>1000</v>
      </c>
      <c r="N387" s="78" t="s">
        <v>1694</v>
      </c>
      <c r="O387" s="83"/>
      <c r="P387" s="78" t="s">
        <v>1695</v>
      </c>
      <c r="R387" s="80"/>
      <c r="S387" s="92"/>
      <c r="T387" s="204" t="s">
        <v>1693</v>
      </c>
      <c r="U387" s="102" t="s">
        <v>1067</v>
      </c>
      <c r="W387" s="12" t="str">
        <f t="shared" si="81"/>
        <v>Mqtt1</v>
      </c>
      <c r="X387" s="6" t="str">
        <f t="shared" si="82"/>
        <v>450000 GAS DETECTION</v>
      </c>
      <c r="Y387" s="106" t="str">
        <f t="shared" si="83"/>
        <v>$.GAS_DETECTION_LVL_SWITCH</v>
      </c>
      <c r="Z387" s="107"/>
      <c r="AB387" s="108"/>
      <c r="AC387" s="108"/>
      <c r="AD387" s="71"/>
      <c r="AE387" s="71"/>
      <c r="AF387" s="71"/>
      <c r="AG387" s="71"/>
      <c r="AH387" s="118"/>
      <c r="AJ387" s="119"/>
      <c r="AK387" s="119"/>
      <c r="AL387" s="117">
        <f t="shared" si="89"/>
        <v>387</v>
      </c>
      <c r="AQ387" s="130" t="s">
        <v>115</v>
      </c>
      <c r="AS387" s="131" t="s">
        <v>17</v>
      </c>
      <c r="AT387" s="7" t="s">
        <v>9</v>
      </c>
      <c r="AU387" s="132" t="s">
        <v>112</v>
      </c>
      <c r="AV387" s="129" t="str">
        <f t="shared" si="90"/>
        <v>Please consult operation manual for more information</v>
      </c>
      <c r="AW387" s="140"/>
      <c r="BA387" s="150" t="str">
        <f t="shared" si="84"/>
        <v>1</v>
      </c>
      <c r="BR387" s="6"/>
      <c r="BS387" s="11"/>
    </row>
    <row r="388" spans="1:71" ht="15.75" x14ac:dyDescent="0.25">
      <c r="A388" s="52" t="s">
        <v>1251</v>
      </c>
      <c r="B388" s="187"/>
      <c r="C388" s="131" t="s">
        <v>111</v>
      </c>
      <c r="D388" s="7" t="s">
        <v>24</v>
      </c>
      <c r="E388" s="7" t="s">
        <v>431</v>
      </c>
      <c r="F388" s="64" t="s">
        <v>132</v>
      </c>
      <c r="G388" s="62">
        <v>2</v>
      </c>
      <c r="I388" s="10" t="s">
        <v>110</v>
      </c>
      <c r="J388" s="71" t="s">
        <v>1263</v>
      </c>
      <c r="K388" s="74" t="s">
        <v>601</v>
      </c>
      <c r="L388" s="181"/>
      <c r="M388" s="181">
        <v>1000</v>
      </c>
      <c r="N388" s="78" t="s">
        <v>1395</v>
      </c>
      <c r="O388" s="83"/>
      <c r="P388" s="78" t="s">
        <v>1268</v>
      </c>
      <c r="R388" s="80"/>
      <c r="S388" s="92"/>
      <c r="T388" s="205" t="s">
        <v>1408</v>
      </c>
      <c r="U388" s="102" t="s">
        <v>868</v>
      </c>
      <c r="W388" s="12" t="str">
        <f t="shared" ref="W388:W451" si="91">IF(COUNTIF(N388,"spare"),"","Mqtt1")</f>
        <v>Mqtt1</v>
      </c>
      <c r="X388" s="6" t="str">
        <f t="shared" ref="X388:X451" si="92">IF(COUNTIF(N388,"spare"),"",N388)</f>
        <v>KVM SWITCHING</v>
      </c>
      <c r="Y388" s="106" t="str">
        <f t="shared" ref="Y388:Y451" si="93">IF(COUNTIF(N388,"spare"),"","$."&amp;J388)</f>
        <v>$.HELM_SB_OUT_DISP_ON_OFF</v>
      </c>
      <c r="Z388" s="107"/>
      <c r="AB388" s="108"/>
      <c r="AC388" s="108"/>
      <c r="AD388" s="71"/>
      <c r="AE388" s="71"/>
      <c r="AF388" s="71"/>
      <c r="AG388" s="71"/>
      <c r="AH388" s="118"/>
      <c r="AJ388" s="119"/>
      <c r="AK388" s="119"/>
      <c r="AL388" s="117" t="str">
        <f t="shared" si="89"/>
        <v/>
      </c>
      <c r="AQ388" s="130"/>
      <c r="AS388" s="131"/>
      <c r="AT388" s="7"/>
      <c r="AU388" s="132"/>
      <c r="AV388" s="129" t="str">
        <f t="shared" si="90"/>
        <v/>
      </c>
      <c r="AW388" s="140"/>
      <c r="BA388" s="150" t="str">
        <f t="shared" ref="BA388:BA451" si="94">IF(ISNUMBER(AL388),"1","")</f>
        <v/>
      </c>
      <c r="BR388" s="6"/>
      <c r="BS388" s="11"/>
    </row>
    <row r="389" spans="1:71" ht="15.75" x14ac:dyDescent="0.25">
      <c r="A389" s="52" t="s">
        <v>1251</v>
      </c>
      <c r="B389" s="187"/>
      <c r="C389" s="131" t="s">
        <v>111</v>
      </c>
      <c r="D389" s="7" t="s">
        <v>24</v>
      </c>
      <c r="E389" s="7" t="s">
        <v>431</v>
      </c>
      <c r="F389" s="64" t="s">
        <v>132</v>
      </c>
      <c r="G389" s="62">
        <v>3</v>
      </c>
      <c r="I389" s="10" t="s">
        <v>110</v>
      </c>
      <c r="J389" s="71" t="s">
        <v>1264</v>
      </c>
      <c r="K389" s="74" t="s">
        <v>601</v>
      </c>
      <c r="L389" s="181"/>
      <c r="M389" s="181">
        <v>1000</v>
      </c>
      <c r="N389" s="78" t="s">
        <v>1395</v>
      </c>
      <c r="O389" s="83"/>
      <c r="P389" s="78" t="s">
        <v>1269</v>
      </c>
      <c r="R389" s="80"/>
      <c r="S389" s="92"/>
      <c r="T389" s="205" t="s">
        <v>853</v>
      </c>
      <c r="U389" s="102" t="s">
        <v>868</v>
      </c>
      <c r="W389" s="12" t="str">
        <f t="shared" si="91"/>
        <v>Mqtt1</v>
      </c>
      <c r="X389" s="6" t="str">
        <f t="shared" si="92"/>
        <v>KVM SWITCHING</v>
      </c>
      <c r="Y389" s="106" t="str">
        <f t="shared" si="93"/>
        <v>$.HELM_SB_OUT_DISP_TOGG</v>
      </c>
      <c r="Z389" s="107"/>
      <c r="AB389" s="108"/>
      <c r="AC389" s="108"/>
      <c r="AD389" s="71"/>
      <c r="AE389" s="71"/>
      <c r="AF389" s="71"/>
      <c r="AG389" s="71"/>
      <c r="AH389" s="118"/>
      <c r="AJ389" s="119"/>
      <c r="AK389" s="119"/>
      <c r="AL389" s="117" t="str">
        <f t="shared" si="89"/>
        <v/>
      </c>
      <c r="AQ389" s="130"/>
      <c r="AS389" s="131"/>
      <c r="AT389" s="7"/>
      <c r="AU389" s="132"/>
      <c r="AV389" s="129" t="str">
        <f t="shared" si="90"/>
        <v/>
      </c>
      <c r="AW389" s="140"/>
      <c r="BA389" s="150" t="str">
        <f t="shared" si="94"/>
        <v/>
      </c>
      <c r="BR389" s="6"/>
      <c r="BS389" s="11"/>
    </row>
    <row r="390" spans="1:71" ht="15.75" x14ac:dyDescent="0.25">
      <c r="A390" s="52" t="s">
        <v>1251</v>
      </c>
      <c r="B390" s="187"/>
      <c r="C390" s="131" t="s">
        <v>111</v>
      </c>
      <c r="D390" s="7" t="s">
        <v>24</v>
      </c>
      <c r="E390" s="7" t="s">
        <v>431</v>
      </c>
      <c r="F390" s="64" t="s">
        <v>132</v>
      </c>
      <c r="G390" s="62">
        <v>4</v>
      </c>
      <c r="I390" s="10" t="s">
        <v>110</v>
      </c>
      <c r="J390" s="71" t="s">
        <v>1265</v>
      </c>
      <c r="K390" s="74" t="s">
        <v>601</v>
      </c>
      <c r="L390" s="181"/>
      <c r="M390" s="181">
        <v>1000</v>
      </c>
      <c r="N390" s="78" t="s">
        <v>1395</v>
      </c>
      <c r="O390" s="83"/>
      <c r="P390" s="78" t="s">
        <v>1270</v>
      </c>
      <c r="R390" s="80"/>
      <c r="S390" s="92"/>
      <c r="T390" s="206" t="s">
        <v>1408</v>
      </c>
      <c r="U390" s="84" t="s">
        <v>868</v>
      </c>
      <c r="W390" s="12" t="str">
        <f t="shared" si="91"/>
        <v>Mqtt1</v>
      </c>
      <c r="X390" s="6" t="str">
        <f t="shared" si="92"/>
        <v>KVM SWITCHING</v>
      </c>
      <c r="Y390" s="106" t="str">
        <f t="shared" si="93"/>
        <v>$.HELM_SB_IN_DISP_ON_OFF</v>
      </c>
      <c r="Z390" s="107"/>
      <c r="AB390" s="108"/>
      <c r="AC390" s="108"/>
      <c r="AD390" s="71"/>
      <c r="AE390" s="71"/>
      <c r="AF390" s="71"/>
      <c r="AG390" s="71"/>
      <c r="AH390" s="118"/>
      <c r="AJ390" s="119"/>
      <c r="AK390" s="119"/>
      <c r="AL390" s="117" t="str">
        <f t="shared" si="89"/>
        <v/>
      </c>
      <c r="AQ390" s="130"/>
      <c r="AS390" s="131"/>
      <c r="AT390" s="7"/>
      <c r="AU390" s="132"/>
      <c r="AV390" s="129" t="str">
        <f t="shared" si="90"/>
        <v/>
      </c>
      <c r="AW390" s="140"/>
      <c r="BA390" s="150" t="str">
        <f t="shared" si="94"/>
        <v/>
      </c>
      <c r="BR390" s="6"/>
      <c r="BS390" s="11"/>
    </row>
    <row r="391" spans="1:71" ht="15.75" x14ac:dyDescent="0.25">
      <c r="A391" s="52" t="s">
        <v>1251</v>
      </c>
      <c r="B391" s="187"/>
      <c r="C391" s="131" t="s">
        <v>111</v>
      </c>
      <c r="D391" s="7" t="s">
        <v>24</v>
      </c>
      <c r="E391" s="7" t="s">
        <v>431</v>
      </c>
      <c r="F391" s="64" t="s">
        <v>132</v>
      </c>
      <c r="G391" s="62">
        <v>5</v>
      </c>
      <c r="I391" s="10" t="s">
        <v>110</v>
      </c>
      <c r="J391" s="71" t="s">
        <v>1266</v>
      </c>
      <c r="K391" s="74" t="s">
        <v>601</v>
      </c>
      <c r="L391" s="181"/>
      <c r="M391" s="181">
        <v>1000</v>
      </c>
      <c r="N391" s="78" t="s">
        <v>1395</v>
      </c>
      <c r="O391" s="83"/>
      <c r="P391" s="78" t="s">
        <v>1271</v>
      </c>
      <c r="R391" s="80"/>
      <c r="S391" s="92"/>
      <c r="T391" s="226" t="s">
        <v>1409</v>
      </c>
      <c r="U391" s="221" t="s">
        <v>868</v>
      </c>
      <c r="W391" s="12" t="str">
        <f t="shared" si="91"/>
        <v>Mqtt1</v>
      </c>
      <c r="X391" s="6" t="str">
        <f t="shared" si="92"/>
        <v>KVM SWITCHING</v>
      </c>
      <c r="Y391" s="106" t="str">
        <f t="shared" si="93"/>
        <v>$.HELM_SB_IN_DISP_TOGG</v>
      </c>
      <c r="Z391" s="107"/>
      <c r="AB391" s="108"/>
      <c r="AC391" s="108"/>
      <c r="AD391" s="71"/>
      <c r="AE391" s="71"/>
      <c r="AF391" s="71"/>
      <c r="AG391" s="71"/>
      <c r="AH391" s="118"/>
      <c r="AJ391" s="119"/>
      <c r="AK391" s="119"/>
      <c r="AL391" s="117" t="str">
        <f t="shared" si="89"/>
        <v/>
      </c>
      <c r="AQ391" s="130"/>
      <c r="AS391" s="131"/>
      <c r="AT391" s="7"/>
      <c r="AU391" s="132"/>
      <c r="AV391" s="129" t="str">
        <f t="shared" si="90"/>
        <v/>
      </c>
      <c r="AW391" s="140"/>
      <c r="BA391" s="150" t="str">
        <f t="shared" si="94"/>
        <v/>
      </c>
      <c r="BR391" s="6"/>
      <c r="BS391" s="11"/>
    </row>
    <row r="392" spans="1:71" ht="15.75" x14ac:dyDescent="0.25">
      <c r="A392" s="52" t="s">
        <v>1251</v>
      </c>
      <c r="B392" s="187"/>
      <c r="C392" s="131" t="s">
        <v>111</v>
      </c>
      <c r="D392" s="7" t="s">
        <v>24</v>
      </c>
      <c r="E392" s="7" t="s">
        <v>431</v>
      </c>
      <c r="F392" s="64" t="s">
        <v>132</v>
      </c>
      <c r="G392" s="62">
        <v>6</v>
      </c>
      <c r="I392" s="10" t="s">
        <v>110</v>
      </c>
      <c r="J392" s="71" t="s">
        <v>1267</v>
      </c>
      <c r="K392" s="74" t="s">
        <v>601</v>
      </c>
      <c r="L392" s="181"/>
      <c r="M392" s="181">
        <v>1000</v>
      </c>
      <c r="N392" s="78" t="s">
        <v>1699</v>
      </c>
      <c r="O392" s="83"/>
      <c r="P392" s="78" t="s">
        <v>1272</v>
      </c>
      <c r="R392" s="80"/>
      <c r="S392" s="92"/>
      <c r="T392" s="227"/>
      <c r="U392" s="222"/>
      <c r="W392" s="12" t="str">
        <f t="shared" si="91"/>
        <v>Mqtt1</v>
      </c>
      <c r="X392" s="6" t="str">
        <f t="shared" si="92"/>
        <v>450000 AMCS</v>
      </c>
      <c r="Y392" s="106" t="str">
        <f t="shared" si="93"/>
        <v>$.HELM_SB_IN_DISP_AMCS</v>
      </c>
      <c r="Z392" s="107"/>
      <c r="AB392" s="108"/>
      <c r="AC392" s="108"/>
      <c r="AD392" s="71"/>
      <c r="AE392" s="71"/>
      <c r="AF392" s="71"/>
      <c r="AG392" s="71"/>
      <c r="AH392" s="118"/>
      <c r="AJ392" s="119"/>
      <c r="AK392" s="119"/>
      <c r="AL392" s="117" t="str">
        <f t="shared" si="89"/>
        <v/>
      </c>
      <c r="AQ392" s="130"/>
      <c r="AS392" s="131"/>
      <c r="AT392" s="7"/>
      <c r="AU392" s="132"/>
      <c r="AV392" s="129" t="str">
        <f t="shared" si="90"/>
        <v/>
      </c>
      <c r="AW392" s="140"/>
      <c r="BA392" s="150" t="str">
        <f t="shared" si="94"/>
        <v/>
      </c>
      <c r="BR392" s="6"/>
      <c r="BS392" s="11"/>
    </row>
    <row r="393" spans="1:71" ht="15.75" x14ac:dyDescent="0.25">
      <c r="A393" s="52" t="s">
        <v>1251</v>
      </c>
      <c r="B393" s="187"/>
      <c r="C393" s="131" t="s">
        <v>111</v>
      </c>
      <c r="D393" s="7" t="s">
        <v>24</v>
      </c>
      <c r="E393" s="7" t="s">
        <v>431</v>
      </c>
      <c r="F393" s="64" t="s">
        <v>132</v>
      </c>
      <c r="G393" s="62">
        <v>7</v>
      </c>
      <c r="I393" s="10" t="s">
        <v>110</v>
      </c>
      <c r="J393" s="11" t="s">
        <v>1278</v>
      </c>
      <c r="K393" s="74" t="s">
        <v>601</v>
      </c>
      <c r="L393" s="181"/>
      <c r="M393" s="181">
        <v>1000</v>
      </c>
      <c r="N393" s="78" t="s">
        <v>1699</v>
      </c>
      <c r="O393" s="83"/>
      <c r="P393" s="78" t="s">
        <v>1280</v>
      </c>
      <c r="R393" s="80"/>
      <c r="S393" s="92"/>
      <c r="T393" s="207" t="s">
        <v>1565</v>
      </c>
      <c r="U393" s="102" t="s">
        <v>1146</v>
      </c>
      <c r="W393" s="12" t="str">
        <f t="shared" si="91"/>
        <v>Mqtt1</v>
      </c>
      <c r="X393" s="6" t="str">
        <f t="shared" si="92"/>
        <v>450000 AMCS</v>
      </c>
      <c r="Y393" s="106" t="str">
        <f t="shared" si="93"/>
        <v>$.HELM_SB_MUTE_AMCS</v>
      </c>
      <c r="Z393" s="107"/>
      <c r="AB393" s="108"/>
      <c r="AC393" s="108"/>
      <c r="AD393" s="71"/>
      <c r="AE393" s="71"/>
      <c r="AF393" s="71"/>
      <c r="AG393" s="71"/>
      <c r="AH393" s="118"/>
      <c r="AJ393" s="119"/>
      <c r="AK393" s="119"/>
      <c r="AL393" s="117" t="str">
        <f t="shared" si="89"/>
        <v/>
      </c>
      <c r="AQ393" s="130"/>
      <c r="AS393" s="131"/>
      <c r="AT393" s="7"/>
      <c r="AU393" s="132"/>
      <c r="AV393" s="129" t="str">
        <f t="shared" si="90"/>
        <v/>
      </c>
      <c r="AW393" s="140"/>
      <c r="BA393" s="150" t="str">
        <f t="shared" si="94"/>
        <v/>
      </c>
      <c r="BR393" s="6"/>
      <c r="BS393" s="11"/>
    </row>
    <row r="394" spans="1:71" ht="15.75" x14ac:dyDescent="0.25">
      <c r="A394" s="52" t="s">
        <v>1251</v>
      </c>
      <c r="B394" s="56"/>
      <c r="C394" s="131" t="s">
        <v>111</v>
      </c>
      <c r="D394" s="7" t="s">
        <v>24</v>
      </c>
      <c r="E394" s="7" t="s">
        <v>431</v>
      </c>
      <c r="F394" s="64" t="s">
        <v>132</v>
      </c>
      <c r="G394" s="62">
        <v>8</v>
      </c>
      <c r="I394" s="10" t="s">
        <v>110</v>
      </c>
      <c r="J394" s="71" t="s">
        <v>1279</v>
      </c>
      <c r="K394" s="74" t="s">
        <v>601</v>
      </c>
      <c r="L394" s="181"/>
      <c r="M394" s="181">
        <v>1000</v>
      </c>
      <c r="N394" s="78" t="s">
        <v>1699</v>
      </c>
      <c r="O394" s="83"/>
      <c r="P394" s="78" t="s">
        <v>1277</v>
      </c>
      <c r="R394" s="80"/>
      <c r="S394" s="92"/>
      <c r="T394" s="205" t="s">
        <v>1408</v>
      </c>
      <c r="U394" s="102" t="s">
        <v>868</v>
      </c>
      <c r="W394" s="12" t="str">
        <f t="shared" si="91"/>
        <v>Mqtt1</v>
      </c>
      <c r="X394" s="6" t="str">
        <f t="shared" si="92"/>
        <v>450000 AMCS</v>
      </c>
      <c r="Y394" s="106" t="str">
        <f t="shared" si="93"/>
        <v>$.HELM_SB_BACKLIGHT_UP_DOWN</v>
      </c>
      <c r="Z394" s="107"/>
      <c r="AB394" s="108"/>
      <c r="AC394" s="108"/>
      <c r="AD394" s="71"/>
      <c r="AE394" s="71"/>
      <c r="AF394" s="71"/>
      <c r="AG394" s="71"/>
      <c r="AH394" s="118"/>
      <c r="AJ394" s="119"/>
      <c r="AK394" s="119"/>
      <c r="AL394" s="117" t="str">
        <f t="shared" si="89"/>
        <v/>
      </c>
      <c r="AQ394" s="130"/>
      <c r="AS394" s="131"/>
      <c r="AT394" s="7"/>
      <c r="AU394" s="132"/>
      <c r="AV394" s="129" t="str">
        <f t="shared" si="90"/>
        <v/>
      </c>
      <c r="AW394" s="140"/>
      <c r="BA394" s="150" t="str">
        <f t="shared" si="94"/>
        <v/>
      </c>
      <c r="BR394" s="6"/>
      <c r="BS394" s="11"/>
    </row>
    <row r="395" spans="1:71" ht="15.75" x14ac:dyDescent="0.25">
      <c r="A395" s="52" t="s">
        <v>1251</v>
      </c>
      <c r="B395" s="187"/>
      <c r="C395" s="131" t="s">
        <v>111</v>
      </c>
      <c r="D395" s="7" t="s">
        <v>24</v>
      </c>
      <c r="E395" s="7" t="s">
        <v>432</v>
      </c>
      <c r="F395" s="64" t="s">
        <v>132</v>
      </c>
      <c r="G395" s="62">
        <v>1</v>
      </c>
      <c r="I395" s="10" t="s">
        <v>110</v>
      </c>
      <c r="J395" s="11" t="s">
        <v>1287</v>
      </c>
      <c r="K395" s="74" t="s">
        <v>601</v>
      </c>
      <c r="L395" s="181"/>
      <c r="M395" s="181">
        <v>1000</v>
      </c>
      <c r="N395" s="78" t="s">
        <v>1699</v>
      </c>
      <c r="O395" s="83"/>
      <c r="P395" s="78" t="s">
        <v>1288</v>
      </c>
      <c r="R395" s="80"/>
      <c r="S395" s="92"/>
      <c r="T395" s="207" t="s">
        <v>1580</v>
      </c>
      <c r="W395" s="12" t="str">
        <f t="shared" si="91"/>
        <v>Mqtt1</v>
      </c>
      <c r="X395" s="6" t="str">
        <f t="shared" si="92"/>
        <v>450000 AMCS</v>
      </c>
      <c r="Y395" s="106" t="str">
        <f t="shared" si="93"/>
        <v>$.HELM_SB_CREW_CALL</v>
      </c>
      <c r="Z395" s="107"/>
      <c r="AB395" s="108"/>
      <c r="AC395" s="108"/>
      <c r="AD395" s="71"/>
      <c r="AE395" s="71"/>
      <c r="AF395" s="71"/>
      <c r="AG395" s="71"/>
      <c r="AH395" s="118"/>
      <c r="AJ395" s="119"/>
      <c r="AK395" s="119"/>
      <c r="AL395" s="117" t="str">
        <f t="shared" si="89"/>
        <v/>
      </c>
      <c r="AQ395" s="130"/>
      <c r="AS395" s="131"/>
      <c r="AT395" s="7"/>
      <c r="AU395" s="132"/>
      <c r="AV395" s="129" t="str">
        <f t="shared" si="90"/>
        <v/>
      </c>
      <c r="AW395" s="140"/>
      <c r="BA395" s="150" t="str">
        <f t="shared" si="94"/>
        <v/>
      </c>
      <c r="BR395" s="6"/>
      <c r="BS395" s="11"/>
    </row>
    <row r="396" spans="1:71" ht="15.75" x14ac:dyDescent="0.25">
      <c r="A396" s="52" t="s">
        <v>1509</v>
      </c>
      <c r="B396" s="56"/>
      <c r="C396" s="131" t="s">
        <v>111</v>
      </c>
      <c r="D396" s="7" t="s">
        <v>24</v>
      </c>
      <c r="E396" s="7" t="s">
        <v>432</v>
      </c>
      <c r="F396" s="64" t="s">
        <v>132</v>
      </c>
      <c r="G396" s="62">
        <v>2</v>
      </c>
      <c r="I396" s="10" t="s">
        <v>110</v>
      </c>
      <c r="J396" s="71" t="str">
        <f t="shared" ref="J396:J397" si="95">CONCATENATE("Spare_",E396,"_",G396)</f>
        <v>Spare_DI29_2</v>
      </c>
      <c r="K396" s="74" t="s">
        <v>601</v>
      </c>
      <c r="L396" s="181"/>
      <c r="M396" s="181">
        <v>1000</v>
      </c>
      <c r="N396" s="78" t="s">
        <v>605</v>
      </c>
      <c r="O396" s="83"/>
      <c r="P396" s="78" t="str">
        <f>CONCATENATE("Spare Yard ",T396,"_",I396,"_",K396)</f>
        <v>Spare Yard _True_+CB.2</v>
      </c>
      <c r="R396" s="80"/>
      <c r="S396" s="92"/>
      <c r="W396" s="12" t="str">
        <f t="shared" si="91"/>
        <v/>
      </c>
      <c r="X396" s="6" t="str">
        <f t="shared" si="92"/>
        <v/>
      </c>
      <c r="Y396" s="106" t="str">
        <f t="shared" si="93"/>
        <v/>
      </c>
      <c r="Z396" s="107"/>
      <c r="AB396" s="108"/>
      <c r="AC396" s="108"/>
      <c r="AD396" s="71"/>
      <c r="AE396" s="71"/>
      <c r="AF396" s="71"/>
      <c r="AG396" s="71"/>
      <c r="AH396" s="118"/>
      <c r="AJ396" s="119"/>
      <c r="AK396" s="119"/>
      <c r="AL396" s="117" t="str">
        <f t="shared" si="89"/>
        <v/>
      </c>
      <c r="AQ396" s="130"/>
      <c r="AS396" s="131"/>
      <c r="AT396" s="7"/>
      <c r="AU396" s="132"/>
      <c r="AV396" s="129" t="str">
        <f t="shared" si="90"/>
        <v/>
      </c>
      <c r="AW396" s="140"/>
      <c r="BA396" s="150" t="str">
        <f t="shared" si="94"/>
        <v/>
      </c>
      <c r="BR396" s="6"/>
      <c r="BS396" s="11"/>
    </row>
    <row r="397" spans="1:71" ht="15.75" x14ac:dyDescent="0.25">
      <c r="A397" s="52" t="s">
        <v>1509</v>
      </c>
      <c r="B397" s="56"/>
      <c r="C397" s="131" t="s">
        <v>111</v>
      </c>
      <c r="D397" s="7" t="s">
        <v>24</v>
      </c>
      <c r="E397" s="7" t="s">
        <v>432</v>
      </c>
      <c r="F397" s="64" t="s">
        <v>132</v>
      </c>
      <c r="G397" s="62">
        <v>3</v>
      </c>
      <c r="I397" s="10" t="s">
        <v>110</v>
      </c>
      <c r="J397" s="71" t="str">
        <f t="shared" si="95"/>
        <v>Spare_DI29_3</v>
      </c>
      <c r="K397" s="74" t="s">
        <v>601</v>
      </c>
      <c r="L397" s="181"/>
      <c r="M397" s="181">
        <v>1000</v>
      </c>
      <c r="N397" s="78" t="s">
        <v>605</v>
      </c>
      <c r="O397" s="83"/>
      <c r="P397" s="78" t="str">
        <f>CONCATENATE("Spare Yard ",T397,"_",I397,"_",K397)</f>
        <v>Spare Yard _True_+CB.2</v>
      </c>
      <c r="R397" s="80"/>
      <c r="S397" s="92"/>
      <c r="W397" s="12" t="str">
        <f t="shared" si="91"/>
        <v/>
      </c>
      <c r="X397" s="6" t="str">
        <f t="shared" si="92"/>
        <v/>
      </c>
      <c r="Y397" s="106" t="str">
        <f t="shared" si="93"/>
        <v/>
      </c>
      <c r="Z397" s="107"/>
      <c r="AB397" s="108"/>
      <c r="AC397" s="108"/>
      <c r="AD397" s="71"/>
      <c r="AE397" s="71"/>
      <c r="AF397" s="71"/>
      <c r="AG397" s="71"/>
      <c r="AH397" s="118"/>
      <c r="AJ397" s="119"/>
      <c r="AK397" s="119"/>
      <c r="AL397" s="117" t="str">
        <f t="shared" si="89"/>
        <v/>
      </c>
      <c r="AQ397" s="130"/>
      <c r="AS397" s="131"/>
      <c r="AT397" s="7"/>
      <c r="AU397" s="132"/>
      <c r="AV397" s="129" t="str">
        <f t="shared" si="90"/>
        <v/>
      </c>
      <c r="AW397" s="140"/>
      <c r="BA397" s="150" t="str">
        <f t="shared" si="94"/>
        <v/>
      </c>
      <c r="BR397" s="6"/>
      <c r="BS397" s="11"/>
    </row>
    <row r="398" spans="1:71" ht="15.75" x14ac:dyDescent="0.25">
      <c r="A398" s="52" t="s">
        <v>1509</v>
      </c>
      <c r="B398" s="187"/>
      <c r="C398" s="131" t="s">
        <v>111</v>
      </c>
      <c r="D398" s="7" t="s">
        <v>24</v>
      </c>
      <c r="E398" s="7" t="s">
        <v>432</v>
      </c>
      <c r="F398" s="64" t="s">
        <v>132</v>
      </c>
      <c r="G398" s="62">
        <v>4</v>
      </c>
      <c r="I398" s="10" t="s">
        <v>110</v>
      </c>
      <c r="J398" s="71" t="s">
        <v>1299</v>
      </c>
      <c r="K398" s="74" t="s">
        <v>601</v>
      </c>
      <c r="L398" s="181"/>
      <c r="M398" s="181">
        <v>1000</v>
      </c>
      <c r="N398" s="78" t="s">
        <v>1704</v>
      </c>
      <c r="O398" s="83" t="s">
        <v>1436</v>
      </c>
      <c r="P398" s="78" t="s">
        <v>1297</v>
      </c>
      <c r="R398" s="80"/>
      <c r="S398" s="92"/>
      <c r="T398" s="223" t="s">
        <v>1434</v>
      </c>
      <c r="U398" s="229" t="s">
        <v>1067</v>
      </c>
      <c r="W398" s="12" t="str">
        <f t="shared" si="91"/>
        <v>Mqtt1</v>
      </c>
      <c r="X398" s="6" t="str">
        <f t="shared" si="92"/>
        <v>350000 VENTILATION</v>
      </c>
      <c r="Y398" s="106" t="str">
        <f t="shared" si="93"/>
        <v>$.FWD_OXICELL_FIRE_FLAP_RELEASED</v>
      </c>
      <c r="Z398" s="107"/>
      <c r="AB398" s="108"/>
      <c r="AC398" s="108"/>
      <c r="AD398" s="71"/>
      <c r="AE398" s="71"/>
      <c r="AF398" s="71"/>
      <c r="AG398" s="71"/>
      <c r="AH398" s="118"/>
      <c r="AJ398" s="119"/>
      <c r="AK398" s="119"/>
      <c r="AL398" s="117">
        <f t="shared" si="89"/>
        <v>398</v>
      </c>
      <c r="AQ398" s="130" t="s">
        <v>115</v>
      </c>
      <c r="AS398" s="131" t="s">
        <v>17</v>
      </c>
      <c r="AT398" s="7"/>
      <c r="AU398" s="132" t="s">
        <v>112</v>
      </c>
      <c r="AV398" s="129" t="str">
        <f t="shared" si="90"/>
        <v>Please consult operation manual for more information</v>
      </c>
      <c r="AW398" s="140"/>
      <c r="BA398" s="150" t="str">
        <f t="shared" si="94"/>
        <v>1</v>
      </c>
      <c r="BR398" s="6"/>
      <c r="BS398" s="11"/>
    </row>
    <row r="399" spans="1:71" ht="15.75" x14ac:dyDescent="0.25">
      <c r="A399" s="52" t="s">
        <v>1509</v>
      </c>
      <c r="B399" s="187"/>
      <c r="C399" s="131" t="s">
        <v>111</v>
      </c>
      <c r="D399" s="7" t="s">
        <v>24</v>
      </c>
      <c r="E399" s="7" t="s">
        <v>432</v>
      </c>
      <c r="F399" s="64" t="s">
        <v>132</v>
      </c>
      <c r="G399" s="62">
        <v>5</v>
      </c>
      <c r="I399" s="10" t="s">
        <v>110</v>
      </c>
      <c r="J399" s="71" t="s">
        <v>1300</v>
      </c>
      <c r="K399" s="74" t="s">
        <v>601</v>
      </c>
      <c r="L399" s="181"/>
      <c r="M399" s="181">
        <v>1000</v>
      </c>
      <c r="N399" s="78" t="s">
        <v>1704</v>
      </c>
      <c r="O399" s="83" t="s">
        <v>1436</v>
      </c>
      <c r="P399" s="78" t="s">
        <v>1298</v>
      </c>
      <c r="R399" s="80"/>
      <c r="S399" s="92"/>
      <c r="T399" s="224"/>
      <c r="U399" s="222"/>
      <c r="W399" s="12" t="str">
        <f t="shared" si="91"/>
        <v>Mqtt1</v>
      </c>
      <c r="X399" s="6" t="str">
        <f t="shared" si="92"/>
        <v>350000 VENTILATION</v>
      </c>
      <c r="Y399" s="106" t="str">
        <f t="shared" si="93"/>
        <v>$.FWD_OXYCELL_FIRE_FLAP_FULLY_RESET</v>
      </c>
      <c r="Z399" s="107"/>
      <c r="AB399" s="108"/>
      <c r="AC399" s="108"/>
      <c r="AD399" s="71"/>
      <c r="AE399" s="71"/>
      <c r="AF399" s="71"/>
      <c r="AG399" s="71"/>
      <c r="AH399" s="118"/>
      <c r="AJ399" s="119"/>
      <c r="AK399" s="119"/>
      <c r="AL399" s="117">
        <f t="shared" si="89"/>
        <v>399</v>
      </c>
      <c r="AQ399" s="130" t="s">
        <v>115</v>
      </c>
      <c r="AS399" s="131" t="s">
        <v>17</v>
      </c>
      <c r="AT399" s="7"/>
      <c r="AU399" s="132" t="s">
        <v>112</v>
      </c>
      <c r="AV399" s="129" t="str">
        <f t="shared" si="90"/>
        <v>Please consult operation manual for more information</v>
      </c>
      <c r="AW399" s="140"/>
      <c r="BA399" s="150" t="str">
        <f t="shared" si="94"/>
        <v>1</v>
      </c>
      <c r="BR399" s="6"/>
      <c r="BS399" s="11"/>
    </row>
    <row r="400" spans="1:71" ht="15.75" x14ac:dyDescent="0.25">
      <c r="A400" s="52" t="s">
        <v>1251</v>
      </c>
      <c r="B400" s="187"/>
      <c r="C400" s="131" t="s">
        <v>111</v>
      </c>
      <c r="D400" s="7" t="s">
        <v>24</v>
      </c>
      <c r="E400" s="7" t="s">
        <v>432</v>
      </c>
      <c r="F400" s="64" t="s">
        <v>132</v>
      </c>
      <c r="G400" s="62">
        <v>6</v>
      </c>
      <c r="I400" s="10" t="s">
        <v>110</v>
      </c>
      <c r="J400" s="11" t="s">
        <v>1689</v>
      </c>
      <c r="K400" s="74" t="s">
        <v>601</v>
      </c>
      <c r="L400" s="181"/>
      <c r="M400" s="181">
        <v>1000</v>
      </c>
      <c r="N400" s="78" t="s">
        <v>1704</v>
      </c>
      <c r="O400" s="83" t="s">
        <v>1435</v>
      </c>
      <c r="P400" s="78" t="s">
        <v>1685</v>
      </c>
      <c r="R400" s="80"/>
      <c r="S400" s="92"/>
      <c r="T400" s="223" t="s">
        <v>1433</v>
      </c>
      <c r="U400" s="221" t="s">
        <v>1017</v>
      </c>
      <c r="W400" s="12" t="str">
        <f t="shared" si="91"/>
        <v>Mqtt1</v>
      </c>
      <c r="X400" s="6" t="str">
        <f t="shared" si="92"/>
        <v>350000 VENTILATION</v>
      </c>
      <c r="Y400" s="106" t="str">
        <f t="shared" si="93"/>
        <v>$.GALLEY_HOOD_IN_FIRE_FLAP_RELEASED</v>
      </c>
      <c r="Z400" s="107"/>
      <c r="AB400" s="108"/>
      <c r="AC400" s="108"/>
      <c r="AD400" s="71"/>
      <c r="AE400" s="71"/>
      <c r="AF400" s="71"/>
      <c r="AG400" s="71"/>
      <c r="AH400" s="118"/>
      <c r="AJ400" s="119"/>
      <c r="AK400" s="119"/>
      <c r="AL400" s="117">
        <f t="shared" si="89"/>
        <v>400</v>
      </c>
      <c r="AQ400" s="130" t="s">
        <v>115</v>
      </c>
      <c r="AS400" s="131" t="s">
        <v>17</v>
      </c>
      <c r="AT400" s="7"/>
      <c r="AU400" s="132" t="s">
        <v>112</v>
      </c>
      <c r="AV400" s="129" t="str">
        <f t="shared" si="90"/>
        <v>Please consult operation manual for more information</v>
      </c>
      <c r="AW400" s="140"/>
      <c r="BA400" s="150" t="str">
        <f t="shared" si="94"/>
        <v>1</v>
      </c>
      <c r="BR400" s="6"/>
      <c r="BS400" s="11"/>
    </row>
    <row r="401" spans="1:71" ht="15.75" x14ac:dyDescent="0.25">
      <c r="A401" s="52" t="s">
        <v>1251</v>
      </c>
      <c r="B401" s="187"/>
      <c r="C401" s="131" t="s">
        <v>111</v>
      </c>
      <c r="D401" s="7" t="s">
        <v>24</v>
      </c>
      <c r="E401" s="7" t="s">
        <v>432</v>
      </c>
      <c r="F401" s="64" t="s">
        <v>132</v>
      </c>
      <c r="G401" s="62">
        <v>7</v>
      </c>
      <c r="I401" s="10" t="s">
        <v>110</v>
      </c>
      <c r="J401" s="11" t="s">
        <v>1690</v>
      </c>
      <c r="K401" s="74" t="s">
        <v>601</v>
      </c>
      <c r="L401" s="181"/>
      <c r="M401" s="181">
        <v>1000</v>
      </c>
      <c r="N401" s="78" t="s">
        <v>1704</v>
      </c>
      <c r="O401" s="83" t="s">
        <v>1435</v>
      </c>
      <c r="P401" s="78" t="s">
        <v>1686</v>
      </c>
      <c r="R401" s="80"/>
      <c r="S401" s="92"/>
      <c r="T401" s="225"/>
      <c r="U401" s="228"/>
      <c r="W401" s="12" t="str">
        <f t="shared" si="91"/>
        <v>Mqtt1</v>
      </c>
      <c r="X401" s="6" t="str">
        <f t="shared" si="92"/>
        <v>350000 VENTILATION</v>
      </c>
      <c r="Y401" s="106" t="str">
        <f t="shared" si="93"/>
        <v>$.GALLEY_HOOD_IN_FIRE_FLAP_FULLY_RESET</v>
      </c>
      <c r="Z401" s="107"/>
      <c r="AB401" s="108"/>
      <c r="AC401" s="108"/>
      <c r="AD401" s="71"/>
      <c r="AE401" s="71"/>
      <c r="AF401" s="71"/>
      <c r="AG401" s="71"/>
      <c r="AH401" s="118"/>
      <c r="AJ401" s="119"/>
      <c r="AK401" s="119"/>
      <c r="AL401" s="117">
        <f t="shared" si="89"/>
        <v>401</v>
      </c>
      <c r="AQ401" s="130" t="s">
        <v>115</v>
      </c>
      <c r="AS401" s="131" t="s">
        <v>17</v>
      </c>
      <c r="AT401" s="7"/>
      <c r="AU401" s="132" t="s">
        <v>112</v>
      </c>
      <c r="AV401" s="129" t="str">
        <f t="shared" si="90"/>
        <v>Please consult operation manual for more information</v>
      </c>
      <c r="AW401" s="140"/>
      <c r="BA401" s="150" t="str">
        <f t="shared" si="94"/>
        <v>1</v>
      </c>
      <c r="BR401" s="6"/>
      <c r="BS401" s="11"/>
    </row>
    <row r="402" spans="1:71" ht="15.75" x14ac:dyDescent="0.25">
      <c r="A402" s="52" t="s">
        <v>1392</v>
      </c>
      <c r="B402" s="187"/>
      <c r="C402" s="131" t="s">
        <v>111</v>
      </c>
      <c r="D402" s="7" t="s">
        <v>24</v>
      </c>
      <c r="E402" s="7" t="s">
        <v>432</v>
      </c>
      <c r="F402" s="64" t="s">
        <v>132</v>
      </c>
      <c r="G402" s="62">
        <v>8</v>
      </c>
      <c r="I402" s="10" t="s">
        <v>110</v>
      </c>
      <c r="J402" s="11" t="s">
        <v>1691</v>
      </c>
      <c r="K402" s="74" t="s">
        <v>601</v>
      </c>
      <c r="L402" s="181"/>
      <c r="M402" s="181">
        <v>1000</v>
      </c>
      <c r="N402" s="78" t="s">
        <v>1704</v>
      </c>
      <c r="O402" s="83" t="s">
        <v>1684</v>
      </c>
      <c r="P402" s="78" t="s">
        <v>1687</v>
      </c>
      <c r="R402" s="80"/>
      <c r="S402" s="92"/>
      <c r="T402" s="225"/>
      <c r="U402" s="228"/>
      <c r="W402" s="12" t="str">
        <f t="shared" si="91"/>
        <v>Mqtt1</v>
      </c>
      <c r="X402" s="6" t="str">
        <f t="shared" si="92"/>
        <v>350000 VENTILATION</v>
      </c>
      <c r="Y402" s="106" t="str">
        <f t="shared" si="93"/>
        <v>$.GALLEY_HOOD_OUT_FIRE_FLAP_RELEASED</v>
      </c>
      <c r="Z402" s="107"/>
      <c r="AB402" s="108"/>
      <c r="AC402" s="108"/>
      <c r="AD402" s="71"/>
      <c r="AE402" s="71"/>
      <c r="AF402" s="71"/>
      <c r="AG402" s="71"/>
      <c r="AH402" s="118"/>
      <c r="AJ402" s="119"/>
      <c r="AK402" s="119"/>
      <c r="AL402" s="117">
        <f t="shared" si="89"/>
        <v>402</v>
      </c>
      <c r="AQ402" s="130" t="s">
        <v>115</v>
      </c>
      <c r="AS402" s="131" t="s">
        <v>17</v>
      </c>
      <c r="AT402" s="7"/>
      <c r="AU402" s="132" t="s">
        <v>112</v>
      </c>
      <c r="AV402" s="129" t="str">
        <f t="shared" si="90"/>
        <v>Please consult operation manual for more information</v>
      </c>
      <c r="AW402" s="140"/>
      <c r="BA402" s="150" t="str">
        <f t="shared" si="94"/>
        <v>1</v>
      </c>
      <c r="BR402" s="6"/>
      <c r="BS402" s="11"/>
    </row>
    <row r="403" spans="1:71" ht="15.75" x14ac:dyDescent="0.25">
      <c r="A403" s="52" t="s">
        <v>1392</v>
      </c>
      <c r="B403" s="187"/>
      <c r="C403" s="131" t="s">
        <v>111</v>
      </c>
      <c r="D403" s="7" t="s">
        <v>24</v>
      </c>
      <c r="E403" s="7" t="s">
        <v>433</v>
      </c>
      <c r="F403" s="64" t="s">
        <v>132</v>
      </c>
      <c r="G403" s="62">
        <v>1</v>
      </c>
      <c r="I403" s="10" t="s">
        <v>110</v>
      </c>
      <c r="J403" s="11" t="s">
        <v>1692</v>
      </c>
      <c r="K403" s="74" t="s">
        <v>601</v>
      </c>
      <c r="L403" s="181"/>
      <c r="M403" s="181">
        <v>1000</v>
      </c>
      <c r="N403" s="78" t="s">
        <v>1704</v>
      </c>
      <c r="O403" s="83" t="s">
        <v>1684</v>
      </c>
      <c r="P403" s="78" t="s">
        <v>1688</v>
      </c>
      <c r="R403" s="80"/>
      <c r="S403" s="92"/>
      <c r="T403" s="224"/>
      <c r="U403" s="222"/>
      <c r="W403" s="12" t="str">
        <f t="shared" si="91"/>
        <v>Mqtt1</v>
      </c>
      <c r="X403" s="6" t="str">
        <f t="shared" si="92"/>
        <v>350000 VENTILATION</v>
      </c>
      <c r="Y403" s="106" t="str">
        <f t="shared" si="93"/>
        <v>$.GALLEY_HOOD_OUT_FIRE_FLAP_FULLY_RESET</v>
      </c>
      <c r="Z403" s="107"/>
      <c r="AB403" s="108"/>
      <c r="AC403" s="108"/>
      <c r="AD403" s="71"/>
      <c r="AE403" s="71"/>
      <c r="AF403" s="71"/>
      <c r="AG403" s="71"/>
      <c r="AH403" s="118"/>
      <c r="AJ403" s="119"/>
      <c r="AK403" s="119"/>
      <c r="AL403" s="117">
        <f t="shared" si="89"/>
        <v>403</v>
      </c>
      <c r="AQ403" s="130" t="s">
        <v>115</v>
      </c>
      <c r="AS403" s="131" t="s">
        <v>17</v>
      </c>
      <c r="AT403" s="7"/>
      <c r="AU403" s="132" t="s">
        <v>112</v>
      </c>
      <c r="AV403" s="129" t="str">
        <f t="shared" si="90"/>
        <v>Please consult operation manual for more information</v>
      </c>
      <c r="AW403" s="140"/>
      <c r="BA403" s="150" t="str">
        <f t="shared" si="94"/>
        <v>1</v>
      </c>
      <c r="BR403" s="6"/>
      <c r="BS403" s="11"/>
    </row>
    <row r="404" spans="1:71" ht="15.75" x14ac:dyDescent="0.25">
      <c r="A404" s="52" t="s">
        <v>1633</v>
      </c>
      <c r="B404" s="187"/>
      <c r="C404" s="131" t="s">
        <v>111</v>
      </c>
      <c r="D404" s="7" t="s">
        <v>24</v>
      </c>
      <c r="E404" s="7" t="s">
        <v>433</v>
      </c>
      <c r="F404" s="64" t="s">
        <v>132</v>
      </c>
      <c r="G404" s="62">
        <v>2</v>
      </c>
      <c r="I404" s="10" t="s">
        <v>110</v>
      </c>
      <c r="J404" s="11" t="s">
        <v>1677</v>
      </c>
      <c r="K404" s="74" t="s">
        <v>601</v>
      </c>
      <c r="L404" s="181"/>
      <c r="M404" s="181">
        <v>1000</v>
      </c>
      <c r="N404" s="78" t="s">
        <v>1710</v>
      </c>
      <c r="O404" s="83"/>
      <c r="P404" s="80" t="s">
        <v>1680</v>
      </c>
      <c r="R404" s="80"/>
      <c r="S404" s="92"/>
      <c r="T404" s="223" t="s">
        <v>1683</v>
      </c>
      <c r="U404" s="221" t="s">
        <v>1147</v>
      </c>
      <c r="W404" s="12" t="str">
        <f t="shared" si="91"/>
        <v>Mqtt1</v>
      </c>
      <c r="X404" s="6" t="str">
        <f t="shared" si="92"/>
        <v>090000 DOORS HATCHES</v>
      </c>
      <c r="Y404" s="106" t="str">
        <f t="shared" si="93"/>
        <v>$.W_TIGHT_DOOR_RM19_SEAL_INFLATED</v>
      </c>
      <c r="Z404" s="107"/>
      <c r="AB404" s="108"/>
      <c r="AC404" s="108"/>
      <c r="AD404" s="71"/>
      <c r="AE404" s="71"/>
      <c r="AF404" s="71"/>
      <c r="AG404" s="71"/>
      <c r="AH404" s="118"/>
      <c r="AJ404" s="119"/>
      <c r="AK404" s="119"/>
      <c r="AL404" s="117" t="str">
        <f t="shared" si="89"/>
        <v/>
      </c>
      <c r="AQ404" s="130"/>
      <c r="AS404" s="131"/>
      <c r="AT404" s="7"/>
      <c r="AU404" s="132"/>
      <c r="AV404" s="129" t="str">
        <f t="shared" si="90"/>
        <v/>
      </c>
      <c r="AW404" s="140"/>
      <c r="BA404" s="150" t="str">
        <f t="shared" si="94"/>
        <v/>
      </c>
      <c r="BR404" s="6"/>
      <c r="BS404" s="11"/>
    </row>
    <row r="405" spans="1:71" ht="15.75" x14ac:dyDescent="0.25">
      <c r="A405" s="52" t="s">
        <v>1633</v>
      </c>
      <c r="B405" s="187"/>
      <c r="C405" s="131" t="s">
        <v>111</v>
      </c>
      <c r="D405" s="7" t="s">
        <v>24</v>
      </c>
      <c r="E405" s="7" t="s">
        <v>433</v>
      </c>
      <c r="F405" s="64" t="s">
        <v>132</v>
      </c>
      <c r="G405" s="62">
        <v>3</v>
      </c>
      <c r="I405" s="10" t="s">
        <v>110</v>
      </c>
      <c r="J405" s="11" t="s">
        <v>1678</v>
      </c>
      <c r="K405" s="74" t="s">
        <v>601</v>
      </c>
      <c r="L405" s="181"/>
      <c r="M405" s="181">
        <v>1000</v>
      </c>
      <c r="N405" s="78" t="s">
        <v>1710</v>
      </c>
      <c r="O405" s="83"/>
      <c r="P405" s="80" t="s">
        <v>1681</v>
      </c>
      <c r="R405" s="80"/>
      <c r="S405" s="92"/>
      <c r="T405" s="225"/>
      <c r="U405" s="228"/>
      <c r="W405" s="12" t="str">
        <f t="shared" si="91"/>
        <v>Mqtt1</v>
      </c>
      <c r="X405" s="6" t="str">
        <f t="shared" si="92"/>
        <v>090000 DOORS HATCHES</v>
      </c>
      <c r="Y405" s="106" t="str">
        <f t="shared" si="93"/>
        <v>$.W_TIGHT_DOOR_RM19_DOOR_OPEN</v>
      </c>
      <c r="Z405" s="107"/>
      <c r="AB405" s="108"/>
      <c r="AC405" s="108"/>
      <c r="AD405" s="71"/>
      <c r="AE405" s="71"/>
      <c r="AF405" s="71"/>
      <c r="AG405" s="71"/>
      <c r="AH405" s="118"/>
      <c r="AJ405" s="119"/>
      <c r="AK405" s="119"/>
      <c r="AL405" s="117" t="str">
        <f t="shared" si="89"/>
        <v/>
      </c>
      <c r="AQ405" s="130"/>
      <c r="AS405" s="131"/>
      <c r="AT405" s="7"/>
      <c r="AU405" s="132"/>
      <c r="AV405" s="129" t="str">
        <f t="shared" si="90"/>
        <v/>
      </c>
      <c r="AW405" s="140"/>
      <c r="BA405" s="150" t="str">
        <f t="shared" si="94"/>
        <v/>
      </c>
      <c r="BR405" s="6"/>
      <c r="BS405" s="11"/>
    </row>
    <row r="406" spans="1:71" ht="15.75" x14ac:dyDescent="0.25">
      <c r="A406" s="52" t="s">
        <v>1633</v>
      </c>
      <c r="B406" s="187"/>
      <c r="C406" s="131" t="s">
        <v>111</v>
      </c>
      <c r="D406" s="7" t="s">
        <v>24</v>
      </c>
      <c r="E406" s="7" t="s">
        <v>433</v>
      </c>
      <c r="F406" s="64" t="s">
        <v>132</v>
      </c>
      <c r="G406" s="62">
        <v>4</v>
      </c>
      <c r="I406" s="10" t="s">
        <v>110</v>
      </c>
      <c r="J406" s="11" t="s">
        <v>1679</v>
      </c>
      <c r="K406" s="74" t="s">
        <v>601</v>
      </c>
      <c r="L406" s="181"/>
      <c r="M406" s="181">
        <v>1000</v>
      </c>
      <c r="N406" s="78" t="s">
        <v>1710</v>
      </c>
      <c r="O406" s="83"/>
      <c r="P406" s="80" t="s">
        <v>1682</v>
      </c>
      <c r="R406" s="80"/>
      <c r="S406" s="92"/>
      <c r="T406" s="224"/>
      <c r="U406" s="222"/>
      <c r="W406" s="12" t="str">
        <f t="shared" si="91"/>
        <v>Mqtt1</v>
      </c>
      <c r="X406" s="6" t="str">
        <f t="shared" si="92"/>
        <v>090000 DOORS HATCHES</v>
      </c>
      <c r="Y406" s="106" t="str">
        <f t="shared" si="93"/>
        <v>$.W_TIGHT_DOOR_RM19_POS_PROG_SWITCH</v>
      </c>
      <c r="Z406" s="107"/>
      <c r="AB406" s="108"/>
      <c r="AC406" s="108"/>
      <c r="AD406" s="71"/>
      <c r="AE406" s="71"/>
      <c r="AF406" s="71"/>
      <c r="AG406" s="71"/>
      <c r="AH406" s="118"/>
      <c r="AJ406" s="119"/>
      <c r="AK406" s="119"/>
      <c r="AL406" s="117" t="str">
        <f t="shared" si="89"/>
        <v/>
      </c>
      <c r="AQ406" s="130"/>
      <c r="AS406" s="131"/>
      <c r="AT406" s="7"/>
      <c r="AU406" s="132"/>
      <c r="AV406" s="129" t="str">
        <f t="shared" si="90"/>
        <v/>
      </c>
      <c r="AW406" s="140"/>
      <c r="BA406" s="150" t="str">
        <f t="shared" si="94"/>
        <v/>
      </c>
      <c r="BR406" s="6"/>
      <c r="BS406" s="11"/>
    </row>
    <row r="407" spans="1:71" ht="15.75" x14ac:dyDescent="0.25">
      <c r="A407" s="52" t="s">
        <v>417</v>
      </c>
      <c r="B407" s="56"/>
      <c r="C407" s="131" t="s">
        <v>111</v>
      </c>
      <c r="D407" s="7" t="s">
        <v>24</v>
      </c>
      <c r="E407" s="7" t="s">
        <v>433</v>
      </c>
      <c r="F407" s="64" t="s">
        <v>132</v>
      </c>
      <c r="G407" s="62">
        <v>5</v>
      </c>
      <c r="I407" s="10" t="s">
        <v>110</v>
      </c>
      <c r="J407" s="71" t="str">
        <f t="shared" ref="J407:J441" si="96">CONCATENATE("Spare_",E407,"_",G407)</f>
        <v>Spare_DI30_5</v>
      </c>
      <c r="K407" s="74" t="s">
        <v>601</v>
      </c>
      <c r="L407" s="181"/>
      <c r="M407" s="181">
        <v>1000</v>
      </c>
      <c r="N407" s="78" t="s">
        <v>605</v>
      </c>
      <c r="O407" s="83"/>
      <c r="P407" s="78" t="str">
        <f t="shared" ref="P407:P410" si="97">CONCATENATE("Spare Yard ",T407,"_",I407,"_",K407)</f>
        <v>Spare Yard _True_+CB.2</v>
      </c>
      <c r="R407" s="80"/>
      <c r="S407" s="92"/>
      <c r="W407" s="12" t="str">
        <f t="shared" si="91"/>
        <v/>
      </c>
      <c r="X407" s="6" t="str">
        <f t="shared" si="92"/>
        <v/>
      </c>
      <c r="Y407" s="106" t="str">
        <f t="shared" si="93"/>
        <v/>
      </c>
      <c r="Z407" s="107"/>
      <c r="AB407" s="108"/>
      <c r="AC407" s="108"/>
      <c r="AD407" s="71"/>
      <c r="AE407" s="71"/>
      <c r="AF407" s="71"/>
      <c r="AG407" s="71"/>
      <c r="AH407" s="118"/>
      <c r="AJ407" s="119"/>
      <c r="AK407" s="119"/>
      <c r="AL407" s="117" t="str">
        <f t="shared" si="89"/>
        <v/>
      </c>
      <c r="AQ407" s="130"/>
      <c r="AS407" s="131"/>
      <c r="AT407" s="7"/>
      <c r="AU407" s="132"/>
      <c r="AV407" s="129" t="str">
        <f t="shared" si="90"/>
        <v/>
      </c>
      <c r="AW407" s="140"/>
      <c r="BA407" s="150" t="str">
        <f t="shared" si="94"/>
        <v/>
      </c>
      <c r="BR407" s="6"/>
      <c r="BS407" s="11"/>
    </row>
    <row r="408" spans="1:71" ht="15.75" x14ac:dyDescent="0.25">
      <c r="A408" s="52" t="s">
        <v>417</v>
      </c>
      <c r="B408" s="56"/>
      <c r="C408" s="131" t="s">
        <v>111</v>
      </c>
      <c r="D408" s="7" t="s">
        <v>24</v>
      </c>
      <c r="E408" s="7" t="s">
        <v>433</v>
      </c>
      <c r="F408" s="64" t="s">
        <v>132</v>
      </c>
      <c r="G408" s="62">
        <v>6</v>
      </c>
      <c r="I408" s="10" t="s">
        <v>110</v>
      </c>
      <c r="J408" s="71" t="str">
        <f t="shared" si="96"/>
        <v>Spare_DI30_6</v>
      </c>
      <c r="K408" s="74" t="s">
        <v>601</v>
      </c>
      <c r="L408" s="181"/>
      <c r="M408" s="181">
        <v>1000</v>
      </c>
      <c r="N408" s="78" t="s">
        <v>605</v>
      </c>
      <c r="O408" s="83"/>
      <c r="P408" s="78" t="str">
        <f t="shared" si="97"/>
        <v>Spare Yard _True_+CB.2</v>
      </c>
      <c r="R408" s="80"/>
      <c r="S408" s="92"/>
      <c r="W408" s="12" t="str">
        <f t="shared" si="91"/>
        <v/>
      </c>
      <c r="X408" s="6" t="str">
        <f t="shared" si="92"/>
        <v/>
      </c>
      <c r="Y408" s="106" t="str">
        <f t="shared" si="93"/>
        <v/>
      </c>
      <c r="Z408" s="107"/>
      <c r="AB408" s="108"/>
      <c r="AC408" s="108"/>
      <c r="AD408" s="71"/>
      <c r="AE408" s="71"/>
      <c r="AF408" s="71"/>
      <c r="AG408" s="71"/>
      <c r="AH408" s="118"/>
      <c r="AJ408" s="119"/>
      <c r="AK408" s="119"/>
      <c r="AL408" s="117" t="str">
        <f t="shared" si="89"/>
        <v/>
      </c>
      <c r="AQ408" s="130"/>
      <c r="AS408" s="131"/>
      <c r="AT408" s="7"/>
      <c r="AU408" s="132"/>
      <c r="AV408" s="129" t="str">
        <f t="shared" si="90"/>
        <v/>
      </c>
      <c r="AW408" s="140"/>
      <c r="BA408" s="150" t="str">
        <f t="shared" si="94"/>
        <v/>
      </c>
      <c r="BR408" s="6"/>
      <c r="BS408" s="11"/>
    </row>
    <row r="409" spans="1:71" ht="15.75" x14ac:dyDescent="0.25">
      <c r="A409" s="52" t="s">
        <v>417</v>
      </c>
      <c r="B409" s="56"/>
      <c r="C409" s="131" t="s">
        <v>111</v>
      </c>
      <c r="D409" s="7" t="s">
        <v>24</v>
      </c>
      <c r="E409" s="7" t="s">
        <v>433</v>
      </c>
      <c r="F409" s="64" t="s">
        <v>132</v>
      </c>
      <c r="G409" s="62">
        <v>7</v>
      </c>
      <c r="I409" s="10" t="s">
        <v>110</v>
      </c>
      <c r="J409" s="71" t="str">
        <f t="shared" si="96"/>
        <v>Spare_DI30_7</v>
      </c>
      <c r="K409" s="74" t="s">
        <v>601</v>
      </c>
      <c r="L409" s="181"/>
      <c r="M409" s="181">
        <v>1000</v>
      </c>
      <c r="N409" s="78" t="s">
        <v>605</v>
      </c>
      <c r="O409" s="83"/>
      <c r="P409" s="78" t="str">
        <f t="shared" si="97"/>
        <v>Spare Yard _True_+CB.2</v>
      </c>
      <c r="R409" s="80"/>
      <c r="S409" s="92"/>
      <c r="W409" s="12" t="str">
        <f t="shared" si="91"/>
        <v/>
      </c>
      <c r="X409" s="6" t="str">
        <f t="shared" si="92"/>
        <v/>
      </c>
      <c r="Y409" s="106" t="str">
        <f t="shared" si="93"/>
        <v/>
      </c>
      <c r="Z409" s="107"/>
      <c r="AB409" s="108"/>
      <c r="AC409" s="108"/>
      <c r="AD409" s="71"/>
      <c r="AE409" s="71"/>
      <c r="AF409" s="71"/>
      <c r="AG409" s="71"/>
      <c r="AH409" s="118"/>
      <c r="AJ409" s="119"/>
      <c r="AK409" s="119"/>
      <c r="AL409" s="117" t="str">
        <f t="shared" si="89"/>
        <v/>
      </c>
      <c r="AQ409" s="130"/>
      <c r="AS409" s="131"/>
      <c r="AT409" s="7"/>
      <c r="AU409" s="132"/>
      <c r="AV409" s="129" t="str">
        <f t="shared" si="90"/>
        <v/>
      </c>
      <c r="AW409" s="140"/>
      <c r="BA409" s="150" t="str">
        <f t="shared" si="94"/>
        <v/>
      </c>
      <c r="BR409" s="6"/>
      <c r="BS409" s="11"/>
    </row>
    <row r="410" spans="1:71" ht="15.75" x14ac:dyDescent="0.25">
      <c r="A410" s="52" t="s">
        <v>417</v>
      </c>
      <c r="B410" s="56"/>
      <c r="C410" s="131" t="s">
        <v>111</v>
      </c>
      <c r="D410" s="7" t="s">
        <v>24</v>
      </c>
      <c r="E410" s="7" t="s">
        <v>433</v>
      </c>
      <c r="F410" s="64" t="s">
        <v>132</v>
      </c>
      <c r="G410" s="62">
        <v>8</v>
      </c>
      <c r="I410" s="10" t="s">
        <v>110</v>
      </c>
      <c r="J410" s="71" t="str">
        <f t="shared" si="96"/>
        <v>Spare_DI30_8</v>
      </c>
      <c r="K410" s="74" t="s">
        <v>601</v>
      </c>
      <c r="L410" s="181"/>
      <c r="M410" s="181">
        <v>1000</v>
      </c>
      <c r="N410" s="78" t="s">
        <v>605</v>
      </c>
      <c r="O410" s="83"/>
      <c r="P410" s="78" t="str">
        <f t="shared" si="97"/>
        <v>Spare Yard _True_+CB.2</v>
      </c>
      <c r="R410" s="80"/>
      <c r="S410" s="92"/>
      <c r="W410" s="12" t="str">
        <f t="shared" si="91"/>
        <v/>
      </c>
      <c r="X410" s="6" t="str">
        <f t="shared" si="92"/>
        <v/>
      </c>
      <c r="Y410" s="106" t="str">
        <f t="shared" si="93"/>
        <v/>
      </c>
      <c r="Z410" s="107"/>
      <c r="AB410" s="108"/>
      <c r="AC410" s="108"/>
      <c r="AD410" s="71"/>
      <c r="AE410" s="71"/>
      <c r="AF410" s="71"/>
      <c r="AG410" s="71"/>
      <c r="AH410" s="118"/>
      <c r="AJ410" s="119"/>
      <c r="AK410" s="119"/>
      <c r="AL410" s="117" t="str">
        <f t="shared" si="89"/>
        <v/>
      </c>
      <c r="AQ410" s="130"/>
      <c r="AS410" s="131"/>
      <c r="AT410" s="7"/>
      <c r="AU410" s="132"/>
      <c r="AV410" s="129" t="str">
        <f t="shared" si="90"/>
        <v/>
      </c>
      <c r="AW410" s="140"/>
      <c r="BA410" s="150" t="str">
        <f t="shared" si="94"/>
        <v/>
      </c>
      <c r="BR410" s="6"/>
      <c r="BS410" s="11"/>
    </row>
    <row r="411" spans="1:71" ht="15.75" x14ac:dyDescent="0.25">
      <c r="A411" s="52" t="s">
        <v>1392</v>
      </c>
      <c r="B411" s="187"/>
      <c r="C411" s="131" t="s">
        <v>111</v>
      </c>
      <c r="D411" s="7" t="s">
        <v>24</v>
      </c>
      <c r="E411" s="7" t="s">
        <v>434</v>
      </c>
      <c r="F411" s="64" t="s">
        <v>132</v>
      </c>
      <c r="G411" s="62">
        <v>1</v>
      </c>
      <c r="I411" s="10" t="s">
        <v>110</v>
      </c>
      <c r="J411" s="71" t="s">
        <v>1461</v>
      </c>
      <c r="K411" s="74" t="s">
        <v>600</v>
      </c>
      <c r="L411" s="181"/>
      <c r="M411" s="181">
        <v>1000</v>
      </c>
      <c r="N411" s="78" t="s">
        <v>1708</v>
      </c>
      <c r="O411" s="83"/>
      <c r="P411" s="78" t="s">
        <v>1473</v>
      </c>
      <c r="R411" s="80"/>
      <c r="S411" s="92"/>
      <c r="T411" s="263" t="s">
        <v>1605</v>
      </c>
      <c r="U411" s="221" t="s">
        <v>1146</v>
      </c>
      <c r="W411" s="12" t="str">
        <f t="shared" si="91"/>
        <v>Mqtt1</v>
      </c>
      <c r="X411" s="6" t="str">
        <f t="shared" si="92"/>
        <v>150000 PCS</v>
      </c>
      <c r="Y411" s="106" t="str">
        <f t="shared" si="93"/>
        <v>$.PCS_CB.11_COM_ALARM</v>
      </c>
      <c r="Z411" s="107"/>
      <c r="AB411" s="108"/>
      <c r="AC411" s="108"/>
      <c r="AD411" s="71"/>
      <c r="AE411" s="71"/>
      <c r="AF411" s="71"/>
      <c r="AG411" s="71"/>
      <c r="AH411" s="118"/>
      <c r="AJ411" s="119"/>
      <c r="AK411" s="119"/>
      <c r="AL411" s="117">
        <f t="shared" si="89"/>
        <v>411</v>
      </c>
      <c r="AQ411" s="130" t="s">
        <v>115</v>
      </c>
      <c r="AS411" s="131" t="s">
        <v>17</v>
      </c>
      <c r="AT411" s="7"/>
      <c r="AU411" s="132" t="s">
        <v>112</v>
      </c>
      <c r="AV411" s="129" t="str">
        <f t="shared" si="90"/>
        <v>Please consult operation manual for more information</v>
      </c>
      <c r="AW411" s="140"/>
      <c r="AX411" s="143">
        <v>1</v>
      </c>
      <c r="BA411" s="150" t="str">
        <f t="shared" si="94"/>
        <v>1</v>
      </c>
      <c r="BR411" s="6"/>
      <c r="BS411" s="11"/>
    </row>
    <row r="412" spans="1:71" ht="15.75" x14ac:dyDescent="0.25">
      <c r="A412" s="52" t="s">
        <v>1392</v>
      </c>
      <c r="B412" s="187"/>
      <c r="C412" s="131" t="s">
        <v>111</v>
      </c>
      <c r="D412" s="7" t="s">
        <v>24</v>
      </c>
      <c r="E412" s="7" t="s">
        <v>434</v>
      </c>
      <c r="F412" s="64" t="s">
        <v>132</v>
      </c>
      <c r="G412" s="62">
        <v>2</v>
      </c>
      <c r="I412" s="10" t="s">
        <v>110</v>
      </c>
      <c r="J412" s="71" t="s">
        <v>1462</v>
      </c>
      <c r="K412" s="74" t="s">
        <v>600</v>
      </c>
      <c r="L412" s="183"/>
      <c r="M412" s="181">
        <v>1000</v>
      </c>
      <c r="N412" s="78" t="s">
        <v>1708</v>
      </c>
      <c r="O412" s="83"/>
      <c r="P412" s="78" t="s">
        <v>1474</v>
      </c>
      <c r="R412" s="80"/>
      <c r="S412" s="92"/>
      <c r="T412" s="264"/>
      <c r="U412" s="228"/>
      <c r="W412" s="12" t="str">
        <f t="shared" si="91"/>
        <v>Mqtt1</v>
      </c>
      <c r="X412" s="6" t="str">
        <f t="shared" si="92"/>
        <v>150000 PCS</v>
      </c>
      <c r="Y412" s="106" t="str">
        <f t="shared" si="93"/>
        <v>$.PCS_CB.11_24VDC_SERV_FAIL</v>
      </c>
      <c r="Z412" s="107"/>
      <c r="AB412" s="108"/>
      <c r="AC412" s="108"/>
      <c r="AD412" s="71"/>
      <c r="AE412" s="71"/>
      <c r="AF412" s="71"/>
      <c r="AG412" s="71"/>
      <c r="AH412" s="118"/>
      <c r="AJ412" s="119"/>
      <c r="AK412" s="119"/>
      <c r="AL412" s="117">
        <f t="shared" si="89"/>
        <v>412</v>
      </c>
      <c r="AQ412" s="130" t="s">
        <v>115</v>
      </c>
      <c r="AS412" s="131" t="s">
        <v>17</v>
      </c>
      <c r="AT412" s="7"/>
      <c r="AU412" s="132" t="s">
        <v>112</v>
      </c>
      <c r="AV412" s="129" t="str">
        <f t="shared" si="90"/>
        <v>Please consult operation manual for more information</v>
      </c>
      <c r="AW412" s="140"/>
      <c r="BA412" s="150" t="str">
        <f t="shared" si="94"/>
        <v>1</v>
      </c>
      <c r="BR412" s="6"/>
      <c r="BS412" s="11"/>
    </row>
    <row r="413" spans="1:71" ht="15.75" x14ac:dyDescent="0.25">
      <c r="A413" s="52" t="s">
        <v>1392</v>
      </c>
      <c r="B413" s="187"/>
      <c r="C413" s="131" t="s">
        <v>111</v>
      </c>
      <c r="D413" s="7" t="s">
        <v>24</v>
      </c>
      <c r="E413" s="7" t="s">
        <v>434</v>
      </c>
      <c r="F413" s="64" t="s">
        <v>132</v>
      </c>
      <c r="G413" s="62">
        <v>3</v>
      </c>
      <c r="I413" s="10" t="s">
        <v>110</v>
      </c>
      <c r="J413" s="71" t="s">
        <v>1463</v>
      </c>
      <c r="K413" s="74" t="s">
        <v>600</v>
      </c>
      <c r="L413" s="183"/>
      <c r="M413" s="181">
        <v>1000</v>
      </c>
      <c r="N413" s="78" t="s">
        <v>1708</v>
      </c>
      <c r="O413" s="83"/>
      <c r="P413" s="78" t="s">
        <v>1475</v>
      </c>
      <c r="R413" s="80"/>
      <c r="S413" s="92"/>
      <c r="T413" s="264"/>
      <c r="U413" s="228"/>
      <c r="W413" s="12" t="str">
        <f t="shared" si="91"/>
        <v>Mqtt1</v>
      </c>
      <c r="X413" s="6" t="str">
        <f t="shared" si="92"/>
        <v>150000 PCS</v>
      </c>
      <c r="Y413" s="106" t="str">
        <f t="shared" si="93"/>
        <v>$.PCS_CB.11_24VDC_EMERG_FAIL</v>
      </c>
      <c r="Z413" s="107"/>
      <c r="AB413" s="108"/>
      <c r="AC413" s="108"/>
      <c r="AD413" s="71"/>
      <c r="AE413" s="71"/>
      <c r="AF413" s="71"/>
      <c r="AG413" s="71"/>
      <c r="AH413" s="118"/>
      <c r="AJ413" s="119"/>
      <c r="AK413" s="119"/>
      <c r="AL413" s="117">
        <f t="shared" si="89"/>
        <v>413</v>
      </c>
      <c r="AQ413" s="130" t="s">
        <v>115</v>
      </c>
      <c r="AS413" s="131" t="s">
        <v>17</v>
      </c>
      <c r="AT413" s="7"/>
      <c r="AU413" s="132" t="s">
        <v>112</v>
      </c>
      <c r="AV413" s="129" t="str">
        <f t="shared" si="90"/>
        <v>Please consult operation manual for more information</v>
      </c>
      <c r="AW413" s="140"/>
      <c r="BA413" s="150" t="str">
        <f t="shared" si="94"/>
        <v>1</v>
      </c>
      <c r="BR413" s="6"/>
      <c r="BS413" s="11"/>
    </row>
    <row r="414" spans="1:71" ht="15.75" x14ac:dyDescent="0.25">
      <c r="A414" s="52" t="s">
        <v>1392</v>
      </c>
      <c r="B414" s="187"/>
      <c r="C414" s="131" t="s">
        <v>111</v>
      </c>
      <c r="D414" s="7" t="s">
        <v>24</v>
      </c>
      <c r="E414" s="7" t="s">
        <v>434</v>
      </c>
      <c r="F414" s="64" t="s">
        <v>132</v>
      </c>
      <c r="G414" s="62">
        <v>4</v>
      </c>
      <c r="I414" s="10" t="s">
        <v>110</v>
      </c>
      <c r="J414" s="71" t="s">
        <v>1464</v>
      </c>
      <c r="K414" s="74" t="s">
        <v>600</v>
      </c>
      <c r="L414" s="183"/>
      <c r="M414" s="181">
        <v>1000</v>
      </c>
      <c r="N414" s="78" t="s">
        <v>1708</v>
      </c>
      <c r="O414" s="83"/>
      <c r="P414" s="78" t="s">
        <v>1476</v>
      </c>
      <c r="R414" s="80"/>
      <c r="S414" s="92"/>
      <c r="T414" s="264"/>
      <c r="U414" s="228"/>
      <c r="W414" s="12" t="str">
        <f t="shared" si="91"/>
        <v>Mqtt1</v>
      </c>
      <c r="X414" s="6" t="str">
        <f t="shared" si="92"/>
        <v>150000 PCS</v>
      </c>
      <c r="Y414" s="106" t="str">
        <f t="shared" si="93"/>
        <v>$.PCS_CB.11_POWER_DISTR_INS</v>
      </c>
      <c r="Z414" s="107"/>
      <c r="AB414" s="108"/>
      <c r="AC414" s="108"/>
      <c r="AD414" s="71"/>
      <c r="AE414" s="71"/>
      <c r="AF414" s="71"/>
      <c r="AG414" s="71"/>
      <c r="AH414" s="118"/>
      <c r="AJ414" s="119"/>
      <c r="AK414" s="119"/>
      <c r="AL414" s="117">
        <f t="shared" si="89"/>
        <v>414</v>
      </c>
      <c r="AQ414" s="130" t="s">
        <v>115</v>
      </c>
      <c r="AS414" s="131" t="s">
        <v>17</v>
      </c>
      <c r="AT414" s="7"/>
      <c r="AU414" s="132" t="s">
        <v>112</v>
      </c>
      <c r="AV414" s="129" t="str">
        <f t="shared" si="90"/>
        <v>Please consult operation manual for more information</v>
      </c>
      <c r="AW414" s="140"/>
      <c r="BA414" s="150" t="str">
        <f t="shared" si="94"/>
        <v>1</v>
      </c>
      <c r="BR414" s="6"/>
      <c r="BS414" s="11"/>
    </row>
    <row r="415" spans="1:71" ht="15.75" x14ac:dyDescent="0.25">
      <c r="A415" s="52" t="s">
        <v>1392</v>
      </c>
      <c r="B415" s="187"/>
      <c r="C415" s="131" t="s">
        <v>111</v>
      </c>
      <c r="D415" s="7" t="s">
        <v>24</v>
      </c>
      <c r="E415" s="7" t="s">
        <v>434</v>
      </c>
      <c r="F415" s="64" t="s">
        <v>132</v>
      </c>
      <c r="G415" s="62">
        <v>5</v>
      </c>
      <c r="I415" s="10" t="s">
        <v>110</v>
      </c>
      <c r="J415" s="71" t="s">
        <v>1465</v>
      </c>
      <c r="K415" s="74" t="s">
        <v>600</v>
      </c>
      <c r="L415" s="183"/>
      <c r="M415" s="181">
        <v>1000</v>
      </c>
      <c r="N415" s="78" t="s">
        <v>1708</v>
      </c>
      <c r="O415" s="83"/>
      <c r="P415" s="78" t="s">
        <v>1477</v>
      </c>
      <c r="R415" s="80"/>
      <c r="S415" s="92"/>
      <c r="T415" s="264"/>
      <c r="U415" s="228"/>
      <c r="W415" s="12" t="str">
        <f t="shared" si="91"/>
        <v>Mqtt1</v>
      </c>
      <c r="X415" s="6" t="str">
        <f t="shared" si="92"/>
        <v>150000 PCS</v>
      </c>
      <c r="Y415" s="106" t="str">
        <f t="shared" si="93"/>
        <v>$.PCS_CB.11_HYDR_PRESS_ALARM</v>
      </c>
      <c r="Z415" s="107"/>
      <c r="AB415" s="108"/>
      <c r="AC415" s="108"/>
      <c r="AD415" s="71"/>
      <c r="AE415" s="71"/>
      <c r="AF415" s="71"/>
      <c r="AG415" s="71"/>
      <c r="AH415" s="118"/>
      <c r="AJ415" s="119"/>
      <c r="AK415" s="119"/>
      <c r="AL415" s="117">
        <f t="shared" si="89"/>
        <v>415</v>
      </c>
      <c r="AQ415" s="130" t="s">
        <v>115</v>
      </c>
      <c r="AS415" s="131" t="s">
        <v>17</v>
      </c>
      <c r="AT415" s="7"/>
      <c r="AU415" s="132" t="s">
        <v>112</v>
      </c>
      <c r="AV415" s="129" t="str">
        <f t="shared" si="90"/>
        <v>Please consult operation manual for more information</v>
      </c>
      <c r="AW415" s="140"/>
      <c r="BA415" s="150" t="str">
        <f t="shared" si="94"/>
        <v>1</v>
      </c>
      <c r="BR415" s="6"/>
      <c r="BS415" s="11"/>
    </row>
    <row r="416" spans="1:71" ht="15.75" x14ac:dyDescent="0.25">
      <c r="A416" s="52" t="s">
        <v>1392</v>
      </c>
      <c r="B416" s="187"/>
      <c r="C416" s="131" t="s">
        <v>111</v>
      </c>
      <c r="D416" s="7" t="s">
        <v>24</v>
      </c>
      <c r="E416" s="7" t="s">
        <v>434</v>
      </c>
      <c r="F416" s="64" t="s">
        <v>132</v>
      </c>
      <c r="G416" s="62">
        <v>6</v>
      </c>
      <c r="I416" s="10" t="s">
        <v>110</v>
      </c>
      <c r="J416" s="71" t="s">
        <v>1466</v>
      </c>
      <c r="K416" s="74" t="s">
        <v>600</v>
      </c>
      <c r="L416" s="183"/>
      <c r="M416" s="181">
        <v>1000</v>
      </c>
      <c r="N416" s="78" t="s">
        <v>1708</v>
      </c>
      <c r="O416" s="83"/>
      <c r="P416" s="78" t="s">
        <v>1478</v>
      </c>
      <c r="R416" s="80"/>
      <c r="S416" s="92"/>
      <c r="T416" s="264"/>
      <c r="U416" s="228"/>
      <c r="W416" s="12" t="str">
        <f t="shared" si="91"/>
        <v>Mqtt1</v>
      </c>
      <c r="X416" s="6" t="str">
        <f t="shared" si="92"/>
        <v>150000 PCS</v>
      </c>
      <c r="Y416" s="106" t="str">
        <f t="shared" si="93"/>
        <v>$.PCS_CB.11_OIL_LEV_ALARM_SEAL_TANK</v>
      </c>
      <c r="Z416" s="107"/>
      <c r="AB416" s="108"/>
      <c r="AC416" s="108"/>
      <c r="AD416" s="71"/>
      <c r="AE416" s="71"/>
      <c r="AF416" s="71"/>
      <c r="AG416" s="71"/>
      <c r="AH416" s="118"/>
      <c r="AJ416" s="119"/>
      <c r="AK416" s="119"/>
      <c r="AL416" s="117">
        <f t="shared" si="89"/>
        <v>416</v>
      </c>
      <c r="AQ416" s="130" t="s">
        <v>115</v>
      </c>
      <c r="AS416" s="131" t="s">
        <v>17</v>
      </c>
      <c r="AT416" s="7"/>
      <c r="AU416" s="132" t="s">
        <v>112</v>
      </c>
      <c r="AV416" s="129" t="str">
        <f t="shared" si="90"/>
        <v>Please consult operation manual for more information</v>
      </c>
      <c r="AW416" s="140"/>
      <c r="BA416" s="150" t="str">
        <f t="shared" si="94"/>
        <v>1</v>
      </c>
      <c r="BR416" s="6"/>
      <c r="BS416" s="11"/>
    </row>
    <row r="417" spans="1:71" ht="15.75" x14ac:dyDescent="0.25">
      <c r="A417" s="52" t="s">
        <v>1392</v>
      </c>
      <c r="B417" s="187"/>
      <c r="C417" s="131" t="s">
        <v>111</v>
      </c>
      <c r="D417" s="7" t="s">
        <v>24</v>
      </c>
      <c r="E417" s="7" t="s">
        <v>434</v>
      </c>
      <c r="F417" s="64" t="s">
        <v>132</v>
      </c>
      <c r="G417" s="62">
        <v>7</v>
      </c>
      <c r="I417" s="10" t="s">
        <v>110</v>
      </c>
      <c r="J417" s="71" t="s">
        <v>1467</v>
      </c>
      <c r="K417" s="74" t="s">
        <v>600</v>
      </c>
      <c r="L417" s="183"/>
      <c r="M417" s="181">
        <v>1000</v>
      </c>
      <c r="N417" s="78" t="s">
        <v>1708</v>
      </c>
      <c r="O417" s="83"/>
      <c r="P417" s="78" t="s">
        <v>1479</v>
      </c>
      <c r="R417" s="80"/>
      <c r="S417" s="92"/>
      <c r="T417" s="264"/>
      <c r="U417" s="228"/>
      <c r="W417" s="12" t="str">
        <f t="shared" si="91"/>
        <v>Mqtt1</v>
      </c>
      <c r="X417" s="6" t="str">
        <f t="shared" si="92"/>
        <v>150000 PCS</v>
      </c>
      <c r="Y417" s="106" t="str">
        <f t="shared" si="93"/>
        <v>$.PCS_CB.11_GEAR_OIL_LEV_ALARM</v>
      </c>
      <c r="Z417" s="107"/>
      <c r="AB417" s="108"/>
      <c r="AC417" s="108"/>
      <c r="AD417" s="71"/>
      <c r="AE417" s="71"/>
      <c r="AF417" s="71"/>
      <c r="AG417" s="71"/>
      <c r="AH417" s="118"/>
      <c r="AJ417" s="119"/>
      <c r="AK417" s="119"/>
      <c r="AL417" s="117">
        <f t="shared" ref="AL417:AL458" si="98">IF(ISBLANK(AS417),"",ROW())</f>
        <v>417</v>
      </c>
      <c r="AQ417" s="130" t="s">
        <v>115</v>
      </c>
      <c r="AS417" s="131" t="s">
        <v>17</v>
      </c>
      <c r="AT417" s="7"/>
      <c r="AU417" s="132" t="s">
        <v>112</v>
      </c>
      <c r="AV417" s="129" t="str">
        <f t="shared" si="90"/>
        <v>Please consult operation manual for more information</v>
      </c>
      <c r="AW417" s="140"/>
      <c r="BA417" s="150" t="str">
        <f t="shared" si="94"/>
        <v>1</v>
      </c>
      <c r="BR417" s="6"/>
      <c r="BS417" s="11"/>
    </row>
    <row r="418" spans="1:71" ht="15.75" x14ac:dyDescent="0.25">
      <c r="A418" s="52" t="s">
        <v>1392</v>
      </c>
      <c r="B418" s="187"/>
      <c r="C418" s="131" t="s">
        <v>111</v>
      </c>
      <c r="D418" s="7" t="s">
        <v>24</v>
      </c>
      <c r="E418" s="7" t="s">
        <v>434</v>
      </c>
      <c r="F418" s="64" t="s">
        <v>132</v>
      </c>
      <c r="G418" s="62">
        <v>8</v>
      </c>
      <c r="I418" s="10" t="s">
        <v>110</v>
      </c>
      <c r="J418" s="71" t="s">
        <v>1468</v>
      </c>
      <c r="K418" s="74" t="s">
        <v>600</v>
      </c>
      <c r="L418" s="181"/>
      <c r="M418" s="181">
        <v>1000</v>
      </c>
      <c r="N418" s="78" t="s">
        <v>1708</v>
      </c>
      <c r="O418" s="83"/>
      <c r="P418" s="78" t="s">
        <v>1480</v>
      </c>
      <c r="R418" s="80"/>
      <c r="S418" s="92"/>
      <c r="T418" s="264"/>
      <c r="U418" s="228"/>
      <c r="W418" s="12" t="str">
        <f t="shared" si="91"/>
        <v>Mqtt1</v>
      </c>
      <c r="X418" s="6" t="str">
        <f t="shared" si="92"/>
        <v>150000 PCS</v>
      </c>
      <c r="Y418" s="106" t="str">
        <f t="shared" si="93"/>
        <v>$.PCS_CB.11_GEAR_OIL_TEMP_ALARM</v>
      </c>
      <c r="Z418" s="107"/>
      <c r="AB418" s="108"/>
      <c r="AC418" s="108"/>
      <c r="AD418" s="71"/>
      <c r="AE418" s="71"/>
      <c r="AF418" s="71"/>
      <c r="AG418" s="71"/>
      <c r="AH418" s="118"/>
      <c r="AJ418" s="119"/>
      <c r="AK418" s="119"/>
      <c r="AL418" s="117">
        <f t="shared" si="98"/>
        <v>418</v>
      </c>
      <c r="AQ418" s="130" t="s">
        <v>115</v>
      </c>
      <c r="AS418" s="131" t="s">
        <v>17</v>
      </c>
      <c r="AT418" s="7"/>
      <c r="AU418" s="132" t="s">
        <v>112</v>
      </c>
      <c r="AV418" s="129" t="str">
        <f t="shared" si="90"/>
        <v>Please consult operation manual for more information</v>
      </c>
      <c r="AW418" s="140"/>
      <c r="BA418" s="150" t="str">
        <f t="shared" si="94"/>
        <v>1</v>
      </c>
      <c r="BR418" s="6"/>
      <c r="BS418" s="11"/>
    </row>
    <row r="419" spans="1:71" ht="15.75" x14ac:dyDescent="0.25">
      <c r="A419" s="52" t="s">
        <v>1392</v>
      </c>
      <c r="B419" s="187"/>
      <c r="C419" s="131" t="s">
        <v>111</v>
      </c>
      <c r="D419" s="7" t="s">
        <v>24</v>
      </c>
      <c r="E419" s="7" t="s">
        <v>435</v>
      </c>
      <c r="F419" s="64" t="s">
        <v>132</v>
      </c>
      <c r="G419" s="62">
        <v>1</v>
      </c>
      <c r="I419" s="10" t="s">
        <v>110</v>
      </c>
      <c r="J419" s="71" t="s">
        <v>1469</v>
      </c>
      <c r="K419" s="74" t="s">
        <v>600</v>
      </c>
      <c r="L419" s="181"/>
      <c r="M419" s="181">
        <v>1000</v>
      </c>
      <c r="N419" s="78" t="s">
        <v>1708</v>
      </c>
      <c r="O419" s="83"/>
      <c r="P419" s="78" t="s">
        <v>1481</v>
      </c>
      <c r="R419" s="80"/>
      <c r="S419" s="92"/>
      <c r="T419" s="264"/>
      <c r="U419" s="228"/>
      <c r="W419" s="12" t="str">
        <f t="shared" si="91"/>
        <v>Mqtt1</v>
      </c>
      <c r="X419" s="6" t="str">
        <f t="shared" si="92"/>
        <v>150000 PCS</v>
      </c>
      <c r="Y419" s="106" t="str">
        <f t="shared" si="93"/>
        <v>$.PCS_CB.11_OVERSP_ALARM</v>
      </c>
      <c r="Z419" s="107"/>
      <c r="AB419" s="108"/>
      <c r="AC419" s="108"/>
      <c r="AD419" s="71"/>
      <c r="AE419" s="71"/>
      <c r="AF419" s="71"/>
      <c r="AG419" s="71"/>
      <c r="AH419" s="118"/>
      <c r="AJ419" s="119"/>
      <c r="AK419" s="119"/>
      <c r="AL419" s="117">
        <f t="shared" si="98"/>
        <v>419</v>
      </c>
      <c r="AQ419" s="130" t="s">
        <v>115</v>
      </c>
      <c r="AS419" s="131" t="s">
        <v>17</v>
      </c>
      <c r="AT419" s="7"/>
      <c r="AU419" s="132" t="s">
        <v>112</v>
      </c>
      <c r="AV419" s="129" t="str">
        <f t="shared" ref="AV419:AV458" si="99">IF(ISNUMBER(AL419),"Please consult operation manual for more information","")</f>
        <v>Please consult operation manual for more information</v>
      </c>
      <c r="AW419" s="140"/>
      <c r="BA419" s="150" t="str">
        <f t="shared" si="94"/>
        <v>1</v>
      </c>
      <c r="BR419" s="6"/>
      <c r="BS419" s="11"/>
    </row>
    <row r="420" spans="1:71" ht="15.75" x14ac:dyDescent="0.25">
      <c r="A420" s="52" t="s">
        <v>1392</v>
      </c>
      <c r="B420" s="187"/>
      <c r="C420" s="131" t="s">
        <v>111</v>
      </c>
      <c r="D420" s="7" t="s">
        <v>24</v>
      </c>
      <c r="E420" s="7" t="s">
        <v>435</v>
      </c>
      <c r="F420" s="64" t="s">
        <v>132</v>
      </c>
      <c r="G420" s="62">
        <v>2</v>
      </c>
      <c r="I420" s="10" t="s">
        <v>110</v>
      </c>
      <c r="J420" s="71" t="s">
        <v>1470</v>
      </c>
      <c r="K420" s="74" t="s">
        <v>600</v>
      </c>
      <c r="L420" s="181"/>
      <c r="M420" s="181">
        <v>1000</v>
      </c>
      <c r="N420" s="78" t="s">
        <v>1708</v>
      </c>
      <c r="O420" s="83"/>
      <c r="P420" s="78" t="s">
        <v>1482</v>
      </c>
      <c r="R420" s="80"/>
      <c r="S420" s="92"/>
      <c r="T420" s="264"/>
      <c r="U420" s="228"/>
      <c r="W420" s="12" t="str">
        <f t="shared" si="91"/>
        <v>Mqtt1</v>
      </c>
      <c r="X420" s="6" t="str">
        <f t="shared" si="92"/>
        <v>150000 PCS</v>
      </c>
      <c r="Y420" s="106" t="str">
        <f t="shared" si="93"/>
        <v>$.PCS_CB.11_OVERL_ALARM</v>
      </c>
      <c r="Z420" s="107"/>
      <c r="AB420" s="108"/>
      <c r="AC420" s="108"/>
      <c r="AD420" s="71"/>
      <c r="AE420" s="71"/>
      <c r="AF420" s="71"/>
      <c r="AG420" s="71"/>
      <c r="AH420" s="118"/>
      <c r="AJ420" s="119"/>
      <c r="AK420" s="119"/>
      <c r="AL420" s="117">
        <f t="shared" si="98"/>
        <v>420</v>
      </c>
      <c r="AQ420" s="130" t="s">
        <v>115</v>
      </c>
      <c r="AS420" s="131" t="s">
        <v>17</v>
      </c>
      <c r="AT420" s="7"/>
      <c r="AU420" s="132" t="s">
        <v>112</v>
      </c>
      <c r="AV420" s="129" t="str">
        <f t="shared" si="99"/>
        <v>Please consult operation manual for more information</v>
      </c>
      <c r="AW420" s="140"/>
      <c r="BA420" s="150" t="str">
        <f t="shared" si="94"/>
        <v>1</v>
      </c>
      <c r="BR420" s="6"/>
      <c r="BS420" s="11"/>
    </row>
    <row r="421" spans="1:71" ht="15.75" x14ac:dyDescent="0.25">
      <c r="A421" s="52" t="s">
        <v>1392</v>
      </c>
      <c r="B421" s="187"/>
      <c r="C421" s="131" t="s">
        <v>111</v>
      </c>
      <c r="D421" s="7" t="s">
        <v>24</v>
      </c>
      <c r="E421" s="7" t="s">
        <v>435</v>
      </c>
      <c r="F421" s="64" t="s">
        <v>132</v>
      </c>
      <c r="G421" s="62">
        <v>3</v>
      </c>
      <c r="I421" s="10" t="s">
        <v>110</v>
      </c>
      <c r="J421" s="71" t="s">
        <v>1471</v>
      </c>
      <c r="K421" s="74" t="s">
        <v>600</v>
      </c>
      <c r="L421" s="181"/>
      <c r="M421" s="181">
        <v>1000</v>
      </c>
      <c r="N421" s="78" t="s">
        <v>1708</v>
      </c>
      <c r="O421" s="83"/>
      <c r="P421" s="78" t="s">
        <v>1483</v>
      </c>
      <c r="R421" s="80"/>
      <c r="S421" s="92"/>
      <c r="T421" s="264"/>
      <c r="U421" s="228"/>
      <c r="W421" s="12" t="str">
        <f t="shared" si="91"/>
        <v>Mqtt1</v>
      </c>
      <c r="X421" s="6" t="str">
        <f t="shared" si="92"/>
        <v>150000 PCS</v>
      </c>
      <c r="Y421" s="106" t="str">
        <f t="shared" si="93"/>
        <v>$.PCS_CB.11_AZI_FOLL_UP_FAIL_ALARM</v>
      </c>
      <c r="Z421" s="107"/>
      <c r="AB421" s="108"/>
      <c r="AC421" s="108"/>
      <c r="AD421" s="71"/>
      <c r="AE421" s="71"/>
      <c r="AF421" s="71"/>
      <c r="AG421" s="71"/>
      <c r="AH421" s="118"/>
      <c r="AJ421" s="119"/>
      <c r="AK421" s="119"/>
      <c r="AL421" s="117">
        <f t="shared" si="98"/>
        <v>421</v>
      </c>
      <c r="AQ421" s="130" t="s">
        <v>115</v>
      </c>
      <c r="AS421" s="131" t="s">
        <v>17</v>
      </c>
      <c r="AT421" s="7"/>
      <c r="AU421" s="132" t="s">
        <v>112</v>
      </c>
      <c r="AV421" s="129" t="str">
        <f t="shared" si="99"/>
        <v>Please consult operation manual for more information</v>
      </c>
      <c r="AW421" s="140"/>
      <c r="BA421" s="150" t="str">
        <f t="shared" si="94"/>
        <v>1</v>
      </c>
      <c r="BR421" s="6"/>
      <c r="BS421" s="11"/>
    </row>
    <row r="422" spans="1:71" ht="15.75" x14ac:dyDescent="0.25">
      <c r="A422" s="52" t="s">
        <v>1392</v>
      </c>
      <c r="B422" s="187"/>
      <c r="C422" s="131" t="s">
        <v>111</v>
      </c>
      <c r="D422" s="7" t="s">
        <v>24</v>
      </c>
      <c r="E422" s="7" t="s">
        <v>435</v>
      </c>
      <c r="F422" s="64" t="s">
        <v>132</v>
      </c>
      <c r="G422" s="62">
        <v>4</v>
      </c>
      <c r="I422" s="10" t="s">
        <v>110</v>
      </c>
      <c r="J422" s="71" t="s">
        <v>1472</v>
      </c>
      <c r="K422" s="74" t="s">
        <v>600</v>
      </c>
      <c r="L422" s="181"/>
      <c r="M422" s="181">
        <v>1000</v>
      </c>
      <c r="N422" s="78" t="s">
        <v>1708</v>
      </c>
      <c r="O422" s="83"/>
      <c r="P422" s="78" t="s">
        <v>1484</v>
      </c>
      <c r="R422" s="80"/>
      <c r="S422" s="92"/>
      <c r="T422" s="265"/>
      <c r="U422" s="222"/>
      <c r="W422" s="12" t="str">
        <f t="shared" si="91"/>
        <v>Mqtt1</v>
      </c>
      <c r="X422" s="6" t="str">
        <f t="shared" si="92"/>
        <v>150000 PCS</v>
      </c>
      <c r="Y422" s="106" t="str">
        <f t="shared" si="93"/>
        <v>$.PCS_CB.11_PITCH_FOLL_UP_FAIL_ALARM</v>
      </c>
      <c r="Z422" s="107"/>
      <c r="AB422" s="108"/>
      <c r="AC422" s="108"/>
      <c r="AD422" s="71"/>
      <c r="AE422" s="71"/>
      <c r="AF422" s="71"/>
      <c r="AG422" s="71"/>
      <c r="AH422" s="118"/>
      <c r="AJ422" s="119"/>
      <c r="AK422" s="119"/>
      <c r="AL422" s="117">
        <f t="shared" si="98"/>
        <v>422</v>
      </c>
      <c r="AQ422" s="130" t="s">
        <v>115</v>
      </c>
      <c r="AS422" s="131" t="s">
        <v>17</v>
      </c>
      <c r="AT422" s="7"/>
      <c r="AU422" s="132" t="s">
        <v>112</v>
      </c>
      <c r="AV422" s="129" t="str">
        <f t="shared" si="99"/>
        <v>Please consult operation manual for more information</v>
      </c>
      <c r="AW422" s="140"/>
      <c r="BA422" s="150" t="str">
        <f t="shared" si="94"/>
        <v>1</v>
      </c>
      <c r="BR422" s="6"/>
      <c r="BS422" s="11"/>
    </row>
    <row r="423" spans="1:71" ht="15.75" x14ac:dyDescent="0.25">
      <c r="A423" s="52" t="s">
        <v>417</v>
      </c>
      <c r="B423" s="56"/>
      <c r="C423" s="131" t="s">
        <v>111</v>
      </c>
      <c r="D423" s="7" t="s">
        <v>24</v>
      </c>
      <c r="E423" s="7" t="s">
        <v>435</v>
      </c>
      <c r="F423" s="64" t="s">
        <v>132</v>
      </c>
      <c r="G423" s="62">
        <v>5</v>
      </c>
      <c r="I423" s="10" t="s">
        <v>110</v>
      </c>
      <c r="J423" s="71" t="str">
        <f t="shared" si="96"/>
        <v>Spare_DI32_5</v>
      </c>
      <c r="K423" s="74" t="s">
        <v>601</v>
      </c>
      <c r="L423" s="181"/>
      <c r="M423" s="181">
        <v>1000</v>
      </c>
      <c r="N423" s="78" t="s">
        <v>605</v>
      </c>
      <c r="O423" s="83"/>
      <c r="P423" s="78" t="str">
        <f t="shared" ref="P423:P458" si="100">CONCATENATE("Spare Yard ",T423,"_",I423,"_",K423)</f>
        <v>Spare Yard _True_+CB.2</v>
      </c>
      <c r="R423" s="80"/>
      <c r="S423" s="92"/>
      <c r="W423" s="12" t="str">
        <f t="shared" si="91"/>
        <v/>
      </c>
      <c r="X423" s="6" t="str">
        <f t="shared" si="92"/>
        <v/>
      </c>
      <c r="Y423" s="106" t="str">
        <f t="shared" si="93"/>
        <v/>
      </c>
      <c r="Z423" s="107"/>
      <c r="AB423" s="108"/>
      <c r="AC423" s="108"/>
      <c r="AD423" s="71"/>
      <c r="AE423" s="71"/>
      <c r="AF423" s="71"/>
      <c r="AG423" s="71"/>
      <c r="AH423" s="118"/>
      <c r="AJ423" s="119"/>
      <c r="AK423" s="119"/>
      <c r="AL423" s="117" t="str">
        <f t="shared" si="98"/>
        <v/>
      </c>
      <c r="AQ423" s="130"/>
      <c r="AS423" s="131"/>
      <c r="AT423" s="7"/>
      <c r="AU423" s="132"/>
      <c r="AV423" s="129" t="str">
        <f t="shared" si="99"/>
        <v/>
      </c>
      <c r="AW423" s="140"/>
      <c r="BA423" s="150" t="str">
        <f t="shared" si="94"/>
        <v/>
      </c>
      <c r="BR423" s="6"/>
      <c r="BS423" s="11"/>
    </row>
    <row r="424" spans="1:71" ht="15.75" x14ac:dyDescent="0.25">
      <c r="A424" s="52" t="s">
        <v>417</v>
      </c>
      <c r="B424" s="56"/>
      <c r="C424" s="131" t="s">
        <v>111</v>
      </c>
      <c r="D424" s="7" t="s">
        <v>24</v>
      </c>
      <c r="E424" s="7" t="s">
        <v>435</v>
      </c>
      <c r="F424" s="64" t="s">
        <v>132</v>
      </c>
      <c r="G424" s="62">
        <v>6</v>
      </c>
      <c r="I424" s="10" t="s">
        <v>110</v>
      </c>
      <c r="J424" s="71" t="str">
        <f t="shared" si="96"/>
        <v>Spare_DI32_6</v>
      </c>
      <c r="K424" s="74" t="s">
        <v>601</v>
      </c>
      <c r="L424" s="181"/>
      <c r="M424" s="181">
        <v>1000</v>
      </c>
      <c r="N424" s="78" t="s">
        <v>605</v>
      </c>
      <c r="O424" s="83"/>
      <c r="P424" s="78" t="str">
        <f t="shared" si="100"/>
        <v>Spare Yard _True_+CB.2</v>
      </c>
      <c r="R424" s="80"/>
      <c r="S424" s="92"/>
      <c r="W424" s="12" t="str">
        <f t="shared" si="91"/>
        <v/>
      </c>
      <c r="X424" s="6" t="str">
        <f t="shared" si="92"/>
        <v/>
      </c>
      <c r="Y424" s="106" t="str">
        <f t="shared" si="93"/>
        <v/>
      </c>
      <c r="Z424" s="107"/>
      <c r="AB424" s="108"/>
      <c r="AC424" s="108"/>
      <c r="AD424" s="71"/>
      <c r="AE424" s="71"/>
      <c r="AF424" s="71"/>
      <c r="AG424" s="71"/>
      <c r="AH424" s="118"/>
      <c r="AJ424" s="119"/>
      <c r="AK424" s="119"/>
      <c r="AL424" s="117" t="str">
        <f t="shared" si="98"/>
        <v/>
      </c>
      <c r="AQ424" s="130"/>
      <c r="AS424" s="131"/>
      <c r="AT424" s="7"/>
      <c r="AU424" s="132"/>
      <c r="AV424" s="129" t="str">
        <f t="shared" si="99"/>
        <v/>
      </c>
      <c r="AW424" s="140"/>
      <c r="BA424" s="150" t="str">
        <f t="shared" si="94"/>
        <v/>
      </c>
      <c r="BR424" s="6"/>
      <c r="BS424" s="11"/>
    </row>
    <row r="425" spans="1:71" ht="15.75" x14ac:dyDescent="0.25">
      <c r="A425" s="52" t="s">
        <v>417</v>
      </c>
      <c r="B425" s="56"/>
      <c r="C425" s="131" t="s">
        <v>111</v>
      </c>
      <c r="D425" s="7" t="s">
        <v>24</v>
      </c>
      <c r="E425" s="7" t="s">
        <v>435</v>
      </c>
      <c r="F425" s="64" t="s">
        <v>132</v>
      </c>
      <c r="G425" s="62">
        <v>7</v>
      </c>
      <c r="I425" s="10" t="s">
        <v>110</v>
      </c>
      <c r="J425" s="71" t="str">
        <f t="shared" si="96"/>
        <v>Spare_DI32_7</v>
      </c>
      <c r="K425" s="74" t="s">
        <v>601</v>
      </c>
      <c r="L425" s="181"/>
      <c r="M425" s="181">
        <v>1000</v>
      </c>
      <c r="N425" s="78" t="s">
        <v>605</v>
      </c>
      <c r="O425" s="83"/>
      <c r="P425" s="78" t="str">
        <f t="shared" si="100"/>
        <v>Spare Yard _True_+CB.2</v>
      </c>
      <c r="R425" s="80"/>
      <c r="S425" s="92"/>
      <c r="W425" s="12" t="str">
        <f t="shared" si="91"/>
        <v/>
      </c>
      <c r="X425" s="6" t="str">
        <f t="shared" si="92"/>
        <v/>
      </c>
      <c r="Y425" s="106" t="str">
        <f t="shared" si="93"/>
        <v/>
      </c>
      <c r="Z425" s="107"/>
      <c r="AB425" s="108"/>
      <c r="AC425" s="108"/>
      <c r="AD425" s="71"/>
      <c r="AE425" s="71"/>
      <c r="AF425" s="71"/>
      <c r="AG425" s="71"/>
      <c r="AH425" s="118"/>
      <c r="AJ425" s="119"/>
      <c r="AK425" s="119"/>
      <c r="AL425" s="117" t="str">
        <f t="shared" si="98"/>
        <v/>
      </c>
      <c r="AQ425" s="130"/>
      <c r="AS425" s="131"/>
      <c r="AT425" s="7"/>
      <c r="AU425" s="132"/>
      <c r="AV425" s="129" t="str">
        <f t="shared" si="99"/>
        <v/>
      </c>
      <c r="AW425" s="140"/>
      <c r="BA425" s="150" t="str">
        <f t="shared" si="94"/>
        <v/>
      </c>
      <c r="BR425" s="6"/>
      <c r="BS425" s="11"/>
    </row>
    <row r="426" spans="1:71" ht="15.75" x14ac:dyDescent="0.25">
      <c r="A426" s="52" t="s">
        <v>417</v>
      </c>
      <c r="B426" s="56"/>
      <c r="C426" s="131" t="s">
        <v>111</v>
      </c>
      <c r="D426" s="7" t="s">
        <v>24</v>
      </c>
      <c r="E426" s="7" t="s">
        <v>435</v>
      </c>
      <c r="F426" s="64" t="s">
        <v>132</v>
      </c>
      <c r="G426" s="62">
        <v>8</v>
      </c>
      <c r="I426" s="10" t="s">
        <v>110</v>
      </c>
      <c r="J426" s="71" t="str">
        <f t="shared" si="96"/>
        <v>Spare_DI32_8</v>
      </c>
      <c r="K426" s="74" t="s">
        <v>601</v>
      </c>
      <c r="L426" s="181"/>
      <c r="M426" s="181">
        <v>1000</v>
      </c>
      <c r="N426" s="78" t="s">
        <v>605</v>
      </c>
      <c r="O426" s="83"/>
      <c r="P426" s="78" t="str">
        <f t="shared" si="100"/>
        <v>Spare Yard _True_+CB.2</v>
      </c>
      <c r="R426" s="80"/>
      <c r="S426" s="92"/>
      <c r="W426" s="12" t="str">
        <f t="shared" si="91"/>
        <v/>
      </c>
      <c r="X426" s="6" t="str">
        <f t="shared" si="92"/>
        <v/>
      </c>
      <c r="Y426" s="106" t="str">
        <f t="shared" si="93"/>
        <v/>
      </c>
      <c r="Z426" s="107"/>
      <c r="AB426" s="108"/>
      <c r="AC426" s="108"/>
      <c r="AD426" s="71"/>
      <c r="AE426" s="71"/>
      <c r="AF426" s="71"/>
      <c r="AG426" s="71"/>
      <c r="AH426" s="118"/>
      <c r="AJ426" s="119"/>
      <c r="AK426" s="119"/>
      <c r="AL426" s="117" t="str">
        <f t="shared" si="98"/>
        <v/>
      </c>
      <c r="AQ426" s="130"/>
      <c r="AS426" s="131"/>
      <c r="AT426" s="7"/>
      <c r="AU426" s="132"/>
      <c r="AV426" s="129" t="str">
        <f t="shared" si="99"/>
        <v/>
      </c>
      <c r="AW426" s="140"/>
      <c r="BA426" s="150" t="str">
        <f t="shared" si="94"/>
        <v/>
      </c>
      <c r="BR426" s="6"/>
      <c r="BS426" s="11"/>
    </row>
    <row r="427" spans="1:71" ht="15.75" x14ac:dyDescent="0.25">
      <c r="A427" s="52" t="s">
        <v>417</v>
      </c>
      <c r="B427" s="56"/>
      <c r="C427" s="131" t="s">
        <v>111</v>
      </c>
      <c r="D427" s="7" t="s">
        <v>24</v>
      </c>
      <c r="E427" s="7" t="s">
        <v>436</v>
      </c>
      <c r="F427" s="64" t="s">
        <v>132</v>
      </c>
      <c r="G427" s="62">
        <v>1</v>
      </c>
      <c r="I427" s="10" t="s">
        <v>110</v>
      </c>
      <c r="J427" s="71"/>
      <c r="K427" s="74" t="s">
        <v>601</v>
      </c>
      <c r="L427" s="181"/>
      <c r="M427" s="181">
        <v>1000</v>
      </c>
      <c r="N427" s="276" t="s">
        <v>1744</v>
      </c>
      <c r="O427" s="83"/>
      <c r="P427" s="276" t="s">
        <v>1745</v>
      </c>
      <c r="R427" s="80"/>
      <c r="S427" s="92"/>
      <c r="T427" s="223" t="s">
        <v>1743</v>
      </c>
      <c r="W427" s="12" t="str">
        <f t="shared" si="91"/>
        <v>Mqtt1</v>
      </c>
      <c r="X427" s="6" t="str">
        <f t="shared" si="92"/>
        <v>SB HELM CONSOLE</v>
      </c>
      <c r="Y427" s="106" t="str">
        <f t="shared" si="93"/>
        <v>$.</v>
      </c>
      <c r="Z427" s="107"/>
      <c r="AB427" s="108"/>
      <c r="AC427" s="108"/>
      <c r="AD427" s="71"/>
      <c r="AE427" s="71"/>
      <c r="AF427" s="71"/>
      <c r="AG427" s="71"/>
      <c r="AH427" s="118"/>
      <c r="AJ427" s="119"/>
      <c r="AK427" s="119"/>
      <c r="AL427" s="117" t="str">
        <f t="shared" si="98"/>
        <v/>
      </c>
      <c r="AQ427" s="130"/>
      <c r="AS427" s="131"/>
      <c r="AT427" s="7"/>
      <c r="AU427" s="132"/>
      <c r="AV427" s="129" t="str">
        <f t="shared" si="99"/>
        <v/>
      </c>
      <c r="AW427" s="140"/>
      <c r="BA427" s="150" t="str">
        <f t="shared" si="94"/>
        <v/>
      </c>
      <c r="BR427" s="6"/>
      <c r="BS427" s="11"/>
    </row>
    <row r="428" spans="1:71" ht="15.75" x14ac:dyDescent="0.25">
      <c r="A428" s="52" t="s">
        <v>417</v>
      </c>
      <c r="B428" s="56"/>
      <c r="C428" s="131" t="s">
        <v>111</v>
      </c>
      <c r="D428" s="7" t="s">
        <v>24</v>
      </c>
      <c r="E428" s="7" t="s">
        <v>436</v>
      </c>
      <c r="F428" s="64" t="s">
        <v>132</v>
      </c>
      <c r="G428" s="62">
        <v>2</v>
      </c>
      <c r="I428" s="10" t="s">
        <v>110</v>
      </c>
      <c r="J428" s="71" t="str">
        <f t="shared" si="96"/>
        <v>Spare_DI33_2</v>
      </c>
      <c r="K428" s="74" t="s">
        <v>601</v>
      </c>
      <c r="L428" s="181"/>
      <c r="M428" s="181">
        <v>1000</v>
      </c>
      <c r="N428" s="78" t="s">
        <v>605</v>
      </c>
      <c r="O428" s="83"/>
      <c r="P428" s="276" t="s">
        <v>1746</v>
      </c>
      <c r="R428" s="80"/>
      <c r="S428" s="92"/>
      <c r="T428" s="225"/>
      <c r="W428" s="12" t="str">
        <f t="shared" si="91"/>
        <v/>
      </c>
      <c r="X428" s="6" t="str">
        <f t="shared" si="92"/>
        <v/>
      </c>
      <c r="Y428" s="106" t="str">
        <f t="shared" si="93"/>
        <v/>
      </c>
      <c r="Z428" s="107"/>
      <c r="AB428" s="108"/>
      <c r="AC428" s="108"/>
      <c r="AD428" s="71"/>
      <c r="AE428" s="71"/>
      <c r="AF428" s="71"/>
      <c r="AG428" s="71"/>
      <c r="AH428" s="118"/>
      <c r="AJ428" s="119"/>
      <c r="AK428" s="119"/>
      <c r="AL428" s="117" t="str">
        <f t="shared" si="98"/>
        <v/>
      </c>
      <c r="AQ428" s="130"/>
      <c r="AS428" s="131"/>
      <c r="AT428" s="7"/>
      <c r="AU428" s="132"/>
      <c r="AV428" s="129" t="str">
        <f t="shared" si="99"/>
        <v/>
      </c>
      <c r="AW428" s="140"/>
      <c r="BA428" s="150" t="str">
        <f t="shared" si="94"/>
        <v/>
      </c>
      <c r="BR428" s="6"/>
      <c r="BS428" s="11"/>
    </row>
    <row r="429" spans="1:71" ht="15.75" x14ac:dyDescent="0.25">
      <c r="A429" s="52" t="s">
        <v>417</v>
      </c>
      <c r="B429" s="56"/>
      <c r="C429" s="131" t="s">
        <v>111</v>
      </c>
      <c r="D429" s="7" t="s">
        <v>24</v>
      </c>
      <c r="E429" s="7" t="s">
        <v>436</v>
      </c>
      <c r="F429" s="64" t="s">
        <v>132</v>
      </c>
      <c r="G429" s="62">
        <v>3</v>
      </c>
      <c r="I429" s="10" t="s">
        <v>110</v>
      </c>
      <c r="J429" s="71" t="str">
        <f t="shared" si="96"/>
        <v>Spare_DI33_3</v>
      </c>
      <c r="K429" s="74" t="s">
        <v>601</v>
      </c>
      <c r="L429" s="181"/>
      <c r="M429" s="181">
        <v>1000</v>
      </c>
      <c r="N429" s="78" t="s">
        <v>605</v>
      </c>
      <c r="O429" s="83"/>
      <c r="P429" s="276" t="s">
        <v>1747</v>
      </c>
      <c r="R429" s="80"/>
      <c r="S429" s="92"/>
      <c r="T429" s="224"/>
      <c r="W429" s="12" t="str">
        <f t="shared" si="91"/>
        <v/>
      </c>
      <c r="X429" s="6" t="str">
        <f t="shared" si="92"/>
        <v/>
      </c>
      <c r="Y429" s="106" t="str">
        <f t="shared" si="93"/>
        <v/>
      </c>
      <c r="Z429" s="107"/>
      <c r="AB429" s="108"/>
      <c r="AC429" s="108"/>
      <c r="AD429" s="71"/>
      <c r="AE429" s="71"/>
      <c r="AF429" s="71"/>
      <c r="AG429" s="71"/>
      <c r="AH429" s="118"/>
      <c r="AJ429" s="119"/>
      <c r="AK429" s="119"/>
      <c r="AL429" s="117" t="str">
        <f t="shared" si="98"/>
        <v/>
      </c>
      <c r="AQ429" s="130"/>
      <c r="AS429" s="131"/>
      <c r="AT429" s="7"/>
      <c r="AU429" s="132"/>
      <c r="AV429" s="129" t="str">
        <f t="shared" si="99"/>
        <v/>
      </c>
      <c r="AW429" s="140"/>
      <c r="BA429" s="150" t="str">
        <f t="shared" si="94"/>
        <v/>
      </c>
      <c r="BR429" s="6"/>
      <c r="BS429" s="11"/>
    </row>
    <row r="430" spans="1:71" ht="15.75" x14ac:dyDescent="0.25">
      <c r="A430" s="52" t="s">
        <v>417</v>
      </c>
      <c r="B430" s="56"/>
      <c r="C430" s="131" t="s">
        <v>111</v>
      </c>
      <c r="D430" s="7" t="s">
        <v>24</v>
      </c>
      <c r="E430" s="7" t="s">
        <v>436</v>
      </c>
      <c r="F430" s="64" t="s">
        <v>132</v>
      </c>
      <c r="G430" s="62">
        <v>4</v>
      </c>
      <c r="I430" s="10" t="s">
        <v>110</v>
      </c>
      <c r="J430" s="71" t="str">
        <f t="shared" si="96"/>
        <v>Spare_DI33_4</v>
      </c>
      <c r="K430" s="74" t="s">
        <v>601</v>
      </c>
      <c r="L430" s="181"/>
      <c r="M430" s="181">
        <v>1000</v>
      </c>
      <c r="N430" s="78" t="s">
        <v>605</v>
      </c>
      <c r="O430" s="83"/>
      <c r="P430" s="78" t="str">
        <f t="shared" si="100"/>
        <v>Spare Yard _True_+CB.2</v>
      </c>
      <c r="R430" s="80"/>
      <c r="S430" s="92"/>
      <c r="W430" s="12" t="str">
        <f t="shared" si="91"/>
        <v/>
      </c>
      <c r="X430" s="6" t="str">
        <f t="shared" si="92"/>
        <v/>
      </c>
      <c r="Y430" s="106" t="str">
        <f t="shared" si="93"/>
        <v/>
      </c>
      <c r="Z430" s="107"/>
      <c r="AB430" s="108"/>
      <c r="AC430" s="108"/>
      <c r="AD430" s="71"/>
      <c r="AE430" s="71"/>
      <c r="AF430" s="71"/>
      <c r="AG430" s="71"/>
      <c r="AH430" s="118"/>
      <c r="AJ430" s="119"/>
      <c r="AK430" s="119"/>
      <c r="AL430" s="117" t="str">
        <f t="shared" si="98"/>
        <v/>
      </c>
      <c r="AQ430" s="130"/>
      <c r="AS430" s="131"/>
      <c r="AT430" s="7"/>
      <c r="AU430" s="132"/>
      <c r="AV430" s="129" t="str">
        <f t="shared" si="99"/>
        <v/>
      </c>
      <c r="AW430" s="140"/>
      <c r="BA430" s="150" t="str">
        <f t="shared" si="94"/>
        <v/>
      </c>
      <c r="BR430" s="6"/>
      <c r="BS430" s="11"/>
    </row>
    <row r="431" spans="1:71" ht="15.75" x14ac:dyDescent="0.25">
      <c r="A431" s="52" t="s">
        <v>417</v>
      </c>
      <c r="B431" s="56"/>
      <c r="C431" s="131" t="s">
        <v>111</v>
      </c>
      <c r="D431" s="7" t="s">
        <v>24</v>
      </c>
      <c r="E431" s="7" t="s">
        <v>436</v>
      </c>
      <c r="F431" s="64" t="s">
        <v>132</v>
      </c>
      <c r="G431" s="62">
        <v>5</v>
      </c>
      <c r="I431" s="10" t="s">
        <v>110</v>
      </c>
      <c r="J431" s="71" t="str">
        <f t="shared" si="96"/>
        <v>Spare_DI33_5</v>
      </c>
      <c r="K431" s="74" t="s">
        <v>601</v>
      </c>
      <c r="L431" s="181"/>
      <c r="M431" s="181">
        <v>1000</v>
      </c>
      <c r="N431" s="78" t="s">
        <v>605</v>
      </c>
      <c r="O431" s="83"/>
      <c r="P431" s="78" t="str">
        <f t="shared" si="100"/>
        <v>Spare Yard _True_+CB.2</v>
      </c>
      <c r="R431" s="80"/>
      <c r="S431" s="92"/>
      <c r="W431" s="12" t="str">
        <f t="shared" si="91"/>
        <v/>
      </c>
      <c r="X431" s="6" t="str">
        <f t="shared" si="92"/>
        <v/>
      </c>
      <c r="Y431" s="106" t="str">
        <f t="shared" si="93"/>
        <v/>
      </c>
      <c r="Z431" s="107"/>
      <c r="AB431" s="108"/>
      <c r="AC431" s="108"/>
      <c r="AD431" s="71"/>
      <c r="AE431" s="71"/>
      <c r="AF431" s="71"/>
      <c r="AG431" s="71"/>
      <c r="AH431" s="118"/>
      <c r="AJ431" s="119"/>
      <c r="AK431" s="119"/>
      <c r="AL431" s="117" t="str">
        <f t="shared" si="98"/>
        <v/>
      </c>
      <c r="AQ431" s="130"/>
      <c r="AS431" s="131"/>
      <c r="AT431" s="7"/>
      <c r="AU431" s="132"/>
      <c r="AV431" s="129" t="str">
        <f t="shared" si="99"/>
        <v/>
      </c>
      <c r="AW431" s="140"/>
      <c r="BA431" s="150" t="str">
        <f t="shared" si="94"/>
        <v/>
      </c>
      <c r="BR431" s="6"/>
      <c r="BS431" s="11"/>
    </row>
    <row r="432" spans="1:71" ht="15.75" x14ac:dyDescent="0.25">
      <c r="A432" s="52" t="s">
        <v>417</v>
      </c>
      <c r="B432" s="56"/>
      <c r="C432" s="131" t="s">
        <v>111</v>
      </c>
      <c r="D432" s="7" t="s">
        <v>24</v>
      </c>
      <c r="E432" s="7" t="s">
        <v>436</v>
      </c>
      <c r="F432" s="64" t="s">
        <v>132</v>
      </c>
      <c r="G432" s="62">
        <v>6</v>
      </c>
      <c r="I432" s="10" t="s">
        <v>110</v>
      </c>
      <c r="J432" s="71" t="str">
        <f t="shared" si="96"/>
        <v>Spare_DI33_6</v>
      </c>
      <c r="K432" s="74" t="s">
        <v>601</v>
      </c>
      <c r="L432" s="181"/>
      <c r="M432" s="181">
        <v>1000</v>
      </c>
      <c r="N432" s="78" t="s">
        <v>605</v>
      </c>
      <c r="O432" s="83"/>
      <c r="P432" s="78" t="str">
        <f t="shared" si="100"/>
        <v>Spare Yard _True_+CB.2</v>
      </c>
      <c r="R432" s="80"/>
      <c r="S432" s="92"/>
      <c r="W432" s="12" t="str">
        <f t="shared" si="91"/>
        <v/>
      </c>
      <c r="X432" s="6" t="str">
        <f t="shared" si="92"/>
        <v/>
      </c>
      <c r="Y432" s="106" t="str">
        <f t="shared" si="93"/>
        <v/>
      </c>
      <c r="Z432" s="107"/>
      <c r="AB432" s="108"/>
      <c r="AC432" s="108"/>
      <c r="AD432" s="71"/>
      <c r="AE432" s="71"/>
      <c r="AF432" s="71"/>
      <c r="AG432" s="71"/>
      <c r="AH432" s="118"/>
      <c r="AJ432" s="119"/>
      <c r="AK432" s="119"/>
      <c r="AL432" s="117" t="str">
        <f t="shared" si="98"/>
        <v/>
      </c>
      <c r="AQ432" s="130"/>
      <c r="AS432" s="131"/>
      <c r="AT432" s="7"/>
      <c r="AU432" s="132"/>
      <c r="AV432" s="129" t="str">
        <f t="shared" si="99"/>
        <v/>
      </c>
      <c r="AW432" s="140"/>
      <c r="BA432" s="150" t="str">
        <f t="shared" si="94"/>
        <v/>
      </c>
      <c r="BR432" s="6"/>
      <c r="BS432" s="11"/>
    </row>
    <row r="433" spans="1:71" ht="15.75" x14ac:dyDescent="0.25">
      <c r="A433" s="52" t="s">
        <v>417</v>
      </c>
      <c r="B433" s="56"/>
      <c r="C433" s="131" t="s">
        <v>111</v>
      </c>
      <c r="D433" s="7" t="s">
        <v>24</v>
      </c>
      <c r="E433" s="7" t="s">
        <v>436</v>
      </c>
      <c r="F433" s="64" t="s">
        <v>132</v>
      </c>
      <c r="G433" s="62">
        <v>7</v>
      </c>
      <c r="I433" s="10" t="s">
        <v>110</v>
      </c>
      <c r="J433" s="71" t="str">
        <f t="shared" si="96"/>
        <v>Spare_DI33_7</v>
      </c>
      <c r="K433" s="74" t="s">
        <v>601</v>
      </c>
      <c r="L433" s="181"/>
      <c r="M433" s="181">
        <v>1000</v>
      </c>
      <c r="N433" s="78" t="s">
        <v>605</v>
      </c>
      <c r="O433" s="83"/>
      <c r="P433" s="78" t="str">
        <f t="shared" si="100"/>
        <v>Spare Yard _True_+CB.2</v>
      </c>
      <c r="R433" s="80"/>
      <c r="S433" s="92"/>
      <c r="W433" s="12" t="str">
        <f t="shared" si="91"/>
        <v/>
      </c>
      <c r="X433" s="6" t="str">
        <f t="shared" si="92"/>
        <v/>
      </c>
      <c r="Y433" s="106" t="str">
        <f t="shared" si="93"/>
        <v/>
      </c>
      <c r="Z433" s="107"/>
      <c r="AB433" s="108"/>
      <c r="AC433" s="108"/>
      <c r="AD433" s="71"/>
      <c r="AE433" s="71"/>
      <c r="AF433" s="71"/>
      <c r="AG433" s="71"/>
      <c r="AH433" s="118"/>
      <c r="AJ433" s="119"/>
      <c r="AK433" s="119"/>
      <c r="AL433" s="117" t="str">
        <f t="shared" si="98"/>
        <v/>
      </c>
      <c r="AQ433" s="130"/>
      <c r="AS433" s="131"/>
      <c r="AT433" s="7"/>
      <c r="AU433" s="132"/>
      <c r="AV433" s="129" t="str">
        <f t="shared" si="99"/>
        <v/>
      </c>
      <c r="AW433" s="140"/>
      <c r="BA433" s="150" t="str">
        <f t="shared" si="94"/>
        <v/>
      </c>
      <c r="BR433" s="6"/>
      <c r="BS433" s="11"/>
    </row>
    <row r="434" spans="1:71" ht="15.75" x14ac:dyDescent="0.25">
      <c r="A434" s="52" t="s">
        <v>417</v>
      </c>
      <c r="B434" s="56"/>
      <c r="C434" s="131" t="s">
        <v>111</v>
      </c>
      <c r="D434" s="7" t="s">
        <v>24</v>
      </c>
      <c r="E434" s="7" t="s">
        <v>436</v>
      </c>
      <c r="F434" s="64" t="s">
        <v>132</v>
      </c>
      <c r="G434" s="62">
        <v>8</v>
      </c>
      <c r="I434" s="10" t="s">
        <v>110</v>
      </c>
      <c r="J434" s="71" t="str">
        <f t="shared" si="96"/>
        <v>Spare_DI33_8</v>
      </c>
      <c r="K434" s="74" t="s">
        <v>601</v>
      </c>
      <c r="L434" s="181"/>
      <c r="M434" s="181">
        <v>1000</v>
      </c>
      <c r="N434" s="78" t="s">
        <v>605</v>
      </c>
      <c r="O434" s="83"/>
      <c r="P434" s="78" t="str">
        <f t="shared" si="100"/>
        <v>Spare Yard _True_+CB.2</v>
      </c>
      <c r="R434" s="80"/>
      <c r="S434" s="92"/>
      <c r="W434" s="12" t="str">
        <f t="shared" si="91"/>
        <v/>
      </c>
      <c r="X434" s="6" t="str">
        <f t="shared" si="92"/>
        <v/>
      </c>
      <c r="Y434" s="106" t="str">
        <f t="shared" si="93"/>
        <v/>
      </c>
      <c r="Z434" s="107"/>
      <c r="AB434" s="108"/>
      <c r="AC434" s="108"/>
      <c r="AD434" s="71"/>
      <c r="AE434" s="71"/>
      <c r="AF434" s="71"/>
      <c r="AG434" s="71"/>
      <c r="AH434" s="118"/>
      <c r="AJ434" s="119"/>
      <c r="AK434" s="119"/>
      <c r="AL434" s="117" t="str">
        <f t="shared" si="98"/>
        <v/>
      </c>
      <c r="AQ434" s="130"/>
      <c r="AS434" s="131"/>
      <c r="AT434" s="7"/>
      <c r="AU434" s="132"/>
      <c r="AV434" s="129" t="str">
        <f t="shared" si="99"/>
        <v/>
      </c>
      <c r="AW434" s="140"/>
      <c r="BA434" s="150" t="str">
        <f t="shared" si="94"/>
        <v/>
      </c>
      <c r="BR434" s="6"/>
      <c r="BS434" s="11"/>
    </row>
    <row r="435" spans="1:71" ht="15.75" x14ac:dyDescent="0.25">
      <c r="A435" s="52" t="s">
        <v>417</v>
      </c>
      <c r="B435" s="56"/>
      <c r="C435" s="131" t="s">
        <v>111</v>
      </c>
      <c r="D435" s="7" t="s">
        <v>24</v>
      </c>
      <c r="E435" s="7" t="s">
        <v>437</v>
      </c>
      <c r="F435" s="64" t="s">
        <v>132</v>
      </c>
      <c r="G435" s="62">
        <v>1</v>
      </c>
      <c r="I435" s="10" t="s">
        <v>110</v>
      </c>
      <c r="J435" s="71" t="str">
        <f t="shared" si="96"/>
        <v>Spare_DI34_1</v>
      </c>
      <c r="K435" s="74" t="s">
        <v>601</v>
      </c>
      <c r="L435" s="181"/>
      <c r="M435" s="181">
        <v>1000</v>
      </c>
      <c r="N435" s="78" t="s">
        <v>605</v>
      </c>
      <c r="O435" s="83"/>
      <c r="P435" s="78" t="str">
        <f t="shared" si="100"/>
        <v>Spare Yard _True_+CB.2</v>
      </c>
      <c r="R435" s="80"/>
      <c r="S435" s="92"/>
      <c r="W435" s="12" t="str">
        <f t="shared" si="91"/>
        <v/>
      </c>
      <c r="X435" s="6" t="str">
        <f t="shared" si="92"/>
        <v/>
      </c>
      <c r="Y435" s="106" t="str">
        <f t="shared" si="93"/>
        <v/>
      </c>
      <c r="Z435" s="107"/>
      <c r="AB435" s="108"/>
      <c r="AC435" s="108"/>
      <c r="AD435" s="71"/>
      <c r="AE435" s="71"/>
      <c r="AF435" s="71"/>
      <c r="AG435" s="71"/>
      <c r="AH435" s="118"/>
      <c r="AJ435" s="119"/>
      <c r="AK435" s="119"/>
      <c r="AL435" s="117" t="str">
        <f t="shared" si="98"/>
        <v/>
      </c>
      <c r="AQ435" s="130"/>
      <c r="AS435" s="131"/>
      <c r="AT435" s="7"/>
      <c r="AU435" s="132"/>
      <c r="AV435" s="129" t="str">
        <f t="shared" si="99"/>
        <v/>
      </c>
      <c r="AW435" s="140"/>
      <c r="BA435" s="150" t="str">
        <f t="shared" si="94"/>
        <v/>
      </c>
      <c r="BR435" s="6"/>
      <c r="BS435" s="11"/>
    </row>
    <row r="436" spans="1:71" ht="15.75" x14ac:dyDescent="0.25">
      <c r="A436" s="52" t="s">
        <v>417</v>
      </c>
      <c r="B436" s="56"/>
      <c r="C436" s="131" t="s">
        <v>111</v>
      </c>
      <c r="D436" s="7" t="s">
        <v>24</v>
      </c>
      <c r="E436" s="7" t="s">
        <v>437</v>
      </c>
      <c r="F436" s="64" t="s">
        <v>132</v>
      </c>
      <c r="G436" s="62">
        <v>2</v>
      </c>
      <c r="I436" s="10" t="s">
        <v>110</v>
      </c>
      <c r="J436" s="71" t="str">
        <f t="shared" si="96"/>
        <v>Spare_DI34_2</v>
      </c>
      <c r="K436" s="74" t="s">
        <v>601</v>
      </c>
      <c r="L436" s="181"/>
      <c r="M436" s="181">
        <v>1000</v>
      </c>
      <c r="N436" s="78" t="s">
        <v>605</v>
      </c>
      <c r="O436" s="83"/>
      <c r="P436" s="78" t="str">
        <f t="shared" si="100"/>
        <v>Spare Yard _True_+CB.2</v>
      </c>
      <c r="R436" s="80"/>
      <c r="S436" s="92"/>
      <c r="W436" s="12" t="str">
        <f t="shared" si="91"/>
        <v/>
      </c>
      <c r="X436" s="6" t="str">
        <f t="shared" si="92"/>
        <v/>
      </c>
      <c r="Y436" s="106" t="str">
        <f t="shared" si="93"/>
        <v/>
      </c>
      <c r="Z436" s="107"/>
      <c r="AB436" s="108"/>
      <c r="AC436" s="108"/>
      <c r="AD436" s="71"/>
      <c r="AE436" s="71"/>
      <c r="AF436" s="71"/>
      <c r="AG436" s="71"/>
      <c r="AH436" s="118"/>
      <c r="AJ436" s="119"/>
      <c r="AK436" s="119"/>
      <c r="AL436" s="117" t="str">
        <f t="shared" si="98"/>
        <v/>
      </c>
      <c r="AQ436" s="130"/>
      <c r="AS436" s="131"/>
      <c r="AT436" s="7"/>
      <c r="AU436" s="132"/>
      <c r="AV436" s="129" t="str">
        <f t="shared" si="99"/>
        <v/>
      </c>
      <c r="AW436" s="140"/>
      <c r="BA436" s="150" t="str">
        <f t="shared" si="94"/>
        <v/>
      </c>
      <c r="BR436" s="6"/>
      <c r="BS436" s="11"/>
    </row>
    <row r="437" spans="1:71" ht="15.75" x14ac:dyDescent="0.25">
      <c r="A437" s="52" t="s">
        <v>417</v>
      </c>
      <c r="B437" s="56"/>
      <c r="C437" s="131" t="s">
        <v>111</v>
      </c>
      <c r="D437" s="7" t="s">
        <v>24</v>
      </c>
      <c r="E437" s="7" t="s">
        <v>437</v>
      </c>
      <c r="F437" s="64" t="s">
        <v>132</v>
      </c>
      <c r="G437" s="62">
        <v>3</v>
      </c>
      <c r="I437" s="10" t="s">
        <v>110</v>
      </c>
      <c r="J437" s="71" t="str">
        <f t="shared" si="96"/>
        <v>Spare_DI34_3</v>
      </c>
      <c r="K437" s="74" t="s">
        <v>601</v>
      </c>
      <c r="L437" s="181"/>
      <c r="M437" s="181">
        <v>1000</v>
      </c>
      <c r="N437" s="78" t="s">
        <v>605</v>
      </c>
      <c r="O437" s="83"/>
      <c r="P437" s="78" t="str">
        <f t="shared" si="100"/>
        <v>Spare Yard _True_+CB.2</v>
      </c>
      <c r="R437" s="80"/>
      <c r="S437" s="92"/>
      <c r="W437" s="12" t="str">
        <f t="shared" si="91"/>
        <v/>
      </c>
      <c r="X437" s="6" t="str">
        <f t="shared" si="92"/>
        <v/>
      </c>
      <c r="Y437" s="106" t="str">
        <f t="shared" si="93"/>
        <v/>
      </c>
      <c r="Z437" s="107"/>
      <c r="AB437" s="108"/>
      <c r="AC437" s="108"/>
      <c r="AD437" s="71"/>
      <c r="AE437" s="71"/>
      <c r="AF437" s="71"/>
      <c r="AG437" s="71"/>
      <c r="AH437" s="118"/>
      <c r="AJ437" s="119"/>
      <c r="AK437" s="119"/>
      <c r="AL437" s="117" t="str">
        <f t="shared" si="98"/>
        <v/>
      </c>
      <c r="AQ437" s="130"/>
      <c r="AS437" s="131"/>
      <c r="AT437" s="7"/>
      <c r="AU437" s="132"/>
      <c r="AV437" s="129" t="str">
        <f t="shared" si="99"/>
        <v/>
      </c>
      <c r="AW437" s="140"/>
      <c r="BA437" s="150" t="str">
        <f t="shared" si="94"/>
        <v/>
      </c>
      <c r="BR437" s="6"/>
      <c r="BS437" s="11"/>
    </row>
    <row r="438" spans="1:71" ht="15.75" x14ac:dyDescent="0.25">
      <c r="A438" s="52" t="s">
        <v>417</v>
      </c>
      <c r="B438" s="56"/>
      <c r="C438" s="131" t="s">
        <v>111</v>
      </c>
      <c r="D438" s="7" t="s">
        <v>24</v>
      </c>
      <c r="E438" s="7" t="s">
        <v>437</v>
      </c>
      <c r="F438" s="64" t="s">
        <v>132</v>
      </c>
      <c r="G438" s="62">
        <v>4</v>
      </c>
      <c r="I438" s="10" t="s">
        <v>110</v>
      </c>
      <c r="J438" s="71" t="str">
        <f t="shared" si="96"/>
        <v>Spare_DI34_4</v>
      </c>
      <c r="K438" s="74" t="s">
        <v>601</v>
      </c>
      <c r="L438" s="181"/>
      <c r="M438" s="181">
        <v>1000</v>
      </c>
      <c r="N438" s="78" t="s">
        <v>605</v>
      </c>
      <c r="O438" s="83"/>
      <c r="P438" s="78" t="str">
        <f t="shared" si="100"/>
        <v>Spare Yard _True_+CB.2</v>
      </c>
      <c r="R438" s="80"/>
      <c r="S438" s="92"/>
      <c r="W438" s="12" t="str">
        <f t="shared" si="91"/>
        <v/>
      </c>
      <c r="X438" s="6" t="str">
        <f t="shared" si="92"/>
        <v/>
      </c>
      <c r="Y438" s="106" t="str">
        <f t="shared" si="93"/>
        <v/>
      </c>
      <c r="Z438" s="107"/>
      <c r="AB438" s="108"/>
      <c r="AC438" s="108"/>
      <c r="AD438" s="71"/>
      <c r="AE438" s="71"/>
      <c r="AF438" s="71"/>
      <c r="AG438" s="71"/>
      <c r="AH438" s="118"/>
      <c r="AJ438" s="119"/>
      <c r="AK438" s="119"/>
      <c r="AL438" s="117" t="str">
        <f t="shared" si="98"/>
        <v/>
      </c>
      <c r="AQ438" s="130"/>
      <c r="AS438" s="131"/>
      <c r="AT438" s="7"/>
      <c r="AU438" s="132"/>
      <c r="AV438" s="129" t="str">
        <f t="shared" si="99"/>
        <v/>
      </c>
      <c r="AW438" s="140"/>
      <c r="BA438" s="150" t="str">
        <f t="shared" si="94"/>
        <v/>
      </c>
      <c r="BR438" s="6"/>
      <c r="BS438" s="11"/>
    </row>
    <row r="439" spans="1:71" ht="15.75" x14ac:dyDescent="0.25">
      <c r="A439" s="52" t="s">
        <v>417</v>
      </c>
      <c r="B439" s="56"/>
      <c r="C439" s="131" t="s">
        <v>111</v>
      </c>
      <c r="D439" s="7" t="s">
        <v>24</v>
      </c>
      <c r="E439" s="7" t="s">
        <v>437</v>
      </c>
      <c r="F439" s="64" t="s">
        <v>132</v>
      </c>
      <c r="G439" s="62">
        <v>5</v>
      </c>
      <c r="I439" s="10" t="s">
        <v>110</v>
      </c>
      <c r="J439" s="71" t="str">
        <f t="shared" si="96"/>
        <v>Spare_DI34_5</v>
      </c>
      <c r="K439" s="74" t="s">
        <v>601</v>
      </c>
      <c r="L439" s="181"/>
      <c r="M439" s="181">
        <v>1000</v>
      </c>
      <c r="N439" s="78" t="s">
        <v>605</v>
      </c>
      <c r="O439" s="83"/>
      <c r="P439" s="78" t="str">
        <f t="shared" si="100"/>
        <v>Spare Yard _True_+CB.2</v>
      </c>
      <c r="R439" s="80"/>
      <c r="S439" s="92"/>
      <c r="W439" s="12" t="str">
        <f t="shared" si="91"/>
        <v/>
      </c>
      <c r="X439" s="6" t="str">
        <f t="shared" si="92"/>
        <v/>
      </c>
      <c r="Y439" s="106" t="str">
        <f t="shared" si="93"/>
        <v/>
      </c>
      <c r="AA439" s="6"/>
      <c r="AH439" s="118"/>
      <c r="AJ439" s="119"/>
      <c r="AK439" s="119"/>
      <c r="AL439" s="117" t="str">
        <f t="shared" si="98"/>
        <v/>
      </c>
      <c r="AQ439" s="130"/>
      <c r="AS439" s="131"/>
      <c r="AT439" s="7"/>
      <c r="AU439" s="132"/>
      <c r="AV439" s="129" t="str">
        <f t="shared" si="99"/>
        <v/>
      </c>
      <c r="AW439" s="140"/>
      <c r="BA439" s="150" t="str">
        <f t="shared" si="94"/>
        <v/>
      </c>
      <c r="BR439" s="6"/>
      <c r="BS439" s="11"/>
    </row>
    <row r="440" spans="1:71" ht="15.75" x14ac:dyDescent="0.25">
      <c r="A440" s="52" t="s">
        <v>417</v>
      </c>
      <c r="B440" s="56"/>
      <c r="C440" s="131" t="s">
        <v>111</v>
      </c>
      <c r="D440" s="7" t="s">
        <v>24</v>
      </c>
      <c r="E440" s="7" t="s">
        <v>437</v>
      </c>
      <c r="F440" s="64" t="s">
        <v>132</v>
      </c>
      <c r="G440" s="62">
        <v>6</v>
      </c>
      <c r="I440" s="10" t="s">
        <v>110</v>
      </c>
      <c r="J440" s="71" t="str">
        <f t="shared" si="96"/>
        <v>Spare_DI34_6</v>
      </c>
      <c r="K440" s="74" t="s">
        <v>601</v>
      </c>
      <c r="L440" s="181"/>
      <c r="M440" s="181">
        <v>1000</v>
      </c>
      <c r="N440" s="78" t="s">
        <v>605</v>
      </c>
      <c r="O440" s="83"/>
      <c r="P440" s="78" t="str">
        <f t="shared" si="100"/>
        <v>Spare Yard _True_+CB.2</v>
      </c>
      <c r="R440" s="80"/>
      <c r="S440" s="92"/>
      <c r="W440" s="12" t="str">
        <f t="shared" si="91"/>
        <v/>
      </c>
      <c r="X440" s="6" t="str">
        <f t="shared" si="92"/>
        <v/>
      </c>
      <c r="Y440" s="106" t="str">
        <f t="shared" si="93"/>
        <v/>
      </c>
      <c r="AA440" s="6"/>
      <c r="AH440" s="118"/>
      <c r="AJ440" s="119"/>
      <c r="AK440" s="119"/>
      <c r="AL440" s="117" t="str">
        <f t="shared" si="98"/>
        <v/>
      </c>
      <c r="AQ440" s="130"/>
      <c r="AS440" s="131"/>
      <c r="AT440" s="7"/>
      <c r="AU440" s="132"/>
      <c r="AV440" s="129" t="str">
        <f t="shared" si="99"/>
        <v/>
      </c>
      <c r="AW440" s="140"/>
      <c r="BA440" s="150" t="str">
        <f t="shared" si="94"/>
        <v/>
      </c>
      <c r="BR440" s="6"/>
      <c r="BS440" s="11"/>
    </row>
    <row r="441" spans="1:71" ht="15.75" x14ac:dyDescent="0.25">
      <c r="A441" s="52" t="s">
        <v>417</v>
      </c>
      <c r="B441" s="56"/>
      <c r="C441" s="131" t="s">
        <v>111</v>
      </c>
      <c r="D441" s="7" t="s">
        <v>24</v>
      </c>
      <c r="E441" s="7" t="s">
        <v>437</v>
      </c>
      <c r="F441" s="64" t="s">
        <v>132</v>
      </c>
      <c r="G441" s="62">
        <v>7</v>
      </c>
      <c r="I441" s="10" t="s">
        <v>110</v>
      </c>
      <c r="J441" s="71" t="str">
        <f t="shared" si="96"/>
        <v>Spare_DI34_7</v>
      </c>
      <c r="K441" s="74" t="s">
        <v>601</v>
      </c>
      <c r="L441" s="181"/>
      <c r="M441" s="181">
        <v>1000</v>
      </c>
      <c r="N441" s="78" t="s">
        <v>605</v>
      </c>
      <c r="O441" s="83"/>
      <c r="P441" s="78" t="str">
        <f t="shared" si="100"/>
        <v>Spare Yard _True_+CB.2</v>
      </c>
      <c r="R441" s="80"/>
      <c r="S441" s="92"/>
      <c r="W441" s="12" t="str">
        <f t="shared" si="91"/>
        <v/>
      </c>
      <c r="X441" s="6" t="str">
        <f t="shared" si="92"/>
        <v/>
      </c>
      <c r="Y441" s="106" t="str">
        <f t="shared" si="93"/>
        <v/>
      </c>
      <c r="AA441" s="6"/>
      <c r="AH441" s="118"/>
      <c r="AJ441" s="119"/>
      <c r="AK441" s="119"/>
      <c r="AL441" s="117" t="str">
        <f t="shared" si="98"/>
        <v/>
      </c>
      <c r="AQ441" s="130"/>
      <c r="AS441" s="131"/>
      <c r="AT441" s="7"/>
      <c r="AU441" s="132"/>
      <c r="AV441" s="129" t="str">
        <f t="shared" si="99"/>
        <v/>
      </c>
      <c r="AW441" s="140"/>
      <c r="BA441" s="150" t="str">
        <f t="shared" si="94"/>
        <v/>
      </c>
      <c r="BR441" s="6"/>
      <c r="BS441" s="11"/>
    </row>
    <row r="442" spans="1:71" ht="15.75" x14ac:dyDescent="0.25">
      <c r="A442" s="52" t="s">
        <v>417</v>
      </c>
      <c r="B442" s="56"/>
      <c r="C442" s="131" t="s">
        <v>111</v>
      </c>
      <c r="D442" s="7" t="s">
        <v>24</v>
      </c>
      <c r="E442" s="7" t="s">
        <v>437</v>
      </c>
      <c r="F442" s="64" t="s">
        <v>132</v>
      </c>
      <c r="G442" s="62">
        <v>8</v>
      </c>
      <c r="I442" s="10" t="s">
        <v>110</v>
      </c>
      <c r="J442" s="71" t="str">
        <f t="shared" ref="J442:J458" si="101">CONCATENATE("Spare_",E442,"_",G442)</f>
        <v>Spare_DI34_8</v>
      </c>
      <c r="K442" s="74" t="s">
        <v>601</v>
      </c>
      <c r="L442" s="181"/>
      <c r="M442" s="181">
        <v>1000</v>
      </c>
      <c r="N442" s="78" t="s">
        <v>605</v>
      </c>
      <c r="O442" s="83"/>
      <c r="P442" s="78" t="str">
        <f t="shared" si="100"/>
        <v>Spare Yard _True_+CB.2</v>
      </c>
      <c r="R442" s="80"/>
      <c r="S442" s="92"/>
      <c r="W442" s="12" t="str">
        <f t="shared" si="91"/>
        <v/>
      </c>
      <c r="X442" s="6" t="str">
        <f t="shared" si="92"/>
        <v/>
      </c>
      <c r="Y442" s="106" t="str">
        <f t="shared" si="93"/>
        <v/>
      </c>
      <c r="AA442" s="6"/>
      <c r="AJ442" s="119"/>
      <c r="AK442" s="119"/>
      <c r="AL442" s="117" t="str">
        <f t="shared" si="98"/>
        <v/>
      </c>
      <c r="AQ442" s="130"/>
      <c r="AS442" s="131"/>
      <c r="AT442" s="7"/>
      <c r="AU442" s="132"/>
      <c r="AV442" s="129" t="str">
        <f t="shared" si="99"/>
        <v/>
      </c>
      <c r="AW442" s="140"/>
      <c r="BA442" s="150" t="str">
        <f t="shared" si="94"/>
        <v/>
      </c>
      <c r="BR442" s="6"/>
      <c r="BS442" s="11"/>
    </row>
    <row r="443" spans="1:71" ht="15.75" x14ac:dyDescent="0.25">
      <c r="A443" s="52" t="s">
        <v>417</v>
      </c>
      <c r="B443" s="56"/>
      <c r="C443" s="131" t="s">
        <v>111</v>
      </c>
      <c r="D443" s="7" t="s">
        <v>24</v>
      </c>
      <c r="E443" s="7" t="s">
        <v>438</v>
      </c>
      <c r="F443" s="64" t="s">
        <v>132</v>
      </c>
      <c r="G443" s="62">
        <v>1</v>
      </c>
      <c r="I443" s="10" t="s">
        <v>110</v>
      </c>
      <c r="J443" s="71" t="str">
        <f t="shared" si="101"/>
        <v>Spare_DI35_1</v>
      </c>
      <c r="K443" s="74" t="s">
        <v>601</v>
      </c>
      <c r="L443" s="181"/>
      <c r="M443" s="181">
        <v>1000</v>
      </c>
      <c r="N443" s="78" t="s">
        <v>605</v>
      </c>
      <c r="O443" s="83"/>
      <c r="P443" s="78" t="str">
        <f t="shared" si="100"/>
        <v>Spare Yard _True_+CB.2</v>
      </c>
      <c r="R443" s="80"/>
      <c r="S443" s="92"/>
      <c r="W443" s="12" t="str">
        <f t="shared" si="91"/>
        <v/>
      </c>
      <c r="X443" s="6" t="str">
        <f t="shared" si="92"/>
        <v/>
      </c>
      <c r="Y443" s="106" t="str">
        <f t="shared" si="93"/>
        <v/>
      </c>
      <c r="AA443" s="6"/>
      <c r="AH443" s="118"/>
      <c r="AJ443" s="119"/>
      <c r="AK443" s="119"/>
      <c r="AL443" s="117" t="str">
        <f t="shared" si="98"/>
        <v/>
      </c>
      <c r="AQ443" s="130"/>
      <c r="AS443" s="131"/>
      <c r="AT443" s="7"/>
      <c r="AU443" s="132"/>
      <c r="AV443" s="129" t="str">
        <f t="shared" si="99"/>
        <v/>
      </c>
      <c r="AW443" s="140"/>
      <c r="BA443" s="150" t="str">
        <f t="shared" si="94"/>
        <v/>
      </c>
      <c r="BR443" s="6"/>
      <c r="BS443" s="11"/>
    </row>
    <row r="444" spans="1:71" ht="15.75" x14ac:dyDescent="0.25">
      <c r="A444" s="52" t="s">
        <v>417</v>
      </c>
      <c r="B444" s="56"/>
      <c r="C444" s="131" t="s">
        <v>111</v>
      </c>
      <c r="D444" s="7" t="s">
        <v>24</v>
      </c>
      <c r="E444" s="7" t="s">
        <v>438</v>
      </c>
      <c r="F444" s="64" t="s">
        <v>132</v>
      </c>
      <c r="G444" s="62">
        <v>2</v>
      </c>
      <c r="I444" s="10" t="s">
        <v>110</v>
      </c>
      <c r="J444" s="71" t="str">
        <f t="shared" si="101"/>
        <v>Spare_DI35_2</v>
      </c>
      <c r="K444" s="74" t="s">
        <v>601</v>
      </c>
      <c r="L444" s="181"/>
      <c r="M444" s="181">
        <v>1000</v>
      </c>
      <c r="N444" s="78" t="s">
        <v>605</v>
      </c>
      <c r="O444" s="83"/>
      <c r="P444" s="78" t="str">
        <f t="shared" si="100"/>
        <v>Spare Yard _True_+CB.2</v>
      </c>
      <c r="R444" s="80"/>
      <c r="S444" s="92"/>
      <c r="W444" s="12" t="str">
        <f t="shared" si="91"/>
        <v/>
      </c>
      <c r="X444" s="6" t="str">
        <f t="shared" si="92"/>
        <v/>
      </c>
      <c r="Y444" s="106" t="str">
        <f t="shared" si="93"/>
        <v/>
      </c>
      <c r="AA444" s="6"/>
      <c r="AH444" s="118"/>
      <c r="AJ444" s="119"/>
      <c r="AK444" s="119"/>
      <c r="AL444" s="117" t="str">
        <f t="shared" si="98"/>
        <v/>
      </c>
      <c r="AQ444" s="130"/>
      <c r="AS444" s="131"/>
      <c r="AT444" s="7"/>
      <c r="AU444" s="132"/>
      <c r="AV444" s="129" t="str">
        <f t="shared" si="99"/>
        <v/>
      </c>
      <c r="AW444" s="140"/>
      <c r="BA444" s="150" t="str">
        <f t="shared" si="94"/>
        <v/>
      </c>
      <c r="BR444" s="6"/>
      <c r="BS444" s="11"/>
    </row>
    <row r="445" spans="1:71" ht="15.75" x14ac:dyDescent="0.25">
      <c r="A445" s="52" t="s">
        <v>417</v>
      </c>
      <c r="B445" s="56"/>
      <c r="C445" s="131" t="s">
        <v>111</v>
      </c>
      <c r="D445" s="7" t="s">
        <v>24</v>
      </c>
      <c r="E445" s="7" t="s">
        <v>438</v>
      </c>
      <c r="F445" s="64" t="s">
        <v>132</v>
      </c>
      <c r="G445" s="62">
        <v>3</v>
      </c>
      <c r="I445" s="10" t="s">
        <v>110</v>
      </c>
      <c r="J445" s="71" t="str">
        <f t="shared" si="101"/>
        <v>Spare_DI35_3</v>
      </c>
      <c r="K445" s="74" t="s">
        <v>601</v>
      </c>
      <c r="L445" s="181"/>
      <c r="M445" s="181">
        <v>1000</v>
      </c>
      <c r="N445" s="78" t="s">
        <v>605</v>
      </c>
      <c r="O445" s="83"/>
      <c r="P445" s="78" t="str">
        <f t="shared" si="100"/>
        <v>Spare Yard _True_+CB.2</v>
      </c>
      <c r="R445" s="80"/>
      <c r="S445" s="92"/>
      <c r="W445" s="12" t="str">
        <f t="shared" si="91"/>
        <v/>
      </c>
      <c r="X445" s="6" t="str">
        <f t="shared" si="92"/>
        <v/>
      </c>
      <c r="Y445" s="106" t="str">
        <f t="shared" si="93"/>
        <v/>
      </c>
      <c r="AA445" s="6"/>
      <c r="AJ445" s="119"/>
      <c r="AK445" s="119"/>
      <c r="AL445" s="117" t="str">
        <f t="shared" si="98"/>
        <v/>
      </c>
      <c r="AQ445" s="130"/>
      <c r="AS445" s="131"/>
      <c r="AT445" s="7"/>
      <c r="AU445" s="132"/>
      <c r="AV445" s="129" t="str">
        <f t="shared" si="99"/>
        <v/>
      </c>
      <c r="AW445" s="140"/>
      <c r="BA445" s="150" t="str">
        <f t="shared" si="94"/>
        <v/>
      </c>
      <c r="BR445" s="6"/>
      <c r="BS445" s="11"/>
    </row>
    <row r="446" spans="1:71" ht="15.75" x14ac:dyDescent="0.25">
      <c r="A446" s="52" t="s">
        <v>417</v>
      </c>
      <c r="B446" s="56"/>
      <c r="C446" s="131" t="s">
        <v>111</v>
      </c>
      <c r="D446" s="7" t="s">
        <v>24</v>
      </c>
      <c r="E446" s="7" t="s">
        <v>438</v>
      </c>
      <c r="F446" s="64" t="s">
        <v>132</v>
      </c>
      <c r="G446" s="62">
        <v>4</v>
      </c>
      <c r="I446" s="10" t="s">
        <v>110</v>
      </c>
      <c r="J446" s="71" t="str">
        <f t="shared" si="101"/>
        <v>Spare_DI35_4</v>
      </c>
      <c r="K446" s="74" t="s">
        <v>601</v>
      </c>
      <c r="L446" s="181"/>
      <c r="M446" s="181">
        <v>1000</v>
      </c>
      <c r="N446" s="78" t="s">
        <v>605</v>
      </c>
      <c r="O446" s="83"/>
      <c r="P446" s="78" t="str">
        <f t="shared" si="100"/>
        <v>Spare Yard _True_+CB.2</v>
      </c>
      <c r="R446" s="80"/>
      <c r="S446" s="92"/>
      <c r="W446" s="12" t="str">
        <f t="shared" si="91"/>
        <v/>
      </c>
      <c r="X446" s="6" t="str">
        <f t="shared" si="92"/>
        <v/>
      </c>
      <c r="Y446" s="106" t="str">
        <f t="shared" si="93"/>
        <v/>
      </c>
      <c r="AA446" s="6"/>
      <c r="AJ446" s="119"/>
      <c r="AK446" s="119"/>
      <c r="AL446" s="117" t="str">
        <f t="shared" si="98"/>
        <v/>
      </c>
      <c r="AQ446" s="130"/>
      <c r="AS446" s="131"/>
      <c r="AT446" s="7"/>
      <c r="AU446" s="132"/>
      <c r="AV446" s="129" t="str">
        <f t="shared" si="99"/>
        <v/>
      </c>
      <c r="AW446" s="140"/>
      <c r="BA446" s="150" t="str">
        <f t="shared" si="94"/>
        <v/>
      </c>
      <c r="BR446" s="6"/>
      <c r="BS446" s="11"/>
    </row>
    <row r="447" spans="1:71" ht="15.75" x14ac:dyDescent="0.25">
      <c r="A447" s="52" t="s">
        <v>417</v>
      </c>
      <c r="B447" s="56"/>
      <c r="C447" s="131" t="s">
        <v>111</v>
      </c>
      <c r="D447" s="7" t="s">
        <v>24</v>
      </c>
      <c r="E447" s="7" t="s">
        <v>438</v>
      </c>
      <c r="F447" s="64" t="s">
        <v>132</v>
      </c>
      <c r="G447" s="62">
        <v>5</v>
      </c>
      <c r="I447" s="10" t="s">
        <v>110</v>
      </c>
      <c r="J447" s="71" t="str">
        <f t="shared" si="101"/>
        <v>Spare_DI35_5</v>
      </c>
      <c r="K447" s="74" t="s">
        <v>601</v>
      </c>
      <c r="L447" s="181"/>
      <c r="M447" s="181">
        <v>1000</v>
      </c>
      <c r="N447" s="78" t="s">
        <v>605</v>
      </c>
      <c r="O447" s="83"/>
      <c r="P447" s="78" t="str">
        <f t="shared" si="100"/>
        <v>Spare Yard _True_+CB.2</v>
      </c>
      <c r="R447" s="80"/>
      <c r="S447" s="92"/>
      <c r="W447" s="12" t="str">
        <f t="shared" si="91"/>
        <v/>
      </c>
      <c r="X447" s="6" t="str">
        <f t="shared" si="92"/>
        <v/>
      </c>
      <c r="Y447" s="106" t="str">
        <f t="shared" si="93"/>
        <v/>
      </c>
      <c r="AA447" s="6"/>
      <c r="AH447" s="118"/>
      <c r="AJ447" s="119"/>
      <c r="AK447" s="119"/>
      <c r="AL447" s="117" t="str">
        <f t="shared" si="98"/>
        <v/>
      </c>
      <c r="AQ447" s="130"/>
      <c r="AS447" s="131"/>
      <c r="AT447" s="7"/>
      <c r="AU447" s="132"/>
      <c r="AV447" s="129" t="str">
        <f t="shared" si="99"/>
        <v/>
      </c>
      <c r="AW447" s="140"/>
      <c r="BA447" s="150" t="str">
        <f t="shared" si="94"/>
        <v/>
      </c>
      <c r="BR447" s="6"/>
      <c r="BS447" s="11"/>
    </row>
    <row r="448" spans="1:71" ht="15.75" x14ac:dyDescent="0.25">
      <c r="A448" s="52" t="s">
        <v>417</v>
      </c>
      <c r="B448" s="56"/>
      <c r="C448" s="131" t="s">
        <v>111</v>
      </c>
      <c r="D448" s="7" t="s">
        <v>24</v>
      </c>
      <c r="E448" s="7" t="s">
        <v>438</v>
      </c>
      <c r="F448" s="64" t="s">
        <v>132</v>
      </c>
      <c r="G448" s="62">
        <v>6</v>
      </c>
      <c r="I448" s="10" t="s">
        <v>110</v>
      </c>
      <c r="J448" s="71" t="str">
        <f t="shared" si="101"/>
        <v>Spare_DI35_6</v>
      </c>
      <c r="K448" s="74" t="s">
        <v>601</v>
      </c>
      <c r="L448" s="181"/>
      <c r="M448" s="181">
        <v>1000</v>
      </c>
      <c r="N448" s="78" t="s">
        <v>605</v>
      </c>
      <c r="O448" s="83"/>
      <c r="P448" s="78" t="str">
        <f t="shared" si="100"/>
        <v>Spare Yard _True_+CB.2</v>
      </c>
      <c r="R448" s="80"/>
      <c r="S448" s="92"/>
      <c r="W448" s="12" t="str">
        <f t="shared" si="91"/>
        <v/>
      </c>
      <c r="X448" s="6" t="str">
        <f t="shared" si="92"/>
        <v/>
      </c>
      <c r="Y448" s="106" t="str">
        <f t="shared" si="93"/>
        <v/>
      </c>
      <c r="AA448" s="6"/>
      <c r="AH448" s="118"/>
      <c r="AJ448" s="119"/>
      <c r="AK448" s="119"/>
      <c r="AL448" s="117" t="str">
        <f t="shared" si="98"/>
        <v/>
      </c>
      <c r="AQ448" s="130"/>
      <c r="AS448" s="131"/>
      <c r="AT448" s="7"/>
      <c r="AU448" s="132"/>
      <c r="AV448" s="129" t="str">
        <f t="shared" si="99"/>
        <v/>
      </c>
      <c r="AW448" s="140"/>
      <c r="BA448" s="150" t="str">
        <f t="shared" si="94"/>
        <v/>
      </c>
      <c r="BR448" s="6"/>
      <c r="BS448" s="11"/>
    </row>
    <row r="449" spans="1:71" ht="15.75" x14ac:dyDescent="0.25">
      <c r="A449" s="52" t="s">
        <v>417</v>
      </c>
      <c r="B449" s="56"/>
      <c r="C449" s="131" t="s">
        <v>111</v>
      </c>
      <c r="D449" s="7" t="s">
        <v>24</v>
      </c>
      <c r="E449" s="7" t="s">
        <v>438</v>
      </c>
      <c r="F449" s="64" t="s">
        <v>132</v>
      </c>
      <c r="G449" s="62">
        <v>7</v>
      </c>
      <c r="I449" s="10" t="s">
        <v>110</v>
      </c>
      <c r="J449" s="71" t="str">
        <f t="shared" si="101"/>
        <v>Spare_DI35_7</v>
      </c>
      <c r="K449" s="74" t="s">
        <v>601</v>
      </c>
      <c r="L449" s="181"/>
      <c r="M449" s="181">
        <v>1000</v>
      </c>
      <c r="N449" s="78" t="s">
        <v>605</v>
      </c>
      <c r="O449" s="83"/>
      <c r="P449" s="78" t="str">
        <f t="shared" si="100"/>
        <v>Spare Yard _True_+CB.2</v>
      </c>
      <c r="R449" s="80"/>
      <c r="S449" s="92"/>
      <c r="W449" s="12" t="str">
        <f t="shared" si="91"/>
        <v/>
      </c>
      <c r="X449" s="6" t="str">
        <f t="shared" si="92"/>
        <v/>
      </c>
      <c r="Y449" s="106" t="str">
        <f t="shared" si="93"/>
        <v/>
      </c>
      <c r="AA449" s="6"/>
      <c r="AH449" s="118"/>
      <c r="AJ449" s="119"/>
      <c r="AK449" s="119"/>
      <c r="AL449" s="117" t="str">
        <f t="shared" si="98"/>
        <v/>
      </c>
      <c r="AQ449" s="130"/>
      <c r="AS449" s="131"/>
      <c r="AT449" s="7"/>
      <c r="AU449" s="132"/>
      <c r="AV449" s="129" t="str">
        <f t="shared" si="99"/>
        <v/>
      </c>
      <c r="AW449" s="140"/>
      <c r="BA449" s="150" t="str">
        <f t="shared" si="94"/>
        <v/>
      </c>
      <c r="BR449" s="6"/>
      <c r="BS449" s="11"/>
    </row>
    <row r="450" spans="1:71" ht="15.75" x14ac:dyDescent="0.25">
      <c r="A450" s="52" t="s">
        <v>417</v>
      </c>
      <c r="B450" s="56"/>
      <c r="C450" s="131" t="s">
        <v>111</v>
      </c>
      <c r="D450" s="7" t="s">
        <v>24</v>
      </c>
      <c r="E450" s="7" t="s">
        <v>438</v>
      </c>
      <c r="F450" s="64" t="s">
        <v>132</v>
      </c>
      <c r="G450" s="62">
        <v>8</v>
      </c>
      <c r="I450" s="10" t="s">
        <v>110</v>
      </c>
      <c r="J450" s="71" t="str">
        <f t="shared" si="101"/>
        <v>Spare_DI35_8</v>
      </c>
      <c r="K450" s="74" t="s">
        <v>601</v>
      </c>
      <c r="L450" s="181"/>
      <c r="M450" s="181">
        <v>1000</v>
      </c>
      <c r="N450" s="78" t="s">
        <v>605</v>
      </c>
      <c r="O450" s="83"/>
      <c r="P450" s="78" t="str">
        <f t="shared" si="100"/>
        <v>Spare Yard _True_+CB.2</v>
      </c>
      <c r="R450" s="80"/>
      <c r="S450" s="92"/>
      <c r="W450" s="12" t="str">
        <f t="shared" si="91"/>
        <v/>
      </c>
      <c r="X450" s="6" t="str">
        <f t="shared" si="92"/>
        <v/>
      </c>
      <c r="Y450" s="106" t="str">
        <f t="shared" si="93"/>
        <v/>
      </c>
      <c r="AA450" s="6"/>
      <c r="AH450" s="118"/>
      <c r="AJ450" s="119"/>
      <c r="AK450" s="119"/>
      <c r="AL450" s="117" t="str">
        <f t="shared" si="98"/>
        <v/>
      </c>
      <c r="AQ450" s="130"/>
      <c r="AS450" s="131"/>
      <c r="AT450" s="7"/>
      <c r="AU450" s="132"/>
      <c r="AV450" s="129" t="str">
        <f t="shared" si="99"/>
        <v/>
      </c>
      <c r="AW450" s="140"/>
      <c r="BA450" s="150" t="str">
        <f t="shared" si="94"/>
        <v/>
      </c>
      <c r="BR450" s="6"/>
      <c r="BS450" s="11"/>
    </row>
    <row r="451" spans="1:71" ht="15.75" x14ac:dyDescent="0.25">
      <c r="A451" s="52" t="s">
        <v>417</v>
      </c>
      <c r="B451" s="56"/>
      <c r="C451" s="131" t="s">
        <v>111</v>
      </c>
      <c r="D451" s="7" t="s">
        <v>24</v>
      </c>
      <c r="E451" s="7" t="s">
        <v>439</v>
      </c>
      <c r="F451" s="64" t="s">
        <v>132</v>
      </c>
      <c r="G451" s="62">
        <v>1</v>
      </c>
      <c r="I451" s="10" t="s">
        <v>110</v>
      </c>
      <c r="J451" s="71" t="str">
        <f t="shared" si="101"/>
        <v>Spare_DI36_1</v>
      </c>
      <c r="K451" s="74" t="s">
        <v>601</v>
      </c>
      <c r="L451" s="181"/>
      <c r="M451" s="181">
        <v>1000</v>
      </c>
      <c r="N451" s="78" t="s">
        <v>605</v>
      </c>
      <c r="O451" s="83"/>
      <c r="P451" s="78" t="str">
        <f t="shared" si="100"/>
        <v>Spare Yard _True_+CB.2</v>
      </c>
      <c r="R451" s="80"/>
      <c r="S451" s="92"/>
      <c r="W451" s="12" t="str">
        <f t="shared" si="91"/>
        <v/>
      </c>
      <c r="X451" s="6" t="str">
        <f t="shared" si="92"/>
        <v/>
      </c>
      <c r="Y451" s="106" t="str">
        <f t="shared" si="93"/>
        <v/>
      </c>
      <c r="AA451" s="6"/>
      <c r="AJ451" s="119"/>
      <c r="AK451" s="119"/>
      <c r="AL451" s="117" t="str">
        <f t="shared" si="98"/>
        <v/>
      </c>
      <c r="AQ451" s="130"/>
      <c r="AS451" s="131"/>
      <c r="AT451" s="7"/>
      <c r="AU451" s="132"/>
      <c r="AV451" s="129" t="str">
        <f t="shared" si="99"/>
        <v/>
      </c>
      <c r="AW451" s="140"/>
      <c r="BA451" s="150" t="str">
        <f t="shared" si="94"/>
        <v/>
      </c>
      <c r="BR451" s="6"/>
      <c r="BS451" s="11"/>
    </row>
    <row r="452" spans="1:71" ht="15.75" x14ac:dyDescent="0.25">
      <c r="A452" s="52" t="s">
        <v>417</v>
      </c>
      <c r="B452" s="56"/>
      <c r="C452" s="131" t="s">
        <v>111</v>
      </c>
      <c r="D452" s="7" t="s">
        <v>24</v>
      </c>
      <c r="E452" s="7" t="s">
        <v>439</v>
      </c>
      <c r="F452" s="64" t="s">
        <v>132</v>
      </c>
      <c r="G452" s="62">
        <v>2</v>
      </c>
      <c r="I452" s="10" t="s">
        <v>110</v>
      </c>
      <c r="J452" s="71" t="str">
        <f t="shared" si="101"/>
        <v>Spare_DI36_2</v>
      </c>
      <c r="K452" s="74" t="s">
        <v>601</v>
      </c>
      <c r="L452" s="181"/>
      <c r="M452" s="181">
        <v>1000</v>
      </c>
      <c r="N452" s="78" t="s">
        <v>605</v>
      </c>
      <c r="O452" s="83"/>
      <c r="P452" s="78" t="str">
        <f t="shared" si="100"/>
        <v>Spare Yard _True_+CB.2</v>
      </c>
      <c r="R452" s="80"/>
      <c r="S452" s="92"/>
      <c r="W452" s="12" t="str">
        <f t="shared" ref="W452:W506" si="102">IF(COUNTIF(N452,"spare"),"","Mqtt1")</f>
        <v/>
      </c>
      <c r="X452" s="6" t="str">
        <f t="shared" ref="X452:X506" si="103">IF(COUNTIF(N452,"spare"),"",N452)</f>
        <v/>
      </c>
      <c r="Y452" s="106" t="str">
        <f t="shared" ref="Y452:Y506" si="104">IF(COUNTIF(N452,"spare"),"","$."&amp;J452)</f>
        <v/>
      </c>
      <c r="AA452" s="6"/>
      <c r="AL452" s="117" t="str">
        <f t="shared" si="98"/>
        <v/>
      </c>
      <c r="AQ452" s="130"/>
      <c r="AS452" s="131"/>
      <c r="AT452" s="7"/>
      <c r="AU452" s="132"/>
      <c r="AV452" s="129" t="str">
        <f t="shared" si="99"/>
        <v/>
      </c>
      <c r="AW452" s="140"/>
      <c r="BA452" s="150" t="str">
        <f t="shared" ref="BA452:BA491" si="105">IF(ISNUMBER(AL452),"1","")</f>
        <v/>
      </c>
      <c r="BR452" s="6"/>
      <c r="BS452" s="11"/>
    </row>
    <row r="453" spans="1:71" ht="15.75" x14ac:dyDescent="0.25">
      <c r="A453" s="52" t="s">
        <v>417</v>
      </c>
      <c r="B453" s="56"/>
      <c r="C453" s="131" t="s">
        <v>111</v>
      </c>
      <c r="D453" s="7" t="s">
        <v>24</v>
      </c>
      <c r="E453" s="7" t="s">
        <v>439</v>
      </c>
      <c r="F453" s="64" t="s">
        <v>132</v>
      </c>
      <c r="G453" s="62">
        <v>3</v>
      </c>
      <c r="I453" s="10" t="s">
        <v>110</v>
      </c>
      <c r="J453" s="71" t="str">
        <f t="shared" si="101"/>
        <v>Spare_DI36_3</v>
      </c>
      <c r="K453" s="74" t="s">
        <v>601</v>
      </c>
      <c r="L453" s="181"/>
      <c r="M453" s="181">
        <v>1000</v>
      </c>
      <c r="N453" s="78" t="s">
        <v>605</v>
      </c>
      <c r="O453" s="83"/>
      <c r="P453" s="78" t="str">
        <f t="shared" si="100"/>
        <v>Spare Yard _True_+CB.2</v>
      </c>
      <c r="R453" s="80"/>
      <c r="S453" s="92"/>
      <c r="W453" s="12" t="str">
        <f t="shared" si="102"/>
        <v/>
      </c>
      <c r="X453" s="6" t="str">
        <f t="shared" si="103"/>
        <v/>
      </c>
      <c r="Y453" s="106" t="str">
        <f t="shared" si="104"/>
        <v/>
      </c>
      <c r="AA453" s="6"/>
      <c r="AL453" s="117" t="str">
        <f t="shared" si="98"/>
        <v/>
      </c>
      <c r="AQ453" s="130"/>
      <c r="AS453" s="131"/>
      <c r="AT453" s="7"/>
      <c r="AU453" s="132"/>
      <c r="AV453" s="129" t="str">
        <f t="shared" si="99"/>
        <v/>
      </c>
      <c r="AW453" s="140"/>
      <c r="BA453" s="150" t="str">
        <f t="shared" si="105"/>
        <v/>
      </c>
      <c r="BR453" s="6"/>
      <c r="BS453" s="11"/>
    </row>
    <row r="454" spans="1:71" ht="15.75" x14ac:dyDescent="0.25">
      <c r="A454" s="52" t="s">
        <v>417</v>
      </c>
      <c r="B454" s="56"/>
      <c r="C454" s="131" t="s">
        <v>111</v>
      </c>
      <c r="D454" s="7" t="s">
        <v>24</v>
      </c>
      <c r="E454" s="7" t="s">
        <v>439</v>
      </c>
      <c r="F454" s="64" t="s">
        <v>132</v>
      </c>
      <c r="G454" s="62">
        <v>4</v>
      </c>
      <c r="I454" s="10" t="s">
        <v>110</v>
      </c>
      <c r="J454" s="71" t="str">
        <f t="shared" si="101"/>
        <v>Spare_DI36_4</v>
      </c>
      <c r="K454" s="74" t="s">
        <v>601</v>
      </c>
      <c r="L454" s="181"/>
      <c r="M454" s="181">
        <v>1000</v>
      </c>
      <c r="N454" s="78" t="s">
        <v>605</v>
      </c>
      <c r="O454" s="83"/>
      <c r="P454" s="78" t="str">
        <f t="shared" si="100"/>
        <v>Spare Yard _True_+CB.2</v>
      </c>
      <c r="R454" s="80"/>
      <c r="S454" s="92"/>
      <c r="W454" s="12" t="str">
        <f t="shared" si="102"/>
        <v/>
      </c>
      <c r="X454" s="6" t="str">
        <f t="shared" si="103"/>
        <v/>
      </c>
      <c r="Y454" s="106" t="str">
        <f t="shared" si="104"/>
        <v/>
      </c>
      <c r="AA454" s="6"/>
      <c r="AL454" s="117" t="str">
        <f t="shared" si="98"/>
        <v/>
      </c>
      <c r="AQ454" s="130"/>
      <c r="AS454" s="131"/>
      <c r="AT454" s="7"/>
      <c r="AU454" s="132"/>
      <c r="AV454" s="129" t="str">
        <f t="shared" si="99"/>
        <v/>
      </c>
      <c r="AW454" s="140"/>
      <c r="BA454" s="150" t="str">
        <f t="shared" si="105"/>
        <v/>
      </c>
      <c r="BR454" s="6"/>
      <c r="BS454" s="11"/>
    </row>
    <row r="455" spans="1:71" ht="15.75" x14ac:dyDescent="0.25">
      <c r="A455" s="52" t="s">
        <v>417</v>
      </c>
      <c r="B455" s="56"/>
      <c r="C455" s="131" t="s">
        <v>111</v>
      </c>
      <c r="D455" s="7" t="s">
        <v>24</v>
      </c>
      <c r="E455" s="7" t="s">
        <v>439</v>
      </c>
      <c r="F455" s="64" t="s">
        <v>132</v>
      </c>
      <c r="G455" s="62">
        <v>5</v>
      </c>
      <c r="I455" s="10" t="s">
        <v>110</v>
      </c>
      <c r="J455" s="71" t="str">
        <f t="shared" si="101"/>
        <v>Spare_DI36_5</v>
      </c>
      <c r="K455" s="74" t="s">
        <v>601</v>
      </c>
      <c r="L455" s="181"/>
      <c r="M455" s="181">
        <v>1000</v>
      </c>
      <c r="N455" s="78" t="s">
        <v>605</v>
      </c>
      <c r="O455" s="83"/>
      <c r="P455" s="78" t="str">
        <f t="shared" si="100"/>
        <v>Spare Yard _True_+CB.2</v>
      </c>
      <c r="S455" s="92"/>
      <c r="T455" s="74"/>
      <c r="V455" s="99"/>
      <c r="W455" s="12" t="str">
        <f t="shared" si="102"/>
        <v/>
      </c>
      <c r="X455" s="6" t="str">
        <f t="shared" si="103"/>
        <v/>
      </c>
      <c r="Y455" s="106" t="str">
        <f t="shared" si="104"/>
        <v/>
      </c>
      <c r="Z455" s="107"/>
      <c r="AB455" s="108"/>
      <c r="AC455" s="108"/>
      <c r="AD455" s="71"/>
      <c r="AE455" s="71"/>
      <c r="AF455" s="71"/>
      <c r="AG455" s="71"/>
      <c r="AH455" s="120"/>
      <c r="AJ455" s="119"/>
      <c r="AK455" s="119"/>
      <c r="AL455" s="117" t="str">
        <f t="shared" si="98"/>
        <v/>
      </c>
      <c r="AQ455" s="130"/>
      <c r="AS455" s="131"/>
      <c r="AT455" s="7"/>
      <c r="AU455" s="132"/>
      <c r="AV455" s="129" t="str">
        <f t="shared" si="99"/>
        <v/>
      </c>
      <c r="AW455" s="140"/>
      <c r="AY455" s="148"/>
      <c r="AZ455" s="148"/>
      <c r="BA455" s="150" t="str">
        <f t="shared" si="105"/>
        <v/>
      </c>
      <c r="BB455" s="157"/>
      <c r="BC455" s="136"/>
      <c r="BF455" s="136"/>
      <c r="BI455" s="136"/>
      <c r="BL455" s="136"/>
      <c r="BO455" s="136"/>
      <c r="BP455" s="158"/>
      <c r="BQ455" s="107"/>
      <c r="BR455" s="62"/>
      <c r="BS455" s="71"/>
    </row>
    <row r="456" spans="1:71" ht="15.75" x14ac:dyDescent="0.25">
      <c r="A456" s="52" t="s">
        <v>417</v>
      </c>
      <c r="B456" s="56"/>
      <c r="C456" s="131" t="s">
        <v>111</v>
      </c>
      <c r="D456" s="7" t="s">
        <v>24</v>
      </c>
      <c r="E456" s="7" t="s">
        <v>439</v>
      </c>
      <c r="F456" s="64" t="s">
        <v>132</v>
      </c>
      <c r="G456" s="62">
        <v>6</v>
      </c>
      <c r="I456" s="10" t="s">
        <v>110</v>
      </c>
      <c r="J456" s="71" t="str">
        <f t="shared" si="101"/>
        <v>Spare_DI36_6</v>
      </c>
      <c r="K456" s="74" t="s">
        <v>601</v>
      </c>
      <c r="L456" s="181"/>
      <c r="M456" s="181">
        <v>1000</v>
      </c>
      <c r="N456" s="78" t="s">
        <v>605</v>
      </c>
      <c r="O456" s="83"/>
      <c r="P456" s="78" t="str">
        <f t="shared" si="100"/>
        <v>Spare Yard _True_+CB.2</v>
      </c>
      <c r="R456" s="80"/>
      <c r="S456" s="92"/>
      <c r="W456" s="12" t="str">
        <f t="shared" si="102"/>
        <v/>
      </c>
      <c r="X456" s="6" t="str">
        <f t="shared" si="103"/>
        <v/>
      </c>
      <c r="Y456" s="106" t="str">
        <f t="shared" si="104"/>
        <v/>
      </c>
      <c r="Z456" s="107"/>
      <c r="AB456" s="108"/>
      <c r="AC456" s="108"/>
      <c r="AD456" s="71"/>
      <c r="AE456" s="71"/>
      <c r="AF456" s="71"/>
      <c r="AG456" s="71"/>
      <c r="AH456" s="120"/>
      <c r="AJ456" s="119"/>
      <c r="AK456" s="119"/>
      <c r="AL456" s="117" t="str">
        <f t="shared" si="98"/>
        <v/>
      </c>
      <c r="AQ456" s="130"/>
      <c r="AS456" s="131"/>
      <c r="AT456" s="7"/>
      <c r="AU456" s="132"/>
      <c r="AV456" s="129" t="str">
        <f t="shared" si="99"/>
        <v/>
      </c>
      <c r="AW456" s="140"/>
      <c r="AX456" s="144"/>
      <c r="BA456" s="150" t="str">
        <f t="shared" si="105"/>
        <v/>
      </c>
      <c r="BP456" s="158"/>
      <c r="BR456" s="6"/>
      <c r="BS456" s="11"/>
    </row>
    <row r="457" spans="1:71" ht="15.75" x14ac:dyDescent="0.25">
      <c r="A457" s="52" t="s">
        <v>417</v>
      </c>
      <c r="B457" s="56"/>
      <c r="C457" s="131" t="s">
        <v>111</v>
      </c>
      <c r="D457" s="7" t="s">
        <v>24</v>
      </c>
      <c r="E457" s="7" t="s">
        <v>439</v>
      </c>
      <c r="F457" s="64" t="s">
        <v>132</v>
      </c>
      <c r="G457" s="62">
        <v>7</v>
      </c>
      <c r="I457" s="10" t="s">
        <v>110</v>
      </c>
      <c r="J457" s="71" t="str">
        <f t="shared" si="101"/>
        <v>Spare_DI36_7</v>
      </c>
      <c r="K457" s="74" t="s">
        <v>601</v>
      </c>
      <c r="L457" s="181"/>
      <c r="M457" s="181">
        <v>1000</v>
      </c>
      <c r="N457" s="78" t="s">
        <v>605</v>
      </c>
      <c r="O457" s="83"/>
      <c r="P457" s="78" t="str">
        <f t="shared" si="100"/>
        <v>Spare Yard _True_+CB.2</v>
      </c>
      <c r="R457" s="80"/>
      <c r="S457" s="92"/>
      <c r="W457" s="12" t="str">
        <f t="shared" si="102"/>
        <v/>
      </c>
      <c r="X457" s="6" t="str">
        <f t="shared" si="103"/>
        <v/>
      </c>
      <c r="Y457" s="106" t="str">
        <f t="shared" si="104"/>
        <v/>
      </c>
      <c r="Z457" s="107"/>
      <c r="AB457" s="108"/>
      <c r="AC457" s="108"/>
      <c r="AD457" s="71"/>
      <c r="AE457" s="71"/>
      <c r="AF457" s="71"/>
      <c r="AG457" s="71"/>
      <c r="AH457" s="120"/>
      <c r="AJ457" s="119"/>
      <c r="AK457" s="119"/>
      <c r="AL457" s="117" t="str">
        <f t="shared" si="98"/>
        <v/>
      </c>
      <c r="AQ457" s="130"/>
      <c r="AS457" s="131"/>
      <c r="AT457" s="7"/>
      <c r="AU457" s="132"/>
      <c r="AV457" s="129" t="str">
        <f t="shared" si="99"/>
        <v/>
      </c>
      <c r="AW457" s="140"/>
      <c r="BA457" s="150" t="str">
        <f t="shared" si="105"/>
        <v/>
      </c>
      <c r="BP457" s="158"/>
      <c r="BR457" s="6"/>
      <c r="BS457" s="11"/>
    </row>
    <row r="458" spans="1:71" ht="15.75" x14ac:dyDescent="0.25">
      <c r="A458" s="52" t="s">
        <v>417</v>
      </c>
      <c r="B458" s="56"/>
      <c r="C458" s="131" t="s">
        <v>111</v>
      </c>
      <c r="D458" s="7" t="s">
        <v>24</v>
      </c>
      <c r="E458" s="7" t="s">
        <v>439</v>
      </c>
      <c r="F458" s="64" t="s">
        <v>132</v>
      </c>
      <c r="G458" s="62">
        <v>8</v>
      </c>
      <c r="I458" s="10" t="s">
        <v>110</v>
      </c>
      <c r="J458" s="71" t="str">
        <f t="shared" si="101"/>
        <v>Spare_DI36_8</v>
      </c>
      <c r="K458" s="74" t="s">
        <v>601</v>
      </c>
      <c r="L458" s="181"/>
      <c r="M458" s="181">
        <v>1000</v>
      </c>
      <c r="N458" s="78" t="s">
        <v>605</v>
      </c>
      <c r="O458" s="83"/>
      <c r="P458" s="78" t="str">
        <f t="shared" si="100"/>
        <v>Spare Yard _True_+CB.2</v>
      </c>
      <c r="R458" s="80"/>
      <c r="S458" s="92"/>
      <c r="W458" s="12" t="str">
        <f t="shared" si="102"/>
        <v/>
      </c>
      <c r="X458" s="6" t="str">
        <f t="shared" si="103"/>
        <v/>
      </c>
      <c r="Y458" s="106" t="str">
        <f t="shared" si="104"/>
        <v/>
      </c>
      <c r="Z458" s="107"/>
      <c r="AB458" s="108"/>
      <c r="AC458" s="108"/>
      <c r="AD458" s="71"/>
      <c r="AE458" s="71"/>
      <c r="AF458" s="71"/>
      <c r="AG458" s="71"/>
      <c r="AH458" s="120"/>
      <c r="AJ458" s="119"/>
      <c r="AK458" s="119"/>
      <c r="AL458" s="117" t="str">
        <f t="shared" si="98"/>
        <v/>
      </c>
      <c r="AQ458" s="130"/>
      <c r="AS458" s="131"/>
      <c r="AT458" s="7"/>
      <c r="AU458" s="132"/>
      <c r="AV458" s="129" t="str">
        <f t="shared" si="99"/>
        <v/>
      </c>
      <c r="AW458" s="140"/>
      <c r="BA458" s="150" t="str">
        <f t="shared" si="105"/>
        <v/>
      </c>
      <c r="BP458" s="158"/>
      <c r="BR458" s="6"/>
      <c r="BS458" s="11"/>
    </row>
    <row r="459" spans="1:71" ht="15.75" x14ac:dyDescent="0.25">
      <c r="A459" s="52" t="s">
        <v>417</v>
      </c>
      <c r="B459" s="56"/>
      <c r="C459" s="131" t="s">
        <v>118</v>
      </c>
      <c r="D459" s="7" t="s">
        <v>24</v>
      </c>
      <c r="E459" s="7" t="s">
        <v>170</v>
      </c>
      <c r="F459" s="64" t="s">
        <v>171</v>
      </c>
      <c r="G459" s="62">
        <v>1</v>
      </c>
      <c r="I459" s="10" t="s">
        <v>110</v>
      </c>
      <c r="J459" s="71" t="s">
        <v>562</v>
      </c>
      <c r="K459" s="74" t="s">
        <v>601</v>
      </c>
      <c r="L459" s="181"/>
      <c r="M459" s="181">
        <v>1000</v>
      </c>
      <c r="N459" s="78" t="s">
        <v>1700</v>
      </c>
      <c r="O459" s="83" t="s">
        <v>1354</v>
      </c>
      <c r="P459" s="78" t="s">
        <v>790</v>
      </c>
      <c r="R459" s="80"/>
      <c r="S459" s="92"/>
      <c r="T459" s="204" t="s">
        <v>857</v>
      </c>
      <c r="U459" s="102" t="s">
        <v>1147</v>
      </c>
      <c r="W459" s="12" t="str">
        <f t="shared" si="102"/>
        <v>Mqtt1</v>
      </c>
      <c r="X459" s="6" t="str">
        <f t="shared" si="103"/>
        <v>210000 BILGE FIFI</v>
      </c>
      <c r="Y459" s="106" t="str">
        <f t="shared" si="104"/>
        <v>$.CHAIN_LOCK_PRESS_SENSOR</v>
      </c>
      <c r="AA459" s="6"/>
      <c r="AH459" s="126">
        <v>0</v>
      </c>
      <c r="AI459" s="78">
        <v>1</v>
      </c>
      <c r="AJ459" s="127" t="s">
        <v>172</v>
      </c>
      <c r="AL459" s="117">
        <f t="shared" ref="AL459:AL512" si="106">IF(ISBLANK(AS459),"",ROW())</f>
        <v>459</v>
      </c>
      <c r="AN459" s="78">
        <v>1</v>
      </c>
      <c r="AQ459" s="130"/>
      <c r="AR459" s="78">
        <v>20</v>
      </c>
      <c r="AS459" s="131" t="s">
        <v>17</v>
      </c>
      <c r="AT459" s="7"/>
      <c r="AU459" s="132" t="s">
        <v>112</v>
      </c>
      <c r="AV459" s="129" t="str">
        <f t="shared" ref="AV459:AV514" si="107">IF(ISNUMBER(AL459),"Please consult operation manual for more information","")</f>
        <v>Please consult operation manual for more information</v>
      </c>
      <c r="AW459" s="140"/>
      <c r="BA459" s="150" t="str">
        <f t="shared" si="105"/>
        <v>1</v>
      </c>
      <c r="BR459" s="6"/>
      <c r="BS459" s="11"/>
    </row>
    <row r="460" spans="1:71" ht="15.75" x14ac:dyDescent="0.25">
      <c r="A460" s="52" t="s">
        <v>871</v>
      </c>
      <c r="B460" s="56"/>
      <c r="C460" s="131" t="s">
        <v>118</v>
      </c>
      <c r="D460" s="7" t="s">
        <v>24</v>
      </c>
      <c r="E460" s="7" t="s">
        <v>170</v>
      </c>
      <c r="F460" s="64" t="s">
        <v>171</v>
      </c>
      <c r="G460" s="62">
        <v>2</v>
      </c>
      <c r="I460" s="10" t="s">
        <v>110</v>
      </c>
      <c r="J460" s="71" t="s">
        <v>563</v>
      </c>
      <c r="K460" s="74" t="s">
        <v>601</v>
      </c>
      <c r="L460" s="181"/>
      <c r="M460" s="181">
        <v>1000</v>
      </c>
      <c r="N460" s="78" t="s">
        <v>1700</v>
      </c>
      <c r="O460" s="83">
        <v>21001050</v>
      </c>
      <c r="P460" s="78" t="s">
        <v>791</v>
      </c>
      <c r="R460" s="80"/>
      <c r="S460" s="92"/>
      <c r="T460" s="204" t="s">
        <v>858</v>
      </c>
      <c r="U460" s="102" t="s">
        <v>1147</v>
      </c>
      <c r="W460" s="12" t="str">
        <f t="shared" si="102"/>
        <v>Mqtt1</v>
      </c>
      <c r="X460" s="6" t="str">
        <f t="shared" si="103"/>
        <v>210000 BILGE FIFI</v>
      </c>
      <c r="Y460" s="106" t="str">
        <f t="shared" si="104"/>
        <v>$.BILGE_TANK_PRESS_SENSOR</v>
      </c>
      <c r="AA460" s="6"/>
      <c r="AH460" s="126">
        <v>0</v>
      </c>
      <c r="AI460" s="78">
        <v>1</v>
      </c>
      <c r="AJ460" s="127" t="s">
        <v>172</v>
      </c>
      <c r="AL460" s="117">
        <f t="shared" si="106"/>
        <v>460</v>
      </c>
      <c r="AN460" s="78">
        <v>1</v>
      </c>
      <c r="AQ460" s="130"/>
      <c r="AR460" s="78">
        <v>20</v>
      </c>
      <c r="AS460" s="131" t="s">
        <v>17</v>
      </c>
      <c r="AT460" s="7"/>
      <c r="AU460" s="132" t="s">
        <v>112</v>
      </c>
      <c r="AV460" s="129" t="str">
        <f t="shared" si="107"/>
        <v>Please consult operation manual for more information</v>
      </c>
      <c r="AW460" s="140"/>
      <c r="BA460" s="150" t="str">
        <f t="shared" si="105"/>
        <v>1</v>
      </c>
      <c r="BR460" s="6"/>
      <c r="BS460" s="11"/>
    </row>
    <row r="461" spans="1:71" ht="15.75" x14ac:dyDescent="0.25">
      <c r="A461" s="52" t="s">
        <v>871</v>
      </c>
      <c r="B461" s="187"/>
      <c r="C461" s="131" t="s">
        <v>118</v>
      </c>
      <c r="D461" s="7" t="s">
        <v>24</v>
      </c>
      <c r="E461" s="7" t="s">
        <v>170</v>
      </c>
      <c r="F461" s="64" t="s">
        <v>171</v>
      </c>
      <c r="G461" s="62">
        <v>3</v>
      </c>
      <c r="I461" s="10" t="s">
        <v>110</v>
      </c>
      <c r="J461" s="71" t="s">
        <v>564</v>
      </c>
      <c r="K461" s="74" t="s">
        <v>601</v>
      </c>
      <c r="L461" s="181"/>
      <c r="M461" s="181">
        <v>1000</v>
      </c>
      <c r="N461" s="78" t="s">
        <v>1701</v>
      </c>
      <c r="O461" s="83" t="s">
        <v>646</v>
      </c>
      <c r="P461" s="78" t="s">
        <v>792</v>
      </c>
      <c r="R461" s="80"/>
      <c r="S461" s="92"/>
      <c r="T461" s="258" t="s">
        <v>859</v>
      </c>
      <c r="U461" s="221" t="s">
        <v>1578</v>
      </c>
      <c r="W461" s="12" t="str">
        <f t="shared" si="102"/>
        <v>Mqtt1</v>
      </c>
      <c r="X461" s="6" t="str">
        <f t="shared" si="103"/>
        <v>250000 FRESH WATER</v>
      </c>
      <c r="Y461" s="106" t="str">
        <f t="shared" si="104"/>
        <v>$.FLOW_CREW_MESS_HOT_WATER</v>
      </c>
      <c r="AA461" s="6"/>
      <c r="AH461" s="53">
        <v>0.05</v>
      </c>
      <c r="AI461" s="78">
        <v>35</v>
      </c>
      <c r="AJ461" s="116" t="s">
        <v>1742</v>
      </c>
      <c r="AL461" s="117" t="str">
        <f t="shared" si="106"/>
        <v/>
      </c>
      <c r="AQ461" s="130"/>
      <c r="AS461" s="131"/>
      <c r="AT461" s="7"/>
      <c r="AU461" s="132"/>
      <c r="AV461" s="129" t="str">
        <f t="shared" si="107"/>
        <v/>
      </c>
      <c r="AW461" s="140"/>
      <c r="BA461" s="150" t="str">
        <f t="shared" si="105"/>
        <v/>
      </c>
      <c r="BR461" s="6"/>
      <c r="BS461" s="11"/>
    </row>
    <row r="462" spans="1:71" ht="15.75" x14ac:dyDescent="0.25">
      <c r="A462" s="52" t="s">
        <v>871</v>
      </c>
      <c r="B462" s="187"/>
      <c r="C462" s="131" t="s">
        <v>118</v>
      </c>
      <c r="D462" s="7" t="s">
        <v>24</v>
      </c>
      <c r="E462" s="7" t="s">
        <v>170</v>
      </c>
      <c r="F462" s="64" t="s">
        <v>171</v>
      </c>
      <c r="G462" s="62">
        <v>4</v>
      </c>
      <c r="I462" s="10" t="s">
        <v>110</v>
      </c>
      <c r="J462" s="71" t="s">
        <v>565</v>
      </c>
      <c r="K462" s="74" t="s">
        <v>601</v>
      </c>
      <c r="L462" s="181"/>
      <c r="M462" s="181">
        <v>1000</v>
      </c>
      <c r="N462" s="78" t="s">
        <v>1701</v>
      </c>
      <c r="O462" s="83" t="s">
        <v>647</v>
      </c>
      <c r="P462" s="78" t="s">
        <v>793</v>
      </c>
      <c r="R462" s="80"/>
      <c r="S462" s="92"/>
      <c r="T462" s="259"/>
      <c r="U462" s="222"/>
      <c r="W462" s="12" t="str">
        <f t="shared" si="102"/>
        <v>Mqtt1</v>
      </c>
      <c r="X462" s="6" t="str">
        <f t="shared" si="103"/>
        <v>250000 FRESH WATER</v>
      </c>
      <c r="Y462" s="106" t="str">
        <f t="shared" si="104"/>
        <v>$.FLOW_CREW_MESS_COLD_WATER</v>
      </c>
      <c r="AA462" s="6"/>
      <c r="AH462" s="53">
        <v>0.05</v>
      </c>
      <c r="AI462" s="78">
        <v>35</v>
      </c>
      <c r="AJ462" s="116" t="s">
        <v>1742</v>
      </c>
      <c r="AL462" s="117" t="str">
        <f t="shared" si="106"/>
        <v/>
      </c>
      <c r="AQ462" s="130"/>
      <c r="AS462" s="131"/>
      <c r="AT462" s="7"/>
      <c r="AU462" s="132"/>
      <c r="AV462" s="129" t="str">
        <f t="shared" si="107"/>
        <v/>
      </c>
      <c r="AW462" s="140"/>
      <c r="BA462" s="150" t="str">
        <f t="shared" si="105"/>
        <v/>
      </c>
      <c r="BR462" s="6"/>
      <c r="BS462" s="11"/>
    </row>
    <row r="463" spans="1:71" ht="15.75" x14ac:dyDescent="0.25">
      <c r="A463" s="52" t="s">
        <v>871</v>
      </c>
      <c r="B463" s="56"/>
      <c r="C463" s="131" t="s">
        <v>118</v>
      </c>
      <c r="D463" s="7" t="s">
        <v>24</v>
      </c>
      <c r="E463" s="7" t="s">
        <v>174</v>
      </c>
      <c r="F463" s="64" t="s">
        <v>171</v>
      </c>
      <c r="G463" s="62">
        <v>1</v>
      </c>
      <c r="I463" s="10" t="s">
        <v>110</v>
      </c>
      <c r="J463" s="71" t="s">
        <v>566</v>
      </c>
      <c r="K463" s="74" t="s">
        <v>601</v>
      </c>
      <c r="L463" s="181"/>
      <c r="M463" s="181">
        <v>1000</v>
      </c>
      <c r="N463" s="78" t="s">
        <v>1701</v>
      </c>
      <c r="O463" s="83" t="s">
        <v>648</v>
      </c>
      <c r="P463" s="78" t="s">
        <v>794</v>
      </c>
      <c r="R463" s="80"/>
      <c r="S463" s="92"/>
      <c r="T463" s="258" t="s">
        <v>860</v>
      </c>
      <c r="U463" s="221" t="s">
        <v>1578</v>
      </c>
      <c r="W463" s="12" t="str">
        <f t="shared" si="102"/>
        <v>Mqtt1</v>
      </c>
      <c r="X463" s="6" t="str">
        <f t="shared" si="103"/>
        <v>250000 FRESH WATER</v>
      </c>
      <c r="Y463" s="106" t="str">
        <f t="shared" si="104"/>
        <v>$.FLOW_GALLEY_1_HOT_WATER</v>
      </c>
      <c r="AA463" s="6"/>
      <c r="AH463" s="53">
        <v>0.05</v>
      </c>
      <c r="AI463" s="78">
        <v>35</v>
      </c>
      <c r="AJ463" s="116" t="s">
        <v>1742</v>
      </c>
      <c r="AL463" s="117" t="str">
        <f t="shared" si="106"/>
        <v/>
      </c>
      <c r="AQ463" s="130"/>
      <c r="AS463" s="131"/>
      <c r="AT463" s="7"/>
      <c r="AU463" s="132"/>
      <c r="AV463" s="129" t="str">
        <f t="shared" si="107"/>
        <v/>
      </c>
      <c r="AW463" s="140"/>
      <c r="BA463" s="150" t="str">
        <f t="shared" si="105"/>
        <v/>
      </c>
      <c r="BR463" s="6"/>
      <c r="BS463" s="11"/>
    </row>
    <row r="464" spans="1:71" ht="15.75" x14ac:dyDescent="0.25">
      <c r="A464" s="52" t="s">
        <v>871</v>
      </c>
      <c r="B464" s="56"/>
      <c r="C464" s="131" t="s">
        <v>118</v>
      </c>
      <c r="D464" s="7" t="s">
        <v>24</v>
      </c>
      <c r="E464" s="7" t="s">
        <v>174</v>
      </c>
      <c r="F464" s="64" t="s">
        <v>171</v>
      </c>
      <c r="G464" s="62">
        <v>2</v>
      </c>
      <c r="I464" s="10" t="s">
        <v>110</v>
      </c>
      <c r="J464" s="71" t="s">
        <v>567</v>
      </c>
      <c r="K464" s="74" t="s">
        <v>601</v>
      </c>
      <c r="L464" s="181"/>
      <c r="M464" s="181">
        <v>1000</v>
      </c>
      <c r="N464" s="78" t="s">
        <v>1701</v>
      </c>
      <c r="O464" s="83" t="s">
        <v>649</v>
      </c>
      <c r="P464" s="78" t="s">
        <v>795</v>
      </c>
      <c r="R464" s="80"/>
      <c r="S464" s="92"/>
      <c r="T464" s="259"/>
      <c r="U464" s="222"/>
      <c r="W464" s="12" t="str">
        <f t="shared" si="102"/>
        <v>Mqtt1</v>
      </c>
      <c r="X464" s="6" t="str">
        <f t="shared" si="103"/>
        <v>250000 FRESH WATER</v>
      </c>
      <c r="Y464" s="106" t="str">
        <f t="shared" si="104"/>
        <v>$.FLOW_GALLEY_1_COLD_WATER</v>
      </c>
      <c r="AA464" s="6"/>
      <c r="AH464" s="53">
        <v>0.05</v>
      </c>
      <c r="AI464" s="78">
        <v>35</v>
      </c>
      <c r="AJ464" s="116" t="s">
        <v>1742</v>
      </c>
      <c r="AL464" s="117" t="str">
        <f t="shared" si="106"/>
        <v/>
      </c>
      <c r="AQ464" s="130"/>
      <c r="AS464" s="131"/>
      <c r="AT464" s="7"/>
      <c r="AU464" s="132"/>
      <c r="AV464" s="129" t="str">
        <f t="shared" si="107"/>
        <v/>
      </c>
      <c r="AW464" s="140"/>
      <c r="BA464" s="150" t="str">
        <f t="shared" si="105"/>
        <v/>
      </c>
      <c r="BR464" s="6"/>
      <c r="BS464" s="11"/>
    </row>
    <row r="465" spans="1:71" ht="15.75" x14ac:dyDescent="0.25">
      <c r="A465" s="52" t="s">
        <v>871</v>
      </c>
      <c r="B465" s="187"/>
      <c r="C465" s="131" t="s">
        <v>118</v>
      </c>
      <c r="D465" s="7" t="s">
        <v>24</v>
      </c>
      <c r="E465" s="7" t="s">
        <v>174</v>
      </c>
      <c r="F465" s="64" t="s">
        <v>171</v>
      </c>
      <c r="G465" s="62">
        <v>3</v>
      </c>
      <c r="I465" s="10" t="s">
        <v>110</v>
      </c>
      <c r="J465" s="71" t="s">
        <v>568</v>
      </c>
      <c r="K465" s="74" t="s">
        <v>601</v>
      </c>
      <c r="L465" s="181"/>
      <c r="M465" s="181">
        <v>1000</v>
      </c>
      <c r="N465" s="78" t="s">
        <v>1701</v>
      </c>
      <c r="O465" s="83" t="s">
        <v>650</v>
      </c>
      <c r="P465" s="78" t="s">
        <v>796</v>
      </c>
      <c r="R465" s="80"/>
      <c r="S465" s="92"/>
      <c r="T465" s="258" t="s">
        <v>861</v>
      </c>
      <c r="U465" s="221" t="s">
        <v>1578</v>
      </c>
      <c r="W465" s="12" t="str">
        <f t="shared" si="102"/>
        <v>Mqtt1</v>
      </c>
      <c r="X465" s="6" t="str">
        <f t="shared" si="103"/>
        <v>250000 FRESH WATER</v>
      </c>
      <c r="Y465" s="106" t="str">
        <f t="shared" si="104"/>
        <v>$.FLOW_GALLEY_2_HOT_WATER</v>
      </c>
      <c r="AA465" s="6"/>
      <c r="AH465" s="53">
        <v>0.05</v>
      </c>
      <c r="AI465" s="78">
        <v>35</v>
      </c>
      <c r="AJ465" s="116" t="s">
        <v>1742</v>
      </c>
      <c r="AL465" s="117" t="str">
        <f t="shared" si="106"/>
        <v/>
      </c>
      <c r="AQ465" s="130"/>
      <c r="AS465" s="131"/>
      <c r="AT465" s="7"/>
      <c r="AU465" s="132"/>
      <c r="AV465" s="129" t="str">
        <f t="shared" si="107"/>
        <v/>
      </c>
      <c r="AW465" s="140"/>
      <c r="BA465" s="150" t="str">
        <f t="shared" si="105"/>
        <v/>
      </c>
      <c r="BR465" s="6"/>
      <c r="BS465" s="11"/>
    </row>
    <row r="466" spans="1:71" ht="15.75" x14ac:dyDescent="0.25">
      <c r="A466" s="52" t="s">
        <v>871</v>
      </c>
      <c r="B466" s="187"/>
      <c r="C466" s="131" t="s">
        <v>118</v>
      </c>
      <c r="D466" s="7" t="s">
        <v>24</v>
      </c>
      <c r="E466" s="7" t="s">
        <v>174</v>
      </c>
      <c r="F466" s="64" t="s">
        <v>171</v>
      </c>
      <c r="G466" s="62">
        <v>4</v>
      </c>
      <c r="I466" s="10" t="s">
        <v>110</v>
      </c>
      <c r="J466" s="71" t="s">
        <v>569</v>
      </c>
      <c r="K466" s="74" t="s">
        <v>601</v>
      </c>
      <c r="L466" s="181"/>
      <c r="M466" s="181">
        <v>1000</v>
      </c>
      <c r="N466" s="78" t="s">
        <v>1701</v>
      </c>
      <c r="O466" s="83" t="s">
        <v>651</v>
      </c>
      <c r="P466" s="78" t="s">
        <v>797</v>
      </c>
      <c r="R466" s="80"/>
      <c r="S466" s="92"/>
      <c r="T466" s="259"/>
      <c r="U466" s="222"/>
      <c r="W466" s="12" t="str">
        <f t="shared" si="102"/>
        <v>Mqtt1</v>
      </c>
      <c r="X466" s="6" t="str">
        <f t="shared" si="103"/>
        <v>250000 FRESH WATER</v>
      </c>
      <c r="Y466" s="106" t="str">
        <f t="shared" si="104"/>
        <v>$.FLOW_GALLEY_2_COLD_WATER</v>
      </c>
      <c r="AA466" s="6"/>
      <c r="AH466" s="53">
        <v>0.05</v>
      </c>
      <c r="AI466" s="78">
        <v>35</v>
      </c>
      <c r="AJ466" s="116" t="s">
        <v>1742</v>
      </c>
      <c r="AL466" s="117" t="str">
        <f t="shared" si="106"/>
        <v/>
      </c>
      <c r="AQ466" s="130"/>
      <c r="AS466" s="131"/>
      <c r="AT466" s="7"/>
      <c r="AU466" s="132"/>
      <c r="AV466" s="129" t="str">
        <f t="shared" si="107"/>
        <v/>
      </c>
      <c r="AW466" s="140"/>
      <c r="BA466" s="150" t="str">
        <f t="shared" si="105"/>
        <v/>
      </c>
      <c r="BR466" s="6"/>
      <c r="BS466" s="11"/>
    </row>
    <row r="467" spans="1:71" ht="15.75" x14ac:dyDescent="0.25">
      <c r="A467" s="52" t="s">
        <v>871</v>
      </c>
      <c r="B467" s="56"/>
      <c r="C467" s="131" t="s">
        <v>118</v>
      </c>
      <c r="D467" s="7" t="s">
        <v>24</v>
      </c>
      <c r="E467" s="7" t="s">
        <v>176</v>
      </c>
      <c r="F467" s="64" t="s">
        <v>171</v>
      </c>
      <c r="G467" s="62">
        <v>1</v>
      </c>
      <c r="I467" s="10" t="s">
        <v>110</v>
      </c>
      <c r="J467" s="71" t="s">
        <v>570</v>
      </c>
      <c r="K467" s="74" t="s">
        <v>601</v>
      </c>
      <c r="L467" s="181"/>
      <c r="M467" s="181">
        <v>1000</v>
      </c>
      <c r="N467" s="78" t="s">
        <v>1701</v>
      </c>
      <c r="O467" s="83" t="s">
        <v>652</v>
      </c>
      <c r="P467" s="78" t="s">
        <v>798</v>
      </c>
      <c r="R467" s="80"/>
      <c r="S467" s="92"/>
      <c r="T467" s="219" t="s">
        <v>862</v>
      </c>
      <c r="U467" s="83" t="s">
        <v>1578</v>
      </c>
      <c r="W467" s="12" t="str">
        <f t="shared" si="102"/>
        <v>Mqtt1</v>
      </c>
      <c r="X467" s="6" t="str">
        <f t="shared" si="103"/>
        <v>250000 FRESH WATER</v>
      </c>
      <c r="Y467" s="106" t="str">
        <f t="shared" si="104"/>
        <v>$.FLOW_OVERFL_CABIN_BATHR_COLD_WATER</v>
      </c>
      <c r="AA467" s="6"/>
      <c r="AH467" s="53">
        <v>0.05</v>
      </c>
      <c r="AI467" s="78">
        <v>35</v>
      </c>
      <c r="AJ467" s="116" t="s">
        <v>1742</v>
      </c>
      <c r="AL467" s="117" t="str">
        <f t="shared" si="106"/>
        <v/>
      </c>
      <c r="AQ467" s="130"/>
      <c r="AS467" s="131"/>
      <c r="AT467" s="7"/>
      <c r="AU467" s="132"/>
      <c r="AV467" s="129" t="str">
        <f t="shared" si="107"/>
        <v/>
      </c>
      <c r="AW467" s="140"/>
      <c r="BA467" s="150" t="str">
        <f t="shared" si="105"/>
        <v/>
      </c>
      <c r="BR467" s="6"/>
      <c r="BS467" s="11"/>
    </row>
    <row r="468" spans="1:71" ht="16.5" customHeight="1" x14ac:dyDescent="0.25">
      <c r="A468" s="52" t="s">
        <v>871</v>
      </c>
      <c r="B468" s="187"/>
      <c r="C468" s="131" t="s">
        <v>118</v>
      </c>
      <c r="D468" s="7" t="s">
        <v>24</v>
      </c>
      <c r="E468" s="7" t="s">
        <v>176</v>
      </c>
      <c r="F468" s="64" t="s">
        <v>171</v>
      </c>
      <c r="G468" s="62">
        <v>2</v>
      </c>
      <c r="I468" s="10" t="s">
        <v>110</v>
      </c>
      <c r="J468" s="71" t="s">
        <v>571</v>
      </c>
      <c r="K468" s="74" t="s">
        <v>601</v>
      </c>
      <c r="L468" s="181"/>
      <c r="M468" s="181">
        <v>1000</v>
      </c>
      <c r="N468" s="78" t="s">
        <v>1701</v>
      </c>
      <c r="O468" s="87" t="s">
        <v>653</v>
      </c>
      <c r="P468" s="78" t="s">
        <v>799</v>
      </c>
      <c r="R468" s="80"/>
      <c r="S468" s="92"/>
      <c r="T468" s="258" t="s">
        <v>863</v>
      </c>
      <c r="U468" s="221" t="s">
        <v>1578</v>
      </c>
      <c r="W468" s="12" t="str">
        <f t="shared" si="102"/>
        <v>Mqtt1</v>
      </c>
      <c r="X468" s="6" t="str">
        <f t="shared" si="103"/>
        <v>250000 FRESH WATER</v>
      </c>
      <c r="Y468" s="106" t="str">
        <f t="shared" si="104"/>
        <v>$.FLOW_GUEST_BATHR_PS_FWD_HOT_WATER</v>
      </c>
      <c r="AA468" s="6"/>
      <c r="AH468" s="53">
        <v>0.05</v>
      </c>
      <c r="AI468" s="78">
        <v>35</v>
      </c>
      <c r="AJ468" s="116" t="s">
        <v>1742</v>
      </c>
      <c r="AL468" s="117" t="str">
        <f t="shared" si="106"/>
        <v/>
      </c>
      <c r="AQ468" s="130"/>
      <c r="AS468" s="131"/>
      <c r="AT468" s="7"/>
      <c r="AU468" s="132"/>
      <c r="AV468" s="129" t="str">
        <f t="shared" si="107"/>
        <v/>
      </c>
      <c r="AW468" s="140"/>
      <c r="BA468" s="150" t="str">
        <f t="shared" si="105"/>
        <v/>
      </c>
      <c r="BR468" s="6"/>
      <c r="BS468" s="11"/>
    </row>
    <row r="469" spans="1:71" ht="15.75" x14ac:dyDescent="0.25">
      <c r="A469" s="52" t="s">
        <v>871</v>
      </c>
      <c r="B469" s="187"/>
      <c r="C469" s="131" t="s">
        <v>118</v>
      </c>
      <c r="D469" s="7" t="s">
        <v>24</v>
      </c>
      <c r="E469" s="7" t="s">
        <v>176</v>
      </c>
      <c r="F469" s="64" t="s">
        <v>171</v>
      </c>
      <c r="G469" s="62">
        <v>3</v>
      </c>
      <c r="I469" s="10" t="s">
        <v>110</v>
      </c>
      <c r="J469" s="71" t="s">
        <v>572</v>
      </c>
      <c r="K469" s="74" t="s">
        <v>601</v>
      </c>
      <c r="L469" s="181"/>
      <c r="M469" s="181">
        <v>1000</v>
      </c>
      <c r="N469" s="78" t="s">
        <v>1701</v>
      </c>
      <c r="O469" s="83" t="s">
        <v>654</v>
      </c>
      <c r="P469" s="78" t="s">
        <v>800</v>
      </c>
      <c r="R469" s="80"/>
      <c r="S469" s="92"/>
      <c r="T469" s="259"/>
      <c r="U469" s="222"/>
      <c r="W469" s="12" t="str">
        <f t="shared" si="102"/>
        <v>Mqtt1</v>
      </c>
      <c r="X469" s="6" t="str">
        <f t="shared" si="103"/>
        <v>250000 FRESH WATER</v>
      </c>
      <c r="Y469" s="106" t="str">
        <f t="shared" si="104"/>
        <v>$.FLOW_GUEST_BATHR_PS_FWD_COLD_WATER</v>
      </c>
      <c r="AA469" s="6"/>
      <c r="AH469" s="53">
        <v>0.05</v>
      </c>
      <c r="AI469" s="78">
        <v>35</v>
      </c>
      <c r="AJ469" s="116" t="s">
        <v>1742</v>
      </c>
      <c r="AL469" s="117" t="str">
        <f t="shared" si="106"/>
        <v/>
      </c>
      <c r="AQ469" s="130"/>
      <c r="AS469" s="131"/>
      <c r="AT469" s="7"/>
      <c r="AU469" s="132"/>
      <c r="AV469" s="129" t="str">
        <f t="shared" si="107"/>
        <v/>
      </c>
      <c r="AW469" s="140"/>
      <c r="BA469" s="150" t="str">
        <f t="shared" si="105"/>
        <v/>
      </c>
      <c r="BR469" s="6"/>
      <c r="BS469" s="11"/>
    </row>
    <row r="470" spans="1:71" ht="15.75" x14ac:dyDescent="0.25">
      <c r="A470" s="52" t="s">
        <v>871</v>
      </c>
      <c r="B470" s="187"/>
      <c r="C470" s="131" t="s">
        <v>118</v>
      </c>
      <c r="D470" s="7" t="s">
        <v>24</v>
      </c>
      <c r="E470" s="7" t="s">
        <v>176</v>
      </c>
      <c r="F470" s="64" t="s">
        <v>171</v>
      </c>
      <c r="G470" s="62">
        <v>4</v>
      </c>
      <c r="I470" s="10" t="s">
        <v>110</v>
      </c>
      <c r="J470" s="11" t="s">
        <v>573</v>
      </c>
      <c r="K470" s="74" t="s">
        <v>601</v>
      </c>
      <c r="L470" s="181"/>
      <c r="M470" s="181">
        <v>1000</v>
      </c>
      <c r="N470" s="78" t="s">
        <v>1701</v>
      </c>
      <c r="O470" s="83" t="s">
        <v>655</v>
      </c>
      <c r="P470" s="78" t="s">
        <v>801</v>
      </c>
      <c r="R470" s="80"/>
      <c r="S470" s="92"/>
      <c r="T470" s="258" t="s">
        <v>864</v>
      </c>
      <c r="U470" s="221" t="s">
        <v>1578</v>
      </c>
      <c r="W470" s="12" t="str">
        <f t="shared" si="102"/>
        <v>Mqtt1</v>
      </c>
      <c r="X470" s="6" t="str">
        <f t="shared" si="103"/>
        <v>250000 FRESH WATER</v>
      </c>
      <c r="Y470" s="106" t="str">
        <f t="shared" si="104"/>
        <v>$.FLOW_LAUNDRY_PS_1_HOT_WATER</v>
      </c>
      <c r="AA470" s="6"/>
      <c r="AH470" s="53">
        <v>0.05</v>
      </c>
      <c r="AI470" s="78">
        <v>35</v>
      </c>
      <c r="AJ470" s="116" t="s">
        <v>1742</v>
      </c>
      <c r="AL470" s="117" t="str">
        <f t="shared" si="106"/>
        <v/>
      </c>
      <c r="AQ470" s="130"/>
      <c r="AS470" s="131"/>
      <c r="AT470" s="7"/>
      <c r="AU470" s="132"/>
      <c r="AV470" s="129" t="str">
        <f t="shared" si="107"/>
        <v/>
      </c>
      <c r="AW470" s="140"/>
      <c r="BA470" s="150" t="str">
        <f t="shared" si="105"/>
        <v/>
      </c>
      <c r="BR470" s="6"/>
      <c r="BS470" s="11"/>
    </row>
    <row r="471" spans="1:71" ht="15.75" x14ac:dyDescent="0.25">
      <c r="A471" s="52" t="s">
        <v>871</v>
      </c>
      <c r="B471" s="187"/>
      <c r="C471" s="131" t="s">
        <v>118</v>
      </c>
      <c r="D471" s="7" t="s">
        <v>24</v>
      </c>
      <c r="E471" s="7" t="s">
        <v>440</v>
      </c>
      <c r="F471" s="64" t="s">
        <v>171</v>
      </c>
      <c r="G471" s="62">
        <v>1</v>
      </c>
      <c r="I471" s="10" t="s">
        <v>110</v>
      </c>
      <c r="J471" s="11" t="s">
        <v>574</v>
      </c>
      <c r="K471" s="74" t="s">
        <v>601</v>
      </c>
      <c r="L471" s="181"/>
      <c r="M471" s="181">
        <v>1000</v>
      </c>
      <c r="N471" s="78" t="s">
        <v>1701</v>
      </c>
      <c r="O471" s="83" t="s">
        <v>656</v>
      </c>
      <c r="P471" s="78" t="s">
        <v>802</v>
      </c>
      <c r="R471" s="80"/>
      <c r="S471" s="92"/>
      <c r="T471" s="259"/>
      <c r="U471" s="222"/>
      <c r="W471" s="12" t="str">
        <f t="shared" si="102"/>
        <v>Mqtt1</v>
      </c>
      <c r="X471" s="6" t="str">
        <f t="shared" si="103"/>
        <v>250000 FRESH WATER</v>
      </c>
      <c r="Y471" s="106" t="str">
        <f t="shared" si="104"/>
        <v>$.FLOW_LAUNDRY_PS_COLD_WATER</v>
      </c>
      <c r="AA471" s="6"/>
      <c r="AH471" s="53">
        <v>0.05</v>
      </c>
      <c r="AI471" s="78">
        <v>35</v>
      </c>
      <c r="AJ471" s="116" t="s">
        <v>1742</v>
      </c>
      <c r="AL471" s="117" t="str">
        <f t="shared" si="106"/>
        <v/>
      </c>
      <c r="AQ471" s="130"/>
      <c r="AS471" s="131"/>
      <c r="AT471" s="7"/>
      <c r="AU471" s="132"/>
      <c r="AV471" s="129" t="str">
        <f t="shared" si="107"/>
        <v/>
      </c>
      <c r="AW471" s="140"/>
      <c r="BA471" s="150" t="str">
        <f t="shared" si="105"/>
        <v/>
      </c>
      <c r="BR471" s="6"/>
      <c r="BS471" s="11"/>
    </row>
    <row r="472" spans="1:71" ht="15.75" x14ac:dyDescent="0.25">
      <c r="A472" s="52" t="s">
        <v>871</v>
      </c>
      <c r="B472" s="187"/>
      <c r="C472" s="131" t="s">
        <v>118</v>
      </c>
      <c r="D472" s="7" t="s">
        <v>24</v>
      </c>
      <c r="E472" s="7" t="s">
        <v>440</v>
      </c>
      <c r="F472" s="64" t="s">
        <v>171</v>
      </c>
      <c r="G472" s="62">
        <v>2</v>
      </c>
      <c r="I472" s="10" t="s">
        <v>110</v>
      </c>
      <c r="J472" s="11" t="s">
        <v>575</v>
      </c>
      <c r="K472" s="74" t="s">
        <v>601</v>
      </c>
      <c r="L472" s="181"/>
      <c r="M472" s="181">
        <v>1000</v>
      </c>
      <c r="N472" s="78" t="s">
        <v>1701</v>
      </c>
      <c r="O472" s="83" t="s">
        <v>657</v>
      </c>
      <c r="P472" s="78" t="s">
        <v>803</v>
      </c>
      <c r="R472" s="80"/>
      <c r="S472" s="92"/>
      <c r="T472" s="219" t="s">
        <v>865</v>
      </c>
      <c r="U472" s="83" t="s">
        <v>1578</v>
      </c>
      <c r="W472" s="12" t="str">
        <f t="shared" si="102"/>
        <v>Mqtt1</v>
      </c>
      <c r="X472" s="6" t="str">
        <f t="shared" si="103"/>
        <v>250000 FRESH WATER</v>
      </c>
      <c r="Y472" s="106" t="str">
        <f t="shared" si="104"/>
        <v>$.FLOW_LAUNDRY_PS_2_HOT_WATER</v>
      </c>
      <c r="AA472" s="6"/>
      <c r="AH472" s="53">
        <v>0.05</v>
      </c>
      <c r="AI472" s="78">
        <v>35</v>
      </c>
      <c r="AJ472" s="116" t="s">
        <v>1742</v>
      </c>
      <c r="AL472" s="117" t="str">
        <f t="shared" si="106"/>
        <v/>
      </c>
      <c r="AQ472" s="130"/>
      <c r="AS472" s="131"/>
      <c r="AT472" s="7"/>
      <c r="AU472" s="132"/>
      <c r="AV472" s="129" t="str">
        <f t="shared" si="107"/>
        <v/>
      </c>
      <c r="AW472" s="140"/>
      <c r="BA472" s="150" t="str">
        <f t="shared" si="105"/>
        <v/>
      </c>
      <c r="BR472" s="6"/>
      <c r="BS472" s="11"/>
    </row>
    <row r="473" spans="1:71" ht="15.75" x14ac:dyDescent="0.25">
      <c r="A473" s="52" t="s">
        <v>1509</v>
      </c>
      <c r="B473" s="187"/>
      <c r="C473" s="131" t="s">
        <v>118</v>
      </c>
      <c r="D473" s="7" t="s">
        <v>24</v>
      </c>
      <c r="E473" s="7" t="s">
        <v>440</v>
      </c>
      <c r="F473" s="64" t="s">
        <v>171</v>
      </c>
      <c r="G473" s="62">
        <v>3</v>
      </c>
      <c r="I473" s="10" t="s">
        <v>110</v>
      </c>
      <c r="J473" s="11" t="s">
        <v>576</v>
      </c>
      <c r="K473" s="74" t="s">
        <v>601</v>
      </c>
      <c r="L473" s="181"/>
      <c r="M473" s="181">
        <v>1000</v>
      </c>
      <c r="N473" s="78" t="s">
        <v>1701</v>
      </c>
      <c r="O473" s="83" t="s">
        <v>658</v>
      </c>
      <c r="P473" s="78" t="s">
        <v>804</v>
      </c>
      <c r="R473" s="80"/>
      <c r="S473" s="92"/>
      <c r="T473" s="258" t="s">
        <v>1524</v>
      </c>
      <c r="U473" s="221" t="s">
        <v>1579</v>
      </c>
      <c r="W473" s="12" t="str">
        <f t="shared" si="102"/>
        <v>Mqtt1</v>
      </c>
      <c r="X473" s="6" t="str">
        <f t="shared" si="103"/>
        <v>250000 FRESH WATER</v>
      </c>
      <c r="Y473" s="106" t="str">
        <f t="shared" si="104"/>
        <v>$.FLOW_CAPTAINS_CABIN_HOT_WATER</v>
      </c>
      <c r="AA473" s="6"/>
      <c r="AH473" s="53">
        <v>0.05</v>
      </c>
      <c r="AI473" s="78">
        <v>35</v>
      </c>
      <c r="AJ473" s="116" t="s">
        <v>1742</v>
      </c>
      <c r="AL473" s="117" t="str">
        <f t="shared" si="106"/>
        <v/>
      </c>
      <c r="AQ473" s="130"/>
      <c r="AS473" s="131"/>
      <c r="AT473" s="7"/>
      <c r="AU473" s="132"/>
      <c r="AV473" s="129" t="str">
        <f t="shared" si="107"/>
        <v/>
      </c>
      <c r="AW473" s="140"/>
      <c r="BA473" s="150" t="str">
        <f t="shared" si="105"/>
        <v/>
      </c>
      <c r="BR473" s="6"/>
      <c r="BS473" s="11"/>
    </row>
    <row r="474" spans="1:71" ht="15.75" x14ac:dyDescent="0.25">
      <c r="A474" s="52" t="s">
        <v>1509</v>
      </c>
      <c r="B474" s="187"/>
      <c r="C474" s="131" t="s">
        <v>118</v>
      </c>
      <c r="D474" s="7" t="s">
        <v>24</v>
      </c>
      <c r="E474" s="7" t="s">
        <v>440</v>
      </c>
      <c r="F474" s="64" t="s">
        <v>171</v>
      </c>
      <c r="G474" s="62">
        <v>4</v>
      </c>
      <c r="I474" s="10" t="s">
        <v>110</v>
      </c>
      <c r="J474" s="11" t="s">
        <v>577</v>
      </c>
      <c r="K474" s="74" t="s">
        <v>601</v>
      </c>
      <c r="L474" s="181"/>
      <c r="M474" s="181">
        <v>1000</v>
      </c>
      <c r="N474" s="78" t="s">
        <v>1701</v>
      </c>
      <c r="O474" s="83" t="s">
        <v>659</v>
      </c>
      <c r="P474" s="78" t="s">
        <v>805</v>
      </c>
      <c r="R474" s="80"/>
      <c r="S474" s="92"/>
      <c r="T474" s="259"/>
      <c r="U474" s="222"/>
      <c r="W474" s="12" t="str">
        <f t="shared" si="102"/>
        <v>Mqtt1</v>
      </c>
      <c r="X474" s="6" t="str">
        <f t="shared" si="103"/>
        <v>250000 FRESH WATER</v>
      </c>
      <c r="Y474" s="106" t="str">
        <f t="shared" si="104"/>
        <v>$.FLOW_CAPTAINS_CABIN_COLD_WATER</v>
      </c>
      <c r="AA474" s="6"/>
      <c r="AH474" s="53">
        <v>0.05</v>
      </c>
      <c r="AI474" s="78">
        <v>35</v>
      </c>
      <c r="AJ474" s="116" t="s">
        <v>1742</v>
      </c>
      <c r="AL474" s="117" t="str">
        <f t="shared" si="106"/>
        <v/>
      </c>
      <c r="AQ474" s="130"/>
      <c r="AS474" s="131"/>
      <c r="AT474" s="7"/>
      <c r="AU474" s="132"/>
      <c r="AV474" s="129" t="str">
        <f t="shared" si="107"/>
        <v/>
      </c>
      <c r="AW474" s="140"/>
      <c r="BA474" s="150" t="str">
        <f t="shared" si="105"/>
        <v/>
      </c>
      <c r="BR474" s="6"/>
      <c r="BS474" s="11"/>
    </row>
    <row r="475" spans="1:71" ht="15.75" x14ac:dyDescent="0.25">
      <c r="A475" s="52" t="s">
        <v>1509</v>
      </c>
      <c r="B475" s="187"/>
      <c r="C475" s="131" t="s">
        <v>118</v>
      </c>
      <c r="D475" s="7" t="s">
        <v>24</v>
      </c>
      <c r="E475" s="7" t="s">
        <v>441</v>
      </c>
      <c r="F475" s="64" t="s">
        <v>171</v>
      </c>
      <c r="G475" s="62">
        <v>1</v>
      </c>
      <c r="I475" s="10" t="s">
        <v>110</v>
      </c>
      <c r="J475" s="11" t="s">
        <v>578</v>
      </c>
      <c r="K475" s="74" t="s">
        <v>601</v>
      </c>
      <c r="L475" s="181"/>
      <c r="M475" s="181">
        <v>1000</v>
      </c>
      <c r="N475" s="78" t="s">
        <v>1701</v>
      </c>
      <c r="O475" s="83" t="s">
        <v>660</v>
      </c>
      <c r="P475" s="78" t="s">
        <v>806</v>
      </c>
      <c r="R475" s="80"/>
      <c r="S475" s="92"/>
      <c r="T475" s="258" t="s">
        <v>1523</v>
      </c>
      <c r="U475" s="221" t="s">
        <v>1584</v>
      </c>
      <c r="W475" s="12" t="str">
        <f t="shared" si="102"/>
        <v>Mqtt1</v>
      </c>
      <c r="X475" s="6" t="str">
        <f t="shared" si="103"/>
        <v>250000 FRESH WATER</v>
      </c>
      <c r="Y475" s="106" t="str">
        <f t="shared" si="104"/>
        <v>$.FLOW_CREW_CABIN_SB_AFT_HOT_WATER</v>
      </c>
      <c r="AA475" s="6"/>
      <c r="AH475" s="53">
        <v>0.05</v>
      </c>
      <c r="AI475" s="78">
        <v>35</v>
      </c>
      <c r="AJ475" s="116" t="s">
        <v>1742</v>
      </c>
      <c r="AL475" s="117" t="str">
        <f t="shared" si="106"/>
        <v/>
      </c>
      <c r="AQ475" s="130"/>
      <c r="AS475" s="131"/>
      <c r="AT475" s="7"/>
      <c r="AU475" s="132"/>
      <c r="AV475" s="129" t="str">
        <f t="shared" si="107"/>
        <v/>
      </c>
      <c r="AW475" s="140"/>
      <c r="BA475" s="150" t="str">
        <f t="shared" si="105"/>
        <v/>
      </c>
      <c r="BR475" s="6"/>
      <c r="BS475" s="11"/>
    </row>
    <row r="476" spans="1:71" ht="15.75" x14ac:dyDescent="0.25">
      <c r="A476" s="52" t="s">
        <v>1509</v>
      </c>
      <c r="B476" s="187"/>
      <c r="C476" s="131" t="s">
        <v>118</v>
      </c>
      <c r="D476" s="7" t="s">
        <v>24</v>
      </c>
      <c r="E476" s="7" t="s">
        <v>441</v>
      </c>
      <c r="F476" s="64" t="s">
        <v>171</v>
      </c>
      <c r="G476" s="62">
        <v>2</v>
      </c>
      <c r="I476" s="10" t="s">
        <v>110</v>
      </c>
      <c r="J476" s="11" t="s">
        <v>579</v>
      </c>
      <c r="K476" s="74" t="s">
        <v>601</v>
      </c>
      <c r="L476" s="181"/>
      <c r="M476" s="181">
        <v>1000</v>
      </c>
      <c r="N476" s="78" t="s">
        <v>1701</v>
      </c>
      <c r="O476" s="83" t="s">
        <v>661</v>
      </c>
      <c r="P476" s="78" t="s">
        <v>807</v>
      </c>
      <c r="R476" s="80"/>
      <c r="S476" s="92"/>
      <c r="T476" s="266"/>
      <c r="U476" s="228"/>
      <c r="W476" s="12" t="str">
        <f t="shared" si="102"/>
        <v>Mqtt1</v>
      </c>
      <c r="X476" s="6" t="str">
        <f t="shared" si="103"/>
        <v>250000 FRESH WATER</v>
      </c>
      <c r="Y476" s="106" t="str">
        <f t="shared" si="104"/>
        <v>$.FLOW_CREW_CABIN_SB_AFT_COLD_WATER</v>
      </c>
      <c r="AA476" s="6"/>
      <c r="AH476" s="53">
        <v>0.05</v>
      </c>
      <c r="AI476" s="78">
        <v>35</v>
      </c>
      <c r="AJ476" s="116" t="s">
        <v>1742</v>
      </c>
      <c r="AL476" s="117" t="str">
        <f t="shared" si="106"/>
        <v/>
      </c>
      <c r="AQ476" s="130"/>
      <c r="AS476" s="131"/>
      <c r="AT476" s="7"/>
      <c r="AU476" s="132"/>
      <c r="AV476" s="129" t="str">
        <f t="shared" si="107"/>
        <v/>
      </c>
      <c r="AW476" s="140"/>
      <c r="BA476" s="150" t="str">
        <f t="shared" si="105"/>
        <v/>
      </c>
      <c r="BR476" s="6"/>
      <c r="BS476" s="11"/>
    </row>
    <row r="477" spans="1:71" ht="15.75" x14ac:dyDescent="0.25">
      <c r="A477" s="52" t="s">
        <v>1509</v>
      </c>
      <c r="B477" s="187"/>
      <c r="C477" s="131" t="s">
        <v>118</v>
      </c>
      <c r="D477" s="7" t="s">
        <v>24</v>
      </c>
      <c r="E477" s="7" t="s">
        <v>441</v>
      </c>
      <c r="F477" s="64" t="s">
        <v>171</v>
      </c>
      <c r="G477" s="62">
        <v>3</v>
      </c>
      <c r="I477" s="10" t="s">
        <v>110</v>
      </c>
      <c r="J477" s="11" t="s">
        <v>580</v>
      </c>
      <c r="K477" s="74" t="s">
        <v>601</v>
      </c>
      <c r="L477" s="181"/>
      <c r="M477" s="181">
        <v>1000</v>
      </c>
      <c r="N477" s="78" t="s">
        <v>1701</v>
      </c>
      <c r="O477" s="83" t="s">
        <v>662</v>
      </c>
      <c r="P477" s="78" t="s">
        <v>808</v>
      </c>
      <c r="R477" s="80"/>
      <c r="S477" s="92"/>
      <c r="T477" s="266"/>
      <c r="U477" s="222"/>
      <c r="W477" s="12" t="str">
        <f t="shared" si="102"/>
        <v>Mqtt1</v>
      </c>
      <c r="X477" s="6" t="str">
        <f t="shared" si="103"/>
        <v>250000 FRESH WATER</v>
      </c>
      <c r="Y477" s="106" t="str">
        <f t="shared" si="104"/>
        <v>$.FLOW_CREW_CABIN_SB_MID_HOT_WATER</v>
      </c>
      <c r="AA477" s="6"/>
      <c r="AH477" s="53">
        <v>0.05</v>
      </c>
      <c r="AI477" s="78">
        <v>35</v>
      </c>
      <c r="AJ477" s="116" t="s">
        <v>1742</v>
      </c>
      <c r="AL477" s="117" t="str">
        <f t="shared" si="106"/>
        <v/>
      </c>
      <c r="AQ477" s="130"/>
      <c r="AS477" s="131"/>
      <c r="AT477" s="7"/>
      <c r="AU477" s="132"/>
      <c r="AV477" s="129" t="str">
        <f t="shared" si="107"/>
        <v/>
      </c>
      <c r="AW477" s="140"/>
      <c r="BA477" s="150" t="str">
        <f t="shared" si="105"/>
        <v/>
      </c>
      <c r="BR477" s="6"/>
      <c r="BS477" s="11"/>
    </row>
    <row r="478" spans="1:71" ht="15.75" x14ac:dyDescent="0.25">
      <c r="A478" s="52" t="s">
        <v>1509</v>
      </c>
      <c r="B478" s="187"/>
      <c r="C478" s="131" t="s">
        <v>118</v>
      </c>
      <c r="D478" s="7" t="s">
        <v>24</v>
      </c>
      <c r="E478" s="7" t="s">
        <v>441</v>
      </c>
      <c r="F478" s="64" t="s">
        <v>171</v>
      </c>
      <c r="G478" s="62">
        <v>4</v>
      </c>
      <c r="I478" s="10" t="s">
        <v>110</v>
      </c>
      <c r="J478" s="11" t="s">
        <v>581</v>
      </c>
      <c r="K478" s="74" t="s">
        <v>601</v>
      </c>
      <c r="L478" s="181"/>
      <c r="M478" s="181">
        <v>1000</v>
      </c>
      <c r="N478" s="78" t="s">
        <v>1701</v>
      </c>
      <c r="O478" s="83" t="s">
        <v>663</v>
      </c>
      <c r="P478" s="78" t="s">
        <v>809</v>
      </c>
      <c r="R478" s="80"/>
      <c r="S478" s="92"/>
      <c r="T478" s="260" t="s">
        <v>1524</v>
      </c>
      <c r="U478" s="221" t="s">
        <v>1579</v>
      </c>
      <c r="W478" s="12" t="str">
        <f t="shared" si="102"/>
        <v>Mqtt1</v>
      </c>
      <c r="X478" s="6" t="str">
        <f t="shared" si="103"/>
        <v>250000 FRESH WATER</v>
      </c>
      <c r="Y478" s="106" t="str">
        <f t="shared" si="104"/>
        <v>$.FLOW_CREW_CABIN_SB_MID_COLD_WATER</v>
      </c>
      <c r="AA478" s="6"/>
      <c r="AH478" s="53">
        <v>0.05</v>
      </c>
      <c r="AI478" s="78">
        <v>35</v>
      </c>
      <c r="AJ478" s="116" t="s">
        <v>1742</v>
      </c>
      <c r="AL478" s="117" t="str">
        <f t="shared" si="106"/>
        <v/>
      </c>
      <c r="AQ478" s="130"/>
      <c r="AS478" s="131"/>
      <c r="AT478" s="7"/>
      <c r="AU478" s="132"/>
      <c r="AV478" s="129" t="str">
        <f t="shared" si="107"/>
        <v/>
      </c>
      <c r="AW478" s="140"/>
      <c r="BA478" s="150" t="str">
        <f t="shared" si="105"/>
        <v/>
      </c>
      <c r="BR478" s="6"/>
      <c r="BS478" s="11"/>
    </row>
    <row r="479" spans="1:71" ht="15.75" x14ac:dyDescent="0.25">
      <c r="A479" s="52" t="s">
        <v>1509</v>
      </c>
      <c r="B479" s="187"/>
      <c r="C479" s="131" t="s">
        <v>118</v>
      </c>
      <c r="D479" s="7" t="s">
        <v>24</v>
      </c>
      <c r="E479" s="7" t="s">
        <v>442</v>
      </c>
      <c r="F479" s="64" t="s">
        <v>171</v>
      </c>
      <c r="G479" s="62">
        <v>1</v>
      </c>
      <c r="I479" s="10" t="s">
        <v>110</v>
      </c>
      <c r="J479" s="11" t="s">
        <v>582</v>
      </c>
      <c r="K479" s="74" t="s">
        <v>601</v>
      </c>
      <c r="L479" s="181"/>
      <c r="M479" s="181">
        <v>1000</v>
      </c>
      <c r="N479" s="78" t="s">
        <v>1701</v>
      </c>
      <c r="O479" s="83" t="s">
        <v>664</v>
      </c>
      <c r="P479" s="78" t="s">
        <v>810</v>
      </c>
      <c r="R479" s="80"/>
      <c r="S479" s="92"/>
      <c r="T479" s="261"/>
      <c r="U479" s="228"/>
      <c r="W479" s="12" t="str">
        <f t="shared" si="102"/>
        <v>Mqtt1</v>
      </c>
      <c r="X479" s="6" t="str">
        <f t="shared" si="103"/>
        <v>250000 FRESH WATER</v>
      </c>
      <c r="Y479" s="106" t="str">
        <f t="shared" si="104"/>
        <v>$.FLOW_CREW_CABIN_PS_MID_HOT_WATER</v>
      </c>
      <c r="AA479" s="6"/>
      <c r="AH479" s="53">
        <v>0.05</v>
      </c>
      <c r="AI479" s="78">
        <v>35</v>
      </c>
      <c r="AJ479" s="116" t="s">
        <v>1742</v>
      </c>
      <c r="AL479" s="117" t="str">
        <f t="shared" si="106"/>
        <v/>
      </c>
      <c r="AQ479" s="130"/>
      <c r="AS479" s="131"/>
      <c r="AT479" s="7"/>
      <c r="AU479" s="132"/>
      <c r="AV479" s="129" t="str">
        <f t="shared" si="107"/>
        <v/>
      </c>
      <c r="AW479" s="140"/>
      <c r="BA479" s="150" t="str">
        <f t="shared" si="105"/>
        <v/>
      </c>
      <c r="BR479" s="6"/>
      <c r="BS479" s="11"/>
    </row>
    <row r="480" spans="1:71" ht="15.75" x14ac:dyDescent="0.25">
      <c r="A480" s="52" t="s">
        <v>1509</v>
      </c>
      <c r="B480" s="187"/>
      <c r="C480" s="131" t="s">
        <v>118</v>
      </c>
      <c r="D480" s="7" t="s">
        <v>24</v>
      </c>
      <c r="E480" s="7" t="s">
        <v>442</v>
      </c>
      <c r="F480" s="64" t="s">
        <v>171</v>
      </c>
      <c r="G480" s="62">
        <v>2</v>
      </c>
      <c r="I480" s="10" t="s">
        <v>110</v>
      </c>
      <c r="J480" s="11" t="s">
        <v>583</v>
      </c>
      <c r="K480" s="74" t="s">
        <v>601</v>
      </c>
      <c r="L480" s="181"/>
      <c r="M480" s="181">
        <v>1000</v>
      </c>
      <c r="N480" s="78" t="s">
        <v>1701</v>
      </c>
      <c r="O480" s="83" t="s">
        <v>665</v>
      </c>
      <c r="P480" s="78" t="s">
        <v>811</v>
      </c>
      <c r="R480" s="80"/>
      <c r="S480" s="92"/>
      <c r="T480" s="261"/>
      <c r="U480" s="228"/>
      <c r="W480" s="12" t="str">
        <f t="shared" si="102"/>
        <v>Mqtt1</v>
      </c>
      <c r="X480" s="6" t="str">
        <f t="shared" si="103"/>
        <v>250000 FRESH WATER</v>
      </c>
      <c r="Y480" s="106" t="str">
        <f t="shared" si="104"/>
        <v>$.FLOW_CREW_CABIN_PS_MID_COLD_WATER</v>
      </c>
      <c r="AA480" s="6"/>
      <c r="AH480" s="53">
        <v>0.05</v>
      </c>
      <c r="AI480" s="78">
        <v>35</v>
      </c>
      <c r="AJ480" s="116" t="s">
        <v>1742</v>
      </c>
      <c r="AL480" s="117" t="str">
        <f t="shared" si="106"/>
        <v/>
      </c>
      <c r="AQ480" s="130"/>
      <c r="AS480" s="131"/>
      <c r="AT480" s="7"/>
      <c r="AU480" s="132"/>
      <c r="AV480" s="129" t="str">
        <f t="shared" si="107"/>
        <v/>
      </c>
      <c r="AW480" s="140"/>
      <c r="BA480" s="150" t="str">
        <f t="shared" si="105"/>
        <v/>
      </c>
      <c r="BR480" s="6"/>
      <c r="BS480" s="11"/>
    </row>
    <row r="481" spans="1:71" ht="15.75" x14ac:dyDescent="0.25">
      <c r="A481" s="52" t="s">
        <v>1509</v>
      </c>
      <c r="B481" s="187"/>
      <c r="C481" s="131" t="s">
        <v>118</v>
      </c>
      <c r="D481" s="7" t="s">
        <v>24</v>
      </c>
      <c r="E481" s="7" t="s">
        <v>442</v>
      </c>
      <c r="F481" s="64" t="s">
        <v>171</v>
      </c>
      <c r="G481" s="62">
        <v>3</v>
      </c>
      <c r="I481" s="10" t="s">
        <v>110</v>
      </c>
      <c r="J481" s="11" t="s">
        <v>584</v>
      </c>
      <c r="K481" s="74" t="s">
        <v>601</v>
      </c>
      <c r="L481" s="181"/>
      <c r="M481" s="181">
        <v>1000</v>
      </c>
      <c r="N481" s="78" t="s">
        <v>1701</v>
      </c>
      <c r="O481" s="83" t="s">
        <v>666</v>
      </c>
      <c r="P481" s="78" t="s">
        <v>812</v>
      </c>
      <c r="R481" s="80"/>
      <c r="S481" s="92"/>
      <c r="T481" s="261"/>
      <c r="U481" s="228"/>
      <c r="W481" s="12" t="str">
        <f t="shared" si="102"/>
        <v>Mqtt1</v>
      </c>
      <c r="X481" s="6" t="str">
        <f t="shared" si="103"/>
        <v>250000 FRESH WATER</v>
      </c>
      <c r="Y481" s="106" t="str">
        <f t="shared" si="104"/>
        <v>$.FLOW_CREW_CABIN_SB_FWD_HOT_WATER</v>
      </c>
      <c r="AA481" s="6"/>
      <c r="AH481" s="53">
        <v>0.05</v>
      </c>
      <c r="AI481" s="78">
        <v>35</v>
      </c>
      <c r="AJ481" s="116" t="s">
        <v>1742</v>
      </c>
      <c r="AL481" s="117" t="str">
        <f t="shared" si="106"/>
        <v/>
      </c>
      <c r="AQ481" s="130"/>
      <c r="AS481" s="131"/>
      <c r="AT481" s="7"/>
      <c r="AU481" s="132"/>
      <c r="AV481" s="129" t="str">
        <f t="shared" si="107"/>
        <v/>
      </c>
      <c r="AW481" s="140"/>
      <c r="BA481" s="150" t="str">
        <f t="shared" si="105"/>
        <v/>
      </c>
      <c r="BR481" s="6"/>
      <c r="BS481" s="11"/>
    </row>
    <row r="482" spans="1:71" ht="15.75" x14ac:dyDescent="0.25">
      <c r="A482" s="52" t="s">
        <v>1509</v>
      </c>
      <c r="B482" s="187"/>
      <c r="C482" s="131" t="s">
        <v>118</v>
      </c>
      <c r="D482" s="7" t="s">
        <v>24</v>
      </c>
      <c r="E482" s="7" t="s">
        <v>442</v>
      </c>
      <c r="F482" s="64" t="s">
        <v>171</v>
      </c>
      <c r="G482" s="62">
        <v>4</v>
      </c>
      <c r="I482" s="10" t="s">
        <v>110</v>
      </c>
      <c r="J482" s="11" t="s">
        <v>585</v>
      </c>
      <c r="K482" s="74" t="s">
        <v>601</v>
      </c>
      <c r="L482" s="181"/>
      <c r="M482" s="181">
        <v>1000</v>
      </c>
      <c r="N482" s="78" t="s">
        <v>1701</v>
      </c>
      <c r="O482" s="83" t="s">
        <v>667</v>
      </c>
      <c r="P482" s="78" t="s">
        <v>813</v>
      </c>
      <c r="R482" s="80"/>
      <c r="S482" s="92"/>
      <c r="T482" s="262"/>
      <c r="U482" s="222"/>
      <c r="W482" s="12" t="str">
        <f t="shared" si="102"/>
        <v>Mqtt1</v>
      </c>
      <c r="X482" s="6" t="str">
        <f t="shared" si="103"/>
        <v>250000 FRESH WATER</v>
      </c>
      <c r="Y482" s="106" t="str">
        <f t="shared" si="104"/>
        <v>$.FLOW_CREW_CABIN_SB_FWD_COLD_WATER</v>
      </c>
      <c r="AA482" s="6"/>
      <c r="AH482" s="53">
        <v>0.05</v>
      </c>
      <c r="AI482" s="78">
        <v>35</v>
      </c>
      <c r="AJ482" s="116" t="s">
        <v>1742</v>
      </c>
      <c r="AL482" s="117" t="str">
        <f t="shared" si="106"/>
        <v/>
      </c>
      <c r="AQ482" s="130"/>
      <c r="AS482" s="131"/>
      <c r="AT482" s="7"/>
      <c r="AU482" s="132"/>
      <c r="AV482" s="129" t="str">
        <f t="shared" si="107"/>
        <v/>
      </c>
      <c r="AW482" s="140"/>
      <c r="BA482" s="150" t="str">
        <f t="shared" si="105"/>
        <v/>
      </c>
      <c r="BR482" s="6"/>
      <c r="BS482" s="11"/>
    </row>
    <row r="483" spans="1:71" ht="15.75" x14ac:dyDescent="0.25">
      <c r="A483" s="52" t="s">
        <v>1509</v>
      </c>
      <c r="B483" s="187"/>
      <c r="C483" s="131" t="s">
        <v>118</v>
      </c>
      <c r="D483" s="7" t="s">
        <v>24</v>
      </c>
      <c r="E483" s="7" t="s">
        <v>443</v>
      </c>
      <c r="F483" s="64" t="s">
        <v>171</v>
      </c>
      <c r="G483" s="62">
        <v>1</v>
      </c>
      <c r="I483" s="10" t="s">
        <v>110</v>
      </c>
      <c r="J483" s="203" t="s">
        <v>586</v>
      </c>
      <c r="K483" s="74" t="s">
        <v>601</v>
      </c>
      <c r="L483" s="181"/>
      <c r="M483" s="181">
        <v>1000</v>
      </c>
      <c r="N483" s="78" t="s">
        <v>1701</v>
      </c>
      <c r="O483" s="83" t="s">
        <v>668</v>
      </c>
      <c r="P483" s="78" t="s">
        <v>814</v>
      </c>
      <c r="R483" s="80"/>
      <c r="S483" s="92"/>
      <c r="T483" s="258" t="s">
        <v>1523</v>
      </c>
      <c r="U483" s="221" t="s">
        <v>1584</v>
      </c>
      <c r="W483" s="12" t="str">
        <f t="shared" si="102"/>
        <v>Mqtt1</v>
      </c>
      <c r="X483" s="6" t="str">
        <f t="shared" si="103"/>
        <v>250000 FRESH WATER</v>
      </c>
      <c r="Y483" s="106" t="str">
        <f t="shared" si="104"/>
        <v>$.FLOW_CREW_CABIN_PS_FWD_HOT_WATER</v>
      </c>
      <c r="AA483" s="6"/>
      <c r="AH483" s="53">
        <v>0.05</v>
      </c>
      <c r="AI483" s="78">
        <v>35</v>
      </c>
      <c r="AJ483" s="116" t="s">
        <v>1742</v>
      </c>
      <c r="AL483" s="117" t="str">
        <f t="shared" si="106"/>
        <v/>
      </c>
      <c r="AQ483" s="130"/>
      <c r="AS483" s="131"/>
      <c r="AT483" s="7"/>
      <c r="AU483" s="132"/>
      <c r="AV483" s="129" t="str">
        <f t="shared" si="107"/>
        <v/>
      </c>
      <c r="AW483" s="140"/>
      <c r="BA483" s="150" t="str">
        <f t="shared" si="105"/>
        <v/>
      </c>
      <c r="BR483" s="6"/>
      <c r="BS483" s="11"/>
    </row>
    <row r="484" spans="1:71" ht="15.75" x14ac:dyDescent="0.25">
      <c r="A484" s="52" t="s">
        <v>1509</v>
      </c>
      <c r="B484" s="187"/>
      <c r="C484" s="131" t="s">
        <v>118</v>
      </c>
      <c r="D484" s="7" t="s">
        <v>24</v>
      </c>
      <c r="E484" s="7" t="s">
        <v>443</v>
      </c>
      <c r="F484" s="64" t="s">
        <v>171</v>
      </c>
      <c r="G484" s="62">
        <v>2</v>
      </c>
      <c r="I484" s="10" t="s">
        <v>110</v>
      </c>
      <c r="J484" s="11" t="s">
        <v>587</v>
      </c>
      <c r="K484" s="74" t="s">
        <v>601</v>
      </c>
      <c r="L484" s="181"/>
      <c r="M484" s="181">
        <v>1000</v>
      </c>
      <c r="N484" s="78" t="s">
        <v>1701</v>
      </c>
      <c r="O484" s="83" t="s">
        <v>669</v>
      </c>
      <c r="P484" s="78" t="s">
        <v>815</v>
      </c>
      <c r="R484" s="80"/>
      <c r="S484" s="92"/>
      <c r="T484" s="259"/>
      <c r="U484" s="222"/>
      <c r="W484" s="12" t="str">
        <f t="shared" si="102"/>
        <v>Mqtt1</v>
      </c>
      <c r="X484" s="6" t="str">
        <f t="shared" si="103"/>
        <v>250000 FRESH WATER</v>
      </c>
      <c r="Y484" s="106" t="str">
        <f t="shared" si="104"/>
        <v>$.FLOW_CREW_CABIN_PS_FWD_COLD_WATER</v>
      </c>
      <c r="AA484" s="6"/>
      <c r="AH484" s="53">
        <v>0.05</v>
      </c>
      <c r="AI484" s="78">
        <v>35</v>
      </c>
      <c r="AJ484" s="116" t="s">
        <v>1742</v>
      </c>
      <c r="AL484" s="117" t="str">
        <f t="shared" si="106"/>
        <v/>
      </c>
      <c r="AQ484" s="130"/>
      <c r="AS484" s="131"/>
      <c r="AT484" s="7"/>
      <c r="AU484" s="132"/>
      <c r="AV484" s="129" t="str">
        <f t="shared" si="107"/>
        <v/>
      </c>
      <c r="AW484" s="140"/>
      <c r="BA484" s="150" t="str">
        <f t="shared" si="105"/>
        <v/>
      </c>
      <c r="BR484" s="6"/>
      <c r="BS484" s="11"/>
    </row>
    <row r="485" spans="1:71" ht="15.75" x14ac:dyDescent="0.25">
      <c r="A485" s="52" t="s">
        <v>1509</v>
      </c>
      <c r="B485" s="187"/>
      <c r="C485" s="131" t="s">
        <v>118</v>
      </c>
      <c r="D485" s="7" t="s">
        <v>24</v>
      </c>
      <c r="E485" s="7" t="s">
        <v>443</v>
      </c>
      <c r="F485" s="64" t="s">
        <v>171</v>
      </c>
      <c r="G485" s="62">
        <v>3</v>
      </c>
      <c r="I485" s="10" t="s">
        <v>110</v>
      </c>
      <c r="J485" s="11" t="s">
        <v>588</v>
      </c>
      <c r="K485" s="74" t="s">
        <v>601</v>
      </c>
      <c r="L485" s="181"/>
      <c r="M485" s="181">
        <v>1000</v>
      </c>
      <c r="N485" s="78" t="s">
        <v>1701</v>
      </c>
      <c r="O485" s="83" t="s">
        <v>670</v>
      </c>
      <c r="P485" s="78" t="s">
        <v>816</v>
      </c>
      <c r="R485" s="80"/>
      <c r="S485" s="92"/>
      <c r="T485" s="258" t="s">
        <v>1525</v>
      </c>
      <c r="U485" s="221" t="s">
        <v>1574</v>
      </c>
      <c r="W485" s="12" t="str">
        <f t="shared" si="102"/>
        <v>Mqtt1</v>
      </c>
      <c r="X485" s="6" t="str">
        <f t="shared" si="103"/>
        <v>250000 FRESH WATER</v>
      </c>
      <c r="Y485" s="106" t="str">
        <f t="shared" si="104"/>
        <v>$.FLOW_DECKHOUSE_HOT_WATER</v>
      </c>
      <c r="AA485" s="6"/>
      <c r="AH485" s="53">
        <v>0.05</v>
      </c>
      <c r="AI485" s="78">
        <v>35</v>
      </c>
      <c r="AJ485" s="116" t="s">
        <v>1742</v>
      </c>
      <c r="AL485" s="117" t="str">
        <f t="shared" si="106"/>
        <v/>
      </c>
      <c r="AQ485" s="130"/>
      <c r="AS485" s="131"/>
      <c r="AT485" s="7"/>
      <c r="AU485" s="132"/>
      <c r="AV485" s="129" t="str">
        <f t="shared" si="107"/>
        <v/>
      </c>
      <c r="AW485" s="140"/>
      <c r="BA485" s="150" t="str">
        <f t="shared" si="105"/>
        <v/>
      </c>
      <c r="BR485" s="6"/>
      <c r="BS485" s="11"/>
    </row>
    <row r="486" spans="1:71" ht="15.75" x14ac:dyDescent="0.25">
      <c r="A486" s="52" t="s">
        <v>1509</v>
      </c>
      <c r="B486" s="187"/>
      <c r="C486" s="131" t="s">
        <v>118</v>
      </c>
      <c r="D486" s="7" t="s">
        <v>24</v>
      </c>
      <c r="E486" s="7" t="s">
        <v>443</v>
      </c>
      <c r="F486" s="64" t="s">
        <v>171</v>
      </c>
      <c r="G486" s="62">
        <v>4</v>
      </c>
      <c r="I486" s="10" t="s">
        <v>110</v>
      </c>
      <c r="J486" s="11" t="s">
        <v>589</v>
      </c>
      <c r="K486" s="74" t="s">
        <v>601</v>
      </c>
      <c r="L486" s="181"/>
      <c r="M486" s="181">
        <v>1000</v>
      </c>
      <c r="N486" s="78" t="s">
        <v>1701</v>
      </c>
      <c r="O486" s="83" t="s">
        <v>671</v>
      </c>
      <c r="P486" s="78" t="s">
        <v>817</v>
      </c>
      <c r="R486" s="80"/>
      <c r="S486" s="92"/>
      <c r="T486" s="266"/>
      <c r="U486" s="228"/>
      <c r="W486" s="12" t="str">
        <f t="shared" si="102"/>
        <v>Mqtt1</v>
      </c>
      <c r="X486" s="6" t="str">
        <f t="shared" si="103"/>
        <v>250000 FRESH WATER</v>
      </c>
      <c r="Y486" s="106" t="str">
        <f t="shared" si="104"/>
        <v>$.FLOW_DECKHOUSE_COLD_WATER</v>
      </c>
      <c r="AA486" s="6"/>
      <c r="AH486" s="53">
        <v>0.05</v>
      </c>
      <c r="AI486" s="78">
        <v>35</v>
      </c>
      <c r="AJ486" s="116" t="s">
        <v>1742</v>
      </c>
      <c r="AL486" s="117" t="str">
        <f t="shared" si="106"/>
        <v/>
      </c>
      <c r="AQ486" s="130"/>
      <c r="AS486" s="131"/>
      <c r="AT486" s="7"/>
      <c r="AU486" s="132"/>
      <c r="AV486" s="129" t="str">
        <f t="shared" si="107"/>
        <v/>
      </c>
      <c r="AW486" s="140"/>
      <c r="BA486" s="150" t="str">
        <f t="shared" si="105"/>
        <v/>
      </c>
      <c r="BR486" s="6"/>
      <c r="BS486" s="11"/>
    </row>
    <row r="487" spans="1:71" ht="15.75" x14ac:dyDescent="0.25">
      <c r="A487" s="52" t="s">
        <v>1509</v>
      </c>
      <c r="B487" s="187"/>
      <c r="C487" s="131" t="s">
        <v>118</v>
      </c>
      <c r="D487" s="7" t="s">
        <v>24</v>
      </c>
      <c r="E487" s="7" t="s">
        <v>444</v>
      </c>
      <c r="F487" s="64" t="s">
        <v>171</v>
      </c>
      <c r="G487" s="62">
        <v>1</v>
      </c>
      <c r="I487" s="10" t="s">
        <v>110</v>
      </c>
      <c r="J487" s="11" t="s">
        <v>590</v>
      </c>
      <c r="K487" s="74" t="s">
        <v>601</v>
      </c>
      <c r="L487" s="181"/>
      <c r="M487" s="181">
        <v>1000</v>
      </c>
      <c r="N487" s="78" t="s">
        <v>1701</v>
      </c>
      <c r="O487" s="83" t="s">
        <v>672</v>
      </c>
      <c r="P487" s="78" t="s">
        <v>818</v>
      </c>
      <c r="R487" s="80"/>
      <c r="S487" s="92"/>
      <c r="T487" s="266"/>
      <c r="U487" s="228"/>
      <c r="W487" s="12" t="str">
        <f t="shared" si="102"/>
        <v>Mqtt1</v>
      </c>
      <c r="X487" s="6" t="str">
        <f t="shared" si="103"/>
        <v>250000 FRESH WATER</v>
      </c>
      <c r="Y487" s="106" t="str">
        <f t="shared" si="104"/>
        <v>$.FLOW_DECK_FR48_SB_TECH_COR_HOT_WATER</v>
      </c>
      <c r="AA487" s="6"/>
      <c r="AH487" s="53">
        <v>0.05</v>
      </c>
      <c r="AI487" s="78">
        <v>35</v>
      </c>
      <c r="AJ487" s="116" t="s">
        <v>1742</v>
      </c>
      <c r="AL487" s="117" t="str">
        <f t="shared" si="106"/>
        <v/>
      </c>
      <c r="AQ487" s="130"/>
      <c r="AS487" s="131"/>
      <c r="AT487" s="7"/>
      <c r="AU487" s="132"/>
      <c r="AV487" s="129" t="str">
        <f t="shared" si="107"/>
        <v/>
      </c>
      <c r="AW487" s="140"/>
      <c r="BA487" s="150" t="str">
        <f t="shared" si="105"/>
        <v/>
      </c>
      <c r="BR487" s="6"/>
      <c r="BS487" s="11"/>
    </row>
    <row r="488" spans="1:71" ht="15.75" x14ac:dyDescent="0.25">
      <c r="A488" s="52" t="s">
        <v>1509</v>
      </c>
      <c r="B488" s="187"/>
      <c r="C488" s="131" t="s">
        <v>118</v>
      </c>
      <c r="D488" s="7" t="s">
        <v>24</v>
      </c>
      <c r="E488" s="7" t="s">
        <v>444</v>
      </c>
      <c r="F488" s="64" t="s">
        <v>171</v>
      </c>
      <c r="G488" s="62">
        <v>2</v>
      </c>
      <c r="I488" s="10" t="s">
        <v>110</v>
      </c>
      <c r="J488" s="11" t="s">
        <v>591</v>
      </c>
      <c r="K488" s="74" t="s">
        <v>601</v>
      </c>
      <c r="L488" s="181"/>
      <c r="M488" s="181">
        <v>1000</v>
      </c>
      <c r="N488" s="78" t="s">
        <v>1701</v>
      </c>
      <c r="O488" s="83" t="s">
        <v>673</v>
      </c>
      <c r="P488" s="78" t="s">
        <v>819</v>
      </c>
      <c r="R488" s="80"/>
      <c r="S488" s="92"/>
      <c r="T488" s="259"/>
      <c r="U488" s="222"/>
      <c r="W488" s="12" t="str">
        <f t="shared" si="102"/>
        <v>Mqtt1</v>
      </c>
      <c r="X488" s="6" t="str">
        <f t="shared" si="103"/>
        <v>250000 FRESH WATER</v>
      </c>
      <c r="Y488" s="106" t="str">
        <f t="shared" si="104"/>
        <v>$.FLOW_DECK_FR48_SB_TECH_COR_COLD_WATER</v>
      </c>
      <c r="AA488" s="6"/>
      <c r="AH488" s="53">
        <v>0.05</v>
      </c>
      <c r="AI488" s="78">
        <v>35</v>
      </c>
      <c r="AJ488" s="116" t="s">
        <v>1742</v>
      </c>
      <c r="AL488" s="117" t="str">
        <f t="shared" si="106"/>
        <v/>
      </c>
      <c r="AQ488" s="130"/>
      <c r="AS488" s="131"/>
      <c r="AT488" s="7"/>
      <c r="AU488" s="132"/>
      <c r="AV488" s="129" t="str">
        <f t="shared" si="107"/>
        <v/>
      </c>
      <c r="AW488" s="140"/>
      <c r="BA488" s="150" t="str">
        <f t="shared" si="105"/>
        <v/>
      </c>
      <c r="BR488" s="6"/>
      <c r="BS488" s="11"/>
    </row>
    <row r="489" spans="1:71" ht="15.75" x14ac:dyDescent="0.25">
      <c r="A489" s="52" t="s">
        <v>871</v>
      </c>
      <c r="B489" s="187"/>
      <c r="C489" s="131" t="s">
        <v>118</v>
      </c>
      <c r="D489" s="7" t="s">
        <v>24</v>
      </c>
      <c r="E489" s="7" t="s">
        <v>444</v>
      </c>
      <c r="F489" s="64" t="s">
        <v>171</v>
      </c>
      <c r="G489" s="62">
        <v>3</v>
      </c>
      <c r="I489" s="10" t="s">
        <v>110</v>
      </c>
      <c r="J489" s="71" t="s">
        <v>592</v>
      </c>
      <c r="K489" s="74" t="s">
        <v>601</v>
      </c>
      <c r="L489" s="181"/>
      <c r="M489" s="181">
        <v>1000</v>
      </c>
      <c r="N489" s="78" t="s">
        <v>1701</v>
      </c>
      <c r="O489" s="83">
        <v>25001036</v>
      </c>
      <c r="P489" s="78" t="s">
        <v>820</v>
      </c>
      <c r="R489" s="80"/>
      <c r="S489" s="92"/>
      <c r="T489" s="219" t="s">
        <v>866</v>
      </c>
      <c r="U489" s="102" t="s">
        <v>1147</v>
      </c>
      <c r="W489" s="12" t="str">
        <f t="shared" si="102"/>
        <v>Mqtt1</v>
      </c>
      <c r="X489" s="6" t="str">
        <f t="shared" si="103"/>
        <v>250000 FRESH WATER</v>
      </c>
      <c r="Y489" s="106" t="str">
        <f t="shared" si="104"/>
        <v>$.PRESS_FR_46_SYSTEM_BEH_PRES_PUMPS</v>
      </c>
      <c r="AA489" s="6"/>
      <c r="AH489" s="53">
        <v>4</v>
      </c>
      <c r="AI489" s="78">
        <v>20</v>
      </c>
      <c r="AJ489" s="116" t="s">
        <v>870</v>
      </c>
      <c r="AL489" s="117" t="str">
        <f t="shared" si="106"/>
        <v/>
      </c>
      <c r="AQ489" s="130"/>
      <c r="AS489" s="131"/>
      <c r="AT489" s="7"/>
      <c r="AU489" s="132"/>
      <c r="AV489" s="129" t="str">
        <f t="shared" si="107"/>
        <v/>
      </c>
      <c r="AW489" s="140"/>
      <c r="BA489" s="150" t="str">
        <f t="shared" si="105"/>
        <v/>
      </c>
      <c r="BR489" s="6"/>
      <c r="BS489" s="11"/>
    </row>
    <row r="490" spans="1:71" ht="15.75" x14ac:dyDescent="0.25">
      <c r="A490" s="52" t="s">
        <v>1509</v>
      </c>
      <c r="B490" s="187"/>
      <c r="C490" s="131" t="s">
        <v>118</v>
      </c>
      <c r="D490" s="7" t="s">
        <v>24</v>
      </c>
      <c r="E490" s="7" t="s">
        <v>444</v>
      </c>
      <c r="F490" s="64" t="s">
        <v>171</v>
      </c>
      <c r="G490" s="62">
        <v>4</v>
      </c>
      <c r="I490" s="10" t="s">
        <v>110</v>
      </c>
      <c r="J490" s="11" t="s">
        <v>593</v>
      </c>
      <c r="K490" s="74" t="s">
        <v>601</v>
      </c>
      <c r="L490" s="181"/>
      <c r="M490" s="181">
        <v>1000</v>
      </c>
      <c r="N490" s="80" t="s">
        <v>1699</v>
      </c>
      <c r="O490" s="221" t="s">
        <v>674</v>
      </c>
      <c r="P490" s="78" t="s">
        <v>821</v>
      </c>
      <c r="R490" s="80"/>
      <c r="S490" s="92"/>
      <c r="T490" s="240" t="s">
        <v>867</v>
      </c>
      <c r="U490" s="221" t="s">
        <v>1574</v>
      </c>
      <c r="W490" s="12" t="str">
        <f t="shared" si="102"/>
        <v>Mqtt1</v>
      </c>
      <c r="X490" s="6" t="str">
        <f t="shared" si="103"/>
        <v>450000 AMCS</v>
      </c>
      <c r="Y490" s="106" t="str">
        <f t="shared" si="104"/>
        <v>$.ACC_SENSOR_1_OUTPX</v>
      </c>
      <c r="AA490" s="6"/>
      <c r="AH490" s="53">
        <v>4</v>
      </c>
      <c r="AI490" s="78">
        <v>20</v>
      </c>
      <c r="AJ490" s="116" t="s">
        <v>870</v>
      </c>
      <c r="AL490" s="117" t="str">
        <f t="shared" si="106"/>
        <v/>
      </c>
      <c r="AQ490" s="130"/>
      <c r="AS490" s="131"/>
      <c r="AT490" s="7"/>
      <c r="AU490" s="132"/>
      <c r="AV490" s="129" t="str">
        <f t="shared" si="107"/>
        <v/>
      </c>
      <c r="AW490" s="140"/>
      <c r="BA490" s="150" t="str">
        <f t="shared" si="105"/>
        <v/>
      </c>
      <c r="BR490" s="6"/>
      <c r="BS490" s="11"/>
    </row>
    <row r="491" spans="1:71" ht="15.75" x14ac:dyDescent="0.25">
      <c r="A491" s="52" t="s">
        <v>1509</v>
      </c>
      <c r="B491" s="187"/>
      <c r="C491" s="131" t="s">
        <v>118</v>
      </c>
      <c r="D491" s="7" t="s">
        <v>24</v>
      </c>
      <c r="E491" s="7" t="s">
        <v>445</v>
      </c>
      <c r="F491" s="64" t="s">
        <v>171</v>
      </c>
      <c r="G491" s="62">
        <v>1</v>
      </c>
      <c r="I491" s="10" t="s">
        <v>110</v>
      </c>
      <c r="J491" s="71" t="s">
        <v>594</v>
      </c>
      <c r="K491" s="74" t="s">
        <v>601</v>
      </c>
      <c r="L491" s="181"/>
      <c r="M491" s="181">
        <v>1000</v>
      </c>
      <c r="N491" s="80" t="s">
        <v>1699</v>
      </c>
      <c r="O491" s="228"/>
      <c r="P491" s="78" t="s">
        <v>822</v>
      </c>
      <c r="R491" s="80"/>
      <c r="S491" s="92"/>
      <c r="T491" s="241"/>
      <c r="U491" s="228"/>
      <c r="W491" s="12" t="str">
        <f t="shared" si="102"/>
        <v>Mqtt1</v>
      </c>
      <c r="X491" s="6" t="str">
        <f t="shared" si="103"/>
        <v>450000 AMCS</v>
      </c>
      <c r="Y491" s="106" t="str">
        <f t="shared" si="104"/>
        <v>$.ACC_SENSOR_1_OUTPY</v>
      </c>
      <c r="AA491" s="6"/>
      <c r="AH491" s="53">
        <v>4</v>
      </c>
      <c r="AI491" s="78">
        <v>20</v>
      </c>
      <c r="AJ491" s="116" t="s">
        <v>870</v>
      </c>
      <c r="AL491" s="117" t="str">
        <f t="shared" si="106"/>
        <v/>
      </c>
      <c r="AQ491" s="130"/>
      <c r="AS491" s="131"/>
      <c r="AT491" s="7"/>
      <c r="AU491" s="132"/>
      <c r="AV491" s="129" t="str">
        <f t="shared" si="107"/>
        <v/>
      </c>
      <c r="AW491" s="140"/>
      <c r="BA491" s="150" t="str">
        <f t="shared" si="105"/>
        <v/>
      </c>
      <c r="BR491" s="6"/>
      <c r="BS491" s="11"/>
    </row>
    <row r="492" spans="1:71" ht="15.75" x14ac:dyDescent="0.25">
      <c r="A492" s="52" t="s">
        <v>1509</v>
      </c>
      <c r="B492" s="187"/>
      <c r="C492" s="131" t="s">
        <v>118</v>
      </c>
      <c r="D492" s="7" t="s">
        <v>24</v>
      </c>
      <c r="E492" s="7" t="s">
        <v>445</v>
      </c>
      <c r="F492" s="64" t="s">
        <v>171</v>
      </c>
      <c r="G492" s="62">
        <v>2</v>
      </c>
      <c r="I492" s="10" t="s">
        <v>110</v>
      </c>
      <c r="J492" s="71" t="s">
        <v>595</v>
      </c>
      <c r="K492" s="74" t="s">
        <v>601</v>
      </c>
      <c r="L492" s="181"/>
      <c r="M492" s="181">
        <v>1000</v>
      </c>
      <c r="N492" s="80" t="s">
        <v>1699</v>
      </c>
      <c r="O492" s="222"/>
      <c r="P492" s="78" t="s">
        <v>823</v>
      </c>
      <c r="R492" s="80"/>
      <c r="S492" s="92"/>
      <c r="T492" s="255"/>
      <c r="U492" s="222"/>
      <c r="W492" s="12" t="str">
        <f t="shared" si="102"/>
        <v>Mqtt1</v>
      </c>
      <c r="X492" s="6" t="str">
        <f t="shared" si="103"/>
        <v>450000 AMCS</v>
      </c>
      <c r="Y492" s="106" t="str">
        <f t="shared" si="104"/>
        <v>$.ACC_SENSOR_1_OUTPZ</v>
      </c>
      <c r="AA492" s="6"/>
      <c r="AH492" s="53">
        <v>4</v>
      </c>
      <c r="AI492" s="78">
        <v>20</v>
      </c>
      <c r="AJ492" s="116" t="s">
        <v>870</v>
      </c>
      <c r="AL492" s="117" t="str">
        <f t="shared" si="106"/>
        <v/>
      </c>
      <c r="AQ492" s="130"/>
      <c r="AS492" s="131"/>
      <c r="AT492" s="7"/>
      <c r="AU492" s="132"/>
      <c r="AV492" s="129" t="str">
        <f t="shared" si="107"/>
        <v/>
      </c>
      <c r="AW492" s="140"/>
      <c r="BA492" s="150" t="str">
        <f t="shared" ref="BA492:BA506" si="108">IF(ISNUMBER(AL492),"1","")</f>
        <v/>
      </c>
      <c r="BR492" s="6"/>
      <c r="BS492" s="11"/>
    </row>
    <row r="493" spans="1:71" ht="15.75" x14ac:dyDescent="0.25">
      <c r="A493" s="52" t="s">
        <v>1509</v>
      </c>
      <c r="B493" s="187"/>
      <c r="C493" s="131" t="s">
        <v>118</v>
      </c>
      <c r="D493" s="7" t="s">
        <v>24</v>
      </c>
      <c r="E493" s="7" t="s">
        <v>445</v>
      </c>
      <c r="F493" s="64" t="s">
        <v>171</v>
      </c>
      <c r="G493" s="62">
        <v>3</v>
      </c>
      <c r="I493" s="10" t="s">
        <v>110</v>
      </c>
      <c r="J493" s="11" t="s">
        <v>596</v>
      </c>
      <c r="K493" s="74" t="s">
        <v>601</v>
      </c>
      <c r="L493" s="181"/>
      <c r="M493" s="181">
        <v>1000</v>
      </c>
      <c r="N493" s="78" t="s">
        <v>1702</v>
      </c>
      <c r="O493" s="83" t="s">
        <v>675</v>
      </c>
      <c r="P493" s="78" t="s">
        <v>824</v>
      </c>
      <c r="R493" s="80"/>
      <c r="S493" s="92"/>
      <c r="T493" s="204" t="s">
        <v>1544</v>
      </c>
      <c r="U493" s="102" t="s">
        <v>1584</v>
      </c>
      <c r="W493" s="12" t="str">
        <f t="shared" si="102"/>
        <v>Mqtt1</v>
      </c>
      <c r="X493" s="6" t="str">
        <f t="shared" si="103"/>
        <v>340000 SEWAGE</v>
      </c>
      <c r="Y493" s="106" t="str">
        <f t="shared" si="104"/>
        <v>$.LEVEL_GREY_WATER_TANK_FWD_SB</v>
      </c>
      <c r="AA493" s="6"/>
      <c r="AH493" s="53">
        <v>4</v>
      </c>
      <c r="AI493" s="78">
        <v>20</v>
      </c>
      <c r="AJ493" s="116" t="s">
        <v>870</v>
      </c>
      <c r="AL493" s="117" t="str">
        <f t="shared" si="106"/>
        <v/>
      </c>
      <c r="AQ493" s="130"/>
      <c r="AS493" s="131"/>
      <c r="AT493" s="7"/>
      <c r="AU493" s="132"/>
      <c r="AV493" s="129" t="str">
        <f t="shared" si="107"/>
        <v/>
      </c>
      <c r="AW493" s="140"/>
      <c r="BA493" s="150" t="str">
        <f t="shared" si="108"/>
        <v/>
      </c>
      <c r="BR493" s="6"/>
      <c r="BS493" s="11"/>
    </row>
    <row r="494" spans="1:71" ht="15.75" x14ac:dyDescent="0.25">
      <c r="A494" s="52" t="s">
        <v>1509</v>
      </c>
      <c r="B494" s="187"/>
      <c r="C494" s="131" t="s">
        <v>118</v>
      </c>
      <c r="D494" s="7" t="s">
        <v>24</v>
      </c>
      <c r="E494" s="7" t="s">
        <v>445</v>
      </c>
      <c r="F494" s="64" t="s">
        <v>171</v>
      </c>
      <c r="G494" s="62">
        <v>4</v>
      </c>
      <c r="I494" s="10" t="s">
        <v>110</v>
      </c>
      <c r="J494" s="11" t="s">
        <v>1177</v>
      </c>
      <c r="K494" s="74" t="s">
        <v>601</v>
      </c>
      <c r="L494" s="181"/>
      <c r="M494" s="181">
        <v>1000</v>
      </c>
      <c r="N494" s="78" t="s">
        <v>1705</v>
      </c>
      <c r="O494" s="83" t="s">
        <v>1176</v>
      </c>
      <c r="P494" s="78" t="s">
        <v>1179</v>
      </c>
      <c r="R494" s="80"/>
      <c r="S494" s="92"/>
      <c r="T494" s="223" t="s">
        <v>1523</v>
      </c>
      <c r="U494" s="221" t="s">
        <v>1067</v>
      </c>
      <c r="W494" s="12" t="str">
        <f t="shared" si="102"/>
        <v>Mqtt1</v>
      </c>
      <c r="X494" s="6" t="str">
        <f t="shared" si="103"/>
        <v>250000 TECHWATER</v>
      </c>
      <c r="Y494" s="106" t="str">
        <f t="shared" si="104"/>
        <v>$.TECH_WAT_FLOW_REEL_FOR_DECKWASH_B05</v>
      </c>
      <c r="AA494" s="6"/>
      <c r="AH494" s="53">
        <v>4</v>
      </c>
      <c r="AI494" s="78">
        <v>20</v>
      </c>
      <c r="AJ494" s="116" t="s">
        <v>870</v>
      </c>
      <c r="AL494" s="117" t="str">
        <f t="shared" si="106"/>
        <v/>
      </c>
      <c r="AQ494" s="130"/>
      <c r="AS494" s="131"/>
      <c r="AT494" s="7"/>
      <c r="AU494" s="132"/>
      <c r="AV494" s="129" t="str">
        <f t="shared" si="107"/>
        <v/>
      </c>
      <c r="AW494" s="140"/>
      <c r="BA494" s="150" t="str">
        <f t="shared" si="108"/>
        <v/>
      </c>
      <c r="BR494" s="6"/>
      <c r="BS494" s="11"/>
    </row>
    <row r="495" spans="1:71" ht="15.75" x14ac:dyDescent="0.25">
      <c r="A495" s="52" t="s">
        <v>1509</v>
      </c>
      <c r="B495" s="187"/>
      <c r="C495" s="131" t="s">
        <v>118</v>
      </c>
      <c r="D495" s="7" t="s">
        <v>24</v>
      </c>
      <c r="E495" s="7" t="s">
        <v>446</v>
      </c>
      <c r="F495" s="64" t="s">
        <v>171</v>
      </c>
      <c r="G495" s="62">
        <v>1</v>
      </c>
      <c r="I495" s="10" t="s">
        <v>110</v>
      </c>
      <c r="J495" s="11" t="s">
        <v>1180</v>
      </c>
      <c r="K495" s="74" t="s">
        <v>601</v>
      </c>
      <c r="L495" s="181"/>
      <c r="M495" s="181">
        <v>1000</v>
      </c>
      <c r="N495" s="78" t="s">
        <v>1705</v>
      </c>
      <c r="O495" s="83" t="s">
        <v>1175</v>
      </c>
      <c r="P495" s="78" t="s">
        <v>1181</v>
      </c>
      <c r="R495" s="80"/>
      <c r="S495" s="92"/>
      <c r="T495" s="224"/>
      <c r="U495" s="222"/>
      <c r="W495" s="12" t="str">
        <f t="shared" si="102"/>
        <v>Mqtt1</v>
      </c>
      <c r="X495" s="6" t="str">
        <f t="shared" si="103"/>
        <v>250000 TECHWATER</v>
      </c>
      <c r="Y495" s="106" t="str">
        <f t="shared" si="104"/>
        <v>$.TECH_WAT_FLOW_REEL_FOR_DECKWASH_B06</v>
      </c>
      <c r="AA495" s="6"/>
      <c r="AH495" s="53">
        <v>4</v>
      </c>
      <c r="AI495" s="78">
        <v>20</v>
      </c>
      <c r="AJ495" s="116" t="s">
        <v>870</v>
      </c>
      <c r="AL495" s="117" t="str">
        <f t="shared" si="106"/>
        <v/>
      </c>
      <c r="AQ495" s="130"/>
      <c r="AS495" s="131"/>
      <c r="AT495" s="7"/>
      <c r="AU495" s="132"/>
      <c r="AV495" s="129" t="str">
        <f t="shared" si="107"/>
        <v/>
      </c>
      <c r="AW495" s="140"/>
      <c r="BA495" s="150" t="str">
        <f t="shared" si="108"/>
        <v/>
      </c>
      <c r="BR495" s="6"/>
      <c r="BS495" s="11"/>
    </row>
    <row r="496" spans="1:71" ht="15.75" x14ac:dyDescent="0.25">
      <c r="A496" s="52" t="s">
        <v>1509</v>
      </c>
      <c r="B496" s="187"/>
      <c r="C496" s="131" t="s">
        <v>118</v>
      </c>
      <c r="D496" s="7" t="s">
        <v>24</v>
      </c>
      <c r="E496" s="7" t="s">
        <v>446</v>
      </c>
      <c r="F496" s="64" t="s">
        <v>171</v>
      </c>
      <c r="G496" s="62">
        <v>2</v>
      </c>
      <c r="I496" s="10" t="s">
        <v>110</v>
      </c>
      <c r="J496" s="11" t="s">
        <v>1193</v>
      </c>
      <c r="K496" s="74" t="s">
        <v>601</v>
      </c>
      <c r="L496" s="181"/>
      <c r="M496" s="181">
        <v>1000</v>
      </c>
      <c r="N496" s="78" t="s">
        <v>1705</v>
      </c>
      <c r="O496" s="83" t="s">
        <v>1194</v>
      </c>
      <c r="P496" s="78" t="s">
        <v>1192</v>
      </c>
      <c r="R496" s="80"/>
      <c r="S496" s="92"/>
      <c r="T496" s="223" t="s">
        <v>1536</v>
      </c>
      <c r="U496" s="221" t="s">
        <v>1574</v>
      </c>
      <c r="W496" s="12" t="str">
        <f t="shared" si="102"/>
        <v>Mqtt1</v>
      </c>
      <c r="X496" s="6" t="str">
        <f t="shared" si="103"/>
        <v>250000 TECHWATER</v>
      </c>
      <c r="Y496" s="106" t="str">
        <f t="shared" si="104"/>
        <v>$.TECH_WAT_FLOW_ADIABATIC_COOL_B07</v>
      </c>
      <c r="AA496" s="6"/>
      <c r="AH496" s="53">
        <v>4</v>
      </c>
      <c r="AI496" s="78">
        <v>20</v>
      </c>
      <c r="AJ496" s="116" t="s">
        <v>870</v>
      </c>
      <c r="AL496" s="117" t="str">
        <f t="shared" si="106"/>
        <v/>
      </c>
      <c r="AQ496" s="130"/>
      <c r="AS496" s="131"/>
      <c r="AT496" s="7"/>
      <c r="AU496" s="132"/>
      <c r="AV496" s="129" t="str">
        <f t="shared" si="107"/>
        <v/>
      </c>
      <c r="AW496" s="140"/>
      <c r="BA496" s="150" t="str">
        <f t="shared" si="108"/>
        <v/>
      </c>
      <c r="BR496" s="6"/>
      <c r="BS496" s="11"/>
    </row>
    <row r="497" spans="1:73" ht="15.75" x14ac:dyDescent="0.25">
      <c r="A497" s="52" t="s">
        <v>1509</v>
      </c>
      <c r="B497" s="187"/>
      <c r="C497" s="131" t="s">
        <v>118</v>
      </c>
      <c r="D497" s="7" t="s">
        <v>24</v>
      </c>
      <c r="E497" s="7" t="s">
        <v>446</v>
      </c>
      <c r="F497" s="64" t="s">
        <v>171</v>
      </c>
      <c r="G497" s="62">
        <v>3</v>
      </c>
      <c r="I497" s="10" t="s">
        <v>110</v>
      </c>
      <c r="J497" s="11" t="s">
        <v>1195</v>
      </c>
      <c r="K497" s="74" t="s">
        <v>601</v>
      </c>
      <c r="L497" s="181"/>
      <c r="M497" s="181">
        <v>1000</v>
      </c>
      <c r="N497" s="78" t="s">
        <v>1705</v>
      </c>
      <c r="O497" s="83" t="s">
        <v>1197</v>
      </c>
      <c r="P497" s="78" t="s">
        <v>1196</v>
      </c>
      <c r="R497" s="80"/>
      <c r="S497" s="92"/>
      <c r="T497" s="224"/>
      <c r="U497" s="222"/>
      <c r="W497" s="12" t="str">
        <f t="shared" si="102"/>
        <v>Mqtt1</v>
      </c>
      <c r="X497" s="6" t="str">
        <f t="shared" si="103"/>
        <v>250000 TECHWATER</v>
      </c>
      <c r="Y497" s="106" t="str">
        <f t="shared" si="104"/>
        <v>$.TECH_WAT_FLOW_ADIABATIC_COOL_B08</v>
      </c>
      <c r="AA497" s="6"/>
      <c r="AH497" s="53">
        <v>4</v>
      </c>
      <c r="AI497" s="78">
        <v>20</v>
      </c>
      <c r="AJ497" s="116" t="s">
        <v>870</v>
      </c>
      <c r="AL497" s="117" t="str">
        <f t="shared" si="106"/>
        <v/>
      </c>
      <c r="AQ497" s="130"/>
      <c r="AS497" s="131"/>
      <c r="AT497" s="7"/>
      <c r="AU497" s="132"/>
      <c r="AV497" s="129" t="str">
        <f t="shared" si="107"/>
        <v/>
      </c>
      <c r="AW497" s="140"/>
      <c r="BA497" s="150" t="str">
        <f t="shared" si="108"/>
        <v/>
      </c>
      <c r="BR497" s="6"/>
      <c r="BS497" s="11"/>
    </row>
    <row r="498" spans="1:73" ht="15.75" x14ac:dyDescent="0.25">
      <c r="A498" s="52" t="s">
        <v>1633</v>
      </c>
      <c r="B498" s="56"/>
      <c r="C498" s="131" t="s">
        <v>118</v>
      </c>
      <c r="D498" s="7" t="s">
        <v>24</v>
      </c>
      <c r="E498" s="7" t="s">
        <v>446</v>
      </c>
      <c r="F498" s="64" t="s">
        <v>171</v>
      </c>
      <c r="G498" s="62">
        <v>4</v>
      </c>
      <c r="I498" s="10" t="s">
        <v>110</v>
      </c>
      <c r="J498" s="71" t="s">
        <v>1697</v>
      </c>
      <c r="K498" s="74" t="s">
        <v>601</v>
      </c>
      <c r="L498" s="181"/>
      <c r="M498" s="181">
        <v>1000</v>
      </c>
      <c r="N498" s="78" t="s">
        <v>1694</v>
      </c>
      <c r="O498" s="83"/>
      <c r="P498" s="78" t="s">
        <v>1698</v>
      </c>
      <c r="R498" s="80"/>
      <c r="S498" s="92"/>
      <c r="T498" s="204" t="s">
        <v>1693</v>
      </c>
      <c r="U498" s="102" t="s">
        <v>1067</v>
      </c>
      <c r="W498" s="12" t="str">
        <f t="shared" si="102"/>
        <v>Mqtt1</v>
      </c>
      <c r="X498" s="6" t="str">
        <f t="shared" si="103"/>
        <v>450000 GAS DETECTION</v>
      </c>
      <c r="Y498" s="106" t="str">
        <f t="shared" si="104"/>
        <v>$.DAS_DETECTION_PERCT</v>
      </c>
      <c r="AA498" s="6"/>
      <c r="AH498" s="53">
        <v>4</v>
      </c>
      <c r="AI498" s="78">
        <v>20</v>
      </c>
      <c r="AJ498" s="116" t="s">
        <v>870</v>
      </c>
      <c r="AL498" s="117" t="str">
        <f t="shared" si="106"/>
        <v/>
      </c>
      <c r="AQ498" s="130"/>
      <c r="AS498" s="131"/>
      <c r="AT498" s="7"/>
      <c r="AU498" s="132"/>
      <c r="AV498" s="129" t="str">
        <f t="shared" si="107"/>
        <v/>
      </c>
      <c r="AW498" s="140"/>
      <c r="BA498" s="150" t="str">
        <f t="shared" si="108"/>
        <v/>
      </c>
      <c r="BR498" s="6"/>
      <c r="BS498" s="11"/>
    </row>
    <row r="499" spans="1:73" ht="15.75" x14ac:dyDescent="0.25">
      <c r="A499" s="52" t="s">
        <v>1509</v>
      </c>
      <c r="B499" s="187"/>
      <c r="C499" s="131" t="s">
        <v>118</v>
      </c>
      <c r="D499" s="7" t="s">
        <v>24</v>
      </c>
      <c r="E499" s="7" t="s">
        <v>447</v>
      </c>
      <c r="F499" s="64" t="s">
        <v>887</v>
      </c>
      <c r="G499" s="62">
        <v>1</v>
      </c>
      <c r="I499" s="10" t="s">
        <v>110</v>
      </c>
      <c r="J499" s="71" t="s">
        <v>597</v>
      </c>
      <c r="K499" s="74" t="s">
        <v>601</v>
      </c>
      <c r="L499" s="181"/>
      <c r="M499" s="181">
        <v>1000</v>
      </c>
      <c r="N499" s="78" t="s">
        <v>1711</v>
      </c>
      <c r="O499" s="83"/>
      <c r="P499" s="78" t="s">
        <v>1387</v>
      </c>
      <c r="R499" s="80"/>
      <c r="S499" s="92"/>
      <c r="T499" s="223" t="s">
        <v>1566</v>
      </c>
      <c r="U499" s="229" t="s">
        <v>1567</v>
      </c>
      <c r="W499" s="12" t="str">
        <f t="shared" si="102"/>
        <v>Mqtt1</v>
      </c>
      <c r="X499" s="6" t="str">
        <f t="shared" si="103"/>
        <v>150000 PROPULSION</v>
      </c>
      <c r="Y499" s="106" t="str">
        <f t="shared" si="104"/>
        <v>$.BOW_THRUST_BEARING_TEMP_DE</v>
      </c>
      <c r="AA499" s="6"/>
      <c r="AH499" s="53">
        <v>0</v>
      </c>
      <c r="AI499" s="78">
        <v>150</v>
      </c>
      <c r="AJ499" s="116" t="s">
        <v>1386</v>
      </c>
      <c r="AL499" s="117">
        <f t="shared" si="106"/>
        <v>499</v>
      </c>
      <c r="AM499" s="78">
        <v>90</v>
      </c>
      <c r="AN499" s="78">
        <v>80</v>
      </c>
      <c r="AQ499" s="130"/>
      <c r="AS499" s="131" t="s">
        <v>17</v>
      </c>
      <c r="AT499" s="7"/>
      <c r="AU499" s="132" t="s">
        <v>112</v>
      </c>
      <c r="AV499" s="129" t="str">
        <f t="shared" si="107"/>
        <v>Please consult operation manual for more information</v>
      </c>
      <c r="AW499" s="140"/>
      <c r="BA499" s="150" t="str">
        <f t="shared" si="108"/>
        <v>1</v>
      </c>
      <c r="BR499" s="6"/>
      <c r="BS499" s="11"/>
    </row>
    <row r="500" spans="1:73" ht="15.75" x14ac:dyDescent="0.25">
      <c r="A500" s="52" t="s">
        <v>1509</v>
      </c>
      <c r="B500" s="187"/>
      <c r="C500" s="131" t="s">
        <v>118</v>
      </c>
      <c r="D500" s="7" t="s">
        <v>24</v>
      </c>
      <c r="E500" s="7" t="s">
        <v>447</v>
      </c>
      <c r="F500" s="64" t="s">
        <v>887</v>
      </c>
      <c r="G500" s="62">
        <v>2</v>
      </c>
      <c r="I500" s="10" t="s">
        <v>110</v>
      </c>
      <c r="J500" s="71" t="s">
        <v>598</v>
      </c>
      <c r="K500" s="74" t="s">
        <v>601</v>
      </c>
      <c r="L500" s="181"/>
      <c r="M500" s="181">
        <v>1000</v>
      </c>
      <c r="N500" s="78" t="s">
        <v>1711</v>
      </c>
      <c r="O500" s="83"/>
      <c r="P500" s="78" t="s">
        <v>1388</v>
      </c>
      <c r="R500" s="80"/>
      <c r="S500" s="92"/>
      <c r="T500" s="224"/>
      <c r="U500" s="231"/>
      <c r="W500" s="12" t="str">
        <f t="shared" si="102"/>
        <v>Mqtt1</v>
      </c>
      <c r="X500" s="6" t="str">
        <f t="shared" si="103"/>
        <v>150000 PROPULSION</v>
      </c>
      <c r="Y500" s="106" t="str">
        <f t="shared" si="104"/>
        <v>$.BOW_THRUST_BEARING_TEMP_NDE</v>
      </c>
      <c r="AA500" s="6"/>
      <c r="AH500" s="53">
        <v>0</v>
      </c>
      <c r="AI500" s="78">
        <v>150</v>
      </c>
      <c r="AJ500" s="116" t="s">
        <v>1386</v>
      </c>
      <c r="AL500" s="117">
        <f t="shared" si="106"/>
        <v>500</v>
      </c>
      <c r="AM500" s="78">
        <v>90</v>
      </c>
      <c r="AN500" s="78">
        <v>80</v>
      </c>
      <c r="AQ500" s="130"/>
      <c r="AS500" s="131" t="s">
        <v>17</v>
      </c>
      <c r="AT500" s="7"/>
      <c r="AU500" s="132" t="s">
        <v>112</v>
      </c>
      <c r="AV500" s="129" t="str">
        <f t="shared" si="107"/>
        <v>Please consult operation manual for more information</v>
      </c>
      <c r="AW500" s="140"/>
      <c r="BA500" s="150" t="str">
        <f t="shared" si="108"/>
        <v>1</v>
      </c>
      <c r="BR500" s="6"/>
      <c r="BS500" s="11"/>
    </row>
    <row r="501" spans="1:73" ht="15.75" x14ac:dyDescent="0.25">
      <c r="A501" s="52" t="s">
        <v>1232</v>
      </c>
      <c r="B501" s="187"/>
      <c r="C501" s="131" t="s">
        <v>118</v>
      </c>
      <c r="D501" s="7" t="s">
        <v>24</v>
      </c>
      <c r="E501" s="7" t="s">
        <v>447</v>
      </c>
      <c r="F501" s="64" t="s">
        <v>887</v>
      </c>
      <c r="G501" s="62">
        <v>3</v>
      </c>
      <c r="I501" s="10" t="s">
        <v>110</v>
      </c>
      <c r="J501" s="71" t="s">
        <v>1231</v>
      </c>
      <c r="K501" s="74" t="s">
        <v>601</v>
      </c>
      <c r="L501" s="181"/>
      <c r="M501" s="181">
        <v>1000</v>
      </c>
      <c r="N501" s="78" t="s">
        <v>1699</v>
      </c>
      <c r="O501" s="83"/>
      <c r="P501" s="78" t="s">
        <v>1230</v>
      </c>
      <c r="R501" s="80"/>
      <c r="S501" s="92"/>
      <c r="T501" s="209" t="s">
        <v>1601</v>
      </c>
      <c r="W501" s="12" t="str">
        <f t="shared" si="102"/>
        <v>Mqtt1</v>
      </c>
      <c r="X501" s="6" t="str">
        <f t="shared" si="103"/>
        <v>450000 AMCS</v>
      </c>
      <c r="Y501" s="106" t="str">
        <f t="shared" si="104"/>
        <v>$.CABINET_INTERNAL_TEMP</v>
      </c>
      <c r="AA501" s="6"/>
      <c r="AH501" s="53">
        <v>4</v>
      </c>
      <c r="AI501" s="78">
        <v>20</v>
      </c>
      <c r="AJ501" s="116" t="s">
        <v>1386</v>
      </c>
      <c r="AL501" s="117" t="str">
        <f t="shared" si="106"/>
        <v/>
      </c>
      <c r="AQ501" s="130"/>
      <c r="AS501" s="131"/>
      <c r="AT501" s="7"/>
      <c r="AU501" s="132"/>
      <c r="AV501" s="129" t="str">
        <f t="shared" si="107"/>
        <v/>
      </c>
      <c r="AW501" s="140"/>
      <c r="BA501" s="150" t="str">
        <f t="shared" si="108"/>
        <v/>
      </c>
      <c r="BR501" s="6"/>
      <c r="BS501" s="11"/>
    </row>
    <row r="502" spans="1:73" ht="15.75" x14ac:dyDescent="0.25">
      <c r="A502" s="52" t="s">
        <v>888</v>
      </c>
      <c r="B502" s="56"/>
      <c r="C502" s="131" t="s">
        <v>118</v>
      </c>
      <c r="D502" s="7" t="s">
        <v>24</v>
      </c>
      <c r="E502" s="7" t="s">
        <v>447</v>
      </c>
      <c r="F502" s="64" t="s">
        <v>887</v>
      </c>
      <c r="G502" s="62">
        <v>4</v>
      </c>
      <c r="I502" s="10" t="s">
        <v>110</v>
      </c>
      <c r="J502" s="71" t="str">
        <f t="shared" ref="J502:J506" si="109">CONCATENATE("Spare_",E502,"_",G502,)</f>
        <v>Spare_AI30_4</v>
      </c>
      <c r="K502" s="74" t="s">
        <v>601</v>
      </c>
      <c r="L502" s="181"/>
      <c r="M502" s="181">
        <v>1000</v>
      </c>
      <c r="N502" s="78" t="s">
        <v>605</v>
      </c>
      <c r="O502" s="83"/>
      <c r="P502" s="78" t="str">
        <f>CONCATENATE("Spare Yard ",T502,"_",I502,"_",K502)</f>
        <v>Spare Yard _True_+CB.2</v>
      </c>
      <c r="R502" s="80"/>
      <c r="S502" s="92"/>
      <c r="W502" s="12" t="str">
        <f t="shared" si="102"/>
        <v/>
      </c>
      <c r="X502" s="6" t="str">
        <f t="shared" si="103"/>
        <v/>
      </c>
      <c r="Y502" s="106" t="str">
        <f t="shared" si="104"/>
        <v/>
      </c>
      <c r="AA502" s="6"/>
      <c r="AH502" s="53">
        <v>4</v>
      </c>
      <c r="AI502" s="78">
        <v>20</v>
      </c>
      <c r="AJ502" s="116" t="s">
        <v>1386</v>
      </c>
      <c r="AL502" s="117" t="str">
        <f t="shared" si="106"/>
        <v/>
      </c>
      <c r="AQ502" s="130"/>
      <c r="AS502" s="131"/>
      <c r="AT502" s="7"/>
      <c r="AU502" s="132"/>
      <c r="AV502" s="129" t="str">
        <f t="shared" si="107"/>
        <v/>
      </c>
      <c r="AW502" s="140"/>
      <c r="BA502" s="150" t="str">
        <f t="shared" si="108"/>
        <v/>
      </c>
      <c r="BR502" s="6"/>
      <c r="BS502" s="11"/>
    </row>
    <row r="503" spans="1:73" ht="15.75" x14ac:dyDescent="0.25">
      <c r="A503" s="52" t="s">
        <v>888</v>
      </c>
      <c r="B503" s="56"/>
      <c r="C503" s="131" t="s">
        <v>118</v>
      </c>
      <c r="D503" s="7" t="s">
        <v>24</v>
      </c>
      <c r="E503" s="7" t="s">
        <v>448</v>
      </c>
      <c r="F503" s="64" t="s">
        <v>887</v>
      </c>
      <c r="G503" s="62">
        <v>1</v>
      </c>
      <c r="I503" s="10" t="s">
        <v>110</v>
      </c>
      <c r="J503" s="71" t="str">
        <f t="shared" si="109"/>
        <v>Spare_AI31_1</v>
      </c>
      <c r="K503" s="74" t="s">
        <v>601</v>
      </c>
      <c r="L503" s="181"/>
      <c r="M503" s="181">
        <v>1000</v>
      </c>
      <c r="N503" s="78" t="s">
        <v>605</v>
      </c>
      <c r="O503" s="83"/>
      <c r="P503" s="78" t="str">
        <f>CONCATENATE("Spare Yard ",T503,"_",I503,"_",K503)</f>
        <v>Spare Yard _True_+CB.2</v>
      </c>
      <c r="R503" s="80"/>
      <c r="S503" s="92"/>
      <c r="W503" s="12" t="str">
        <f t="shared" si="102"/>
        <v/>
      </c>
      <c r="X503" s="6" t="str">
        <f t="shared" si="103"/>
        <v/>
      </c>
      <c r="Y503" s="106" t="str">
        <f t="shared" si="104"/>
        <v/>
      </c>
      <c r="AA503" s="6"/>
      <c r="AH503" s="53">
        <v>4</v>
      </c>
      <c r="AI503" s="78">
        <v>20</v>
      </c>
      <c r="AJ503" s="116" t="s">
        <v>1386</v>
      </c>
      <c r="AL503" s="117" t="str">
        <f t="shared" si="106"/>
        <v/>
      </c>
      <c r="AQ503" s="130"/>
      <c r="AS503" s="131"/>
      <c r="AT503" s="7"/>
      <c r="AU503" s="132"/>
      <c r="AV503" s="129" t="str">
        <f t="shared" si="107"/>
        <v/>
      </c>
      <c r="AW503" s="140"/>
      <c r="BA503" s="150" t="str">
        <f t="shared" si="108"/>
        <v/>
      </c>
      <c r="BR503" s="6"/>
      <c r="BS503" s="11"/>
    </row>
    <row r="504" spans="1:73" ht="15.75" x14ac:dyDescent="0.25">
      <c r="A504" s="52" t="s">
        <v>888</v>
      </c>
      <c r="B504" s="56"/>
      <c r="C504" s="131" t="s">
        <v>118</v>
      </c>
      <c r="D504" s="7" t="s">
        <v>24</v>
      </c>
      <c r="E504" s="7" t="s">
        <v>448</v>
      </c>
      <c r="F504" s="64" t="s">
        <v>887</v>
      </c>
      <c r="G504" s="62">
        <v>2</v>
      </c>
      <c r="I504" s="10" t="s">
        <v>110</v>
      </c>
      <c r="J504" s="71" t="str">
        <f t="shared" si="109"/>
        <v>Spare_AI31_2</v>
      </c>
      <c r="K504" s="74" t="s">
        <v>601</v>
      </c>
      <c r="L504" s="181"/>
      <c r="M504" s="181">
        <v>1000</v>
      </c>
      <c r="N504" s="78" t="s">
        <v>605</v>
      </c>
      <c r="O504" s="83"/>
      <c r="P504" s="78" t="str">
        <f>CONCATENATE("Spare Yard ",T504,"_",I504,"_",K504)</f>
        <v>Spare Yard _True_+CB.2</v>
      </c>
      <c r="R504" s="80"/>
      <c r="S504" s="92"/>
      <c r="W504" s="12" t="str">
        <f t="shared" si="102"/>
        <v/>
      </c>
      <c r="X504" s="6" t="str">
        <f t="shared" si="103"/>
        <v/>
      </c>
      <c r="Y504" s="106" t="str">
        <f t="shared" si="104"/>
        <v/>
      </c>
      <c r="AA504" s="6"/>
      <c r="AH504" s="53">
        <v>4</v>
      </c>
      <c r="AI504" s="78">
        <v>20</v>
      </c>
      <c r="AJ504" s="116" t="s">
        <v>1386</v>
      </c>
      <c r="AL504" s="117" t="str">
        <f t="shared" si="106"/>
        <v/>
      </c>
      <c r="AQ504" s="130"/>
      <c r="AS504" s="131"/>
      <c r="AT504" s="7"/>
      <c r="AU504" s="132"/>
      <c r="AV504" s="129" t="str">
        <f t="shared" si="107"/>
        <v/>
      </c>
      <c r="AW504" s="140"/>
      <c r="BA504" s="150" t="str">
        <f t="shared" si="108"/>
        <v/>
      </c>
      <c r="BR504" s="6"/>
      <c r="BS504" s="11"/>
    </row>
    <row r="505" spans="1:73" ht="15.75" x14ac:dyDescent="0.25">
      <c r="A505" s="52" t="s">
        <v>888</v>
      </c>
      <c r="B505" s="56"/>
      <c r="C505" s="131" t="s">
        <v>118</v>
      </c>
      <c r="D505" s="7" t="s">
        <v>24</v>
      </c>
      <c r="E505" s="7" t="s">
        <v>448</v>
      </c>
      <c r="F505" s="64" t="s">
        <v>887</v>
      </c>
      <c r="G505" s="62">
        <v>3</v>
      </c>
      <c r="I505" s="10" t="s">
        <v>110</v>
      </c>
      <c r="J505" s="71" t="str">
        <f t="shared" si="109"/>
        <v>Spare_AI31_3</v>
      </c>
      <c r="K505" s="74" t="s">
        <v>601</v>
      </c>
      <c r="L505" s="181"/>
      <c r="M505" s="181">
        <v>1000</v>
      </c>
      <c r="N505" s="78" t="s">
        <v>605</v>
      </c>
      <c r="O505" s="83"/>
      <c r="P505" s="78" t="str">
        <f>CONCATENATE("Spare Yard ",T505,"_",I505,"_",K505)</f>
        <v>Spare Yard _True_+CB.2</v>
      </c>
      <c r="R505" s="80"/>
      <c r="S505" s="92"/>
      <c r="W505" s="12" t="str">
        <f t="shared" si="102"/>
        <v/>
      </c>
      <c r="X505" s="6" t="str">
        <f t="shared" si="103"/>
        <v/>
      </c>
      <c r="Y505" s="106" t="str">
        <f t="shared" si="104"/>
        <v/>
      </c>
      <c r="AA505" s="6"/>
      <c r="AH505" s="53">
        <v>4</v>
      </c>
      <c r="AI505" s="78">
        <v>20</v>
      </c>
      <c r="AJ505" s="116" t="s">
        <v>1386</v>
      </c>
      <c r="AL505" s="117" t="str">
        <f t="shared" si="106"/>
        <v/>
      </c>
      <c r="AQ505" s="130"/>
      <c r="AS505" s="131"/>
      <c r="AT505" s="7"/>
      <c r="AU505" s="132"/>
      <c r="AV505" s="129" t="str">
        <f t="shared" si="107"/>
        <v/>
      </c>
      <c r="AW505" s="140"/>
      <c r="BA505" s="150" t="str">
        <f t="shared" si="108"/>
        <v/>
      </c>
      <c r="BR505" s="6"/>
      <c r="BS505" s="11"/>
    </row>
    <row r="506" spans="1:73" ht="15.75" x14ac:dyDescent="0.25">
      <c r="A506" s="52" t="s">
        <v>888</v>
      </c>
      <c r="B506" s="56"/>
      <c r="C506" s="131" t="s">
        <v>118</v>
      </c>
      <c r="D506" s="7" t="s">
        <v>24</v>
      </c>
      <c r="E506" s="7" t="s">
        <v>448</v>
      </c>
      <c r="F506" s="64" t="s">
        <v>887</v>
      </c>
      <c r="G506" s="62">
        <v>4</v>
      </c>
      <c r="I506" s="10" t="s">
        <v>110</v>
      </c>
      <c r="J506" s="71" t="str">
        <f t="shared" si="109"/>
        <v>Spare_AI31_4</v>
      </c>
      <c r="K506" s="74" t="s">
        <v>601</v>
      </c>
      <c r="L506" s="181"/>
      <c r="M506" s="181">
        <v>1000</v>
      </c>
      <c r="N506" s="78" t="s">
        <v>605</v>
      </c>
      <c r="O506" s="83"/>
      <c r="P506" s="78" t="str">
        <f>CONCATENATE("Spare Yard ",T506,"_",I506,"_",K506)</f>
        <v>Spare Yard _True_+CB.2</v>
      </c>
      <c r="R506" s="80"/>
      <c r="S506" s="92"/>
      <c r="W506" s="12" t="str">
        <f t="shared" si="102"/>
        <v/>
      </c>
      <c r="X506" s="6" t="str">
        <f t="shared" si="103"/>
        <v/>
      </c>
      <c r="Y506" s="106" t="str">
        <f t="shared" si="104"/>
        <v/>
      </c>
      <c r="AA506" s="6"/>
      <c r="AH506" s="53">
        <v>4</v>
      </c>
      <c r="AI506" s="78">
        <v>20</v>
      </c>
      <c r="AJ506" s="116" t="s">
        <v>1386</v>
      </c>
      <c r="AL506" s="117" t="str">
        <f t="shared" si="106"/>
        <v/>
      </c>
      <c r="AQ506" s="130"/>
      <c r="AS506" s="131"/>
      <c r="AT506" s="7"/>
      <c r="AU506" s="132"/>
      <c r="AV506" s="129" t="str">
        <f t="shared" si="107"/>
        <v/>
      </c>
      <c r="AW506" s="140"/>
      <c r="BA506" s="150" t="str">
        <f t="shared" si="108"/>
        <v/>
      </c>
      <c r="BR506" s="6"/>
      <c r="BS506" s="11"/>
    </row>
    <row r="507" spans="1:73" ht="15.75" x14ac:dyDescent="0.25">
      <c r="A507" s="57" t="s">
        <v>871</v>
      </c>
      <c r="B507" s="57"/>
      <c r="C507" s="61" t="s">
        <v>111</v>
      </c>
      <c r="D507" s="61" t="s">
        <v>24</v>
      </c>
      <c r="E507" s="61" t="s">
        <v>450</v>
      </c>
      <c r="F507" s="65" t="s">
        <v>130</v>
      </c>
      <c r="G507" s="67">
        <v>1</v>
      </c>
      <c r="H507" s="67"/>
      <c r="I507" s="67" t="s">
        <v>110</v>
      </c>
      <c r="J507" s="72" t="s">
        <v>519</v>
      </c>
      <c r="K507" s="75" t="s">
        <v>601</v>
      </c>
      <c r="L507" s="79"/>
      <c r="M507" s="79">
        <v>1000</v>
      </c>
      <c r="N507" s="79" t="s">
        <v>1699</v>
      </c>
      <c r="O507" s="86"/>
      <c r="P507" s="79" t="s">
        <v>825</v>
      </c>
      <c r="Q507" s="79"/>
      <c r="R507" s="91"/>
      <c r="S507" s="93"/>
      <c r="T507" s="96"/>
      <c r="U507" s="100"/>
      <c r="V507" s="101"/>
      <c r="W507" s="109" t="str">
        <f t="shared" ref="W507" si="110">IF(COUNTIF(N507,"spare"),"","Mqtt1")</f>
        <v>Mqtt1</v>
      </c>
      <c r="X507" s="110" t="str">
        <f t="shared" ref="X507" si="111">IF(COUNTIF(N507,"spare"),"",N507)</f>
        <v>450000 AMCS</v>
      </c>
      <c r="Y507" s="111" t="str">
        <f t="shared" ref="Y507" si="112">IF(COUNTIF(N507,"spare"),"","$."&amp;J507)</f>
        <v>$.AmcsPlcPowerModule2FuseBlown</v>
      </c>
      <c r="Z507" s="109"/>
      <c r="AA507" s="110"/>
      <c r="AB507" s="111"/>
      <c r="AC507" s="111"/>
      <c r="AD507" s="112"/>
      <c r="AE507" s="112"/>
      <c r="AF507" s="112"/>
      <c r="AG507" s="112"/>
      <c r="AH507" s="122"/>
      <c r="AI507" s="79"/>
      <c r="AJ507" s="123"/>
      <c r="AK507" s="123"/>
      <c r="AL507" s="124">
        <f t="shared" si="106"/>
        <v>507</v>
      </c>
      <c r="AM507" s="79"/>
      <c r="AN507" s="79"/>
      <c r="AO507" s="79"/>
      <c r="AP507" s="79"/>
      <c r="AQ507" s="133" t="s">
        <v>110</v>
      </c>
      <c r="AR507" s="79"/>
      <c r="AS507" s="60" t="s">
        <v>17</v>
      </c>
      <c r="AT507" s="61"/>
      <c r="AU507" s="134" t="s">
        <v>112</v>
      </c>
      <c r="AV507" s="135" t="str">
        <f t="shared" si="107"/>
        <v>Please consult operation manual for more information</v>
      </c>
      <c r="AW507" s="141"/>
      <c r="AX507" s="145"/>
      <c r="AY507" s="149"/>
      <c r="AZ507" s="149"/>
      <c r="BA507" s="151" t="str">
        <f>IF(ISNUMBER(AL507),"1","")</f>
        <v>1</v>
      </c>
      <c r="BB507" s="159"/>
      <c r="BC507" s="160"/>
      <c r="BD507" s="134"/>
      <c r="BE507" s="134"/>
      <c r="BF507" s="160"/>
      <c r="BG507" s="134"/>
      <c r="BH507" s="134"/>
      <c r="BI507" s="160"/>
      <c r="BJ507" s="134"/>
      <c r="BK507" s="134"/>
      <c r="BL507" s="160"/>
      <c r="BM507" s="134"/>
      <c r="BN507" s="134"/>
      <c r="BO507" s="160"/>
      <c r="BP507" s="134"/>
      <c r="BQ507" s="109"/>
      <c r="BR507" s="110"/>
      <c r="BS507" s="112"/>
      <c r="BT507" s="67"/>
      <c r="BU507" s="67"/>
    </row>
    <row r="508" spans="1:73" ht="15.75" x14ac:dyDescent="0.25">
      <c r="A508" s="57" t="s">
        <v>871</v>
      </c>
      <c r="B508" s="57"/>
      <c r="C508" s="61" t="s">
        <v>111</v>
      </c>
      <c r="D508" s="61" t="s">
        <v>24</v>
      </c>
      <c r="E508" s="61" t="s">
        <v>450</v>
      </c>
      <c r="F508" s="65" t="s">
        <v>130</v>
      </c>
      <c r="G508" s="67">
        <v>2</v>
      </c>
      <c r="H508" s="67"/>
      <c r="I508" s="67" t="s">
        <v>110</v>
      </c>
      <c r="J508" s="72" t="s">
        <v>520</v>
      </c>
      <c r="K508" s="75" t="s">
        <v>601</v>
      </c>
      <c r="L508" s="79"/>
      <c r="M508" s="79">
        <v>1000</v>
      </c>
      <c r="N508" s="79" t="s">
        <v>1699</v>
      </c>
      <c r="O508" s="86"/>
      <c r="P508" s="79" t="s">
        <v>768</v>
      </c>
      <c r="Q508" s="79"/>
      <c r="R508" s="91"/>
      <c r="S508" s="93"/>
      <c r="T508" s="96"/>
      <c r="U508" s="100"/>
      <c r="V508" s="101"/>
      <c r="W508" s="109" t="str">
        <f t="shared" ref="W508:W509" si="113">IF(COUNTIF(N508,"spare"),"","Mqtt1")</f>
        <v>Mqtt1</v>
      </c>
      <c r="X508" s="110" t="str">
        <f t="shared" ref="X508:X509" si="114">IF(COUNTIF(N508,"spare"),"",N508)</f>
        <v>450000 AMCS</v>
      </c>
      <c r="Y508" s="111" t="str">
        <f t="shared" ref="Y508:Y509" si="115">IF(COUNTIF(N508,"spare"),"","$."&amp;J508)</f>
        <v>$.AmcsPlcPowerModule2PowerFailure</v>
      </c>
      <c r="Z508" s="109"/>
      <c r="AA508" s="110"/>
      <c r="AB508" s="111"/>
      <c r="AC508" s="111"/>
      <c r="AD508" s="112"/>
      <c r="AE508" s="112"/>
      <c r="AF508" s="112"/>
      <c r="AG508" s="112"/>
      <c r="AH508" s="122"/>
      <c r="AI508" s="79"/>
      <c r="AJ508" s="123"/>
      <c r="AK508" s="123"/>
      <c r="AL508" s="124">
        <f t="shared" si="106"/>
        <v>508</v>
      </c>
      <c r="AM508" s="79"/>
      <c r="AN508" s="79"/>
      <c r="AO508" s="79"/>
      <c r="AP508" s="79"/>
      <c r="AQ508" s="133" t="s">
        <v>110</v>
      </c>
      <c r="AR508" s="79"/>
      <c r="AS508" s="60" t="s">
        <v>17</v>
      </c>
      <c r="AT508" s="61"/>
      <c r="AU508" s="134" t="s">
        <v>112</v>
      </c>
      <c r="AV508" s="135" t="str">
        <f t="shared" si="107"/>
        <v>Please consult operation manual for more information</v>
      </c>
      <c r="AW508" s="141"/>
      <c r="AX508" s="145"/>
      <c r="AY508" s="149"/>
      <c r="AZ508" s="149"/>
      <c r="BA508" s="151" t="str">
        <f>IF(ISNUMBER(AL508),"1","")</f>
        <v>1</v>
      </c>
      <c r="BB508" s="159"/>
      <c r="BC508" s="160"/>
      <c r="BD508" s="134"/>
      <c r="BE508" s="134"/>
      <c r="BF508" s="160"/>
      <c r="BG508" s="134"/>
      <c r="BH508" s="134"/>
      <c r="BI508" s="160"/>
      <c r="BJ508" s="134"/>
      <c r="BK508" s="134"/>
      <c r="BL508" s="160"/>
      <c r="BM508" s="134"/>
      <c r="BN508" s="134"/>
      <c r="BO508" s="160"/>
      <c r="BP508" s="134"/>
      <c r="BQ508" s="109"/>
      <c r="BR508" s="110"/>
      <c r="BS508" s="112"/>
      <c r="BT508" s="67"/>
      <c r="BU508" s="67"/>
    </row>
    <row r="509" spans="1:73" ht="15.75" x14ac:dyDescent="0.25">
      <c r="A509" s="52" t="s">
        <v>1509</v>
      </c>
      <c r="B509" s="187"/>
      <c r="C509" s="131" t="s">
        <v>118</v>
      </c>
      <c r="D509" s="7" t="s">
        <v>24</v>
      </c>
      <c r="E509" s="7" t="s">
        <v>451</v>
      </c>
      <c r="F509" s="64" t="s">
        <v>175</v>
      </c>
      <c r="G509" s="62">
        <v>1</v>
      </c>
      <c r="I509" s="10" t="s">
        <v>110</v>
      </c>
      <c r="J509" s="71" t="str">
        <f>J226</f>
        <v>BATT_VENT_AFT_PS_SPEED</v>
      </c>
      <c r="K509" s="74" t="s">
        <v>601</v>
      </c>
      <c r="L509" s="181"/>
      <c r="M509" s="181">
        <v>1000</v>
      </c>
      <c r="N509" s="80" t="s">
        <v>1704</v>
      </c>
      <c r="O509" s="83"/>
      <c r="P509" s="78" t="s">
        <v>1061</v>
      </c>
      <c r="R509" s="80"/>
      <c r="S509" s="92"/>
      <c r="T509" s="204" t="s">
        <v>1064</v>
      </c>
      <c r="U509" s="102" t="s">
        <v>1146</v>
      </c>
      <c r="W509" s="12" t="str">
        <f t="shared" si="113"/>
        <v>Mqtt1</v>
      </c>
      <c r="X509" s="6" t="str">
        <f t="shared" si="114"/>
        <v>350000 VENTILATION</v>
      </c>
      <c r="Y509" s="106" t="str">
        <f t="shared" si="115"/>
        <v>$.BATT_VENT_AFT_PS_SPEED</v>
      </c>
      <c r="AA509" s="6"/>
      <c r="AH509" s="53">
        <v>0</v>
      </c>
      <c r="AI509" s="78">
        <v>100</v>
      </c>
      <c r="AJ509" s="116" t="s">
        <v>1063</v>
      </c>
      <c r="AL509" s="117" t="str">
        <f t="shared" si="106"/>
        <v/>
      </c>
      <c r="AQ509" s="130"/>
      <c r="AS509" s="131"/>
      <c r="AT509" s="7"/>
      <c r="AU509" s="132"/>
      <c r="AV509" s="129" t="str">
        <f t="shared" si="107"/>
        <v/>
      </c>
      <c r="AW509" s="140"/>
      <c r="BA509" s="150" t="str">
        <f>IF(ISNUMBER(AL509),"1","")</f>
        <v/>
      </c>
      <c r="BR509" s="6"/>
      <c r="BS509" s="11"/>
    </row>
    <row r="510" spans="1:73" ht="15.75" x14ac:dyDescent="0.25">
      <c r="A510" s="52" t="s">
        <v>1509</v>
      </c>
      <c r="B510" s="187"/>
      <c r="C510" s="131" t="s">
        <v>118</v>
      </c>
      <c r="D510" s="7" t="s">
        <v>24</v>
      </c>
      <c r="E510" s="7" t="s">
        <v>451</v>
      </c>
      <c r="F510" s="64" t="s">
        <v>175</v>
      </c>
      <c r="G510" s="62">
        <v>2</v>
      </c>
      <c r="I510" s="10" t="s">
        <v>110</v>
      </c>
      <c r="J510" s="71" t="s">
        <v>1060</v>
      </c>
      <c r="K510" s="74" t="s">
        <v>601</v>
      </c>
      <c r="L510" s="181"/>
      <c r="M510" s="181">
        <v>1000</v>
      </c>
      <c r="N510" s="80" t="s">
        <v>1704</v>
      </c>
      <c r="O510" s="83"/>
      <c r="P510" s="78" t="s">
        <v>1062</v>
      </c>
      <c r="R510" s="80"/>
      <c r="S510" s="92"/>
      <c r="T510" s="204" t="s">
        <v>1065</v>
      </c>
      <c r="U510" s="102" t="s">
        <v>1146</v>
      </c>
      <c r="W510" s="12" t="str">
        <f t="shared" ref="W510:W528" si="116">IF(COUNTIF(N510,"spare"),"","Mqtt1")</f>
        <v>Mqtt1</v>
      </c>
      <c r="X510" s="6" t="str">
        <f t="shared" ref="X510:X528" si="117">IF(COUNTIF(N510,"spare"),"",N510)</f>
        <v>350000 VENTILATION</v>
      </c>
      <c r="Y510" s="106" t="str">
        <f t="shared" ref="Y510:Y528" si="118">IF(COUNTIF(N510,"spare"),"","$."&amp;J510)</f>
        <v>$.BATT_VENT_FWD_SB_SPEED</v>
      </c>
      <c r="AA510" s="6"/>
      <c r="AH510" s="53">
        <v>0</v>
      </c>
      <c r="AI510" s="78">
        <v>100</v>
      </c>
      <c r="AJ510" s="116" t="s">
        <v>1063</v>
      </c>
      <c r="AL510" s="117" t="str">
        <f t="shared" si="106"/>
        <v/>
      </c>
      <c r="AQ510" s="130"/>
      <c r="AS510" s="131"/>
      <c r="AT510" s="7"/>
      <c r="AU510" s="132"/>
      <c r="AV510" s="129" t="str">
        <f t="shared" si="107"/>
        <v/>
      </c>
      <c r="AW510" s="140"/>
      <c r="BA510" s="150" t="str">
        <f t="shared" ref="BA510:BA528" si="119">IF(ISNUMBER(AL510),"1","")</f>
        <v/>
      </c>
      <c r="BR510" s="6"/>
      <c r="BS510" s="11"/>
    </row>
    <row r="511" spans="1:73" ht="15.75" x14ac:dyDescent="0.25">
      <c r="A511" s="52" t="s">
        <v>417</v>
      </c>
      <c r="B511" s="187"/>
      <c r="C511" s="131" t="s">
        <v>118</v>
      </c>
      <c r="D511" s="7" t="s">
        <v>24</v>
      </c>
      <c r="E511" s="7" t="s">
        <v>451</v>
      </c>
      <c r="F511" s="64" t="s">
        <v>175</v>
      </c>
      <c r="G511" s="62">
        <v>3</v>
      </c>
      <c r="I511" s="10" t="s">
        <v>110</v>
      </c>
      <c r="J511" s="71" t="str">
        <f>CONCATENATE("Spare_",E511,"_",G511)</f>
        <v>Spare_AO60_3</v>
      </c>
      <c r="K511" s="74" t="s">
        <v>601</v>
      </c>
      <c r="L511" s="181"/>
      <c r="M511" s="181">
        <v>1000</v>
      </c>
      <c r="N511" s="78" t="s">
        <v>605</v>
      </c>
      <c r="O511" s="83"/>
      <c r="P511" s="78" t="str">
        <f>CONCATENATE("Spare Yard ",T511,"_",I511,"_",K511)</f>
        <v>Spare Yard _True_+CB.2</v>
      </c>
      <c r="R511" s="80"/>
      <c r="S511" s="92"/>
      <c r="W511" s="12" t="str">
        <f t="shared" si="116"/>
        <v/>
      </c>
      <c r="X511" s="6" t="str">
        <f t="shared" si="117"/>
        <v/>
      </c>
      <c r="Y511" s="106" t="str">
        <f t="shared" si="118"/>
        <v/>
      </c>
      <c r="AA511" s="6"/>
      <c r="AJ511" s="116" t="s">
        <v>1503</v>
      </c>
      <c r="AL511" s="117" t="str">
        <f t="shared" si="106"/>
        <v/>
      </c>
      <c r="AQ511" s="130"/>
      <c r="AS511" s="131"/>
      <c r="AT511" s="7"/>
      <c r="AU511" s="132"/>
      <c r="AV511" s="129" t="str">
        <f t="shared" si="107"/>
        <v/>
      </c>
      <c r="AW511" s="140"/>
      <c r="BA511" s="150" t="str">
        <f t="shared" si="119"/>
        <v/>
      </c>
      <c r="BR511" s="6"/>
      <c r="BS511" s="11"/>
    </row>
    <row r="512" spans="1:73" ht="15.75" x14ac:dyDescent="0.25">
      <c r="A512" s="52" t="s">
        <v>417</v>
      </c>
      <c r="B512" s="187"/>
      <c r="C512" s="131" t="s">
        <v>118</v>
      </c>
      <c r="D512" s="7" t="s">
        <v>24</v>
      </c>
      <c r="E512" s="7" t="s">
        <v>451</v>
      </c>
      <c r="F512" s="64" t="s">
        <v>175</v>
      </c>
      <c r="G512" s="62">
        <v>4</v>
      </c>
      <c r="I512" s="10" t="s">
        <v>110</v>
      </c>
      <c r="J512" s="71" t="str">
        <f>CONCATENATE("Spare_",E512,"_",G512)</f>
        <v>Spare_AO60_4</v>
      </c>
      <c r="K512" s="74" t="s">
        <v>601</v>
      </c>
      <c r="L512" s="181"/>
      <c r="M512" s="181">
        <v>1000</v>
      </c>
      <c r="N512" s="78" t="s">
        <v>605</v>
      </c>
      <c r="O512" s="83"/>
      <c r="P512" s="78" t="str">
        <f>CONCATENATE("Spare Yard ",T512,"_",I512,"_",K512)</f>
        <v>Spare Yard _True_+CB.2</v>
      </c>
      <c r="R512" s="80"/>
      <c r="S512" s="92"/>
      <c r="W512" s="12" t="str">
        <f t="shared" si="116"/>
        <v/>
      </c>
      <c r="X512" s="6" t="str">
        <f t="shared" si="117"/>
        <v/>
      </c>
      <c r="Y512" s="106" t="str">
        <f t="shared" si="118"/>
        <v/>
      </c>
      <c r="AA512" s="6"/>
      <c r="AJ512" s="116" t="s">
        <v>1503</v>
      </c>
      <c r="AL512" s="117" t="str">
        <f t="shared" si="106"/>
        <v/>
      </c>
      <c r="AQ512" s="130"/>
      <c r="AS512" s="131"/>
      <c r="AT512" s="7"/>
      <c r="AU512" s="132"/>
      <c r="AV512" s="129" t="str">
        <f t="shared" si="107"/>
        <v/>
      </c>
      <c r="AW512" s="140"/>
      <c r="BA512" s="150" t="str">
        <f t="shared" si="119"/>
        <v/>
      </c>
      <c r="BR512" s="6"/>
      <c r="BS512" s="11"/>
    </row>
    <row r="513" spans="1:71" ht="15.75" x14ac:dyDescent="0.25">
      <c r="A513" s="52" t="s">
        <v>1597</v>
      </c>
      <c r="B513" s="187"/>
      <c r="C513" s="131" t="s">
        <v>111</v>
      </c>
      <c r="D513" s="7" t="s">
        <v>24</v>
      </c>
      <c r="E513" s="7" t="s">
        <v>452</v>
      </c>
      <c r="F513" s="64" t="s">
        <v>193</v>
      </c>
      <c r="G513" s="62">
        <v>1</v>
      </c>
      <c r="I513" s="10" t="s">
        <v>110</v>
      </c>
      <c r="J513" s="71" t="str">
        <f>CONCATENATE("Spare_",E513,"_",G513)</f>
        <v>Spare_DO60_1</v>
      </c>
      <c r="K513" s="74" t="s">
        <v>601</v>
      </c>
      <c r="L513" s="181"/>
      <c r="M513" s="181">
        <v>1000</v>
      </c>
      <c r="N513" s="78" t="s">
        <v>605</v>
      </c>
      <c r="O513" s="83"/>
      <c r="P513" s="78" t="str">
        <f>CONCATENATE("Spare Yard ",T513,"_",I513,"_",K513)</f>
        <v>Spare Yard _True_+CB.2</v>
      </c>
      <c r="R513" s="80"/>
      <c r="S513" s="92"/>
      <c r="T513" s="174"/>
      <c r="W513" s="12" t="str">
        <f t="shared" si="116"/>
        <v/>
      </c>
      <c r="X513" s="6" t="str">
        <f t="shared" si="117"/>
        <v/>
      </c>
      <c r="Y513" s="106" t="str">
        <f t="shared" si="118"/>
        <v/>
      </c>
      <c r="AA513" s="6"/>
      <c r="AL513" s="117" t="str">
        <f t="shared" ref="AL513:AL528" si="120">IF(ISBLANK(AS513),"",ROW())</f>
        <v/>
      </c>
      <c r="AQ513" s="130"/>
      <c r="AS513" s="131"/>
      <c r="AT513" s="7"/>
      <c r="AU513" s="132"/>
      <c r="AV513" s="129" t="str">
        <f t="shared" si="107"/>
        <v/>
      </c>
      <c r="AW513" s="140"/>
      <c r="BA513" s="150" t="str">
        <f t="shared" si="119"/>
        <v/>
      </c>
      <c r="BR513" s="6"/>
      <c r="BS513" s="11"/>
    </row>
    <row r="514" spans="1:71" ht="15.75" x14ac:dyDescent="0.25">
      <c r="A514" s="52" t="s">
        <v>1509</v>
      </c>
      <c r="B514" s="187"/>
      <c r="C514" s="131" t="s">
        <v>111</v>
      </c>
      <c r="D514" s="7" t="s">
        <v>24</v>
      </c>
      <c r="E514" s="7" t="s">
        <v>452</v>
      </c>
      <c r="F514" s="64" t="s">
        <v>193</v>
      </c>
      <c r="G514" s="62">
        <v>2</v>
      </c>
      <c r="I514" s="10" t="s">
        <v>110</v>
      </c>
      <c r="J514" s="11" t="s">
        <v>1229</v>
      </c>
      <c r="K514" s="74" t="s">
        <v>601</v>
      </c>
      <c r="L514" s="181"/>
      <c r="M514" s="181">
        <v>1000</v>
      </c>
      <c r="N514" s="78" t="s">
        <v>1710</v>
      </c>
      <c r="O514" s="83"/>
      <c r="P514" s="78" t="s">
        <v>1226</v>
      </c>
      <c r="R514" s="80"/>
      <c r="S514" s="92"/>
      <c r="T514" s="223" t="s">
        <v>1565</v>
      </c>
      <c r="U514" s="229" t="s">
        <v>1428</v>
      </c>
      <c r="W514" s="12" t="str">
        <f t="shared" si="116"/>
        <v>Mqtt1</v>
      </c>
      <c r="X514" s="6" t="str">
        <f t="shared" si="117"/>
        <v>090000 DOORS HATCHES</v>
      </c>
      <c r="Y514" s="106" t="str">
        <f t="shared" si="118"/>
        <v>$.HULL_VALVES_ALL_CLOSED_GREEN</v>
      </c>
      <c r="AA514" s="6"/>
      <c r="AL514" s="117" t="str">
        <f t="shared" si="120"/>
        <v/>
      </c>
      <c r="AQ514" s="130"/>
      <c r="AS514" s="131"/>
      <c r="AT514" s="7"/>
      <c r="AU514" s="132"/>
      <c r="AV514" s="129" t="str">
        <f t="shared" si="107"/>
        <v/>
      </c>
      <c r="AW514" s="140"/>
      <c r="AX514" s="144"/>
      <c r="BA514" s="150" t="str">
        <f t="shared" si="119"/>
        <v/>
      </c>
      <c r="BR514" s="6"/>
      <c r="BS514" s="11"/>
    </row>
    <row r="515" spans="1:71" ht="15.75" x14ac:dyDescent="0.25">
      <c r="A515" s="52" t="s">
        <v>1509</v>
      </c>
      <c r="B515" s="187"/>
      <c r="C515" s="131" t="s">
        <v>111</v>
      </c>
      <c r="D515" s="7" t="s">
        <v>24</v>
      </c>
      <c r="E515" s="7" t="s">
        <v>452</v>
      </c>
      <c r="F515" s="64" t="s">
        <v>193</v>
      </c>
      <c r="G515" s="62">
        <v>3</v>
      </c>
      <c r="I515" s="10" t="s">
        <v>110</v>
      </c>
      <c r="J515" s="11" t="s">
        <v>1250</v>
      </c>
      <c r="K515" s="74" t="e" cm="1">
        <f t="array" ref="K515">+CB.2</f>
        <v>#NAME?</v>
      </c>
      <c r="L515" s="181"/>
      <c r="M515" s="181">
        <v>1000</v>
      </c>
      <c r="N515" s="78" t="s">
        <v>1710</v>
      </c>
      <c r="O515" s="83"/>
      <c r="P515" s="78" t="s">
        <v>1227</v>
      </c>
      <c r="R515" s="80"/>
      <c r="S515" s="92"/>
      <c r="T515" s="224"/>
      <c r="U515" s="231"/>
      <c r="W515" s="12" t="str">
        <f t="shared" si="116"/>
        <v>Mqtt1</v>
      </c>
      <c r="X515" s="6" t="str">
        <f t="shared" si="117"/>
        <v>090000 DOORS HATCHES</v>
      </c>
      <c r="Y515" s="106" t="str">
        <f t="shared" si="118"/>
        <v>$.HULL_VALVES_OPEN_RED</v>
      </c>
      <c r="AA515" s="6"/>
      <c r="AL515" s="117" t="str">
        <f t="shared" si="120"/>
        <v/>
      </c>
      <c r="AQ515" s="130"/>
      <c r="AS515" s="131"/>
      <c r="AT515" s="7"/>
      <c r="AU515" s="132"/>
      <c r="AV515" s="129" t="str">
        <f t="shared" ref="AV515:AV528" si="121">IF(ISNUMBER(AL515),"Please consult operation manual for more information","")</f>
        <v/>
      </c>
      <c r="AW515" s="140"/>
      <c r="BA515" s="150" t="str">
        <f t="shared" si="119"/>
        <v/>
      </c>
      <c r="BR515" s="6"/>
      <c r="BS515" s="11"/>
    </row>
    <row r="516" spans="1:71" ht="15.75" x14ac:dyDescent="0.25">
      <c r="A516" s="52" t="s">
        <v>1232</v>
      </c>
      <c r="B516" s="187"/>
      <c r="C516" s="131" t="s">
        <v>111</v>
      </c>
      <c r="D516" s="7" t="s">
        <v>24</v>
      </c>
      <c r="E516" s="7" t="s">
        <v>452</v>
      </c>
      <c r="F516" s="64" t="s">
        <v>193</v>
      </c>
      <c r="G516" s="62">
        <v>4</v>
      </c>
      <c r="I516" s="10" t="s">
        <v>110</v>
      </c>
      <c r="J516" s="71" t="s">
        <v>1233</v>
      </c>
      <c r="K516" s="74" t="s">
        <v>601</v>
      </c>
      <c r="L516" s="181"/>
      <c r="M516" s="181">
        <v>1000</v>
      </c>
      <c r="N516" s="80" t="s">
        <v>1699</v>
      </c>
      <c r="O516" s="83"/>
      <c r="P516" s="78" t="s">
        <v>1234</v>
      </c>
      <c r="R516" s="80"/>
      <c r="S516" s="92"/>
      <c r="T516" s="208" t="s">
        <v>1601</v>
      </c>
      <c r="W516" s="12" t="str">
        <f t="shared" si="116"/>
        <v>Mqtt1</v>
      </c>
      <c r="X516" s="6" t="str">
        <f t="shared" si="117"/>
        <v>450000 AMCS</v>
      </c>
      <c r="Y516" s="106" t="str">
        <f t="shared" si="118"/>
        <v>$.CABINET_INTERNAL_FAN_CONTROL</v>
      </c>
      <c r="AA516" s="6"/>
      <c r="AL516" s="117" t="str">
        <f t="shared" si="120"/>
        <v/>
      </c>
      <c r="AQ516" s="130"/>
      <c r="AS516" s="131"/>
      <c r="AT516" s="7"/>
      <c r="AU516" s="132"/>
      <c r="AV516" s="129" t="str">
        <f t="shared" si="121"/>
        <v/>
      </c>
      <c r="AW516" s="140"/>
      <c r="BA516" s="150" t="str">
        <f t="shared" si="119"/>
        <v/>
      </c>
      <c r="BR516" s="6"/>
      <c r="BS516" s="11"/>
    </row>
    <row r="517" spans="1:71" ht="15.75" x14ac:dyDescent="0.25">
      <c r="A517" s="52" t="s">
        <v>1597</v>
      </c>
      <c r="B517" s="56"/>
      <c r="C517" s="131" t="s">
        <v>111</v>
      </c>
      <c r="D517" s="7" t="s">
        <v>24</v>
      </c>
      <c r="E517" s="7" t="s">
        <v>452</v>
      </c>
      <c r="F517" s="64" t="s">
        <v>193</v>
      </c>
      <c r="G517" s="62">
        <v>5</v>
      </c>
      <c r="I517" s="10" t="s">
        <v>110</v>
      </c>
      <c r="J517" s="11" t="s">
        <v>1617</v>
      </c>
      <c r="K517" s="74" t="s">
        <v>601</v>
      </c>
      <c r="L517" s="181"/>
      <c r="M517" s="181">
        <v>1000</v>
      </c>
      <c r="N517" s="78" t="s">
        <v>1707</v>
      </c>
      <c r="O517" s="83"/>
      <c r="P517" s="80" t="s">
        <v>1611</v>
      </c>
      <c r="R517" s="80"/>
      <c r="S517" s="177"/>
      <c r="T517" s="202" t="s">
        <v>1612</v>
      </c>
      <c r="U517" s="102" t="s">
        <v>1578</v>
      </c>
      <c r="W517" s="12" t="str">
        <f t="shared" si="116"/>
        <v>Mqtt1</v>
      </c>
      <c r="X517" s="6" t="str">
        <f t="shared" si="117"/>
        <v>380000 SEAWATER</v>
      </c>
      <c r="Y517" s="106" t="str">
        <f t="shared" si="118"/>
        <v>$.SEA_WATER_COOL_PMP2_START_STOP</v>
      </c>
      <c r="AA517" s="6"/>
      <c r="AL517" s="117" t="str">
        <f t="shared" si="120"/>
        <v/>
      </c>
      <c r="AQ517" s="130"/>
      <c r="AS517" s="131"/>
      <c r="AT517" s="7"/>
      <c r="AU517" s="132"/>
      <c r="AV517" s="129" t="str">
        <f t="shared" si="121"/>
        <v/>
      </c>
      <c r="AW517" s="140"/>
      <c r="BA517" s="150" t="str">
        <f t="shared" si="119"/>
        <v/>
      </c>
      <c r="BR517" s="6"/>
      <c r="BS517" s="11"/>
    </row>
    <row r="518" spans="1:71" ht="15.75" x14ac:dyDescent="0.25">
      <c r="A518" s="52" t="s">
        <v>1251</v>
      </c>
      <c r="B518" s="56"/>
      <c r="C518" s="131" t="s">
        <v>111</v>
      </c>
      <c r="D518" s="7" t="s">
        <v>24</v>
      </c>
      <c r="E518" s="7" t="s">
        <v>452</v>
      </c>
      <c r="F518" s="64" t="s">
        <v>193</v>
      </c>
      <c r="G518" s="62">
        <v>6</v>
      </c>
      <c r="I518" s="10" t="s">
        <v>110</v>
      </c>
      <c r="J518" s="71" t="s">
        <v>1282</v>
      </c>
      <c r="K518" s="74" t="s">
        <v>601</v>
      </c>
      <c r="L518" s="181"/>
      <c r="M518" s="181">
        <v>1000</v>
      </c>
      <c r="N518" s="78" t="s">
        <v>1395</v>
      </c>
      <c r="O518" s="83"/>
      <c r="P518" s="78" t="s">
        <v>1284</v>
      </c>
      <c r="Q518" s="89"/>
      <c r="R518" s="80"/>
      <c r="S518" s="92"/>
      <c r="T518" s="205" t="s">
        <v>1399</v>
      </c>
      <c r="U518" s="83" t="s">
        <v>1394</v>
      </c>
      <c r="W518" s="12" t="str">
        <f t="shared" si="116"/>
        <v>Mqtt1</v>
      </c>
      <c r="X518" s="6" t="str">
        <f t="shared" si="117"/>
        <v>KVM SWITCHING</v>
      </c>
      <c r="Y518" s="106" t="str">
        <f t="shared" si="118"/>
        <v>$.HELM_SB_IN_MOUSE_TOGG</v>
      </c>
      <c r="AA518" s="6"/>
      <c r="AL518" s="117" t="str">
        <f t="shared" si="120"/>
        <v/>
      </c>
      <c r="AQ518" s="130"/>
      <c r="AS518" s="131"/>
      <c r="AT518" s="7"/>
      <c r="AU518" s="132"/>
      <c r="AV518" s="129" t="str">
        <f t="shared" si="121"/>
        <v/>
      </c>
      <c r="AW518" s="140"/>
      <c r="AX518" s="144"/>
      <c r="BA518" s="150" t="str">
        <f t="shared" si="119"/>
        <v/>
      </c>
      <c r="BR518" s="6"/>
      <c r="BS518" s="11"/>
    </row>
    <row r="519" spans="1:71" ht="15.75" x14ac:dyDescent="0.25">
      <c r="A519" s="52" t="s">
        <v>1509</v>
      </c>
      <c r="B519" s="187"/>
      <c r="C519" s="131" t="s">
        <v>111</v>
      </c>
      <c r="D519" s="7" t="s">
        <v>24</v>
      </c>
      <c r="E519" s="7" t="s">
        <v>452</v>
      </c>
      <c r="F519" s="64" t="s">
        <v>193</v>
      </c>
      <c r="G519" s="62">
        <v>7</v>
      </c>
      <c r="I519" s="10" t="s">
        <v>110</v>
      </c>
      <c r="J519" s="11" t="s">
        <v>1552</v>
      </c>
      <c r="K519" s="74" t="s">
        <v>601</v>
      </c>
      <c r="L519" s="181"/>
      <c r="M519" s="181">
        <v>1000</v>
      </c>
      <c r="N519" s="80" t="s">
        <v>1699</v>
      </c>
      <c r="P519" s="80" t="s">
        <v>1716</v>
      </c>
      <c r="R519" s="80"/>
      <c r="S519" s="92"/>
      <c r="T519" s="202" t="s">
        <v>1598</v>
      </c>
      <c r="U519" s="188" t="s">
        <v>1553</v>
      </c>
      <c r="W519" s="12" t="str">
        <f t="shared" si="116"/>
        <v>Mqtt1</v>
      </c>
      <c r="X519" s="6" t="str">
        <f t="shared" si="117"/>
        <v>450000 AMCS</v>
      </c>
      <c r="Y519" s="106" t="str">
        <f t="shared" si="118"/>
        <v>$.ACC_SENSOR_ZEROING_2</v>
      </c>
      <c r="AA519" s="6"/>
      <c r="AL519" s="117" t="str">
        <f t="shared" si="120"/>
        <v/>
      </c>
      <c r="AQ519" s="130"/>
      <c r="AS519" s="131"/>
      <c r="AT519" s="7"/>
      <c r="AU519" s="132"/>
      <c r="AV519" s="129" t="str">
        <f t="shared" si="121"/>
        <v/>
      </c>
      <c r="AW519" s="140"/>
      <c r="BA519" s="150" t="str">
        <f t="shared" si="119"/>
        <v/>
      </c>
      <c r="BR519" s="6"/>
      <c r="BS519" s="11"/>
    </row>
    <row r="520" spans="1:71" ht="15.75" x14ac:dyDescent="0.25">
      <c r="A520" s="52" t="s">
        <v>1251</v>
      </c>
      <c r="B520" s="187"/>
      <c r="C520" s="131" t="s">
        <v>111</v>
      </c>
      <c r="D520" s="7" t="s">
        <v>24</v>
      </c>
      <c r="E520" s="7" t="s">
        <v>452</v>
      </c>
      <c r="F520" s="64" t="s">
        <v>193</v>
      </c>
      <c r="G520" s="62">
        <v>8</v>
      </c>
      <c r="I520" s="10" t="s">
        <v>110</v>
      </c>
      <c r="J520" s="71" t="s">
        <v>1291</v>
      </c>
      <c r="K520" s="74" t="s">
        <v>601</v>
      </c>
      <c r="L520" s="181"/>
      <c r="M520" s="181">
        <v>1000</v>
      </c>
      <c r="N520" s="78" t="s">
        <v>1699</v>
      </c>
      <c r="O520" s="83"/>
      <c r="P520" s="78" t="s">
        <v>1292</v>
      </c>
      <c r="R520" s="80"/>
      <c r="S520" s="92"/>
      <c r="T520" s="213" t="s">
        <v>1606</v>
      </c>
      <c r="W520" s="12" t="str">
        <f t="shared" si="116"/>
        <v>Mqtt1</v>
      </c>
      <c r="X520" s="6" t="str">
        <f t="shared" si="117"/>
        <v>450000 AMCS</v>
      </c>
      <c r="Y520" s="106" t="str">
        <f t="shared" si="118"/>
        <v>$.HELM_SB_AMCS_MUTE_FB</v>
      </c>
      <c r="AA520" s="6"/>
      <c r="AL520" s="117" t="str">
        <f t="shared" si="120"/>
        <v/>
      </c>
      <c r="AQ520" s="130"/>
      <c r="AS520" s="131"/>
      <c r="AT520" s="7"/>
      <c r="AU520" s="132"/>
      <c r="AV520" s="129" t="str">
        <f t="shared" si="121"/>
        <v/>
      </c>
      <c r="AW520" s="140"/>
      <c r="BA520" s="150" t="str">
        <f t="shared" si="119"/>
        <v/>
      </c>
      <c r="BR520" s="6"/>
      <c r="BS520" s="11"/>
    </row>
    <row r="521" spans="1:71" ht="15.75" x14ac:dyDescent="0.25">
      <c r="A521" s="52" t="s">
        <v>1392</v>
      </c>
      <c r="B521" s="187"/>
      <c r="C521" s="131" t="s">
        <v>111</v>
      </c>
      <c r="D521" s="7" t="s">
        <v>24</v>
      </c>
      <c r="E521" s="7" t="s">
        <v>452</v>
      </c>
      <c r="F521" s="64" t="s">
        <v>193</v>
      </c>
      <c r="G521" s="62">
        <v>9</v>
      </c>
      <c r="I521" s="10" t="s">
        <v>110</v>
      </c>
      <c r="J521" s="71" t="str">
        <f>CONCATENATE("Spare_",E521,"_",G521)</f>
        <v>Spare_DO60_9</v>
      </c>
      <c r="K521" s="74" t="s">
        <v>601</v>
      </c>
      <c r="L521" s="181"/>
      <c r="M521" s="181">
        <v>1000</v>
      </c>
      <c r="N521" s="78" t="s">
        <v>605</v>
      </c>
      <c r="P521" s="78" t="str">
        <f>CONCATENATE("Spare Yard ",T521,"_",I521,"_",K521)</f>
        <v>Spare Yard _True_+CB.2</v>
      </c>
      <c r="R521" s="80"/>
      <c r="S521" s="92"/>
      <c r="W521" s="12" t="str">
        <f t="shared" si="116"/>
        <v/>
      </c>
      <c r="X521" s="6" t="str">
        <f t="shared" si="117"/>
        <v/>
      </c>
      <c r="Y521" s="106" t="str">
        <f t="shared" si="118"/>
        <v/>
      </c>
      <c r="AA521" s="6"/>
      <c r="AL521" s="117" t="str">
        <f t="shared" si="120"/>
        <v/>
      </c>
      <c r="AQ521" s="130"/>
      <c r="AS521" s="131"/>
      <c r="AT521" s="7"/>
      <c r="AU521" s="132"/>
      <c r="AV521" s="129" t="str">
        <f t="shared" si="121"/>
        <v/>
      </c>
      <c r="AW521" s="140"/>
      <c r="BA521" s="150" t="str">
        <f t="shared" si="119"/>
        <v/>
      </c>
      <c r="BR521" s="6"/>
      <c r="BS521" s="11"/>
    </row>
    <row r="522" spans="1:71" ht="15.75" x14ac:dyDescent="0.25">
      <c r="A522" s="52" t="s">
        <v>1392</v>
      </c>
      <c r="B522" s="187"/>
      <c r="C522" s="131" t="s">
        <v>111</v>
      </c>
      <c r="D522" s="7" t="s">
        <v>24</v>
      </c>
      <c r="E522" s="7" t="s">
        <v>452</v>
      </c>
      <c r="F522" s="64" t="s">
        <v>193</v>
      </c>
      <c r="G522" s="62">
        <v>10</v>
      </c>
      <c r="I522" s="10" t="s">
        <v>110</v>
      </c>
      <c r="J522" s="71" t="str">
        <f>CONCATENATE("Spare_",E522,"_",G522)</f>
        <v>Spare_DO60_10</v>
      </c>
      <c r="K522" s="74" t="s">
        <v>601</v>
      </c>
      <c r="L522" s="181"/>
      <c r="M522" s="181">
        <v>1000</v>
      </c>
      <c r="N522" s="78" t="s">
        <v>605</v>
      </c>
      <c r="P522" s="78" t="str">
        <f>CONCATENATE("Spare Yard ",T522,"_",I522,"_",K522)</f>
        <v>Spare Yard _True_+CB.2</v>
      </c>
      <c r="R522" s="80"/>
      <c r="S522" s="92"/>
      <c r="W522" s="12" t="str">
        <f t="shared" si="116"/>
        <v/>
      </c>
      <c r="X522" s="6" t="str">
        <f t="shared" si="117"/>
        <v/>
      </c>
      <c r="Y522" s="106" t="str">
        <f t="shared" si="118"/>
        <v/>
      </c>
      <c r="AA522" s="6"/>
      <c r="AL522" s="117" t="str">
        <f t="shared" si="120"/>
        <v/>
      </c>
      <c r="AQ522" s="130"/>
      <c r="AS522" s="131"/>
      <c r="AT522" s="7"/>
      <c r="AU522" s="132"/>
      <c r="AV522" s="129" t="str">
        <f t="shared" si="121"/>
        <v/>
      </c>
      <c r="AW522" s="140"/>
      <c r="AX522" s="144"/>
      <c r="BA522" s="150" t="str">
        <f t="shared" si="119"/>
        <v/>
      </c>
      <c r="BR522" s="6"/>
      <c r="BS522" s="11"/>
    </row>
    <row r="523" spans="1:71" ht="15.75" x14ac:dyDescent="0.25">
      <c r="A523" s="52" t="s">
        <v>1251</v>
      </c>
      <c r="B523" s="56"/>
      <c r="C523" s="131" t="s">
        <v>111</v>
      </c>
      <c r="D523" s="7" t="s">
        <v>24</v>
      </c>
      <c r="E523" s="7" t="s">
        <v>452</v>
      </c>
      <c r="F523" s="64" t="s">
        <v>193</v>
      </c>
      <c r="G523" s="62">
        <v>11</v>
      </c>
      <c r="I523" s="10" t="s">
        <v>110</v>
      </c>
      <c r="J523" s="71" t="s">
        <v>1294</v>
      </c>
      <c r="K523" s="74" t="s">
        <v>601</v>
      </c>
      <c r="L523" s="181"/>
      <c r="M523" s="181">
        <v>1000</v>
      </c>
      <c r="N523" s="78" t="s">
        <v>1704</v>
      </c>
      <c r="O523" s="83"/>
      <c r="P523" s="78" t="s">
        <v>1293</v>
      </c>
      <c r="R523" s="80"/>
      <c r="S523" s="92"/>
      <c r="T523" s="213" t="s">
        <v>1606</v>
      </c>
      <c r="W523" s="12" t="str">
        <f t="shared" si="116"/>
        <v>Mqtt1</v>
      </c>
      <c r="X523" s="6" t="str">
        <f t="shared" si="117"/>
        <v>350000 VENTILATION</v>
      </c>
      <c r="Y523" s="106" t="str">
        <f t="shared" si="118"/>
        <v>$.EMERG_STOP_ACC_VENT_ACTIVATED</v>
      </c>
      <c r="AA523" s="6"/>
      <c r="AL523" s="117" t="str">
        <f t="shared" si="120"/>
        <v/>
      </c>
      <c r="AQ523" s="130"/>
      <c r="AS523" s="131"/>
      <c r="AT523" s="7"/>
      <c r="AU523" s="132"/>
      <c r="AV523" s="129" t="str">
        <f t="shared" si="121"/>
        <v/>
      </c>
      <c r="AW523" s="140"/>
      <c r="BA523" s="150" t="str">
        <f t="shared" si="119"/>
        <v/>
      </c>
      <c r="BR523" s="6"/>
      <c r="BS523" s="11"/>
    </row>
    <row r="524" spans="1:71" ht="15.75" x14ac:dyDescent="0.25">
      <c r="A524" s="52" t="s">
        <v>1251</v>
      </c>
      <c r="B524" s="56"/>
      <c r="C524" s="131" t="s">
        <v>111</v>
      </c>
      <c r="D524" s="7" t="s">
        <v>24</v>
      </c>
      <c r="E524" s="7" t="s">
        <v>452</v>
      </c>
      <c r="F524" s="64" t="s">
        <v>193</v>
      </c>
      <c r="G524" s="62">
        <v>12</v>
      </c>
      <c r="I524" s="10" t="s">
        <v>110</v>
      </c>
      <c r="J524" s="71" t="s">
        <v>1296</v>
      </c>
      <c r="K524" s="74" t="s">
        <v>601</v>
      </c>
      <c r="L524" s="181"/>
      <c r="M524" s="181">
        <v>1000</v>
      </c>
      <c r="N524" s="78" t="s">
        <v>1704</v>
      </c>
      <c r="O524" s="83"/>
      <c r="P524" s="78" t="s">
        <v>1295</v>
      </c>
      <c r="R524" s="80"/>
      <c r="S524" s="92"/>
      <c r="T524" s="213" t="s">
        <v>1606</v>
      </c>
      <c r="W524" s="12" t="str">
        <f t="shared" si="116"/>
        <v>Mqtt1</v>
      </c>
      <c r="X524" s="6" t="str">
        <f t="shared" si="117"/>
        <v>350000 VENTILATION</v>
      </c>
      <c r="Y524" s="106" t="str">
        <f t="shared" si="118"/>
        <v>$.EMERG_STOP_GAL_VENT_ACTIVATED</v>
      </c>
      <c r="AA524" s="6"/>
      <c r="AL524" s="117" t="str">
        <f t="shared" si="120"/>
        <v/>
      </c>
      <c r="AQ524" s="130"/>
      <c r="AS524" s="131"/>
      <c r="AT524" s="7"/>
      <c r="AU524" s="132"/>
      <c r="AV524" s="129" t="str">
        <f t="shared" si="121"/>
        <v/>
      </c>
      <c r="AW524" s="140"/>
      <c r="BA524" s="150" t="str">
        <f t="shared" si="119"/>
        <v/>
      </c>
      <c r="BR524" s="6"/>
      <c r="BS524" s="11"/>
    </row>
    <row r="525" spans="1:71" ht="15.75" x14ac:dyDescent="0.25">
      <c r="A525" s="52" t="s">
        <v>419</v>
      </c>
      <c r="B525" s="187"/>
      <c r="C525" s="131" t="s">
        <v>111</v>
      </c>
      <c r="D525" s="7" t="s">
        <v>24</v>
      </c>
      <c r="E525" s="7" t="s">
        <v>452</v>
      </c>
      <c r="F525" s="64" t="s">
        <v>193</v>
      </c>
      <c r="G525" s="62">
        <v>13</v>
      </c>
      <c r="I525" s="10" t="s">
        <v>110</v>
      </c>
      <c r="J525" s="71" t="str">
        <f t="shared" ref="J525:J528" si="122">CONCATENATE("Spare_",E525,"_",G525)</f>
        <v>Spare_DO60_13</v>
      </c>
      <c r="K525" s="74" t="s">
        <v>601</v>
      </c>
      <c r="L525" s="181"/>
      <c r="M525" s="181">
        <v>1000</v>
      </c>
      <c r="N525" s="78" t="s">
        <v>605</v>
      </c>
      <c r="O525" s="83"/>
      <c r="P525" s="78" t="str">
        <f>CONCATENATE("Spare Yard ",T525,"_",I525,"_",K525)</f>
        <v>Spare Yard _True_+CB.2</v>
      </c>
      <c r="R525" s="80"/>
      <c r="S525" s="92"/>
      <c r="W525" s="12" t="str">
        <f t="shared" si="116"/>
        <v/>
      </c>
      <c r="X525" s="6" t="str">
        <f t="shared" si="117"/>
        <v/>
      </c>
      <c r="Y525" s="106" t="str">
        <f t="shared" si="118"/>
        <v/>
      </c>
      <c r="AA525" s="6"/>
      <c r="AL525" s="117" t="str">
        <f t="shared" si="120"/>
        <v/>
      </c>
      <c r="AQ525" s="130"/>
      <c r="AS525" s="131"/>
      <c r="AT525" s="7"/>
      <c r="AU525" s="132"/>
      <c r="AV525" s="129" t="str">
        <f t="shared" si="121"/>
        <v/>
      </c>
      <c r="AW525" s="140"/>
      <c r="BA525" s="150" t="str">
        <f t="shared" si="119"/>
        <v/>
      </c>
      <c r="BR525" s="6"/>
      <c r="BS525" s="11"/>
    </row>
    <row r="526" spans="1:71" ht="15.75" x14ac:dyDescent="0.25">
      <c r="A526" s="52" t="s">
        <v>419</v>
      </c>
      <c r="B526" s="187"/>
      <c r="C526" s="131" t="s">
        <v>111</v>
      </c>
      <c r="D526" s="7" t="s">
        <v>24</v>
      </c>
      <c r="E526" s="7" t="s">
        <v>452</v>
      </c>
      <c r="F526" s="64" t="s">
        <v>193</v>
      </c>
      <c r="G526" s="62">
        <v>14</v>
      </c>
      <c r="I526" s="10" t="s">
        <v>110</v>
      </c>
      <c r="J526" s="71" t="str">
        <f t="shared" si="122"/>
        <v>Spare_DO60_14</v>
      </c>
      <c r="K526" s="74" t="s">
        <v>601</v>
      </c>
      <c r="L526" s="181"/>
      <c r="M526" s="181">
        <v>1000</v>
      </c>
      <c r="N526" s="78" t="s">
        <v>605</v>
      </c>
      <c r="O526" s="83"/>
      <c r="P526" s="78" t="str">
        <f>CONCATENATE("Spare Yard ",T526,"_",I526,"_",K526)</f>
        <v>Spare Yard _True_+CB.2</v>
      </c>
      <c r="Q526" s="89"/>
      <c r="R526" s="80"/>
      <c r="S526" s="92"/>
      <c r="W526" s="12" t="str">
        <f t="shared" si="116"/>
        <v/>
      </c>
      <c r="X526" s="6" t="str">
        <f t="shared" si="117"/>
        <v/>
      </c>
      <c r="Y526" s="106" t="str">
        <f t="shared" si="118"/>
        <v/>
      </c>
      <c r="AA526" s="6"/>
      <c r="AL526" s="117" t="str">
        <f t="shared" si="120"/>
        <v/>
      </c>
      <c r="AQ526" s="130"/>
      <c r="AS526" s="131"/>
      <c r="AT526" s="7"/>
      <c r="AU526" s="132"/>
      <c r="AV526" s="129" t="str">
        <f t="shared" si="121"/>
        <v/>
      </c>
      <c r="AW526" s="140"/>
      <c r="AX526" s="144"/>
      <c r="BA526" s="150" t="str">
        <f t="shared" si="119"/>
        <v/>
      </c>
      <c r="BR526" s="6"/>
      <c r="BS526" s="11"/>
    </row>
    <row r="527" spans="1:71" ht="15.75" x14ac:dyDescent="0.25">
      <c r="A527" s="52" t="s">
        <v>419</v>
      </c>
      <c r="B527" s="187"/>
      <c r="C527" s="131" t="s">
        <v>111</v>
      </c>
      <c r="D527" s="7" t="s">
        <v>24</v>
      </c>
      <c r="E527" s="7" t="s">
        <v>452</v>
      </c>
      <c r="F527" s="64" t="s">
        <v>193</v>
      </c>
      <c r="G527" s="62">
        <v>15</v>
      </c>
      <c r="I527" s="10" t="s">
        <v>110</v>
      </c>
      <c r="J527" s="71" t="str">
        <f t="shared" si="122"/>
        <v>Spare_DO60_15</v>
      </c>
      <c r="K527" s="74" t="s">
        <v>601</v>
      </c>
      <c r="L527" s="181"/>
      <c r="M527" s="181">
        <v>1000</v>
      </c>
      <c r="N527" s="78" t="s">
        <v>605</v>
      </c>
      <c r="O527" s="83"/>
      <c r="P527" s="78" t="str">
        <f>CONCATENATE("Spare Yard ",T527,"_",I527,"_",K527)</f>
        <v>Spare Yard _True_+CB.2</v>
      </c>
      <c r="R527" s="80"/>
      <c r="S527" s="92"/>
      <c r="W527" s="12" t="str">
        <f t="shared" si="116"/>
        <v/>
      </c>
      <c r="X527" s="6" t="str">
        <f t="shared" si="117"/>
        <v/>
      </c>
      <c r="Y527" s="106" t="str">
        <f t="shared" si="118"/>
        <v/>
      </c>
      <c r="AA527" s="6"/>
      <c r="AL527" s="117" t="str">
        <f t="shared" si="120"/>
        <v/>
      </c>
      <c r="AQ527" s="130"/>
      <c r="AS527" s="131"/>
      <c r="AT527" s="7"/>
      <c r="AU527" s="132"/>
      <c r="AV527" s="129" t="str">
        <f t="shared" si="121"/>
        <v/>
      </c>
      <c r="AW527" s="140"/>
      <c r="BA527" s="150" t="str">
        <f t="shared" si="119"/>
        <v/>
      </c>
      <c r="BR527" s="6"/>
      <c r="BS527" s="11"/>
    </row>
    <row r="528" spans="1:71" ht="15.75" x14ac:dyDescent="0.25">
      <c r="A528" s="52" t="s">
        <v>419</v>
      </c>
      <c r="B528" s="187"/>
      <c r="C528" s="131" t="s">
        <v>111</v>
      </c>
      <c r="D528" s="7" t="s">
        <v>24</v>
      </c>
      <c r="E528" s="7" t="s">
        <v>452</v>
      </c>
      <c r="F528" s="64" t="s">
        <v>193</v>
      </c>
      <c r="G528" s="62">
        <v>16</v>
      </c>
      <c r="I528" s="10" t="s">
        <v>110</v>
      </c>
      <c r="J528" s="71" t="str">
        <f t="shared" si="122"/>
        <v>Spare_DO60_16</v>
      </c>
      <c r="K528" s="74" t="s">
        <v>601</v>
      </c>
      <c r="L528" s="181"/>
      <c r="M528" s="181">
        <v>1000</v>
      </c>
      <c r="N528" s="78" t="s">
        <v>605</v>
      </c>
      <c r="O528" s="83"/>
      <c r="P528" s="78" t="str">
        <f>CONCATENATE("Spare Yard ",T528,"_",I528,"_",K528)</f>
        <v>Spare Yard _True_+CB.2</v>
      </c>
      <c r="R528" s="80"/>
      <c r="S528" s="92"/>
      <c r="W528" s="12" t="str">
        <f t="shared" si="116"/>
        <v/>
      </c>
      <c r="X528" s="6" t="str">
        <f t="shared" si="117"/>
        <v/>
      </c>
      <c r="Y528" s="106" t="str">
        <f t="shared" si="118"/>
        <v/>
      </c>
      <c r="AA528" s="6"/>
      <c r="AL528" s="117" t="str">
        <f t="shared" si="120"/>
        <v/>
      </c>
      <c r="AQ528" s="130"/>
      <c r="AS528" s="131"/>
      <c r="AT528" s="7"/>
      <c r="AU528" s="132"/>
      <c r="AV528" s="129" t="str">
        <f t="shared" si="121"/>
        <v/>
      </c>
      <c r="AW528" s="140"/>
      <c r="BA528" s="150" t="str">
        <f t="shared" si="119"/>
        <v/>
      </c>
      <c r="BR528" s="6"/>
      <c r="BS528" s="11"/>
    </row>
    <row r="529" spans="1:73" x14ac:dyDescent="0.25">
      <c r="A529" s="50"/>
      <c r="B529" s="54" t="s">
        <v>110</v>
      </c>
      <c r="C529" s="59"/>
      <c r="D529" s="59"/>
      <c r="E529" s="59"/>
      <c r="F529" s="59"/>
      <c r="G529" s="59"/>
      <c r="H529" s="59"/>
      <c r="I529" s="59"/>
      <c r="J529" s="68"/>
      <c r="K529" s="50"/>
      <c r="L529" s="54"/>
      <c r="M529" s="184">
        <v>1000</v>
      </c>
      <c r="N529" s="54"/>
      <c r="O529" s="81"/>
      <c r="P529" s="54" t="s">
        <v>826</v>
      </c>
      <c r="Q529" s="54"/>
      <c r="R529" s="54"/>
      <c r="S529" s="54"/>
      <c r="T529" s="50"/>
      <c r="U529" s="54"/>
      <c r="V529" s="68"/>
      <c r="W529" s="50"/>
      <c r="X529" s="54"/>
      <c r="Y529" s="103"/>
      <c r="Z529" s="50"/>
      <c r="AA529" s="54"/>
      <c r="AB529" s="103"/>
      <c r="AC529" s="103"/>
      <c r="AD529" s="68"/>
      <c r="AE529" s="68"/>
      <c r="AF529" s="68"/>
      <c r="AG529" s="68"/>
      <c r="AH529" s="54"/>
      <c r="AI529" s="54"/>
      <c r="AJ529" s="113"/>
      <c r="AK529" s="113"/>
      <c r="AL529" s="54"/>
      <c r="AM529" s="54"/>
      <c r="AN529" s="54"/>
      <c r="AO529" s="54"/>
      <c r="AP529" s="54"/>
      <c r="AQ529" s="54"/>
      <c r="AR529" s="54"/>
      <c r="AS529" s="81"/>
      <c r="AT529" s="81"/>
      <c r="AU529" s="81"/>
      <c r="AV529" s="81"/>
      <c r="AW529" s="81"/>
      <c r="AX529" s="81"/>
      <c r="AY529" s="81"/>
      <c r="AZ529" s="81"/>
      <c r="BA529" s="81"/>
      <c r="BB529" s="81"/>
      <c r="BC529" s="81"/>
      <c r="BD529" s="81"/>
      <c r="BE529" s="153"/>
      <c r="BF529" s="81"/>
      <c r="BG529" s="81"/>
      <c r="BH529" s="81"/>
      <c r="BI529" s="153"/>
      <c r="BJ529" s="81"/>
      <c r="BK529" s="81"/>
      <c r="BL529" s="81"/>
      <c r="BM529" s="153"/>
      <c r="BN529" s="81"/>
      <c r="BO529" s="81"/>
      <c r="BP529" s="81"/>
      <c r="BQ529" s="154"/>
      <c r="BR529" s="81"/>
      <c r="BS529" s="153"/>
      <c r="BT529" s="81"/>
      <c r="BU529" s="81"/>
    </row>
    <row r="530" spans="1:73" x14ac:dyDescent="0.25">
      <c r="A530" s="50"/>
      <c r="B530" s="54" t="s">
        <v>110</v>
      </c>
      <c r="C530" s="59"/>
      <c r="D530" s="59"/>
      <c r="E530" s="59"/>
      <c r="F530" s="59"/>
      <c r="G530" s="59"/>
      <c r="H530" s="59"/>
      <c r="I530" s="59"/>
      <c r="J530" s="68"/>
      <c r="K530" s="50"/>
      <c r="L530" s="54"/>
      <c r="M530" s="184">
        <v>1000</v>
      </c>
      <c r="N530" s="54"/>
      <c r="O530" s="81"/>
      <c r="P530" s="54" t="s">
        <v>827</v>
      </c>
      <c r="Q530" s="54"/>
      <c r="R530" s="54"/>
      <c r="S530" s="54"/>
      <c r="T530" s="50"/>
      <c r="U530" s="54"/>
      <c r="V530" s="68"/>
      <c r="W530" s="50"/>
      <c r="X530" s="54"/>
      <c r="Y530" s="103"/>
      <c r="Z530" s="50"/>
      <c r="AA530" s="54"/>
      <c r="AB530" s="103"/>
      <c r="AC530" s="103"/>
      <c r="AD530" s="68"/>
      <c r="AE530" s="68"/>
      <c r="AF530" s="68"/>
      <c r="AG530" s="68"/>
      <c r="AH530" s="54"/>
      <c r="AI530" s="54"/>
      <c r="AJ530" s="113"/>
      <c r="AK530" s="113"/>
      <c r="AL530" s="54"/>
      <c r="AM530" s="54"/>
      <c r="AN530" s="54"/>
      <c r="AO530" s="54"/>
      <c r="AP530" s="54"/>
      <c r="AQ530" s="54"/>
      <c r="AR530" s="54"/>
      <c r="AS530" s="81"/>
      <c r="AT530" s="81"/>
      <c r="AU530" s="81"/>
      <c r="AV530" s="81"/>
      <c r="AW530" s="81"/>
      <c r="AX530" s="81"/>
      <c r="AY530" s="81"/>
      <c r="AZ530" s="81"/>
      <c r="BA530" s="81"/>
      <c r="BB530" s="81"/>
      <c r="BC530" s="81"/>
      <c r="BD530" s="81"/>
      <c r="BE530" s="153"/>
      <c r="BF530" s="81"/>
      <c r="BG530" s="81"/>
      <c r="BH530" s="81"/>
      <c r="BI530" s="153"/>
      <c r="BJ530" s="81"/>
      <c r="BK530" s="81"/>
      <c r="BL530" s="81"/>
      <c r="BM530" s="153"/>
      <c r="BN530" s="81"/>
      <c r="BO530" s="81"/>
      <c r="BP530" s="81"/>
      <c r="BQ530" s="154"/>
      <c r="BR530" s="81"/>
      <c r="BS530" s="153"/>
      <c r="BT530" s="81"/>
      <c r="BU530" s="81"/>
    </row>
    <row r="531" spans="1:73" x14ac:dyDescent="0.25">
      <c r="A531" s="50"/>
      <c r="B531" s="54" t="s">
        <v>110</v>
      </c>
      <c r="C531" s="59"/>
      <c r="D531" s="59"/>
      <c r="E531" s="59"/>
      <c r="F531" s="59"/>
      <c r="G531" s="59"/>
      <c r="H531" s="59"/>
      <c r="I531" s="59"/>
      <c r="J531" s="68"/>
      <c r="K531" s="50"/>
      <c r="L531" s="54"/>
      <c r="M531" s="184">
        <v>1000</v>
      </c>
      <c r="N531" s="54"/>
      <c r="O531" s="81"/>
      <c r="P531" s="54" t="s">
        <v>828</v>
      </c>
      <c r="Q531" s="54"/>
      <c r="R531" s="54"/>
      <c r="S531" s="54"/>
      <c r="T531" s="50"/>
      <c r="U531" s="54"/>
      <c r="V531" s="68"/>
      <c r="W531" s="50"/>
      <c r="X531" s="54"/>
      <c r="Y531" s="103"/>
      <c r="Z531" s="50"/>
      <c r="AA531" s="54"/>
      <c r="AB531" s="103"/>
      <c r="AC531" s="103"/>
      <c r="AD531" s="68"/>
      <c r="AE531" s="68"/>
      <c r="AF531" s="68"/>
      <c r="AG531" s="68"/>
      <c r="AH531" s="54"/>
      <c r="AI531" s="54"/>
      <c r="AJ531" s="113"/>
      <c r="AK531" s="113"/>
      <c r="AL531" s="54"/>
      <c r="AM531" s="54"/>
      <c r="AN531" s="54"/>
      <c r="AO531" s="54"/>
      <c r="AP531" s="54"/>
      <c r="AQ531" s="54"/>
      <c r="AR531" s="54"/>
      <c r="AS531" s="81"/>
      <c r="AT531" s="81"/>
      <c r="AU531" s="81"/>
      <c r="AV531" s="81"/>
      <c r="AW531" s="81"/>
      <c r="AX531" s="81"/>
      <c r="AY531" s="81"/>
      <c r="AZ531" s="81"/>
      <c r="BA531" s="81"/>
      <c r="BB531" s="81"/>
      <c r="BC531" s="81"/>
      <c r="BD531" s="81"/>
      <c r="BE531" s="153"/>
      <c r="BF531" s="81"/>
      <c r="BG531" s="81"/>
      <c r="BH531" s="81"/>
      <c r="BI531" s="153"/>
      <c r="BJ531" s="81"/>
      <c r="BK531" s="81"/>
      <c r="BL531" s="81"/>
      <c r="BM531" s="153"/>
      <c r="BN531" s="81"/>
      <c r="BO531" s="81"/>
      <c r="BP531" s="81"/>
      <c r="BQ531" s="154"/>
      <c r="BR531" s="81"/>
      <c r="BS531" s="153"/>
      <c r="BT531" s="81"/>
      <c r="BU531" s="81"/>
    </row>
    <row r="532" spans="1:73" x14ac:dyDescent="0.25">
      <c r="A532" s="50"/>
      <c r="B532" s="54" t="s">
        <v>110</v>
      </c>
      <c r="C532" s="59"/>
      <c r="D532" s="59"/>
      <c r="E532" s="59"/>
      <c r="F532" s="59"/>
      <c r="G532" s="59"/>
      <c r="H532" s="59"/>
      <c r="I532" s="59"/>
      <c r="J532" s="68"/>
      <c r="K532" s="50"/>
      <c r="L532" s="54"/>
      <c r="M532" s="184">
        <v>1000</v>
      </c>
      <c r="N532" s="54"/>
      <c r="O532" s="81"/>
      <c r="P532" s="54" t="s">
        <v>829</v>
      </c>
      <c r="Q532" s="54"/>
      <c r="R532" s="54"/>
      <c r="S532" s="54"/>
      <c r="T532" s="50"/>
      <c r="U532" s="54"/>
      <c r="V532" s="68"/>
      <c r="W532" s="50"/>
      <c r="X532" s="54"/>
      <c r="Y532" s="103"/>
      <c r="Z532" s="50"/>
      <c r="AA532" s="54"/>
      <c r="AB532" s="103"/>
      <c r="AC532" s="103"/>
      <c r="AD532" s="68"/>
      <c r="AE532" s="68"/>
      <c r="AF532" s="68"/>
      <c r="AG532" s="68"/>
      <c r="AH532" s="54"/>
      <c r="AI532" s="54"/>
      <c r="AJ532" s="113"/>
      <c r="AK532" s="113"/>
      <c r="AL532" s="54"/>
      <c r="AM532" s="54"/>
      <c r="AN532" s="54"/>
      <c r="AO532" s="54"/>
      <c r="AP532" s="54"/>
      <c r="AQ532" s="54"/>
      <c r="AR532" s="54"/>
      <c r="AS532" s="81"/>
      <c r="AT532" s="81"/>
      <c r="AU532" s="81"/>
      <c r="AV532" s="81"/>
      <c r="AW532" s="81"/>
      <c r="AX532" s="81"/>
      <c r="AY532" s="81"/>
      <c r="AZ532" s="81"/>
      <c r="BA532" s="81"/>
      <c r="BB532" s="81"/>
      <c r="BC532" s="81"/>
      <c r="BD532" s="81"/>
      <c r="BE532" s="153"/>
      <c r="BF532" s="81"/>
      <c r="BG532" s="81"/>
      <c r="BH532" s="81"/>
      <c r="BI532" s="153"/>
      <c r="BJ532" s="81"/>
      <c r="BK532" s="81"/>
      <c r="BL532" s="81"/>
      <c r="BM532" s="153"/>
      <c r="BN532" s="81"/>
      <c r="BO532" s="81"/>
      <c r="BP532" s="81"/>
      <c r="BQ532" s="154"/>
      <c r="BR532" s="81"/>
      <c r="BS532" s="153"/>
      <c r="BT532" s="81"/>
      <c r="BU532" s="81"/>
    </row>
    <row r="533" spans="1:73" x14ac:dyDescent="0.25">
      <c r="A533" s="50"/>
      <c r="B533" s="54" t="s">
        <v>110</v>
      </c>
      <c r="C533" s="59"/>
      <c r="D533" s="59"/>
      <c r="E533" s="59"/>
      <c r="F533" s="59"/>
      <c r="G533" s="59"/>
      <c r="H533" s="59"/>
      <c r="I533" s="59"/>
      <c r="J533" s="68"/>
      <c r="K533" s="50"/>
      <c r="L533" s="54"/>
      <c r="M533" s="184">
        <v>1000</v>
      </c>
      <c r="N533" s="54"/>
      <c r="O533" s="81"/>
      <c r="P533" s="54" t="s">
        <v>830</v>
      </c>
      <c r="Q533" s="54"/>
      <c r="R533" s="54"/>
      <c r="S533" s="54"/>
      <c r="T533" s="50"/>
      <c r="U533" s="54"/>
      <c r="V533" s="68"/>
      <c r="W533" s="50"/>
      <c r="X533" s="54"/>
      <c r="Y533" s="103"/>
      <c r="Z533" s="50"/>
      <c r="AA533" s="54"/>
      <c r="AB533" s="103"/>
      <c r="AC533" s="103"/>
      <c r="AD533" s="68"/>
      <c r="AE533" s="68"/>
      <c r="AF533" s="68"/>
      <c r="AG533" s="68"/>
      <c r="AH533" s="54"/>
      <c r="AI533" s="54"/>
      <c r="AJ533" s="113"/>
      <c r="AK533" s="113"/>
      <c r="AL533" s="54"/>
      <c r="AM533" s="54"/>
      <c r="AN533" s="54"/>
      <c r="AO533" s="54"/>
      <c r="AP533" s="54"/>
      <c r="AQ533" s="54"/>
      <c r="AR533" s="54"/>
      <c r="AS533" s="81"/>
      <c r="AT533" s="81"/>
      <c r="AU533" s="81"/>
      <c r="AV533" s="81"/>
      <c r="AW533" s="81"/>
      <c r="AX533" s="81"/>
      <c r="AY533" s="81"/>
      <c r="AZ533" s="81"/>
      <c r="BA533" s="81"/>
      <c r="BB533" s="81"/>
      <c r="BC533" s="81"/>
      <c r="BD533" s="81"/>
      <c r="BE533" s="153"/>
      <c r="BF533" s="81"/>
      <c r="BG533" s="81"/>
      <c r="BH533" s="81"/>
      <c r="BI533" s="153"/>
      <c r="BJ533" s="81"/>
      <c r="BK533" s="81"/>
      <c r="BL533" s="81"/>
      <c r="BM533" s="153"/>
      <c r="BN533" s="81"/>
      <c r="BO533" s="81"/>
      <c r="BP533" s="81"/>
      <c r="BQ533" s="154"/>
      <c r="BR533" s="81"/>
      <c r="BS533" s="153"/>
      <c r="BT533" s="81"/>
      <c r="BU533" s="81"/>
    </row>
    <row r="534" spans="1:73" ht="15.75" x14ac:dyDescent="0.25">
      <c r="A534" s="52" t="s">
        <v>889</v>
      </c>
      <c r="B534" s="56"/>
      <c r="C534" s="7" t="s">
        <v>111</v>
      </c>
      <c r="D534" s="7" t="s">
        <v>895</v>
      </c>
      <c r="E534" s="7"/>
      <c r="F534" s="64"/>
      <c r="G534" s="6"/>
      <c r="H534" s="6"/>
      <c r="I534" s="10" t="s">
        <v>110</v>
      </c>
      <c r="J534" s="11" t="s">
        <v>896</v>
      </c>
      <c r="K534" s="164" t="s">
        <v>601</v>
      </c>
      <c r="L534" s="181"/>
      <c r="M534" s="181">
        <v>1000</v>
      </c>
      <c r="N534" s="80" t="s">
        <v>897</v>
      </c>
      <c r="O534" s="165"/>
      <c r="P534" s="80" t="s">
        <v>898</v>
      </c>
      <c r="Q534" s="80"/>
      <c r="R534" s="80"/>
      <c r="S534" s="166"/>
      <c r="T534" s="164"/>
      <c r="U534" s="167"/>
      <c r="V534" s="168"/>
      <c r="W534" s="12" t="str">
        <f t="shared" ref="W534" si="123">IF(COUNTIF(N534,"spare"),"","Mqtt1")</f>
        <v>Mqtt1</v>
      </c>
      <c r="X534" s="6" t="str">
        <f t="shared" ref="X534" si="124">IF(COUNTIF(N534,"spare"),"",N534)</f>
        <v>Navigation Lights</v>
      </c>
      <c r="Y534" s="106" t="str">
        <f t="shared" ref="Y534" si="125">IF(COUNTIF(N534,"spare"),"","$."&amp;J534)</f>
        <v>$.Hoistable_Anchor_FwdStatus</v>
      </c>
      <c r="Z534" s="12">
        <v>1</v>
      </c>
      <c r="AA534" s="6" t="s">
        <v>194</v>
      </c>
      <c r="AB534" s="106">
        <v>0</v>
      </c>
      <c r="AI534" s="80"/>
      <c r="AM534" s="80"/>
      <c r="AN534" s="80"/>
      <c r="AO534" s="80"/>
      <c r="AP534" s="80"/>
      <c r="AQ534" s="130"/>
      <c r="AR534" s="80"/>
      <c r="AS534" s="7"/>
      <c r="AT534" s="7"/>
      <c r="AU534" s="169"/>
      <c r="AV534" s="170"/>
      <c r="AW534" s="140"/>
      <c r="AX534" s="150"/>
      <c r="AY534" s="171"/>
      <c r="AZ534" s="171"/>
      <c r="BA534" s="150" t="str">
        <f t="shared" ref="BA534:BA565" si="126">IF(ISNUMBER(AL534),"1","")</f>
        <v/>
      </c>
      <c r="BB534" s="172"/>
      <c r="BC534" s="169"/>
      <c r="BD534" s="169"/>
      <c r="BE534" s="169"/>
      <c r="BF534" s="169"/>
      <c r="BG534" s="169"/>
      <c r="BH534" s="169"/>
      <c r="BI534" s="169"/>
      <c r="BJ534" s="169"/>
      <c r="BK534" s="169"/>
      <c r="BL534" s="169"/>
      <c r="BM534" s="169"/>
      <c r="BN534" s="169"/>
      <c r="BO534" s="169"/>
      <c r="BP534" s="169"/>
      <c r="BR534" s="6"/>
      <c r="BS534" s="11"/>
      <c r="BT534" s="6"/>
      <c r="BU534" s="6"/>
    </row>
    <row r="535" spans="1:73" ht="15.75" x14ac:dyDescent="0.25">
      <c r="A535" s="52" t="s">
        <v>889</v>
      </c>
      <c r="B535" s="56" t="s">
        <v>110</v>
      </c>
      <c r="C535" s="7" t="s">
        <v>111</v>
      </c>
      <c r="D535" s="7" t="s">
        <v>895</v>
      </c>
      <c r="E535" s="7"/>
      <c r="F535" s="64"/>
      <c r="G535" s="6"/>
      <c r="H535" s="6"/>
      <c r="I535" s="10" t="s">
        <v>110</v>
      </c>
      <c r="J535" s="11" t="s">
        <v>605</v>
      </c>
      <c r="K535" s="164" t="s">
        <v>601</v>
      </c>
      <c r="L535" s="181"/>
      <c r="M535" s="181">
        <v>1000</v>
      </c>
      <c r="N535" s="78" t="s">
        <v>605</v>
      </c>
      <c r="O535" s="165"/>
      <c r="P535" s="80" t="s">
        <v>605</v>
      </c>
      <c r="Q535" s="80"/>
      <c r="R535" s="80"/>
      <c r="S535" s="166"/>
      <c r="T535" s="164"/>
      <c r="U535" s="167"/>
      <c r="V535" s="168"/>
      <c r="W535" s="12" t="str">
        <f t="shared" ref="W535:W598" si="127">IF(COUNTIF(N535,"spare"),"","Mqtt1")</f>
        <v/>
      </c>
      <c r="X535" s="6" t="str">
        <f t="shared" ref="X535:X598" si="128">IF(COUNTIF(N535,"spare"),"",N535)</f>
        <v/>
      </c>
      <c r="Y535" s="106" t="str">
        <f t="shared" ref="Y535:Y598" si="129">IF(COUNTIF(N535,"spare"),"","$."&amp;J535)</f>
        <v/>
      </c>
      <c r="Z535" s="12">
        <v>1</v>
      </c>
      <c r="AA535" s="6" t="s">
        <v>194</v>
      </c>
      <c r="AB535" s="106">
        <v>1</v>
      </c>
      <c r="AI535" s="80"/>
      <c r="AM535" s="80"/>
      <c r="AN535" s="80"/>
      <c r="AO535" s="80"/>
      <c r="AP535" s="80"/>
      <c r="AQ535" s="130"/>
      <c r="AR535" s="80"/>
      <c r="AS535" s="7"/>
      <c r="AT535" s="7"/>
      <c r="AU535" s="169"/>
      <c r="AV535" s="170"/>
      <c r="AW535" s="140"/>
      <c r="AX535" s="150"/>
      <c r="AY535" s="171"/>
      <c r="AZ535" s="171"/>
      <c r="BA535" s="150" t="str">
        <f t="shared" si="126"/>
        <v/>
      </c>
      <c r="BB535" s="172"/>
      <c r="BC535" s="169"/>
      <c r="BD535" s="169"/>
      <c r="BE535" s="169"/>
      <c r="BF535" s="169"/>
      <c r="BG535" s="169"/>
      <c r="BH535" s="169"/>
      <c r="BI535" s="169"/>
      <c r="BJ535" s="169"/>
      <c r="BK535" s="169"/>
      <c r="BL535" s="169"/>
      <c r="BM535" s="169"/>
      <c r="BN535" s="169"/>
      <c r="BO535" s="169"/>
      <c r="BP535" s="169"/>
      <c r="BR535" s="6"/>
      <c r="BS535" s="11"/>
      <c r="BT535" s="6"/>
      <c r="BU535" s="6"/>
    </row>
    <row r="536" spans="1:73" ht="15.75" x14ac:dyDescent="0.25">
      <c r="A536" s="52" t="s">
        <v>889</v>
      </c>
      <c r="B536" s="56"/>
      <c r="C536" s="7" t="s">
        <v>111</v>
      </c>
      <c r="D536" s="7" t="s">
        <v>895</v>
      </c>
      <c r="E536" s="7"/>
      <c r="F536" s="64"/>
      <c r="G536" s="6"/>
      <c r="H536" s="6"/>
      <c r="I536" s="10" t="s">
        <v>110</v>
      </c>
      <c r="J536" s="11" t="s">
        <v>899</v>
      </c>
      <c r="K536" s="164" t="s">
        <v>601</v>
      </c>
      <c r="L536" s="181"/>
      <c r="M536" s="181">
        <v>1000</v>
      </c>
      <c r="N536" s="80" t="s">
        <v>897</v>
      </c>
      <c r="O536" s="165"/>
      <c r="P536" s="80" t="s">
        <v>900</v>
      </c>
      <c r="Q536" s="80"/>
      <c r="R536" s="80"/>
      <c r="S536" s="166"/>
      <c r="T536" s="164"/>
      <c r="U536" s="167"/>
      <c r="V536" s="168"/>
      <c r="W536" s="12" t="str">
        <f t="shared" si="127"/>
        <v>Mqtt1</v>
      </c>
      <c r="X536" s="6" t="str">
        <f t="shared" si="128"/>
        <v>Navigation Lights</v>
      </c>
      <c r="Y536" s="106" t="str">
        <f t="shared" si="129"/>
        <v>$.Starboard_BowStatus</v>
      </c>
      <c r="Z536" s="12">
        <v>1</v>
      </c>
      <c r="AA536" s="6" t="s">
        <v>194</v>
      </c>
      <c r="AB536" s="106">
        <v>2</v>
      </c>
      <c r="AI536" s="80"/>
      <c r="AM536" s="80"/>
      <c r="AN536" s="80"/>
      <c r="AO536" s="80"/>
      <c r="AP536" s="80"/>
      <c r="AQ536" s="130"/>
      <c r="AR536" s="80"/>
      <c r="AS536" s="7"/>
      <c r="AT536" s="7"/>
      <c r="AU536" s="169"/>
      <c r="AV536" s="170"/>
      <c r="AW536" s="140"/>
      <c r="AX536" s="150"/>
      <c r="AY536" s="171"/>
      <c r="AZ536" s="171"/>
      <c r="BA536" s="150" t="str">
        <f t="shared" si="126"/>
        <v/>
      </c>
      <c r="BB536" s="172"/>
      <c r="BC536" s="169"/>
      <c r="BD536" s="169"/>
      <c r="BE536" s="169"/>
      <c r="BF536" s="169"/>
      <c r="BG536" s="169"/>
      <c r="BH536" s="169"/>
      <c r="BI536" s="169"/>
      <c r="BJ536" s="169"/>
      <c r="BK536" s="169"/>
      <c r="BL536" s="169"/>
      <c r="BM536" s="169"/>
      <c r="BN536" s="169"/>
      <c r="BO536" s="169"/>
      <c r="BP536" s="169"/>
      <c r="BR536" s="6"/>
      <c r="BS536" s="11"/>
      <c r="BT536" s="6"/>
      <c r="BU536" s="6"/>
    </row>
    <row r="537" spans="1:73" ht="15.75" x14ac:dyDescent="0.25">
      <c r="A537" s="52" t="s">
        <v>889</v>
      </c>
      <c r="B537" s="56"/>
      <c r="C537" s="7" t="s">
        <v>111</v>
      </c>
      <c r="D537" s="7" t="s">
        <v>895</v>
      </c>
      <c r="E537" s="7"/>
      <c r="F537" s="64"/>
      <c r="G537" s="6"/>
      <c r="H537" s="6"/>
      <c r="I537" s="10" t="s">
        <v>110</v>
      </c>
      <c r="J537" s="11" t="s">
        <v>901</v>
      </c>
      <c r="K537" s="164" t="s">
        <v>601</v>
      </c>
      <c r="L537" s="181"/>
      <c r="M537" s="181">
        <v>1000</v>
      </c>
      <c r="N537" s="80" t="s">
        <v>897</v>
      </c>
      <c r="O537" s="165"/>
      <c r="P537" s="80" t="s">
        <v>902</v>
      </c>
      <c r="Q537" s="80"/>
      <c r="R537" s="80"/>
      <c r="S537" s="166"/>
      <c r="T537" s="164"/>
      <c r="U537" s="167"/>
      <c r="V537" s="168"/>
      <c r="W537" s="12" t="str">
        <f t="shared" si="127"/>
        <v>Mqtt1</v>
      </c>
      <c r="X537" s="6" t="str">
        <f t="shared" si="128"/>
        <v>Navigation Lights</v>
      </c>
      <c r="Y537" s="106" t="str">
        <f t="shared" si="129"/>
        <v>$.Portside_BowStatus</v>
      </c>
      <c r="Z537" s="12">
        <v>1</v>
      </c>
      <c r="AA537" s="6" t="s">
        <v>194</v>
      </c>
      <c r="AB537" s="106">
        <v>3</v>
      </c>
      <c r="AI537" s="80"/>
      <c r="AM537" s="80"/>
      <c r="AN537" s="80"/>
      <c r="AO537" s="80"/>
      <c r="AP537" s="80"/>
      <c r="AQ537" s="130"/>
      <c r="AR537" s="80"/>
      <c r="AS537" s="7"/>
      <c r="AT537" s="7"/>
      <c r="AU537" s="169"/>
      <c r="AV537" s="170"/>
      <c r="AW537" s="140"/>
      <c r="AX537" s="150"/>
      <c r="AY537" s="171"/>
      <c r="AZ537" s="171"/>
      <c r="BA537" s="150" t="str">
        <f t="shared" si="126"/>
        <v/>
      </c>
      <c r="BB537" s="172"/>
      <c r="BC537" s="169"/>
      <c r="BD537" s="169"/>
      <c r="BE537" s="169"/>
      <c r="BF537" s="169"/>
      <c r="BG537" s="169"/>
      <c r="BH537" s="169"/>
      <c r="BI537" s="169"/>
      <c r="BJ537" s="169"/>
      <c r="BK537" s="169"/>
      <c r="BL537" s="169"/>
      <c r="BM537" s="169"/>
      <c r="BN537" s="169"/>
      <c r="BO537" s="169"/>
      <c r="BP537" s="169"/>
      <c r="BR537" s="6"/>
      <c r="BS537" s="11"/>
      <c r="BT537" s="6"/>
      <c r="BU537" s="6"/>
    </row>
    <row r="538" spans="1:73" ht="15.75" x14ac:dyDescent="0.25">
      <c r="A538" s="52" t="s">
        <v>889</v>
      </c>
      <c r="B538" s="56"/>
      <c r="C538" s="7" t="s">
        <v>111</v>
      </c>
      <c r="D538" s="7" t="s">
        <v>895</v>
      </c>
      <c r="E538" s="7"/>
      <c r="F538" s="64"/>
      <c r="G538" s="6"/>
      <c r="H538" s="6"/>
      <c r="I538" s="10" t="s">
        <v>110</v>
      </c>
      <c r="J538" s="11" t="s">
        <v>903</v>
      </c>
      <c r="K538" s="164" t="s">
        <v>601</v>
      </c>
      <c r="L538" s="181"/>
      <c r="M538" s="181">
        <v>1000</v>
      </c>
      <c r="N538" s="80" t="s">
        <v>897</v>
      </c>
      <c r="O538" s="165"/>
      <c r="P538" s="80" t="s">
        <v>1313</v>
      </c>
      <c r="Q538" s="80"/>
      <c r="R538" s="80"/>
      <c r="S538" s="166"/>
      <c r="T538" s="164"/>
      <c r="U538" s="167"/>
      <c r="V538" s="168"/>
      <c r="W538" s="12" t="str">
        <f t="shared" si="127"/>
        <v>Mqtt1</v>
      </c>
      <c r="X538" s="6" t="str">
        <f t="shared" si="128"/>
        <v>Navigation Lights</v>
      </c>
      <c r="Y538" s="106" t="str">
        <f t="shared" si="129"/>
        <v>$.SB_Nav_Spr_MAINStatus</v>
      </c>
      <c r="Z538" s="12">
        <v>1</v>
      </c>
      <c r="AA538" s="6" t="s">
        <v>194</v>
      </c>
      <c r="AB538" s="106">
        <v>4</v>
      </c>
      <c r="AI538" s="80"/>
      <c r="AM538" s="80"/>
      <c r="AN538" s="80"/>
      <c r="AO538" s="80"/>
      <c r="AP538" s="80"/>
      <c r="AQ538" s="130"/>
      <c r="AR538" s="80"/>
      <c r="AS538" s="7"/>
      <c r="AT538" s="7"/>
      <c r="AU538" s="169"/>
      <c r="AV538" s="170"/>
      <c r="AW538" s="140"/>
      <c r="AX538" s="150"/>
      <c r="AY538" s="171"/>
      <c r="AZ538" s="171"/>
      <c r="BA538" s="150" t="str">
        <f t="shared" si="126"/>
        <v/>
      </c>
      <c r="BB538" s="172"/>
      <c r="BC538" s="169"/>
      <c r="BD538" s="169"/>
      <c r="BE538" s="169"/>
      <c r="BF538" s="169"/>
      <c r="BG538" s="169"/>
      <c r="BH538" s="169"/>
      <c r="BI538" s="169"/>
      <c r="BJ538" s="169"/>
      <c r="BK538" s="169"/>
      <c r="BL538" s="169"/>
      <c r="BM538" s="169"/>
      <c r="BN538" s="169"/>
      <c r="BO538" s="169"/>
      <c r="BP538" s="169"/>
      <c r="BR538" s="6"/>
      <c r="BS538" s="11"/>
      <c r="BT538" s="6"/>
      <c r="BU538" s="6"/>
    </row>
    <row r="539" spans="1:73" ht="15.75" x14ac:dyDescent="0.25">
      <c r="A539" s="52" t="s">
        <v>889</v>
      </c>
      <c r="B539" s="56"/>
      <c r="C539" s="7" t="s">
        <v>111</v>
      </c>
      <c r="D539" s="7" t="s">
        <v>895</v>
      </c>
      <c r="E539" s="7"/>
      <c r="F539" s="64"/>
      <c r="G539" s="6"/>
      <c r="H539" s="6"/>
      <c r="I539" s="10" t="s">
        <v>110</v>
      </c>
      <c r="J539" s="11" t="s">
        <v>904</v>
      </c>
      <c r="K539" s="164" t="s">
        <v>601</v>
      </c>
      <c r="L539" s="181"/>
      <c r="M539" s="181">
        <v>1000</v>
      </c>
      <c r="N539" s="80" t="s">
        <v>897</v>
      </c>
      <c r="O539" s="165"/>
      <c r="P539" s="80" t="s">
        <v>1314</v>
      </c>
      <c r="Q539" s="80"/>
      <c r="R539" s="80"/>
      <c r="S539" s="166"/>
      <c r="T539" s="164"/>
      <c r="U539" s="167"/>
      <c r="V539" s="168"/>
      <c r="W539" s="12" t="str">
        <f t="shared" si="127"/>
        <v>Mqtt1</v>
      </c>
      <c r="X539" s="6" t="str">
        <f t="shared" si="128"/>
        <v>Navigation Lights</v>
      </c>
      <c r="Y539" s="106" t="str">
        <f t="shared" si="129"/>
        <v>$.SB_Nav_Spr_BACKUPStatus</v>
      </c>
      <c r="Z539" s="12">
        <v>1</v>
      </c>
      <c r="AA539" s="6" t="s">
        <v>194</v>
      </c>
      <c r="AB539" s="106">
        <v>5</v>
      </c>
      <c r="AI539" s="80"/>
      <c r="AM539" s="80"/>
      <c r="AN539" s="80"/>
      <c r="AO539" s="80"/>
      <c r="AP539" s="80"/>
      <c r="AQ539" s="130"/>
      <c r="AR539" s="80"/>
      <c r="AS539" s="7"/>
      <c r="AT539" s="7"/>
      <c r="AU539" s="169"/>
      <c r="AV539" s="170"/>
      <c r="AW539" s="140"/>
      <c r="AX539" s="150"/>
      <c r="AY539" s="171"/>
      <c r="AZ539" s="171"/>
      <c r="BA539" s="150" t="str">
        <f t="shared" si="126"/>
        <v/>
      </c>
      <c r="BB539" s="172"/>
      <c r="BC539" s="169"/>
      <c r="BD539" s="169"/>
      <c r="BE539" s="169"/>
      <c r="BF539" s="169"/>
      <c r="BG539" s="169"/>
      <c r="BH539" s="169"/>
      <c r="BI539" s="169"/>
      <c r="BJ539" s="169"/>
      <c r="BK539" s="169"/>
      <c r="BL539" s="169"/>
      <c r="BM539" s="169"/>
      <c r="BN539" s="169"/>
      <c r="BO539" s="169"/>
      <c r="BP539" s="169"/>
      <c r="BR539" s="6"/>
      <c r="BS539" s="11"/>
      <c r="BT539" s="6"/>
      <c r="BU539" s="6"/>
    </row>
    <row r="540" spans="1:73" ht="15.75" x14ac:dyDescent="0.25">
      <c r="A540" s="52" t="s">
        <v>889</v>
      </c>
      <c r="B540" s="56"/>
      <c r="C540" s="7" t="s">
        <v>111</v>
      </c>
      <c r="D540" s="7" t="s">
        <v>895</v>
      </c>
      <c r="E540" s="7"/>
      <c r="F540" s="64"/>
      <c r="G540" s="6"/>
      <c r="H540" s="6"/>
      <c r="I540" s="10" t="s">
        <v>110</v>
      </c>
      <c r="J540" s="11" t="s">
        <v>905</v>
      </c>
      <c r="K540" s="164" t="s">
        <v>601</v>
      </c>
      <c r="L540" s="181"/>
      <c r="M540" s="181">
        <v>1000</v>
      </c>
      <c r="N540" s="80" t="s">
        <v>897</v>
      </c>
      <c r="O540" s="165"/>
      <c r="P540" s="80" t="s">
        <v>1315</v>
      </c>
      <c r="Q540" s="80"/>
      <c r="R540" s="80"/>
      <c r="S540" s="166"/>
      <c r="T540" s="164"/>
      <c r="U540" s="167"/>
      <c r="V540" s="168"/>
      <c r="W540" s="12" t="str">
        <f t="shared" si="127"/>
        <v>Mqtt1</v>
      </c>
      <c r="X540" s="6" t="str">
        <f t="shared" si="128"/>
        <v>Navigation Lights</v>
      </c>
      <c r="Y540" s="106" t="str">
        <f t="shared" si="129"/>
        <v>$.PS_Nav_Spr_MAINStatus</v>
      </c>
      <c r="Z540" s="12">
        <v>1</v>
      </c>
      <c r="AA540" s="6" t="s">
        <v>194</v>
      </c>
      <c r="AB540" s="106">
        <v>6</v>
      </c>
      <c r="AI540" s="80"/>
      <c r="AM540" s="80"/>
      <c r="AN540" s="80"/>
      <c r="AO540" s="80"/>
      <c r="AP540" s="80"/>
      <c r="AQ540" s="130"/>
      <c r="AR540" s="80"/>
      <c r="AS540" s="7"/>
      <c r="AT540" s="7"/>
      <c r="AU540" s="169"/>
      <c r="AV540" s="170"/>
      <c r="AW540" s="140"/>
      <c r="AX540" s="150"/>
      <c r="AY540" s="171"/>
      <c r="AZ540" s="171"/>
      <c r="BA540" s="150" t="str">
        <f t="shared" si="126"/>
        <v/>
      </c>
      <c r="BB540" s="172"/>
      <c r="BC540" s="169"/>
      <c r="BD540" s="169"/>
      <c r="BE540" s="169"/>
      <c r="BF540" s="169"/>
      <c r="BG540" s="169"/>
      <c r="BH540" s="169"/>
      <c r="BI540" s="169"/>
      <c r="BJ540" s="169"/>
      <c r="BK540" s="169"/>
      <c r="BL540" s="169"/>
      <c r="BM540" s="169"/>
      <c r="BN540" s="169"/>
      <c r="BO540" s="169"/>
      <c r="BP540" s="169"/>
      <c r="BR540" s="6"/>
      <c r="BS540" s="11"/>
      <c r="BT540" s="6"/>
      <c r="BU540" s="6"/>
    </row>
    <row r="541" spans="1:73" ht="15.75" x14ac:dyDescent="0.25">
      <c r="A541" s="52" t="s">
        <v>889</v>
      </c>
      <c r="B541" s="56"/>
      <c r="C541" s="7" t="s">
        <v>111</v>
      </c>
      <c r="D541" s="7" t="s">
        <v>895</v>
      </c>
      <c r="E541" s="7"/>
      <c r="F541" s="64"/>
      <c r="G541" s="6"/>
      <c r="H541" s="6"/>
      <c r="I541" s="10" t="s">
        <v>110</v>
      </c>
      <c r="J541" s="11" t="s">
        <v>906</v>
      </c>
      <c r="K541" s="164" t="s">
        <v>601</v>
      </c>
      <c r="L541" s="181"/>
      <c r="M541" s="181">
        <v>1000</v>
      </c>
      <c r="N541" s="80" t="s">
        <v>897</v>
      </c>
      <c r="O541" s="165"/>
      <c r="P541" s="80" t="s">
        <v>1316</v>
      </c>
      <c r="Q541" s="80"/>
      <c r="R541" s="80"/>
      <c r="S541" s="166"/>
      <c r="T541" s="164"/>
      <c r="U541" s="167"/>
      <c r="V541" s="168"/>
      <c r="W541" s="12" t="str">
        <f t="shared" si="127"/>
        <v>Mqtt1</v>
      </c>
      <c r="X541" s="6" t="str">
        <f t="shared" si="128"/>
        <v>Navigation Lights</v>
      </c>
      <c r="Y541" s="106" t="str">
        <f t="shared" si="129"/>
        <v>$.PS_Nav_Spr_BACKUPStatus</v>
      </c>
      <c r="Z541" s="12">
        <v>1</v>
      </c>
      <c r="AA541" s="6" t="s">
        <v>194</v>
      </c>
      <c r="AB541" s="106">
        <v>7</v>
      </c>
      <c r="AI541" s="80"/>
      <c r="AM541" s="80"/>
      <c r="AN541" s="80"/>
      <c r="AO541" s="80"/>
      <c r="AP541" s="80"/>
      <c r="AQ541" s="130"/>
      <c r="AR541" s="80"/>
      <c r="AS541" s="7"/>
      <c r="AT541" s="7"/>
      <c r="AU541" s="169"/>
      <c r="AV541" s="170"/>
      <c r="AW541" s="140"/>
      <c r="AX541" s="150"/>
      <c r="AY541" s="171"/>
      <c r="AZ541" s="171"/>
      <c r="BA541" s="150" t="str">
        <f t="shared" si="126"/>
        <v/>
      </c>
      <c r="BB541" s="172"/>
      <c r="BC541" s="169"/>
      <c r="BD541" s="169"/>
      <c r="BE541" s="169"/>
      <c r="BF541" s="169"/>
      <c r="BG541" s="169"/>
      <c r="BH541" s="169"/>
      <c r="BI541" s="169"/>
      <c r="BJ541" s="169"/>
      <c r="BK541" s="169"/>
      <c r="BL541" s="169"/>
      <c r="BM541" s="169"/>
      <c r="BN541" s="169"/>
      <c r="BO541" s="169"/>
      <c r="BP541" s="169"/>
      <c r="BR541" s="6"/>
      <c r="BS541" s="11"/>
      <c r="BT541" s="6"/>
      <c r="BU541" s="6"/>
    </row>
    <row r="542" spans="1:73" ht="15.75" x14ac:dyDescent="0.25">
      <c r="A542" s="52" t="s">
        <v>889</v>
      </c>
      <c r="B542" s="56"/>
      <c r="C542" s="7" t="s">
        <v>111</v>
      </c>
      <c r="D542" s="7" t="s">
        <v>895</v>
      </c>
      <c r="E542" s="7"/>
      <c r="F542" s="64"/>
      <c r="G542" s="6"/>
      <c r="H542" s="6"/>
      <c r="I542" s="10" t="s">
        <v>110</v>
      </c>
      <c r="J542" s="11" t="s">
        <v>907</v>
      </c>
      <c r="K542" s="164" t="s">
        <v>601</v>
      </c>
      <c r="L542" s="181"/>
      <c r="M542" s="181">
        <v>1000</v>
      </c>
      <c r="N542" s="80" t="s">
        <v>897</v>
      </c>
      <c r="O542" s="165"/>
      <c r="P542" s="80" t="s">
        <v>908</v>
      </c>
      <c r="Q542" s="80"/>
      <c r="R542" s="80"/>
      <c r="S542" s="166"/>
      <c r="T542" s="164"/>
      <c r="U542" s="167"/>
      <c r="V542" s="168"/>
      <c r="W542" s="12" t="str">
        <f t="shared" si="127"/>
        <v>Mqtt1</v>
      </c>
      <c r="X542" s="6" t="str">
        <f t="shared" si="128"/>
        <v>Navigation Lights</v>
      </c>
      <c r="Y542" s="106" t="str">
        <f t="shared" si="129"/>
        <v>$.Anchor_Aft_MAINStatus</v>
      </c>
      <c r="Z542" s="12">
        <v>1</v>
      </c>
      <c r="AA542" s="6" t="s">
        <v>194</v>
      </c>
      <c r="AB542" s="106">
        <v>8</v>
      </c>
      <c r="AI542" s="80"/>
      <c r="AM542" s="80"/>
      <c r="AN542" s="80"/>
      <c r="AO542" s="80"/>
      <c r="AP542" s="80"/>
      <c r="AQ542" s="130"/>
      <c r="AR542" s="80"/>
      <c r="AS542" s="7"/>
      <c r="AT542" s="7"/>
      <c r="AU542" s="169"/>
      <c r="AV542" s="170"/>
      <c r="AW542" s="140"/>
      <c r="AX542" s="150"/>
      <c r="AY542" s="171"/>
      <c r="AZ542" s="171"/>
      <c r="BA542" s="150" t="str">
        <f t="shared" si="126"/>
        <v/>
      </c>
      <c r="BB542" s="172"/>
      <c r="BC542" s="169"/>
      <c r="BD542" s="169"/>
      <c r="BE542" s="169"/>
      <c r="BF542" s="169"/>
      <c r="BG542" s="169"/>
      <c r="BH542" s="169"/>
      <c r="BI542" s="169"/>
      <c r="BJ542" s="169"/>
      <c r="BK542" s="169"/>
      <c r="BL542" s="169"/>
      <c r="BM542" s="169"/>
      <c r="BN542" s="169"/>
      <c r="BO542" s="169"/>
      <c r="BP542" s="169"/>
      <c r="BR542" s="6"/>
      <c r="BS542" s="11"/>
      <c r="BT542" s="6"/>
      <c r="BU542" s="6"/>
    </row>
    <row r="543" spans="1:73" ht="15.75" x14ac:dyDescent="0.25">
      <c r="A543" s="52" t="s">
        <v>889</v>
      </c>
      <c r="B543" s="56"/>
      <c r="C543" s="7" t="s">
        <v>111</v>
      </c>
      <c r="D543" s="7" t="s">
        <v>895</v>
      </c>
      <c r="E543" s="7"/>
      <c r="F543" s="64"/>
      <c r="G543" s="6"/>
      <c r="H543" s="6"/>
      <c r="I543" s="10" t="s">
        <v>110</v>
      </c>
      <c r="J543" s="11" t="s">
        <v>909</v>
      </c>
      <c r="K543" s="164" t="s">
        <v>601</v>
      </c>
      <c r="L543" s="181"/>
      <c r="M543" s="181">
        <v>1000</v>
      </c>
      <c r="N543" s="80" t="s">
        <v>897</v>
      </c>
      <c r="O543" s="165"/>
      <c r="P543" s="80" t="s">
        <v>910</v>
      </c>
      <c r="Q543" s="80"/>
      <c r="R543" s="80"/>
      <c r="S543" s="166"/>
      <c r="T543" s="164"/>
      <c r="U543" s="167"/>
      <c r="V543" s="168"/>
      <c r="W543" s="12" t="str">
        <f t="shared" si="127"/>
        <v>Mqtt1</v>
      </c>
      <c r="X543" s="6" t="str">
        <f t="shared" si="128"/>
        <v>Navigation Lights</v>
      </c>
      <c r="Y543" s="106" t="str">
        <f t="shared" si="129"/>
        <v>$.Anchor_Aft_BACKUPStatus</v>
      </c>
      <c r="Z543" s="12">
        <v>1</v>
      </c>
      <c r="AA543" s="6" t="s">
        <v>194</v>
      </c>
      <c r="AB543" s="106">
        <v>9</v>
      </c>
      <c r="AI543" s="80"/>
      <c r="AM543" s="80"/>
      <c r="AN543" s="80"/>
      <c r="AO543" s="80"/>
      <c r="AP543" s="80"/>
      <c r="AQ543" s="130"/>
      <c r="AR543" s="80"/>
      <c r="AS543" s="7"/>
      <c r="AT543" s="7"/>
      <c r="AU543" s="169"/>
      <c r="AV543" s="170"/>
      <c r="AW543" s="140"/>
      <c r="AX543" s="150"/>
      <c r="AY543" s="171"/>
      <c r="AZ543" s="171"/>
      <c r="BA543" s="150" t="str">
        <f t="shared" si="126"/>
        <v/>
      </c>
      <c r="BB543" s="172"/>
      <c r="BC543" s="169"/>
      <c r="BD543" s="169"/>
      <c r="BE543" s="169"/>
      <c r="BF543" s="169"/>
      <c r="BG543" s="169"/>
      <c r="BH543" s="169"/>
      <c r="BI543" s="169"/>
      <c r="BJ543" s="169"/>
      <c r="BK543" s="169"/>
      <c r="BL543" s="169"/>
      <c r="BM543" s="169"/>
      <c r="BN543" s="169"/>
      <c r="BO543" s="169"/>
      <c r="BP543" s="169"/>
      <c r="BR543" s="6"/>
      <c r="BS543" s="11"/>
      <c r="BT543" s="6"/>
      <c r="BU543" s="6"/>
    </row>
    <row r="544" spans="1:73" ht="15.75" x14ac:dyDescent="0.25">
      <c r="A544" s="52" t="s">
        <v>889</v>
      </c>
      <c r="B544" s="56"/>
      <c r="C544" s="7" t="s">
        <v>111</v>
      </c>
      <c r="D544" s="7" t="s">
        <v>895</v>
      </c>
      <c r="E544" s="7"/>
      <c r="F544" s="64"/>
      <c r="G544" s="6"/>
      <c r="H544" s="6"/>
      <c r="I544" s="10" t="s">
        <v>110</v>
      </c>
      <c r="J544" s="11" t="s">
        <v>911</v>
      </c>
      <c r="K544" s="164" t="s">
        <v>601</v>
      </c>
      <c r="L544" s="181"/>
      <c r="M544" s="181">
        <v>1000</v>
      </c>
      <c r="N544" s="80" t="s">
        <v>897</v>
      </c>
      <c r="O544" s="165"/>
      <c r="P544" s="80" t="s">
        <v>912</v>
      </c>
      <c r="Q544" s="80"/>
      <c r="R544" s="80"/>
      <c r="S544" s="166"/>
      <c r="T544" s="164"/>
      <c r="U544" s="167"/>
      <c r="V544" s="168"/>
      <c r="W544" s="12" t="str">
        <f t="shared" si="127"/>
        <v>Mqtt1</v>
      </c>
      <c r="X544" s="6" t="str">
        <f t="shared" si="128"/>
        <v>Navigation Lights</v>
      </c>
      <c r="Y544" s="106" t="str">
        <f t="shared" si="129"/>
        <v>$.Steam_Main_MAINStatus</v>
      </c>
      <c r="Z544" s="12">
        <v>1</v>
      </c>
      <c r="AA544" s="6" t="s">
        <v>194</v>
      </c>
      <c r="AB544" s="106">
        <v>10</v>
      </c>
      <c r="AI544" s="80"/>
      <c r="AM544" s="80"/>
      <c r="AN544" s="80"/>
      <c r="AO544" s="80"/>
      <c r="AP544" s="80"/>
      <c r="AQ544" s="130"/>
      <c r="AR544" s="80"/>
      <c r="AS544" s="7"/>
      <c r="AT544" s="7"/>
      <c r="AU544" s="169"/>
      <c r="AV544" s="170"/>
      <c r="AW544" s="140"/>
      <c r="AX544" s="150"/>
      <c r="AY544" s="171"/>
      <c r="AZ544" s="171"/>
      <c r="BA544" s="150" t="str">
        <f t="shared" si="126"/>
        <v/>
      </c>
      <c r="BB544" s="172"/>
      <c r="BC544" s="169"/>
      <c r="BD544" s="169"/>
      <c r="BE544" s="169"/>
      <c r="BF544" s="169"/>
      <c r="BG544" s="169"/>
      <c r="BH544" s="169"/>
      <c r="BI544" s="169"/>
      <c r="BJ544" s="169"/>
      <c r="BK544" s="169"/>
      <c r="BL544" s="169"/>
      <c r="BM544" s="169"/>
      <c r="BN544" s="169"/>
      <c r="BO544" s="169"/>
      <c r="BP544" s="169"/>
      <c r="BR544" s="6"/>
      <c r="BS544" s="11"/>
      <c r="BT544" s="6"/>
      <c r="BU544" s="6"/>
    </row>
    <row r="545" spans="1:73" ht="15.75" x14ac:dyDescent="0.25">
      <c r="A545" s="52" t="s">
        <v>889</v>
      </c>
      <c r="B545" s="56"/>
      <c r="C545" s="7" t="s">
        <v>111</v>
      </c>
      <c r="D545" s="7" t="s">
        <v>895</v>
      </c>
      <c r="E545" s="7"/>
      <c r="F545" s="64"/>
      <c r="G545" s="6"/>
      <c r="H545" s="6"/>
      <c r="I545" s="10" t="s">
        <v>110</v>
      </c>
      <c r="J545" s="11" t="s">
        <v>913</v>
      </c>
      <c r="K545" s="164" t="s">
        <v>601</v>
      </c>
      <c r="L545" s="181"/>
      <c r="M545" s="181">
        <v>1000</v>
      </c>
      <c r="N545" s="80" t="s">
        <v>897</v>
      </c>
      <c r="O545" s="165"/>
      <c r="P545" s="80" t="s">
        <v>914</v>
      </c>
      <c r="Q545" s="80"/>
      <c r="R545" s="80"/>
      <c r="S545" s="166"/>
      <c r="T545" s="164"/>
      <c r="U545" s="167"/>
      <c r="V545" s="168"/>
      <c r="W545" s="12" t="str">
        <f t="shared" si="127"/>
        <v>Mqtt1</v>
      </c>
      <c r="X545" s="6" t="str">
        <f t="shared" si="128"/>
        <v>Navigation Lights</v>
      </c>
      <c r="Y545" s="106" t="str">
        <f t="shared" si="129"/>
        <v>$.Steam_Main_BACKUPStatus</v>
      </c>
      <c r="Z545" s="12">
        <v>1</v>
      </c>
      <c r="AA545" s="6" t="s">
        <v>194</v>
      </c>
      <c r="AB545" s="106">
        <v>11</v>
      </c>
      <c r="AI545" s="80"/>
      <c r="AM545" s="80"/>
      <c r="AN545" s="80"/>
      <c r="AO545" s="80"/>
      <c r="AP545" s="80"/>
      <c r="AQ545" s="130"/>
      <c r="AR545" s="80"/>
      <c r="AS545" s="7"/>
      <c r="AT545" s="7"/>
      <c r="AU545" s="169"/>
      <c r="AV545" s="170"/>
      <c r="AW545" s="140"/>
      <c r="AX545" s="150"/>
      <c r="AY545" s="171"/>
      <c r="AZ545" s="171"/>
      <c r="BA545" s="150" t="str">
        <f t="shared" si="126"/>
        <v/>
      </c>
      <c r="BB545" s="172"/>
      <c r="BC545" s="169"/>
      <c r="BD545" s="169"/>
      <c r="BE545" s="169"/>
      <c r="BF545" s="169"/>
      <c r="BG545" s="169"/>
      <c r="BH545" s="169"/>
      <c r="BI545" s="169"/>
      <c r="BJ545" s="169"/>
      <c r="BK545" s="169"/>
      <c r="BL545" s="169"/>
      <c r="BM545" s="169"/>
      <c r="BN545" s="169"/>
      <c r="BO545" s="169"/>
      <c r="BP545" s="169"/>
      <c r="BR545" s="6"/>
      <c r="BS545" s="11"/>
      <c r="BT545" s="6"/>
      <c r="BU545" s="6"/>
    </row>
    <row r="546" spans="1:73" ht="15.75" x14ac:dyDescent="0.25">
      <c r="A546" s="52" t="s">
        <v>889</v>
      </c>
      <c r="B546" s="56"/>
      <c r="C546" s="7" t="s">
        <v>111</v>
      </c>
      <c r="D546" s="7" t="s">
        <v>895</v>
      </c>
      <c r="E546" s="7"/>
      <c r="F546" s="64"/>
      <c r="G546" s="6"/>
      <c r="H546" s="6"/>
      <c r="I546" s="10" t="s">
        <v>110</v>
      </c>
      <c r="J546" s="11" t="s">
        <v>915</v>
      </c>
      <c r="K546" s="164" t="s">
        <v>601</v>
      </c>
      <c r="L546" s="181"/>
      <c r="M546" s="181">
        <v>1000</v>
      </c>
      <c r="N546" s="80" t="s">
        <v>897</v>
      </c>
      <c r="O546" s="165"/>
      <c r="P546" s="80" t="s">
        <v>916</v>
      </c>
      <c r="Q546" s="80"/>
      <c r="R546" s="80"/>
      <c r="S546" s="166"/>
      <c r="T546" s="164"/>
      <c r="U546" s="167"/>
      <c r="V546" s="168"/>
      <c r="W546" s="12" t="str">
        <f t="shared" si="127"/>
        <v>Mqtt1</v>
      </c>
      <c r="X546" s="6" t="str">
        <f t="shared" si="128"/>
        <v>Navigation Lights</v>
      </c>
      <c r="Y546" s="106" t="str">
        <f t="shared" si="129"/>
        <v>$.Steam_Mizz_MAINStatus</v>
      </c>
      <c r="Z546" s="12">
        <v>1</v>
      </c>
      <c r="AA546" s="6" t="s">
        <v>194</v>
      </c>
      <c r="AB546" s="106">
        <v>12</v>
      </c>
      <c r="AI546" s="80"/>
      <c r="AM546" s="80"/>
      <c r="AN546" s="80"/>
      <c r="AO546" s="80"/>
      <c r="AP546" s="80"/>
      <c r="AQ546" s="130"/>
      <c r="AR546" s="80"/>
      <c r="AS546" s="7"/>
      <c r="AT546" s="7"/>
      <c r="AU546" s="169"/>
      <c r="AV546" s="170"/>
      <c r="AW546" s="140"/>
      <c r="AX546" s="173"/>
      <c r="AY546" s="171"/>
      <c r="AZ546" s="171"/>
      <c r="BA546" s="150" t="str">
        <f t="shared" si="126"/>
        <v/>
      </c>
      <c r="BB546" s="172"/>
      <c r="BC546" s="169"/>
      <c r="BD546" s="169"/>
      <c r="BE546" s="169"/>
      <c r="BF546" s="169"/>
      <c r="BG546" s="169"/>
      <c r="BH546" s="169"/>
      <c r="BI546" s="169"/>
      <c r="BJ546" s="169"/>
      <c r="BK546" s="169"/>
      <c r="BL546" s="169"/>
      <c r="BM546" s="169"/>
      <c r="BN546" s="169"/>
      <c r="BO546" s="169"/>
      <c r="BP546" s="169"/>
      <c r="BR546" s="6"/>
      <c r="BS546" s="11"/>
      <c r="BT546" s="6"/>
      <c r="BU546" s="6"/>
    </row>
    <row r="547" spans="1:73" ht="15.75" x14ac:dyDescent="0.25">
      <c r="A547" s="52" t="s">
        <v>889</v>
      </c>
      <c r="B547" s="56"/>
      <c r="C547" s="7" t="s">
        <v>111</v>
      </c>
      <c r="D547" s="7" t="s">
        <v>895</v>
      </c>
      <c r="E547" s="7"/>
      <c r="F547" s="64"/>
      <c r="G547" s="6"/>
      <c r="H547" s="6"/>
      <c r="I547" s="10" t="s">
        <v>110</v>
      </c>
      <c r="J547" s="11" t="s">
        <v>917</v>
      </c>
      <c r="K547" s="164" t="s">
        <v>601</v>
      </c>
      <c r="L547" s="181"/>
      <c r="M547" s="181">
        <v>1000</v>
      </c>
      <c r="N547" s="80" t="s">
        <v>897</v>
      </c>
      <c r="O547" s="165"/>
      <c r="P547" s="80" t="s">
        <v>918</v>
      </c>
      <c r="Q547" s="80"/>
      <c r="R547" s="80"/>
      <c r="S547" s="166"/>
      <c r="T547" s="164"/>
      <c r="U547" s="167"/>
      <c r="V547" s="168"/>
      <c r="W547" s="12" t="str">
        <f t="shared" si="127"/>
        <v>Mqtt1</v>
      </c>
      <c r="X547" s="6" t="str">
        <f t="shared" si="128"/>
        <v>Navigation Lights</v>
      </c>
      <c r="Y547" s="106" t="str">
        <f t="shared" si="129"/>
        <v>$.Steam_Mizz_BACKUPStatus</v>
      </c>
      <c r="Z547" s="12">
        <v>1</v>
      </c>
      <c r="AA547" s="6" t="s">
        <v>194</v>
      </c>
      <c r="AB547" s="106">
        <v>13</v>
      </c>
      <c r="AI547" s="80"/>
      <c r="AM547" s="80"/>
      <c r="AN547" s="80"/>
      <c r="AO547" s="80"/>
      <c r="AP547" s="80"/>
      <c r="AQ547" s="130"/>
      <c r="AR547" s="80"/>
      <c r="AS547" s="7"/>
      <c r="AT547" s="7"/>
      <c r="AU547" s="169"/>
      <c r="AV547" s="170"/>
      <c r="AW547" s="140"/>
      <c r="AX547" s="150"/>
      <c r="AY547" s="171"/>
      <c r="AZ547" s="171"/>
      <c r="BA547" s="150" t="str">
        <f t="shared" si="126"/>
        <v/>
      </c>
      <c r="BB547" s="172"/>
      <c r="BC547" s="169"/>
      <c r="BD547" s="169"/>
      <c r="BE547" s="169"/>
      <c r="BF547" s="169"/>
      <c r="BG547" s="169"/>
      <c r="BH547" s="169"/>
      <c r="BI547" s="169"/>
      <c r="BJ547" s="169"/>
      <c r="BK547" s="169"/>
      <c r="BL547" s="169"/>
      <c r="BM547" s="169"/>
      <c r="BN547" s="169"/>
      <c r="BO547" s="169"/>
      <c r="BP547" s="169"/>
      <c r="BR547" s="6"/>
      <c r="BS547" s="11"/>
      <c r="BT547" s="6"/>
      <c r="BU547" s="6"/>
    </row>
    <row r="548" spans="1:73" ht="15.75" x14ac:dyDescent="0.25">
      <c r="A548" s="52" t="s">
        <v>889</v>
      </c>
      <c r="B548" s="56"/>
      <c r="C548" s="7" t="s">
        <v>111</v>
      </c>
      <c r="D548" s="7" t="s">
        <v>895</v>
      </c>
      <c r="E548" s="7"/>
      <c r="F548" s="64"/>
      <c r="G548" s="6"/>
      <c r="H548" s="6"/>
      <c r="I548" s="10" t="s">
        <v>110</v>
      </c>
      <c r="J548" s="11" t="s">
        <v>919</v>
      </c>
      <c r="K548" s="164" t="s">
        <v>601</v>
      </c>
      <c r="L548" s="181"/>
      <c r="M548" s="181">
        <v>1000</v>
      </c>
      <c r="N548" s="80" t="s">
        <v>897</v>
      </c>
      <c r="O548" s="165"/>
      <c r="P548" s="80" t="s">
        <v>1317</v>
      </c>
      <c r="Q548" s="80"/>
      <c r="R548" s="80"/>
      <c r="S548" s="166"/>
      <c r="T548" s="164"/>
      <c r="U548" s="167"/>
      <c r="V548" s="168"/>
      <c r="W548" s="12" t="str">
        <f t="shared" si="127"/>
        <v>Mqtt1</v>
      </c>
      <c r="X548" s="6" t="str">
        <f t="shared" si="128"/>
        <v>Navigation Lights</v>
      </c>
      <c r="Y548" s="106" t="str">
        <f t="shared" si="129"/>
        <v>$.NUC_SB180_MAINStatus</v>
      </c>
      <c r="Z548" s="12">
        <v>1</v>
      </c>
      <c r="AA548" s="6" t="s">
        <v>194</v>
      </c>
      <c r="AB548" s="106">
        <v>14</v>
      </c>
      <c r="AI548" s="80"/>
      <c r="AM548" s="80"/>
      <c r="AN548" s="80"/>
      <c r="AO548" s="80"/>
      <c r="AP548" s="80"/>
      <c r="AQ548" s="130"/>
      <c r="AR548" s="80"/>
      <c r="AS548" s="7"/>
      <c r="AT548" s="7"/>
      <c r="AU548" s="169"/>
      <c r="AV548" s="170"/>
      <c r="AW548" s="140"/>
      <c r="AX548" s="150"/>
      <c r="AY548" s="171"/>
      <c r="AZ548" s="171"/>
      <c r="BA548" s="150" t="str">
        <f t="shared" si="126"/>
        <v/>
      </c>
      <c r="BB548" s="172"/>
      <c r="BC548" s="169"/>
      <c r="BD548" s="169"/>
      <c r="BE548" s="169"/>
      <c r="BF548" s="169"/>
      <c r="BG548" s="169"/>
      <c r="BH548" s="169"/>
      <c r="BI548" s="169"/>
      <c r="BJ548" s="169"/>
      <c r="BK548" s="169"/>
      <c r="BL548" s="169"/>
      <c r="BM548" s="169"/>
      <c r="BN548" s="169"/>
      <c r="BO548" s="169"/>
      <c r="BP548" s="169"/>
      <c r="BR548" s="6"/>
      <c r="BS548" s="11"/>
      <c r="BT548" s="6"/>
      <c r="BU548" s="6"/>
    </row>
    <row r="549" spans="1:73" ht="15.75" x14ac:dyDescent="0.25">
      <c r="A549" s="52" t="s">
        <v>889</v>
      </c>
      <c r="B549" s="56"/>
      <c r="C549" s="7" t="s">
        <v>111</v>
      </c>
      <c r="D549" s="7" t="s">
        <v>895</v>
      </c>
      <c r="E549" s="7"/>
      <c r="F549" s="64"/>
      <c r="G549" s="6"/>
      <c r="H549" s="6"/>
      <c r="I549" s="10" t="s">
        <v>110</v>
      </c>
      <c r="J549" s="11" t="s">
        <v>920</v>
      </c>
      <c r="K549" s="164" t="s">
        <v>601</v>
      </c>
      <c r="L549" s="181"/>
      <c r="M549" s="181">
        <v>1000</v>
      </c>
      <c r="N549" s="80" t="s">
        <v>897</v>
      </c>
      <c r="O549" s="165"/>
      <c r="P549" s="80" t="s">
        <v>1318</v>
      </c>
      <c r="Q549" s="80"/>
      <c r="R549" s="80"/>
      <c r="S549" s="166"/>
      <c r="T549" s="164"/>
      <c r="U549" s="167"/>
      <c r="V549" s="168"/>
      <c r="W549" s="12" t="str">
        <f t="shared" si="127"/>
        <v>Mqtt1</v>
      </c>
      <c r="X549" s="6" t="str">
        <f t="shared" si="128"/>
        <v>Navigation Lights</v>
      </c>
      <c r="Y549" s="106" t="str">
        <f t="shared" si="129"/>
        <v>$.NUC_SB180_BACKUPStatus</v>
      </c>
      <c r="Z549" s="12">
        <v>1</v>
      </c>
      <c r="AA549" s="6" t="s">
        <v>194</v>
      </c>
      <c r="AB549" s="106">
        <v>15</v>
      </c>
      <c r="AI549" s="80"/>
      <c r="AM549" s="80"/>
      <c r="AN549" s="80"/>
      <c r="AO549" s="80"/>
      <c r="AP549" s="80"/>
      <c r="AQ549" s="130"/>
      <c r="AR549" s="80"/>
      <c r="AS549" s="7"/>
      <c r="AT549" s="7"/>
      <c r="AU549" s="169"/>
      <c r="AV549" s="170"/>
      <c r="AW549" s="140"/>
      <c r="AX549" s="150"/>
      <c r="AY549" s="171"/>
      <c r="AZ549" s="171"/>
      <c r="BA549" s="150" t="str">
        <f t="shared" si="126"/>
        <v/>
      </c>
      <c r="BB549" s="172"/>
      <c r="BC549" s="169"/>
      <c r="BD549" s="169"/>
      <c r="BE549" s="169"/>
      <c r="BF549" s="169"/>
      <c r="BG549" s="169"/>
      <c r="BH549" s="169"/>
      <c r="BI549" s="169"/>
      <c r="BJ549" s="169"/>
      <c r="BK549" s="169"/>
      <c r="BL549" s="169"/>
      <c r="BM549" s="169"/>
      <c r="BN549" s="169"/>
      <c r="BO549" s="169"/>
      <c r="BP549" s="169"/>
      <c r="BR549" s="6"/>
      <c r="BS549" s="11"/>
      <c r="BT549" s="6"/>
      <c r="BU549" s="6"/>
    </row>
    <row r="550" spans="1:73" ht="15.75" x14ac:dyDescent="0.25">
      <c r="A550" s="52" t="s">
        <v>889</v>
      </c>
      <c r="B550" s="56"/>
      <c r="C550" s="7" t="s">
        <v>111</v>
      </c>
      <c r="D550" s="7" t="s">
        <v>895</v>
      </c>
      <c r="E550" s="7"/>
      <c r="F550" s="64"/>
      <c r="G550" s="6"/>
      <c r="H550" s="6"/>
      <c r="I550" s="10" t="s">
        <v>110</v>
      </c>
      <c r="J550" s="11" t="s">
        <v>921</v>
      </c>
      <c r="K550" s="164" t="s">
        <v>601</v>
      </c>
      <c r="L550" s="181"/>
      <c r="M550" s="181">
        <v>1000</v>
      </c>
      <c r="N550" s="80" t="s">
        <v>897</v>
      </c>
      <c r="O550" s="165"/>
      <c r="P550" s="80" t="s">
        <v>1319</v>
      </c>
      <c r="Q550" s="80"/>
      <c r="R550" s="80"/>
      <c r="S550" s="166"/>
      <c r="T550" s="164"/>
      <c r="U550" s="167"/>
      <c r="V550" s="168"/>
      <c r="W550" s="12" t="str">
        <f t="shared" si="127"/>
        <v>Mqtt1</v>
      </c>
      <c r="X550" s="6" t="str">
        <f t="shared" si="128"/>
        <v>Navigation Lights</v>
      </c>
      <c r="Y550" s="106" t="str">
        <f t="shared" si="129"/>
        <v>$.NUC_PS180_MAINStatus</v>
      </c>
      <c r="Z550" s="12">
        <v>1</v>
      </c>
      <c r="AA550" s="6" t="s">
        <v>194</v>
      </c>
      <c r="AB550" s="106">
        <v>16</v>
      </c>
      <c r="AI550" s="80"/>
      <c r="AM550" s="80"/>
      <c r="AN550" s="80"/>
      <c r="AO550" s="80"/>
      <c r="AP550" s="80"/>
      <c r="AQ550" s="130"/>
      <c r="AR550" s="80"/>
      <c r="AS550" s="7"/>
      <c r="AT550" s="7"/>
      <c r="AU550" s="169"/>
      <c r="AV550" s="170"/>
      <c r="AW550" s="140"/>
      <c r="AX550" s="150"/>
      <c r="AY550" s="171"/>
      <c r="AZ550" s="171"/>
      <c r="BA550" s="150" t="str">
        <f t="shared" si="126"/>
        <v/>
      </c>
      <c r="BB550" s="172"/>
      <c r="BC550" s="169"/>
      <c r="BD550" s="169"/>
      <c r="BE550" s="169"/>
      <c r="BF550" s="169"/>
      <c r="BG550" s="169"/>
      <c r="BH550" s="169"/>
      <c r="BI550" s="169"/>
      <c r="BJ550" s="169"/>
      <c r="BK550" s="169"/>
      <c r="BL550" s="169"/>
      <c r="BM550" s="169"/>
      <c r="BN550" s="169"/>
      <c r="BO550" s="169"/>
      <c r="BP550" s="169"/>
      <c r="BR550" s="6"/>
      <c r="BS550" s="11"/>
      <c r="BT550" s="6"/>
      <c r="BU550" s="6"/>
    </row>
    <row r="551" spans="1:73" ht="15.75" x14ac:dyDescent="0.25">
      <c r="A551" s="52" t="s">
        <v>889</v>
      </c>
      <c r="B551" s="56"/>
      <c r="C551" s="7" t="s">
        <v>111</v>
      </c>
      <c r="D551" s="7" t="s">
        <v>895</v>
      </c>
      <c r="E551" s="7"/>
      <c r="F551" s="64"/>
      <c r="G551" s="6"/>
      <c r="H551" s="6"/>
      <c r="I551" s="10" t="s">
        <v>110</v>
      </c>
      <c r="J551" s="11" t="s">
        <v>922</v>
      </c>
      <c r="K551" s="164" t="s">
        <v>601</v>
      </c>
      <c r="L551" s="181"/>
      <c r="M551" s="181">
        <v>1000</v>
      </c>
      <c r="N551" s="80" t="s">
        <v>897</v>
      </c>
      <c r="O551" s="165"/>
      <c r="P551" s="80" t="s">
        <v>1320</v>
      </c>
      <c r="Q551" s="80"/>
      <c r="R551" s="80"/>
      <c r="S551" s="166"/>
      <c r="T551" s="164"/>
      <c r="U551" s="167"/>
      <c r="V551" s="168"/>
      <c r="W551" s="12" t="str">
        <f t="shared" si="127"/>
        <v>Mqtt1</v>
      </c>
      <c r="X551" s="6" t="str">
        <f t="shared" si="128"/>
        <v>Navigation Lights</v>
      </c>
      <c r="Y551" s="106" t="str">
        <f t="shared" si="129"/>
        <v>$.NUC_PS180_BACKUPStatus</v>
      </c>
      <c r="Z551" s="12">
        <v>1</v>
      </c>
      <c r="AA551" s="6" t="s">
        <v>194</v>
      </c>
      <c r="AB551" s="106">
        <v>17</v>
      </c>
      <c r="AI551" s="80"/>
      <c r="AM551" s="80"/>
      <c r="AN551" s="80"/>
      <c r="AO551" s="80"/>
      <c r="AP551" s="80"/>
      <c r="AQ551" s="130"/>
      <c r="AR551" s="80"/>
      <c r="AS551" s="7"/>
      <c r="AT551" s="7"/>
      <c r="AU551" s="169"/>
      <c r="AV551" s="170"/>
      <c r="AW551" s="140"/>
      <c r="AX551" s="150"/>
      <c r="AY551" s="171"/>
      <c r="AZ551" s="171"/>
      <c r="BA551" s="150" t="str">
        <f t="shared" si="126"/>
        <v/>
      </c>
      <c r="BB551" s="172"/>
      <c r="BC551" s="169"/>
      <c r="BD551" s="169"/>
      <c r="BE551" s="169"/>
      <c r="BF551" s="169"/>
      <c r="BG551" s="169"/>
      <c r="BH551" s="169"/>
      <c r="BI551" s="169"/>
      <c r="BJ551" s="169"/>
      <c r="BK551" s="169"/>
      <c r="BL551" s="169"/>
      <c r="BM551" s="169"/>
      <c r="BN551" s="169"/>
      <c r="BO551" s="169"/>
      <c r="BP551" s="169"/>
      <c r="BR551" s="6"/>
      <c r="BS551" s="11"/>
      <c r="BT551" s="6"/>
      <c r="BU551" s="6"/>
    </row>
    <row r="552" spans="1:73" ht="15.75" x14ac:dyDescent="0.25">
      <c r="A552" s="52" t="s">
        <v>889</v>
      </c>
      <c r="B552" s="56"/>
      <c r="C552" s="7" t="s">
        <v>111</v>
      </c>
      <c r="D552" s="7" t="s">
        <v>895</v>
      </c>
      <c r="E552" s="7"/>
      <c r="F552" s="64"/>
      <c r="G552" s="6"/>
      <c r="H552" s="6"/>
      <c r="I552" s="10" t="s">
        <v>110</v>
      </c>
      <c r="J552" s="11" t="s">
        <v>923</v>
      </c>
      <c r="K552" s="164" t="s">
        <v>601</v>
      </c>
      <c r="L552" s="181"/>
      <c r="M552" s="181">
        <v>1000</v>
      </c>
      <c r="N552" s="80" t="s">
        <v>897</v>
      </c>
      <c r="O552" s="165"/>
      <c r="P552" s="80" t="s">
        <v>1321</v>
      </c>
      <c r="Q552" s="80"/>
      <c r="R552" s="80"/>
      <c r="S552" s="166"/>
      <c r="T552" s="164"/>
      <c r="U552" s="167"/>
      <c r="V552" s="168"/>
      <c r="W552" s="12" t="str">
        <f t="shared" si="127"/>
        <v>Mqtt1</v>
      </c>
      <c r="X552" s="6" t="str">
        <f t="shared" si="128"/>
        <v>Navigation Lights</v>
      </c>
      <c r="Y552" s="106" t="str">
        <f t="shared" si="129"/>
        <v>$.Sailing_SB180_MAINStatus</v>
      </c>
      <c r="Z552" s="12">
        <v>1</v>
      </c>
      <c r="AA552" s="6" t="s">
        <v>194</v>
      </c>
      <c r="AB552" s="106">
        <v>18</v>
      </c>
      <c r="AI552" s="80"/>
      <c r="AM552" s="80"/>
      <c r="AN552" s="80"/>
      <c r="AO552" s="80"/>
      <c r="AP552" s="80"/>
      <c r="AQ552" s="130"/>
      <c r="AR552" s="80"/>
      <c r="AS552" s="7"/>
      <c r="AT552" s="7"/>
      <c r="AU552" s="169"/>
      <c r="AV552" s="170"/>
      <c r="AW552" s="140"/>
      <c r="AX552" s="150"/>
      <c r="AY552" s="171"/>
      <c r="AZ552" s="171"/>
      <c r="BA552" s="150" t="str">
        <f t="shared" si="126"/>
        <v/>
      </c>
      <c r="BB552" s="172"/>
      <c r="BC552" s="169"/>
      <c r="BD552" s="169"/>
      <c r="BE552" s="169"/>
      <c r="BF552" s="169"/>
      <c r="BG552" s="169"/>
      <c r="BH552" s="169"/>
      <c r="BI552" s="169"/>
      <c r="BJ552" s="169"/>
      <c r="BK552" s="169"/>
      <c r="BL552" s="169"/>
      <c r="BM552" s="169"/>
      <c r="BN552" s="169"/>
      <c r="BO552" s="169"/>
      <c r="BP552" s="169"/>
      <c r="BR552" s="6"/>
      <c r="BS552" s="11"/>
      <c r="BT552" s="6"/>
      <c r="BU552" s="6"/>
    </row>
    <row r="553" spans="1:73" ht="15.75" x14ac:dyDescent="0.25">
      <c r="A553" s="52" t="s">
        <v>889</v>
      </c>
      <c r="B553" s="56"/>
      <c r="C553" s="7" t="s">
        <v>111</v>
      </c>
      <c r="D553" s="7" t="s">
        <v>895</v>
      </c>
      <c r="E553" s="7"/>
      <c r="F553" s="64"/>
      <c r="G553" s="6"/>
      <c r="H553" s="6"/>
      <c r="I553" s="10" t="s">
        <v>110</v>
      </c>
      <c r="J553" s="11" t="s">
        <v>924</v>
      </c>
      <c r="K553" s="164" t="s">
        <v>601</v>
      </c>
      <c r="L553" s="181"/>
      <c r="M553" s="181">
        <v>1000</v>
      </c>
      <c r="N553" s="80" t="s">
        <v>897</v>
      </c>
      <c r="O553" s="165"/>
      <c r="P553" s="80" t="s">
        <v>1322</v>
      </c>
      <c r="Q553" s="80"/>
      <c r="R553" s="80"/>
      <c r="S553" s="166"/>
      <c r="T553" s="164"/>
      <c r="U553" s="167"/>
      <c r="V553" s="168"/>
      <c r="W553" s="12" t="str">
        <f t="shared" si="127"/>
        <v>Mqtt1</v>
      </c>
      <c r="X553" s="6" t="str">
        <f t="shared" si="128"/>
        <v>Navigation Lights</v>
      </c>
      <c r="Y553" s="106" t="str">
        <f t="shared" si="129"/>
        <v>$.Sailing_SB180_BACKUPStatus</v>
      </c>
      <c r="Z553" s="12">
        <v>1</v>
      </c>
      <c r="AA553" s="6" t="s">
        <v>194</v>
      </c>
      <c r="AB553" s="106">
        <v>19</v>
      </c>
      <c r="AI553" s="80"/>
      <c r="AM553" s="80"/>
      <c r="AN553" s="80"/>
      <c r="AO553" s="80"/>
      <c r="AP553" s="80"/>
      <c r="AQ553" s="130"/>
      <c r="AR553" s="80"/>
      <c r="AS553" s="7"/>
      <c r="AT553" s="7"/>
      <c r="AU553" s="169"/>
      <c r="AV553" s="170"/>
      <c r="AW553" s="140"/>
      <c r="AX553" s="173"/>
      <c r="AY553" s="171"/>
      <c r="AZ553" s="171"/>
      <c r="BA553" s="150" t="str">
        <f t="shared" si="126"/>
        <v/>
      </c>
      <c r="BB553" s="172"/>
      <c r="BC553" s="169"/>
      <c r="BD553" s="169"/>
      <c r="BE553" s="169"/>
      <c r="BF553" s="169"/>
      <c r="BG553" s="169"/>
      <c r="BH553" s="169"/>
      <c r="BI553" s="169"/>
      <c r="BJ553" s="169"/>
      <c r="BK553" s="169"/>
      <c r="BL553" s="169"/>
      <c r="BM553" s="169"/>
      <c r="BN553" s="169"/>
      <c r="BO553" s="169"/>
      <c r="BP553" s="169"/>
      <c r="BR553" s="6"/>
      <c r="BS553" s="11"/>
      <c r="BT553" s="6"/>
      <c r="BU553" s="6"/>
    </row>
    <row r="554" spans="1:73" ht="15.75" x14ac:dyDescent="0.25">
      <c r="A554" s="52" t="s">
        <v>891</v>
      </c>
      <c r="B554" s="56"/>
      <c r="C554" s="7" t="s">
        <v>111</v>
      </c>
      <c r="D554" s="7" t="s">
        <v>895</v>
      </c>
      <c r="E554" s="7"/>
      <c r="F554" s="64"/>
      <c r="G554" s="6"/>
      <c r="H554" s="6"/>
      <c r="I554" s="10" t="s">
        <v>110</v>
      </c>
      <c r="J554" s="11" t="s">
        <v>1204</v>
      </c>
      <c r="K554" s="164" t="s">
        <v>601</v>
      </c>
      <c r="L554" s="181"/>
      <c r="M554" s="181">
        <v>1000</v>
      </c>
      <c r="N554" s="80" t="s">
        <v>897</v>
      </c>
      <c r="O554" s="165"/>
      <c r="P554" s="80" t="s">
        <v>1323</v>
      </c>
      <c r="Q554" s="80"/>
      <c r="R554" s="80"/>
      <c r="S554" s="166"/>
      <c r="T554" s="164"/>
      <c r="U554" s="167"/>
      <c r="V554" s="168"/>
      <c r="W554" s="12" t="str">
        <f t="shared" si="127"/>
        <v>Mqtt1</v>
      </c>
      <c r="X554" s="6" t="str">
        <f t="shared" si="128"/>
        <v>Navigation Lights</v>
      </c>
      <c r="Y554" s="106" t="str">
        <f t="shared" si="129"/>
        <v>$.Sailing_PS180_MAINStatus</v>
      </c>
      <c r="Z554" s="12">
        <v>1</v>
      </c>
      <c r="AA554" s="6" t="s">
        <v>194</v>
      </c>
      <c r="AB554" s="106">
        <v>20</v>
      </c>
      <c r="AI554" s="80"/>
      <c r="AM554" s="80"/>
      <c r="AN554" s="80"/>
      <c r="AO554" s="80"/>
      <c r="AP554" s="80"/>
      <c r="AQ554" s="130"/>
      <c r="AR554" s="80"/>
      <c r="AS554" s="7"/>
      <c r="AT554" s="7"/>
      <c r="AU554" s="169"/>
      <c r="AV554" s="170"/>
      <c r="AW554" s="140"/>
      <c r="AX554" s="150"/>
      <c r="AY554" s="171"/>
      <c r="AZ554" s="171"/>
      <c r="BA554" s="150" t="str">
        <f t="shared" si="126"/>
        <v/>
      </c>
      <c r="BB554" s="172"/>
      <c r="BC554" s="169"/>
      <c r="BD554" s="169"/>
      <c r="BE554" s="169"/>
      <c r="BF554" s="169"/>
      <c r="BG554" s="169"/>
      <c r="BH554" s="169"/>
      <c r="BI554" s="169"/>
      <c r="BJ554" s="169"/>
      <c r="BK554" s="169"/>
      <c r="BL554" s="169"/>
      <c r="BM554" s="169"/>
      <c r="BN554" s="169"/>
      <c r="BO554" s="169"/>
      <c r="BP554" s="169"/>
      <c r="BR554" s="6"/>
      <c r="BS554" s="11"/>
      <c r="BT554" s="6"/>
      <c r="BU554" s="6"/>
    </row>
    <row r="555" spans="1:73" ht="15.75" x14ac:dyDescent="0.25">
      <c r="A555" s="52" t="s">
        <v>891</v>
      </c>
      <c r="B555" s="56"/>
      <c r="C555" s="7" t="s">
        <v>111</v>
      </c>
      <c r="D555" s="7" t="s">
        <v>895</v>
      </c>
      <c r="E555" s="7"/>
      <c r="F555" s="64"/>
      <c r="G555" s="6"/>
      <c r="H555" s="6"/>
      <c r="I555" s="10" t="s">
        <v>110</v>
      </c>
      <c r="J555" s="11" t="s">
        <v>1205</v>
      </c>
      <c r="K555" s="164" t="s">
        <v>601</v>
      </c>
      <c r="L555" s="181"/>
      <c r="M555" s="181">
        <v>1000</v>
      </c>
      <c r="N555" s="80" t="s">
        <v>897</v>
      </c>
      <c r="O555" s="165"/>
      <c r="P555" s="80" t="s">
        <v>1324</v>
      </c>
      <c r="Q555" s="80"/>
      <c r="R555" s="80"/>
      <c r="S555" s="166"/>
      <c r="T555" s="164"/>
      <c r="U555" s="167"/>
      <c r="V555" s="168"/>
      <c r="W555" s="12" t="str">
        <f t="shared" si="127"/>
        <v>Mqtt1</v>
      </c>
      <c r="X555" s="6" t="str">
        <f t="shared" si="128"/>
        <v>Navigation Lights</v>
      </c>
      <c r="Y555" s="106" t="str">
        <f t="shared" si="129"/>
        <v>$.Sailing_PS180_BACKUPStatus</v>
      </c>
      <c r="Z555" s="12">
        <v>1</v>
      </c>
      <c r="AA555" s="6" t="s">
        <v>194</v>
      </c>
      <c r="AB555" s="106">
        <v>21</v>
      </c>
      <c r="AI555" s="80"/>
      <c r="AM555" s="80"/>
      <c r="AN555" s="80"/>
      <c r="AO555" s="80"/>
      <c r="AP555" s="80"/>
      <c r="AQ555" s="130"/>
      <c r="AR555" s="80"/>
      <c r="AS555" s="7"/>
      <c r="AT555" s="7"/>
      <c r="AU555" s="169"/>
      <c r="AV555" s="170"/>
      <c r="AW555" s="140"/>
      <c r="AX555" s="150"/>
      <c r="AY555" s="171"/>
      <c r="AZ555" s="171"/>
      <c r="BA555" s="150" t="str">
        <f t="shared" si="126"/>
        <v/>
      </c>
      <c r="BB555" s="172"/>
      <c r="BC555" s="169"/>
      <c r="BD555" s="169"/>
      <c r="BE555" s="169"/>
      <c r="BF555" s="169"/>
      <c r="BG555" s="169"/>
      <c r="BH555" s="169"/>
      <c r="BI555" s="169"/>
      <c r="BJ555" s="169"/>
      <c r="BK555" s="169"/>
      <c r="BL555" s="169"/>
      <c r="BM555" s="169"/>
      <c r="BN555" s="169"/>
      <c r="BO555" s="169"/>
      <c r="BP555" s="169"/>
      <c r="BR555" s="6"/>
      <c r="BS555" s="11"/>
      <c r="BT555" s="6"/>
      <c r="BU555" s="6"/>
    </row>
    <row r="556" spans="1:73" ht="15.75" x14ac:dyDescent="0.25">
      <c r="A556" s="52" t="s">
        <v>889</v>
      </c>
      <c r="B556" s="56"/>
      <c r="C556" s="7" t="s">
        <v>111</v>
      </c>
      <c r="D556" s="7" t="s">
        <v>895</v>
      </c>
      <c r="E556" s="7"/>
      <c r="F556" s="64"/>
      <c r="G556" s="6"/>
      <c r="H556" s="6"/>
      <c r="I556" s="10" t="s">
        <v>110</v>
      </c>
      <c r="J556" s="11" t="s">
        <v>925</v>
      </c>
      <c r="K556" s="164" t="s">
        <v>601</v>
      </c>
      <c r="L556" s="181"/>
      <c r="M556" s="181">
        <v>1000</v>
      </c>
      <c r="N556" s="80" t="s">
        <v>897</v>
      </c>
      <c r="O556" s="165"/>
      <c r="P556" s="80" t="s">
        <v>926</v>
      </c>
      <c r="Q556" s="80"/>
      <c r="R556" s="80"/>
      <c r="S556" s="166"/>
      <c r="T556" s="164"/>
      <c r="U556" s="167"/>
      <c r="V556" s="168"/>
      <c r="W556" s="12" t="str">
        <f t="shared" si="127"/>
        <v>Mqtt1</v>
      </c>
      <c r="X556" s="6" t="str">
        <f t="shared" si="128"/>
        <v>Navigation Lights</v>
      </c>
      <c r="Y556" s="106" t="str">
        <f t="shared" si="129"/>
        <v>$.NUC_and_Sailing_MAINStatus</v>
      </c>
      <c r="Z556" s="12">
        <v>1</v>
      </c>
      <c r="AA556" s="6" t="s">
        <v>194</v>
      </c>
      <c r="AB556" s="106">
        <v>22</v>
      </c>
      <c r="AI556" s="80"/>
      <c r="AM556" s="80"/>
      <c r="AN556" s="80"/>
      <c r="AO556" s="80"/>
      <c r="AP556" s="80"/>
      <c r="AQ556" s="130"/>
      <c r="AR556" s="80"/>
      <c r="AS556" s="7"/>
      <c r="AT556" s="7"/>
      <c r="AU556" s="169"/>
      <c r="AV556" s="170"/>
      <c r="AW556" s="140"/>
      <c r="AX556" s="173"/>
      <c r="AY556" s="171"/>
      <c r="AZ556" s="171"/>
      <c r="BA556" s="150" t="str">
        <f t="shared" si="126"/>
        <v/>
      </c>
      <c r="BB556" s="172"/>
      <c r="BC556" s="169"/>
      <c r="BD556" s="169"/>
      <c r="BE556" s="169"/>
      <c r="BF556" s="169"/>
      <c r="BG556" s="169"/>
      <c r="BH556" s="169"/>
      <c r="BI556" s="169"/>
      <c r="BJ556" s="169"/>
      <c r="BK556" s="169"/>
      <c r="BL556" s="169"/>
      <c r="BM556" s="169"/>
      <c r="BN556" s="169"/>
      <c r="BO556" s="169"/>
      <c r="BP556" s="169"/>
      <c r="BR556" s="6"/>
      <c r="BS556" s="11"/>
      <c r="BT556" s="6"/>
      <c r="BU556" s="6"/>
    </row>
    <row r="557" spans="1:73" ht="15.75" x14ac:dyDescent="0.25">
      <c r="A557" s="52" t="s">
        <v>889</v>
      </c>
      <c r="B557" s="56"/>
      <c r="C557" s="7" t="s">
        <v>111</v>
      </c>
      <c r="D557" s="7" t="s">
        <v>895</v>
      </c>
      <c r="E557" s="7"/>
      <c r="F557" s="64"/>
      <c r="G557" s="6"/>
      <c r="H557" s="6"/>
      <c r="I557" s="10" t="s">
        <v>110</v>
      </c>
      <c r="J557" s="11" t="s">
        <v>927</v>
      </c>
      <c r="K557" s="164" t="s">
        <v>601</v>
      </c>
      <c r="L557" s="181"/>
      <c r="M557" s="181">
        <v>1000</v>
      </c>
      <c r="N557" s="80" t="s">
        <v>897</v>
      </c>
      <c r="O557" s="165"/>
      <c r="P557" s="80" t="s">
        <v>928</v>
      </c>
      <c r="Q557" s="80"/>
      <c r="R557" s="80"/>
      <c r="S557" s="166"/>
      <c r="T557" s="164"/>
      <c r="U557" s="167"/>
      <c r="V557" s="168"/>
      <c r="W557" s="12" t="str">
        <f t="shared" si="127"/>
        <v>Mqtt1</v>
      </c>
      <c r="X557" s="6" t="str">
        <f t="shared" si="128"/>
        <v>Navigation Lights</v>
      </c>
      <c r="Y557" s="106" t="str">
        <f t="shared" si="129"/>
        <v>$.NUC_and_Sailing_BACKUPStatus</v>
      </c>
      <c r="Z557" s="12">
        <v>1</v>
      </c>
      <c r="AA557" s="6" t="s">
        <v>194</v>
      </c>
      <c r="AB557" s="106">
        <v>23</v>
      </c>
      <c r="AI557" s="80"/>
      <c r="AM557" s="80"/>
      <c r="AN557" s="80"/>
      <c r="AO557" s="80"/>
      <c r="AP557" s="80"/>
      <c r="AQ557" s="130"/>
      <c r="AR557" s="80"/>
      <c r="AS557" s="7"/>
      <c r="AT557" s="7"/>
      <c r="AU557" s="169"/>
      <c r="AV557" s="170"/>
      <c r="AW557" s="140"/>
      <c r="AX557" s="150"/>
      <c r="AY557" s="171"/>
      <c r="AZ557" s="171"/>
      <c r="BA557" s="150" t="str">
        <f t="shared" si="126"/>
        <v/>
      </c>
      <c r="BB557" s="172"/>
      <c r="BC557" s="169"/>
      <c r="BD557" s="169"/>
      <c r="BE557" s="169"/>
      <c r="BF557" s="169"/>
      <c r="BG557" s="169"/>
      <c r="BH557" s="169"/>
      <c r="BI557" s="169"/>
      <c r="BJ557" s="169"/>
      <c r="BK557" s="169"/>
      <c r="BL557" s="169"/>
      <c r="BM557" s="169"/>
      <c r="BN557" s="169"/>
      <c r="BO557" s="169"/>
      <c r="BP557" s="169"/>
      <c r="BR557" s="6"/>
      <c r="BS557" s="11"/>
      <c r="BT557" s="6"/>
      <c r="BU557" s="6"/>
    </row>
    <row r="558" spans="1:73" ht="15.75" x14ac:dyDescent="0.25">
      <c r="A558" s="52" t="s">
        <v>889</v>
      </c>
      <c r="B558" s="56"/>
      <c r="C558" s="7" t="s">
        <v>111</v>
      </c>
      <c r="D558" s="7" t="s">
        <v>895</v>
      </c>
      <c r="E558" s="7"/>
      <c r="F558" s="64"/>
      <c r="G558" s="6"/>
      <c r="H558" s="6"/>
      <c r="I558" s="10" t="s">
        <v>110</v>
      </c>
      <c r="J558" s="11" t="s">
        <v>929</v>
      </c>
      <c r="K558" s="164" t="s">
        <v>601</v>
      </c>
      <c r="L558" s="181"/>
      <c r="M558" s="181">
        <v>1000</v>
      </c>
      <c r="N558" s="80" t="s">
        <v>897</v>
      </c>
      <c r="O558" s="165"/>
      <c r="P558" s="80" t="s">
        <v>930</v>
      </c>
      <c r="Q558" s="80"/>
      <c r="R558" s="80"/>
      <c r="S558" s="166"/>
      <c r="T558" s="164"/>
      <c r="U558" s="167"/>
      <c r="V558" s="168"/>
      <c r="W558" s="12" t="str">
        <f t="shared" si="127"/>
        <v>Mqtt1</v>
      </c>
      <c r="X558" s="6" t="str">
        <f t="shared" si="128"/>
        <v>Navigation Lights</v>
      </c>
      <c r="Y558" s="106" t="str">
        <f t="shared" si="129"/>
        <v>$.Stern_MAINStatus</v>
      </c>
      <c r="Z558" s="12">
        <v>1</v>
      </c>
      <c r="AA558" s="6" t="s">
        <v>194</v>
      </c>
      <c r="AB558" s="106">
        <v>24</v>
      </c>
      <c r="AI558" s="80"/>
      <c r="AM558" s="80"/>
      <c r="AN558" s="80"/>
      <c r="AO558" s="80"/>
      <c r="AP558" s="80"/>
      <c r="AQ558" s="130"/>
      <c r="AR558" s="80"/>
      <c r="AS558" s="7"/>
      <c r="AT558" s="7"/>
      <c r="AU558" s="169"/>
      <c r="AV558" s="170"/>
      <c r="AW558" s="140"/>
      <c r="AX558" s="150"/>
      <c r="AY558" s="171"/>
      <c r="AZ558" s="171"/>
      <c r="BA558" s="150" t="str">
        <f t="shared" si="126"/>
        <v/>
      </c>
      <c r="BB558" s="172"/>
      <c r="BC558" s="169"/>
      <c r="BD558" s="169"/>
      <c r="BE558" s="169"/>
      <c r="BF558" s="169"/>
      <c r="BG558" s="169"/>
      <c r="BH558" s="169"/>
      <c r="BI558" s="169"/>
      <c r="BJ558" s="169"/>
      <c r="BK558" s="169"/>
      <c r="BL558" s="169"/>
      <c r="BM558" s="169"/>
      <c r="BN558" s="169"/>
      <c r="BO558" s="169"/>
      <c r="BP558" s="169"/>
      <c r="BR558" s="6"/>
      <c r="BS558" s="11"/>
      <c r="BT558" s="6"/>
      <c r="BU558" s="6"/>
    </row>
    <row r="559" spans="1:73" ht="15.75" x14ac:dyDescent="0.25">
      <c r="A559" s="52" t="s">
        <v>889</v>
      </c>
      <c r="B559" s="56"/>
      <c r="C559" s="7" t="s">
        <v>111</v>
      </c>
      <c r="D559" s="7" t="s">
        <v>895</v>
      </c>
      <c r="E559" s="7"/>
      <c r="F559" s="64"/>
      <c r="G559" s="6"/>
      <c r="H559" s="6"/>
      <c r="I559" s="10" t="s">
        <v>110</v>
      </c>
      <c r="J559" s="11" t="s">
        <v>931</v>
      </c>
      <c r="K559" s="164" t="s">
        <v>601</v>
      </c>
      <c r="L559" s="181"/>
      <c r="M559" s="181">
        <v>1000</v>
      </c>
      <c r="N559" s="80" t="s">
        <v>897</v>
      </c>
      <c r="O559" s="165"/>
      <c r="P559" s="80" t="s">
        <v>932</v>
      </c>
      <c r="Q559" s="80"/>
      <c r="R559" s="80"/>
      <c r="S559" s="166"/>
      <c r="T559" s="164"/>
      <c r="U559" s="167"/>
      <c r="V559" s="168"/>
      <c r="W559" s="12" t="str">
        <f t="shared" si="127"/>
        <v>Mqtt1</v>
      </c>
      <c r="X559" s="6" t="str">
        <f t="shared" si="128"/>
        <v>Navigation Lights</v>
      </c>
      <c r="Y559" s="106" t="str">
        <f t="shared" si="129"/>
        <v>$.Stern_BACKUPStatus</v>
      </c>
      <c r="Z559" s="12">
        <v>1</v>
      </c>
      <c r="AA559" s="6" t="s">
        <v>194</v>
      </c>
      <c r="AB559" s="106">
        <v>25</v>
      </c>
      <c r="AI559" s="80"/>
      <c r="AM559" s="80"/>
      <c r="AN559" s="80"/>
      <c r="AO559" s="80"/>
      <c r="AP559" s="80"/>
      <c r="AQ559" s="130"/>
      <c r="AR559" s="80"/>
      <c r="AS559" s="7"/>
      <c r="AT559" s="7"/>
      <c r="AU559" s="169"/>
      <c r="AV559" s="170"/>
      <c r="AW559" s="140"/>
      <c r="AX559" s="150"/>
      <c r="AY559" s="171"/>
      <c r="AZ559" s="171"/>
      <c r="BA559" s="150" t="str">
        <f t="shared" si="126"/>
        <v/>
      </c>
      <c r="BB559" s="172"/>
      <c r="BC559" s="169"/>
      <c r="BD559" s="169"/>
      <c r="BE559" s="169"/>
      <c r="BF559" s="169"/>
      <c r="BG559" s="169"/>
      <c r="BH559" s="169"/>
      <c r="BI559" s="169"/>
      <c r="BJ559" s="169"/>
      <c r="BK559" s="169"/>
      <c r="BL559" s="169"/>
      <c r="BM559" s="169"/>
      <c r="BN559" s="169"/>
      <c r="BO559" s="169"/>
      <c r="BP559" s="169"/>
      <c r="BR559" s="6"/>
      <c r="BS559" s="11"/>
      <c r="BT559" s="6"/>
      <c r="BU559" s="6"/>
    </row>
    <row r="560" spans="1:73" ht="15.75" x14ac:dyDescent="0.25">
      <c r="A560" s="52" t="s">
        <v>889</v>
      </c>
      <c r="B560" s="56" t="s">
        <v>110</v>
      </c>
      <c r="C560" s="7" t="s">
        <v>111</v>
      </c>
      <c r="D560" s="7" t="s">
        <v>895</v>
      </c>
      <c r="E560" s="7"/>
      <c r="F560" s="64"/>
      <c r="G560" s="6"/>
      <c r="H560" s="6"/>
      <c r="I560" s="10" t="s">
        <v>110</v>
      </c>
      <c r="J560" s="11" t="s">
        <v>605</v>
      </c>
      <c r="K560" s="164" t="s">
        <v>601</v>
      </c>
      <c r="L560" s="181"/>
      <c r="M560" s="181">
        <v>1000</v>
      </c>
      <c r="N560" s="78" t="s">
        <v>605</v>
      </c>
      <c r="O560" s="165"/>
      <c r="P560" s="80" t="s">
        <v>605</v>
      </c>
      <c r="Q560" s="80"/>
      <c r="R560" s="80"/>
      <c r="S560" s="166"/>
      <c r="T560" s="164"/>
      <c r="U560" s="167"/>
      <c r="V560" s="168"/>
      <c r="W560" s="12" t="str">
        <f t="shared" si="127"/>
        <v/>
      </c>
      <c r="X560" s="6" t="str">
        <f t="shared" si="128"/>
        <v/>
      </c>
      <c r="Y560" s="106" t="str">
        <f t="shared" si="129"/>
        <v/>
      </c>
      <c r="Z560" s="12">
        <v>1</v>
      </c>
      <c r="AA560" s="6" t="s">
        <v>194</v>
      </c>
      <c r="AB560" s="106">
        <v>26</v>
      </c>
      <c r="AI560" s="80"/>
      <c r="AM560" s="80"/>
      <c r="AN560" s="80"/>
      <c r="AO560" s="80"/>
      <c r="AP560" s="80"/>
      <c r="AQ560" s="130"/>
      <c r="AR560" s="80"/>
      <c r="AS560" s="7"/>
      <c r="AT560" s="7"/>
      <c r="AU560" s="169"/>
      <c r="AV560" s="170"/>
      <c r="AW560" s="140"/>
      <c r="AX560" s="150"/>
      <c r="AY560" s="171"/>
      <c r="AZ560" s="171"/>
      <c r="BA560" s="150" t="str">
        <f t="shared" si="126"/>
        <v/>
      </c>
      <c r="BB560" s="172"/>
      <c r="BC560" s="169"/>
      <c r="BD560" s="169"/>
      <c r="BE560" s="169"/>
      <c r="BF560" s="169"/>
      <c r="BG560" s="169"/>
      <c r="BH560" s="169"/>
      <c r="BI560" s="169"/>
      <c r="BJ560" s="169"/>
      <c r="BK560" s="169"/>
      <c r="BL560" s="169"/>
      <c r="BM560" s="169"/>
      <c r="BN560" s="169"/>
      <c r="BO560" s="169"/>
      <c r="BP560" s="169"/>
      <c r="BR560" s="6"/>
      <c r="BS560" s="11"/>
      <c r="BT560" s="6"/>
      <c r="BU560" s="6"/>
    </row>
    <row r="561" spans="1:73" ht="15.75" x14ac:dyDescent="0.25">
      <c r="A561" s="52" t="s">
        <v>889</v>
      </c>
      <c r="B561" s="56" t="s">
        <v>110</v>
      </c>
      <c r="C561" s="7" t="s">
        <v>111</v>
      </c>
      <c r="D561" s="7" t="s">
        <v>895</v>
      </c>
      <c r="E561" s="7"/>
      <c r="F561" s="64"/>
      <c r="G561" s="6"/>
      <c r="H561" s="6"/>
      <c r="I561" s="10" t="s">
        <v>110</v>
      </c>
      <c r="J561" s="11" t="s">
        <v>605</v>
      </c>
      <c r="K561" s="164" t="s">
        <v>601</v>
      </c>
      <c r="L561" s="181"/>
      <c r="M561" s="181">
        <v>1000</v>
      </c>
      <c r="N561" s="78" t="s">
        <v>605</v>
      </c>
      <c r="O561" s="165"/>
      <c r="P561" s="80" t="s">
        <v>605</v>
      </c>
      <c r="Q561" s="80"/>
      <c r="R561" s="80"/>
      <c r="S561" s="166"/>
      <c r="T561" s="164"/>
      <c r="U561" s="167"/>
      <c r="V561" s="168"/>
      <c r="W561" s="12" t="str">
        <f t="shared" si="127"/>
        <v/>
      </c>
      <c r="X561" s="6" t="str">
        <f t="shared" si="128"/>
        <v/>
      </c>
      <c r="Y561" s="106" t="str">
        <f t="shared" si="129"/>
        <v/>
      </c>
      <c r="Z561" s="12">
        <v>1</v>
      </c>
      <c r="AA561" s="6" t="s">
        <v>194</v>
      </c>
      <c r="AB561" s="106">
        <v>27</v>
      </c>
      <c r="AI561" s="80"/>
      <c r="AM561" s="80"/>
      <c r="AN561" s="80"/>
      <c r="AO561" s="80"/>
      <c r="AP561" s="80"/>
      <c r="AQ561" s="130"/>
      <c r="AR561" s="80"/>
      <c r="AS561" s="7"/>
      <c r="AT561" s="7"/>
      <c r="AU561" s="169"/>
      <c r="AV561" s="170"/>
      <c r="AW561" s="140"/>
      <c r="AX561" s="150"/>
      <c r="AY561" s="171"/>
      <c r="AZ561" s="171"/>
      <c r="BA561" s="150" t="str">
        <f t="shared" si="126"/>
        <v/>
      </c>
      <c r="BB561" s="172"/>
      <c r="BC561" s="169"/>
      <c r="BD561" s="169"/>
      <c r="BE561" s="169"/>
      <c r="BF561" s="169"/>
      <c r="BG561" s="169"/>
      <c r="BH561" s="169"/>
      <c r="BI561" s="169"/>
      <c r="BJ561" s="169"/>
      <c r="BK561" s="169"/>
      <c r="BL561" s="169"/>
      <c r="BM561" s="169"/>
      <c r="BN561" s="169"/>
      <c r="BO561" s="169"/>
      <c r="BP561" s="169"/>
      <c r="BR561" s="6"/>
      <c r="BS561" s="11"/>
      <c r="BT561" s="6"/>
      <c r="BU561" s="6"/>
    </row>
    <row r="562" spans="1:73" ht="15.75" x14ac:dyDescent="0.25">
      <c r="A562" s="52" t="s">
        <v>889</v>
      </c>
      <c r="B562" s="56"/>
      <c r="C562" s="7" t="s">
        <v>111</v>
      </c>
      <c r="D562" s="7" t="s">
        <v>895</v>
      </c>
      <c r="E562" s="7"/>
      <c r="F562" s="64"/>
      <c r="G562" s="6"/>
      <c r="H562" s="6"/>
      <c r="I562" s="10" t="s">
        <v>110</v>
      </c>
      <c r="J562" s="11" t="s">
        <v>933</v>
      </c>
      <c r="K562" s="164" t="s">
        <v>601</v>
      </c>
      <c r="L562" s="181"/>
      <c r="M562" s="181">
        <v>1000</v>
      </c>
      <c r="N562" s="80" t="s">
        <v>897</v>
      </c>
      <c r="O562" s="165"/>
      <c r="P562" s="80" t="s">
        <v>934</v>
      </c>
      <c r="Q562" s="80"/>
      <c r="R562" s="80"/>
      <c r="S562" s="166"/>
      <c r="T562" s="164"/>
      <c r="U562" s="167"/>
      <c r="V562" s="168"/>
      <c r="W562" s="12" t="str">
        <f t="shared" si="127"/>
        <v>Mqtt1</v>
      </c>
      <c r="X562" s="6" t="str">
        <f t="shared" si="128"/>
        <v>Navigation Lights</v>
      </c>
      <c r="Y562" s="106" t="str">
        <f t="shared" si="129"/>
        <v>$.Hoistable_Anchor_FwdCtrl</v>
      </c>
      <c r="Z562" s="12">
        <v>1</v>
      </c>
      <c r="AA562" s="6" t="s">
        <v>194</v>
      </c>
      <c r="AB562" s="106">
        <v>300</v>
      </c>
      <c r="AI562" s="80"/>
      <c r="AM562" s="80"/>
      <c r="AN562" s="80"/>
      <c r="AO562" s="80"/>
      <c r="AP562" s="80"/>
      <c r="AQ562" s="130"/>
      <c r="AR562" s="80"/>
      <c r="AS562" s="7"/>
      <c r="AT562" s="7"/>
      <c r="AU562" s="169"/>
      <c r="AV562" s="170"/>
      <c r="AW562" s="140"/>
      <c r="AX562" s="150"/>
      <c r="AY562" s="171"/>
      <c r="AZ562" s="171"/>
      <c r="BA562" s="150" t="str">
        <f t="shared" si="126"/>
        <v/>
      </c>
      <c r="BB562" s="172"/>
      <c r="BC562" s="169"/>
      <c r="BD562" s="169"/>
      <c r="BE562" s="169"/>
      <c r="BF562" s="169"/>
      <c r="BG562" s="169"/>
      <c r="BH562" s="169"/>
      <c r="BI562" s="169"/>
      <c r="BJ562" s="169"/>
      <c r="BK562" s="169"/>
      <c r="BL562" s="169"/>
      <c r="BM562" s="169"/>
      <c r="BN562" s="169"/>
      <c r="BO562" s="169"/>
      <c r="BP562" s="169"/>
      <c r="BR562" s="6"/>
      <c r="BS562" s="11"/>
      <c r="BT562" s="6"/>
      <c r="BU562" s="6"/>
    </row>
    <row r="563" spans="1:73" ht="15.75" x14ac:dyDescent="0.25">
      <c r="A563" s="52" t="s">
        <v>889</v>
      </c>
      <c r="B563" s="56" t="s">
        <v>110</v>
      </c>
      <c r="C563" s="7" t="s">
        <v>111</v>
      </c>
      <c r="D563" s="7" t="s">
        <v>895</v>
      </c>
      <c r="E563" s="7"/>
      <c r="F563" s="64"/>
      <c r="G563" s="6"/>
      <c r="H563" s="6"/>
      <c r="I563" s="10" t="s">
        <v>110</v>
      </c>
      <c r="J563" s="11" t="s">
        <v>605</v>
      </c>
      <c r="K563" s="164" t="s">
        <v>601</v>
      </c>
      <c r="L563" s="181"/>
      <c r="M563" s="181">
        <v>1000</v>
      </c>
      <c r="N563" s="78" t="s">
        <v>605</v>
      </c>
      <c r="O563" s="165"/>
      <c r="P563" s="80" t="s">
        <v>605</v>
      </c>
      <c r="Q563" s="80"/>
      <c r="R563" s="80"/>
      <c r="S563" s="166"/>
      <c r="T563" s="164"/>
      <c r="U563" s="167"/>
      <c r="V563" s="168"/>
      <c r="W563" s="12" t="str">
        <f t="shared" si="127"/>
        <v/>
      </c>
      <c r="X563" s="6" t="str">
        <f t="shared" si="128"/>
        <v/>
      </c>
      <c r="Y563" s="106" t="str">
        <f t="shared" si="129"/>
        <v/>
      </c>
      <c r="Z563" s="12">
        <v>1</v>
      </c>
      <c r="AA563" s="6" t="s">
        <v>194</v>
      </c>
      <c r="AB563" s="106">
        <v>301</v>
      </c>
      <c r="AI563" s="80"/>
      <c r="AM563" s="80"/>
      <c r="AN563" s="80"/>
      <c r="AO563" s="80"/>
      <c r="AP563" s="80"/>
      <c r="AQ563" s="130"/>
      <c r="AR563" s="80"/>
      <c r="AS563" s="7"/>
      <c r="AT563" s="7"/>
      <c r="AU563" s="169"/>
      <c r="AV563" s="170"/>
      <c r="AW563" s="140"/>
      <c r="AX563" s="150"/>
      <c r="AY563" s="171"/>
      <c r="AZ563" s="171"/>
      <c r="BA563" s="150" t="str">
        <f t="shared" si="126"/>
        <v/>
      </c>
      <c r="BB563" s="172"/>
      <c r="BC563" s="169"/>
      <c r="BD563" s="169"/>
      <c r="BE563" s="169"/>
      <c r="BF563" s="169"/>
      <c r="BG563" s="169"/>
      <c r="BH563" s="169"/>
      <c r="BI563" s="169"/>
      <c r="BJ563" s="169"/>
      <c r="BK563" s="169"/>
      <c r="BL563" s="169"/>
      <c r="BM563" s="169"/>
      <c r="BN563" s="169"/>
      <c r="BO563" s="169"/>
      <c r="BP563" s="169"/>
      <c r="BR563" s="6"/>
      <c r="BS563" s="11"/>
      <c r="BT563" s="6"/>
      <c r="BU563" s="6"/>
    </row>
    <row r="564" spans="1:73" ht="15.75" x14ac:dyDescent="0.25">
      <c r="A564" s="52" t="s">
        <v>889</v>
      </c>
      <c r="B564" s="56"/>
      <c r="C564" s="7" t="s">
        <v>111</v>
      </c>
      <c r="D564" s="7" t="s">
        <v>895</v>
      </c>
      <c r="E564" s="7"/>
      <c r="F564" s="64"/>
      <c r="G564" s="6"/>
      <c r="H564" s="6"/>
      <c r="I564" s="10" t="s">
        <v>110</v>
      </c>
      <c r="J564" s="11" t="s">
        <v>935</v>
      </c>
      <c r="K564" s="164" t="s">
        <v>601</v>
      </c>
      <c r="L564" s="181"/>
      <c r="M564" s="181">
        <v>1000</v>
      </c>
      <c r="N564" s="80" t="s">
        <v>897</v>
      </c>
      <c r="O564" s="165"/>
      <c r="P564" s="80" t="s">
        <v>936</v>
      </c>
      <c r="Q564" s="80"/>
      <c r="R564" s="80"/>
      <c r="S564" s="166"/>
      <c r="T564" s="164"/>
      <c r="U564" s="167"/>
      <c r="V564" s="168"/>
      <c r="W564" s="12" t="str">
        <f t="shared" si="127"/>
        <v>Mqtt1</v>
      </c>
      <c r="X564" s="6" t="str">
        <f t="shared" si="128"/>
        <v>Navigation Lights</v>
      </c>
      <c r="Y564" s="106" t="str">
        <f t="shared" si="129"/>
        <v>$.Starboard_BowCtrl</v>
      </c>
      <c r="Z564" s="12">
        <v>1</v>
      </c>
      <c r="AA564" s="6" t="s">
        <v>194</v>
      </c>
      <c r="AB564" s="106">
        <v>302</v>
      </c>
      <c r="AI564" s="80"/>
      <c r="AM564" s="80"/>
      <c r="AN564" s="80"/>
      <c r="AO564" s="80"/>
      <c r="AP564" s="80"/>
      <c r="AQ564" s="130"/>
      <c r="AR564" s="80"/>
      <c r="AS564" s="7"/>
      <c r="AT564" s="7"/>
      <c r="AU564" s="169"/>
      <c r="AV564" s="170"/>
      <c r="AW564" s="140"/>
      <c r="AX564" s="150"/>
      <c r="AY564" s="171"/>
      <c r="AZ564" s="171"/>
      <c r="BA564" s="150" t="str">
        <f t="shared" si="126"/>
        <v/>
      </c>
      <c r="BB564" s="172"/>
      <c r="BC564" s="169"/>
      <c r="BD564" s="169"/>
      <c r="BE564" s="169"/>
      <c r="BF564" s="169"/>
      <c r="BG564" s="169"/>
      <c r="BH564" s="169"/>
      <c r="BI564" s="169"/>
      <c r="BJ564" s="169"/>
      <c r="BK564" s="169"/>
      <c r="BL564" s="169"/>
      <c r="BM564" s="169"/>
      <c r="BN564" s="169"/>
      <c r="BO564" s="169"/>
      <c r="BP564" s="169"/>
      <c r="BR564" s="6"/>
      <c r="BS564" s="11"/>
      <c r="BT564" s="6"/>
      <c r="BU564" s="6"/>
    </row>
    <row r="565" spans="1:73" ht="15.75" x14ac:dyDescent="0.25">
      <c r="A565" s="52" t="s">
        <v>889</v>
      </c>
      <c r="B565" s="56"/>
      <c r="C565" s="7" t="s">
        <v>111</v>
      </c>
      <c r="D565" s="7" t="s">
        <v>895</v>
      </c>
      <c r="E565" s="7"/>
      <c r="F565" s="64"/>
      <c r="G565" s="6"/>
      <c r="H565" s="6"/>
      <c r="I565" s="10" t="s">
        <v>110</v>
      </c>
      <c r="J565" s="11" t="s">
        <v>937</v>
      </c>
      <c r="K565" s="164" t="s">
        <v>601</v>
      </c>
      <c r="L565" s="181"/>
      <c r="M565" s="181">
        <v>1000</v>
      </c>
      <c r="N565" s="80" t="s">
        <v>897</v>
      </c>
      <c r="O565" s="165"/>
      <c r="P565" s="80" t="s">
        <v>938</v>
      </c>
      <c r="Q565" s="80"/>
      <c r="R565" s="80"/>
      <c r="S565" s="166"/>
      <c r="T565" s="164"/>
      <c r="U565" s="167"/>
      <c r="V565" s="168"/>
      <c r="W565" s="12" t="str">
        <f t="shared" si="127"/>
        <v>Mqtt1</v>
      </c>
      <c r="X565" s="6" t="str">
        <f t="shared" si="128"/>
        <v>Navigation Lights</v>
      </c>
      <c r="Y565" s="106" t="str">
        <f t="shared" si="129"/>
        <v>$.Portside_BowCtrl</v>
      </c>
      <c r="Z565" s="12">
        <v>1</v>
      </c>
      <c r="AA565" s="6" t="s">
        <v>194</v>
      </c>
      <c r="AB565" s="106">
        <v>303</v>
      </c>
      <c r="AI565" s="80"/>
      <c r="AM565" s="80"/>
      <c r="AN565" s="80"/>
      <c r="AO565" s="80"/>
      <c r="AP565" s="80"/>
      <c r="AQ565" s="130"/>
      <c r="AR565" s="80"/>
      <c r="AS565" s="7"/>
      <c r="AT565" s="7"/>
      <c r="AU565" s="169"/>
      <c r="AV565" s="170"/>
      <c r="AW565" s="140"/>
      <c r="AX565" s="150"/>
      <c r="AY565" s="171"/>
      <c r="AZ565" s="171"/>
      <c r="BA565" s="150" t="str">
        <f t="shared" si="126"/>
        <v/>
      </c>
      <c r="BB565" s="172"/>
      <c r="BC565" s="169"/>
      <c r="BD565" s="169"/>
      <c r="BE565" s="169"/>
      <c r="BF565" s="169"/>
      <c r="BG565" s="169"/>
      <c r="BH565" s="169"/>
      <c r="BI565" s="169"/>
      <c r="BJ565" s="169"/>
      <c r="BK565" s="169"/>
      <c r="BL565" s="169"/>
      <c r="BM565" s="169"/>
      <c r="BN565" s="169"/>
      <c r="BO565" s="169"/>
      <c r="BP565" s="169"/>
      <c r="BR565" s="6"/>
      <c r="BS565" s="11"/>
      <c r="BT565" s="6"/>
      <c r="BU565" s="6"/>
    </row>
    <row r="566" spans="1:73" ht="15.75" x14ac:dyDescent="0.25">
      <c r="A566" s="52" t="s">
        <v>889</v>
      </c>
      <c r="B566" s="56"/>
      <c r="C566" s="7" t="s">
        <v>111</v>
      </c>
      <c r="D566" s="7" t="s">
        <v>895</v>
      </c>
      <c r="E566" s="7"/>
      <c r="F566" s="64"/>
      <c r="G566" s="6"/>
      <c r="H566" s="6"/>
      <c r="I566" s="10" t="s">
        <v>110</v>
      </c>
      <c r="J566" s="11" t="s">
        <v>939</v>
      </c>
      <c r="K566" s="164" t="s">
        <v>601</v>
      </c>
      <c r="L566" s="181"/>
      <c r="M566" s="181">
        <v>1000</v>
      </c>
      <c r="N566" s="80" t="s">
        <v>897</v>
      </c>
      <c r="O566" s="165"/>
      <c r="P566" s="80" t="s">
        <v>1325</v>
      </c>
      <c r="Q566" s="80"/>
      <c r="R566" s="80"/>
      <c r="S566" s="166"/>
      <c r="T566" s="164"/>
      <c r="U566" s="167"/>
      <c r="V566" s="168"/>
      <c r="W566" s="12" t="str">
        <f t="shared" si="127"/>
        <v>Mqtt1</v>
      </c>
      <c r="X566" s="6" t="str">
        <f t="shared" si="128"/>
        <v>Navigation Lights</v>
      </c>
      <c r="Y566" s="106" t="str">
        <f t="shared" si="129"/>
        <v>$.SB_Nav_Spr_MAINCtrl</v>
      </c>
      <c r="Z566" s="12">
        <v>1</v>
      </c>
      <c r="AA566" s="6" t="s">
        <v>194</v>
      </c>
      <c r="AB566" s="106">
        <v>304</v>
      </c>
      <c r="AI566" s="80"/>
      <c r="AM566" s="80"/>
      <c r="AN566" s="80"/>
      <c r="AO566" s="80"/>
      <c r="AP566" s="80"/>
      <c r="AQ566" s="130"/>
      <c r="AR566" s="80"/>
      <c r="AS566" s="7"/>
      <c r="AT566" s="7"/>
      <c r="AU566" s="169"/>
      <c r="AV566" s="170"/>
      <c r="AW566" s="140"/>
      <c r="AX566" s="150"/>
      <c r="AY566" s="171"/>
      <c r="AZ566" s="171"/>
      <c r="BA566" s="150" t="str">
        <f t="shared" ref="BA566:BA622" si="130">IF(ISNUMBER(AL566),"1","")</f>
        <v/>
      </c>
      <c r="BB566" s="172"/>
      <c r="BC566" s="169"/>
      <c r="BD566" s="169"/>
      <c r="BE566" s="169"/>
      <c r="BF566" s="169"/>
      <c r="BG566" s="169"/>
      <c r="BH566" s="169"/>
      <c r="BI566" s="169"/>
      <c r="BJ566" s="169"/>
      <c r="BK566" s="169"/>
      <c r="BL566" s="169"/>
      <c r="BM566" s="169"/>
      <c r="BN566" s="169"/>
      <c r="BO566" s="169"/>
      <c r="BP566" s="169"/>
      <c r="BR566" s="6"/>
      <c r="BS566" s="11"/>
      <c r="BT566" s="6"/>
      <c r="BU566" s="6"/>
    </row>
    <row r="567" spans="1:73" ht="15.75" x14ac:dyDescent="0.25">
      <c r="A567" s="52" t="s">
        <v>889</v>
      </c>
      <c r="B567" s="56"/>
      <c r="C567" s="7" t="s">
        <v>111</v>
      </c>
      <c r="D567" s="7" t="s">
        <v>895</v>
      </c>
      <c r="E567" s="7"/>
      <c r="F567" s="64"/>
      <c r="G567" s="6"/>
      <c r="H567" s="6"/>
      <c r="I567" s="10" t="s">
        <v>110</v>
      </c>
      <c r="J567" s="11" t="s">
        <v>940</v>
      </c>
      <c r="K567" s="164" t="s">
        <v>601</v>
      </c>
      <c r="L567" s="181"/>
      <c r="M567" s="181">
        <v>1000</v>
      </c>
      <c r="N567" s="80" t="s">
        <v>897</v>
      </c>
      <c r="O567" s="165"/>
      <c r="P567" s="80" t="s">
        <v>1326</v>
      </c>
      <c r="Q567" s="80"/>
      <c r="R567" s="80"/>
      <c r="S567" s="166"/>
      <c r="T567" s="164"/>
      <c r="U567" s="167"/>
      <c r="V567" s="168"/>
      <c r="W567" s="12" t="str">
        <f t="shared" si="127"/>
        <v>Mqtt1</v>
      </c>
      <c r="X567" s="6" t="str">
        <f t="shared" si="128"/>
        <v>Navigation Lights</v>
      </c>
      <c r="Y567" s="106" t="str">
        <f t="shared" si="129"/>
        <v>$.SB_Nav_Spr_BACKUPCtrl</v>
      </c>
      <c r="Z567" s="12">
        <v>1</v>
      </c>
      <c r="AA567" s="6" t="s">
        <v>194</v>
      </c>
      <c r="AB567" s="106">
        <v>305</v>
      </c>
      <c r="AI567" s="80"/>
      <c r="AM567" s="80"/>
      <c r="AN567" s="80"/>
      <c r="AO567" s="80"/>
      <c r="AP567" s="80"/>
      <c r="AQ567" s="130"/>
      <c r="AR567" s="80"/>
      <c r="AS567" s="7"/>
      <c r="AT567" s="7"/>
      <c r="AU567" s="169"/>
      <c r="AV567" s="170"/>
      <c r="AW567" s="140"/>
      <c r="AX567" s="150"/>
      <c r="AY567" s="171"/>
      <c r="AZ567" s="171"/>
      <c r="BA567" s="150" t="str">
        <f t="shared" si="130"/>
        <v/>
      </c>
      <c r="BB567" s="172"/>
      <c r="BC567" s="169"/>
      <c r="BD567" s="169"/>
      <c r="BE567" s="169"/>
      <c r="BF567" s="169"/>
      <c r="BG567" s="169"/>
      <c r="BH567" s="169"/>
      <c r="BI567" s="169"/>
      <c r="BJ567" s="169"/>
      <c r="BK567" s="169"/>
      <c r="BL567" s="169"/>
      <c r="BM567" s="169"/>
      <c r="BN567" s="169"/>
      <c r="BO567" s="169"/>
      <c r="BP567" s="169"/>
      <c r="BR567" s="6"/>
      <c r="BS567" s="11"/>
      <c r="BT567" s="6"/>
      <c r="BU567" s="6"/>
    </row>
    <row r="568" spans="1:73" ht="15.75" x14ac:dyDescent="0.25">
      <c r="A568" s="52" t="s">
        <v>889</v>
      </c>
      <c r="B568" s="56"/>
      <c r="C568" s="7" t="s">
        <v>111</v>
      </c>
      <c r="D568" s="7" t="s">
        <v>895</v>
      </c>
      <c r="E568" s="7"/>
      <c r="F568" s="64"/>
      <c r="G568" s="6"/>
      <c r="H568" s="6"/>
      <c r="I568" s="10" t="s">
        <v>110</v>
      </c>
      <c r="J568" s="11" t="s">
        <v>941</v>
      </c>
      <c r="K568" s="164" t="s">
        <v>601</v>
      </c>
      <c r="L568" s="181"/>
      <c r="M568" s="181">
        <v>1000</v>
      </c>
      <c r="N568" s="80" t="s">
        <v>897</v>
      </c>
      <c r="O568" s="165"/>
      <c r="P568" s="80" t="s">
        <v>1327</v>
      </c>
      <c r="Q568" s="80"/>
      <c r="R568" s="80"/>
      <c r="S568" s="166"/>
      <c r="T568" s="164"/>
      <c r="U568" s="167"/>
      <c r="V568" s="168"/>
      <c r="W568" s="12" t="str">
        <f t="shared" si="127"/>
        <v>Mqtt1</v>
      </c>
      <c r="X568" s="6" t="str">
        <f t="shared" si="128"/>
        <v>Navigation Lights</v>
      </c>
      <c r="Y568" s="106" t="str">
        <f t="shared" si="129"/>
        <v>$.PS_Nav_Spr_MAINCtrl</v>
      </c>
      <c r="Z568" s="12">
        <v>1</v>
      </c>
      <c r="AA568" s="6" t="s">
        <v>194</v>
      </c>
      <c r="AB568" s="106">
        <v>306</v>
      </c>
      <c r="AI568" s="80"/>
      <c r="AM568" s="80"/>
      <c r="AN568" s="80"/>
      <c r="AO568" s="80"/>
      <c r="AP568" s="80"/>
      <c r="AQ568" s="130"/>
      <c r="AR568" s="80"/>
      <c r="AS568" s="7"/>
      <c r="AT568" s="7"/>
      <c r="AU568" s="169"/>
      <c r="AV568" s="170"/>
      <c r="AW568" s="140"/>
      <c r="AX568" s="150"/>
      <c r="AY568" s="171"/>
      <c r="AZ568" s="171"/>
      <c r="BA568" s="150" t="str">
        <f t="shared" si="130"/>
        <v/>
      </c>
      <c r="BB568" s="172"/>
      <c r="BC568" s="169"/>
      <c r="BD568" s="169"/>
      <c r="BE568" s="169"/>
      <c r="BF568" s="169"/>
      <c r="BG568" s="169"/>
      <c r="BH568" s="169"/>
      <c r="BI568" s="169"/>
      <c r="BJ568" s="169"/>
      <c r="BK568" s="169"/>
      <c r="BL568" s="169"/>
      <c r="BM568" s="169"/>
      <c r="BN568" s="169"/>
      <c r="BO568" s="169"/>
      <c r="BP568" s="169"/>
      <c r="BR568" s="6"/>
      <c r="BS568" s="11"/>
      <c r="BT568" s="6"/>
      <c r="BU568" s="6"/>
    </row>
    <row r="569" spans="1:73" ht="15.75" x14ac:dyDescent="0.25">
      <c r="A569" s="52" t="s">
        <v>889</v>
      </c>
      <c r="B569" s="56"/>
      <c r="C569" s="7" t="s">
        <v>111</v>
      </c>
      <c r="D569" s="7" t="s">
        <v>895</v>
      </c>
      <c r="E569" s="7"/>
      <c r="F569" s="64"/>
      <c r="G569" s="6"/>
      <c r="H569" s="6"/>
      <c r="I569" s="10" t="s">
        <v>110</v>
      </c>
      <c r="J569" s="11" t="s">
        <v>942</v>
      </c>
      <c r="K569" s="164" t="s">
        <v>601</v>
      </c>
      <c r="L569" s="181"/>
      <c r="M569" s="181">
        <v>1000</v>
      </c>
      <c r="N569" s="80" t="s">
        <v>897</v>
      </c>
      <c r="O569" s="165"/>
      <c r="P569" s="80" t="s">
        <v>1328</v>
      </c>
      <c r="Q569" s="80"/>
      <c r="R569" s="80"/>
      <c r="S569" s="166"/>
      <c r="T569" s="164"/>
      <c r="U569" s="167"/>
      <c r="V569" s="168"/>
      <c r="W569" s="12" t="str">
        <f t="shared" si="127"/>
        <v>Mqtt1</v>
      </c>
      <c r="X569" s="6" t="str">
        <f t="shared" si="128"/>
        <v>Navigation Lights</v>
      </c>
      <c r="Y569" s="106" t="str">
        <f t="shared" si="129"/>
        <v>$.PS_Nav_Spr_BACKUPCtrl</v>
      </c>
      <c r="Z569" s="12">
        <v>1</v>
      </c>
      <c r="AA569" s="6" t="s">
        <v>194</v>
      </c>
      <c r="AB569" s="106">
        <v>307</v>
      </c>
      <c r="AI569" s="80"/>
      <c r="AM569" s="80"/>
      <c r="AN569" s="80"/>
      <c r="AO569" s="80"/>
      <c r="AP569" s="80"/>
      <c r="AQ569" s="130"/>
      <c r="AR569" s="80"/>
      <c r="AS569" s="7"/>
      <c r="AT569" s="7"/>
      <c r="AU569" s="169"/>
      <c r="AV569" s="170"/>
      <c r="AW569" s="140"/>
      <c r="AX569" s="150"/>
      <c r="AY569" s="171"/>
      <c r="AZ569" s="171"/>
      <c r="BA569" s="150" t="str">
        <f t="shared" si="130"/>
        <v/>
      </c>
      <c r="BB569" s="172"/>
      <c r="BC569" s="169"/>
      <c r="BD569" s="169"/>
      <c r="BE569" s="169"/>
      <c r="BF569" s="169"/>
      <c r="BG569" s="169"/>
      <c r="BH569" s="169"/>
      <c r="BI569" s="169"/>
      <c r="BJ569" s="169"/>
      <c r="BK569" s="169"/>
      <c r="BL569" s="169"/>
      <c r="BM569" s="169"/>
      <c r="BN569" s="169"/>
      <c r="BO569" s="169"/>
      <c r="BP569" s="169"/>
      <c r="BR569" s="6"/>
      <c r="BS569" s="11"/>
      <c r="BT569" s="6"/>
      <c r="BU569" s="6"/>
    </row>
    <row r="570" spans="1:73" ht="15.75" x14ac:dyDescent="0.25">
      <c r="A570" s="52" t="s">
        <v>889</v>
      </c>
      <c r="B570" s="56"/>
      <c r="C570" s="7" t="s">
        <v>111</v>
      </c>
      <c r="D570" s="7" t="s">
        <v>895</v>
      </c>
      <c r="E570" s="7"/>
      <c r="F570" s="64"/>
      <c r="G570" s="6"/>
      <c r="H570" s="6"/>
      <c r="I570" s="10" t="s">
        <v>110</v>
      </c>
      <c r="J570" s="11" t="s">
        <v>943</v>
      </c>
      <c r="K570" s="164" t="s">
        <v>601</v>
      </c>
      <c r="L570" s="181"/>
      <c r="M570" s="181">
        <v>1000</v>
      </c>
      <c r="N570" s="80" t="s">
        <v>897</v>
      </c>
      <c r="O570" s="165"/>
      <c r="P570" s="80" t="s">
        <v>944</v>
      </c>
      <c r="Q570" s="80"/>
      <c r="R570" s="80"/>
      <c r="S570" s="166"/>
      <c r="T570" s="164"/>
      <c r="U570" s="167"/>
      <c r="V570" s="168"/>
      <c r="W570" s="12" t="str">
        <f t="shared" si="127"/>
        <v>Mqtt1</v>
      </c>
      <c r="X570" s="6" t="str">
        <f t="shared" si="128"/>
        <v>Navigation Lights</v>
      </c>
      <c r="Y570" s="106" t="str">
        <f t="shared" si="129"/>
        <v>$.Anchor_Aft_MAINCtrl</v>
      </c>
      <c r="Z570" s="12">
        <v>1</v>
      </c>
      <c r="AA570" s="6" t="s">
        <v>194</v>
      </c>
      <c r="AB570" s="106">
        <v>308</v>
      </c>
      <c r="AI570" s="80"/>
      <c r="AM570" s="80"/>
      <c r="AN570" s="80"/>
      <c r="AO570" s="80"/>
      <c r="AP570" s="80"/>
      <c r="AQ570" s="130"/>
      <c r="AR570" s="80"/>
      <c r="AS570" s="7"/>
      <c r="AT570" s="7"/>
      <c r="AU570" s="169"/>
      <c r="AV570" s="170"/>
      <c r="AW570" s="140"/>
      <c r="AX570" s="150"/>
      <c r="AY570" s="171"/>
      <c r="AZ570" s="171"/>
      <c r="BA570" s="150" t="str">
        <f t="shared" si="130"/>
        <v/>
      </c>
      <c r="BB570" s="172"/>
      <c r="BC570" s="169"/>
      <c r="BD570" s="169"/>
      <c r="BE570" s="169"/>
      <c r="BF570" s="169"/>
      <c r="BG570" s="169"/>
      <c r="BH570" s="169"/>
      <c r="BI570" s="169"/>
      <c r="BJ570" s="169"/>
      <c r="BK570" s="169"/>
      <c r="BL570" s="169"/>
      <c r="BM570" s="169"/>
      <c r="BN570" s="169"/>
      <c r="BO570" s="169"/>
      <c r="BP570" s="169"/>
      <c r="BR570" s="6"/>
      <c r="BS570" s="11"/>
      <c r="BT570" s="6"/>
      <c r="BU570" s="6"/>
    </row>
    <row r="571" spans="1:73" ht="15.75" x14ac:dyDescent="0.25">
      <c r="A571" s="52" t="s">
        <v>889</v>
      </c>
      <c r="B571" s="56"/>
      <c r="C571" s="7" t="s">
        <v>111</v>
      </c>
      <c r="D571" s="7" t="s">
        <v>895</v>
      </c>
      <c r="E571" s="7"/>
      <c r="F571" s="64"/>
      <c r="G571" s="6"/>
      <c r="H571" s="6"/>
      <c r="I571" s="10" t="s">
        <v>110</v>
      </c>
      <c r="J571" s="11" t="s">
        <v>945</v>
      </c>
      <c r="K571" s="164" t="s">
        <v>601</v>
      </c>
      <c r="L571" s="181"/>
      <c r="M571" s="181">
        <v>1000</v>
      </c>
      <c r="N571" s="80" t="s">
        <v>897</v>
      </c>
      <c r="O571" s="165"/>
      <c r="P571" s="80" t="s">
        <v>946</v>
      </c>
      <c r="Q571" s="80"/>
      <c r="R571" s="80"/>
      <c r="S571" s="166"/>
      <c r="T571" s="164"/>
      <c r="U571" s="167"/>
      <c r="V571" s="168"/>
      <c r="W571" s="12" t="str">
        <f t="shared" si="127"/>
        <v>Mqtt1</v>
      </c>
      <c r="X571" s="6" t="str">
        <f t="shared" si="128"/>
        <v>Navigation Lights</v>
      </c>
      <c r="Y571" s="106" t="str">
        <f t="shared" si="129"/>
        <v>$.Anchor_Aft_BACKUPCtrl</v>
      </c>
      <c r="Z571" s="12">
        <v>1</v>
      </c>
      <c r="AA571" s="6" t="s">
        <v>194</v>
      </c>
      <c r="AB571" s="106">
        <v>309</v>
      </c>
      <c r="AI571" s="80"/>
      <c r="AM571" s="80"/>
      <c r="AN571" s="80"/>
      <c r="AO571" s="80"/>
      <c r="AP571" s="80"/>
      <c r="AQ571" s="130"/>
      <c r="AR571" s="80"/>
      <c r="AS571" s="7"/>
      <c r="AT571" s="7"/>
      <c r="AU571" s="169"/>
      <c r="AV571" s="170"/>
      <c r="AW571" s="140"/>
      <c r="AX571" s="150"/>
      <c r="AY571" s="171"/>
      <c r="AZ571" s="171"/>
      <c r="BA571" s="150" t="str">
        <f t="shared" si="130"/>
        <v/>
      </c>
      <c r="BB571" s="172"/>
      <c r="BC571" s="169"/>
      <c r="BD571" s="169"/>
      <c r="BE571" s="169"/>
      <c r="BF571" s="169"/>
      <c r="BG571" s="169"/>
      <c r="BH571" s="169"/>
      <c r="BI571" s="169"/>
      <c r="BJ571" s="169"/>
      <c r="BK571" s="169"/>
      <c r="BL571" s="169"/>
      <c r="BM571" s="169"/>
      <c r="BN571" s="169"/>
      <c r="BO571" s="169"/>
      <c r="BP571" s="169"/>
      <c r="BR571" s="6"/>
      <c r="BS571" s="11"/>
      <c r="BT571" s="6"/>
      <c r="BU571" s="6"/>
    </row>
    <row r="572" spans="1:73" ht="15.75" x14ac:dyDescent="0.25">
      <c r="A572" s="52" t="s">
        <v>889</v>
      </c>
      <c r="B572" s="56"/>
      <c r="C572" s="7" t="s">
        <v>111</v>
      </c>
      <c r="D572" s="7" t="s">
        <v>895</v>
      </c>
      <c r="E572" s="7"/>
      <c r="F572" s="64"/>
      <c r="G572" s="6"/>
      <c r="H572" s="6"/>
      <c r="I572" s="10" t="s">
        <v>110</v>
      </c>
      <c r="J572" s="11" t="s">
        <v>947</v>
      </c>
      <c r="K572" s="164" t="s">
        <v>601</v>
      </c>
      <c r="L572" s="181"/>
      <c r="M572" s="181">
        <v>1000</v>
      </c>
      <c r="N572" s="80" t="s">
        <v>897</v>
      </c>
      <c r="O572" s="165"/>
      <c r="P572" s="80" t="s">
        <v>948</v>
      </c>
      <c r="Q572" s="80"/>
      <c r="R572" s="80"/>
      <c r="S572" s="166"/>
      <c r="T572" s="164"/>
      <c r="U572" s="167"/>
      <c r="V572" s="168"/>
      <c r="W572" s="12" t="str">
        <f t="shared" si="127"/>
        <v>Mqtt1</v>
      </c>
      <c r="X572" s="6" t="str">
        <f t="shared" si="128"/>
        <v>Navigation Lights</v>
      </c>
      <c r="Y572" s="106" t="str">
        <f t="shared" si="129"/>
        <v>$.Steam_Main_MAINCtrl</v>
      </c>
      <c r="Z572" s="12">
        <v>1</v>
      </c>
      <c r="AA572" s="6" t="s">
        <v>194</v>
      </c>
      <c r="AB572" s="106">
        <v>310</v>
      </c>
      <c r="AI572" s="80"/>
      <c r="AM572" s="80"/>
      <c r="AN572" s="80"/>
      <c r="AO572" s="80"/>
      <c r="AP572" s="80"/>
      <c r="AQ572" s="130"/>
      <c r="AR572" s="80"/>
      <c r="AS572" s="7"/>
      <c r="AT572" s="7"/>
      <c r="AU572" s="169"/>
      <c r="AV572" s="170"/>
      <c r="AW572" s="140"/>
      <c r="AX572" s="150"/>
      <c r="AY572" s="171"/>
      <c r="AZ572" s="171"/>
      <c r="BA572" s="150" t="str">
        <f t="shared" si="130"/>
        <v/>
      </c>
      <c r="BB572" s="172"/>
      <c r="BC572" s="169"/>
      <c r="BD572" s="169"/>
      <c r="BE572" s="169"/>
      <c r="BF572" s="169"/>
      <c r="BG572" s="169"/>
      <c r="BH572" s="169"/>
      <c r="BI572" s="169"/>
      <c r="BJ572" s="169"/>
      <c r="BK572" s="169"/>
      <c r="BL572" s="169"/>
      <c r="BM572" s="169"/>
      <c r="BN572" s="169"/>
      <c r="BO572" s="169"/>
      <c r="BP572" s="169"/>
      <c r="BR572" s="6"/>
      <c r="BS572" s="11"/>
      <c r="BT572" s="6"/>
      <c r="BU572" s="6"/>
    </row>
    <row r="573" spans="1:73" ht="15.75" x14ac:dyDescent="0.25">
      <c r="A573" s="52" t="s">
        <v>889</v>
      </c>
      <c r="B573" s="56"/>
      <c r="C573" s="7" t="s">
        <v>111</v>
      </c>
      <c r="D573" s="7" t="s">
        <v>895</v>
      </c>
      <c r="E573" s="7"/>
      <c r="F573" s="64"/>
      <c r="G573" s="6"/>
      <c r="H573" s="6"/>
      <c r="I573" s="10" t="s">
        <v>110</v>
      </c>
      <c r="J573" s="11" t="s">
        <v>949</v>
      </c>
      <c r="K573" s="164" t="s">
        <v>601</v>
      </c>
      <c r="L573" s="181"/>
      <c r="M573" s="181">
        <v>1000</v>
      </c>
      <c r="N573" s="80" t="s">
        <v>897</v>
      </c>
      <c r="O573" s="165"/>
      <c r="P573" s="80" t="s">
        <v>950</v>
      </c>
      <c r="Q573" s="80"/>
      <c r="R573" s="80"/>
      <c r="S573" s="166"/>
      <c r="T573" s="164"/>
      <c r="U573" s="167"/>
      <c r="V573" s="168"/>
      <c r="W573" s="12" t="str">
        <f t="shared" si="127"/>
        <v>Mqtt1</v>
      </c>
      <c r="X573" s="6" t="str">
        <f t="shared" si="128"/>
        <v>Navigation Lights</v>
      </c>
      <c r="Y573" s="106" t="str">
        <f t="shared" si="129"/>
        <v>$.Steam_Main_BACKUPCtrl</v>
      </c>
      <c r="Z573" s="12">
        <v>1</v>
      </c>
      <c r="AA573" s="6" t="s">
        <v>194</v>
      </c>
      <c r="AB573" s="106">
        <v>311</v>
      </c>
      <c r="AI573" s="80"/>
      <c r="AM573" s="80"/>
      <c r="AN573" s="80"/>
      <c r="AO573" s="80"/>
      <c r="AP573" s="80"/>
      <c r="AQ573" s="130"/>
      <c r="AR573" s="80"/>
      <c r="AS573" s="7"/>
      <c r="AT573" s="7"/>
      <c r="AU573" s="169"/>
      <c r="AV573" s="170"/>
      <c r="AW573" s="140"/>
      <c r="AX573" s="150"/>
      <c r="AY573" s="171"/>
      <c r="AZ573" s="171"/>
      <c r="BA573" s="150" t="str">
        <f t="shared" si="130"/>
        <v/>
      </c>
      <c r="BB573" s="172"/>
      <c r="BC573" s="169"/>
      <c r="BD573" s="169"/>
      <c r="BE573" s="169"/>
      <c r="BF573" s="169"/>
      <c r="BG573" s="169"/>
      <c r="BH573" s="169"/>
      <c r="BI573" s="169"/>
      <c r="BJ573" s="169"/>
      <c r="BK573" s="169"/>
      <c r="BL573" s="169"/>
      <c r="BM573" s="169"/>
      <c r="BN573" s="169"/>
      <c r="BO573" s="169"/>
      <c r="BP573" s="169"/>
      <c r="BR573" s="6"/>
      <c r="BS573" s="11"/>
      <c r="BT573" s="6"/>
      <c r="BU573" s="6"/>
    </row>
    <row r="574" spans="1:73" ht="15.75" x14ac:dyDescent="0.25">
      <c r="A574" s="52" t="s">
        <v>889</v>
      </c>
      <c r="B574" s="56"/>
      <c r="C574" s="7" t="s">
        <v>111</v>
      </c>
      <c r="D574" s="7" t="s">
        <v>895</v>
      </c>
      <c r="E574" s="7"/>
      <c r="F574" s="64"/>
      <c r="G574" s="6"/>
      <c r="H574" s="6"/>
      <c r="I574" s="10" t="s">
        <v>110</v>
      </c>
      <c r="J574" s="11" t="s">
        <v>951</v>
      </c>
      <c r="K574" s="164" t="s">
        <v>601</v>
      </c>
      <c r="L574" s="181"/>
      <c r="M574" s="181">
        <v>1000</v>
      </c>
      <c r="N574" s="80" t="s">
        <v>897</v>
      </c>
      <c r="O574" s="165"/>
      <c r="P574" s="80" t="s">
        <v>952</v>
      </c>
      <c r="Q574" s="80"/>
      <c r="R574" s="80"/>
      <c r="S574" s="166"/>
      <c r="T574" s="164"/>
      <c r="U574" s="167"/>
      <c r="V574" s="168"/>
      <c r="W574" s="12" t="str">
        <f t="shared" si="127"/>
        <v>Mqtt1</v>
      </c>
      <c r="X574" s="6" t="str">
        <f t="shared" si="128"/>
        <v>Navigation Lights</v>
      </c>
      <c r="Y574" s="106" t="str">
        <f t="shared" si="129"/>
        <v>$.Steam_Mizz_MAINCtrl</v>
      </c>
      <c r="Z574" s="12">
        <v>1</v>
      </c>
      <c r="AA574" s="6" t="s">
        <v>194</v>
      </c>
      <c r="AB574" s="106">
        <v>312</v>
      </c>
      <c r="AI574" s="80"/>
      <c r="AM574" s="80"/>
      <c r="AN574" s="80"/>
      <c r="AO574" s="80"/>
      <c r="AP574" s="80"/>
      <c r="AQ574" s="130"/>
      <c r="AR574" s="80"/>
      <c r="AS574" s="7"/>
      <c r="AT574" s="7"/>
      <c r="AU574" s="169"/>
      <c r="AV574" s="170"/>
      <c r="AW574" s="140"/>
      <c r="AX574" s="173"/>
      <c r="AY574" s="171"/>
      <c r="AZ574" s="171"/>
      <c r="BA574" s="150" t="str">
        <f t="shared" si="130"/>
        <v/>
      </c>
      <c r="BB574" s="172"/>
      <c r="BC574" s="169"/>
      <c r="BD574" s="169"/>
      <c r="BE574" s="169"/>
      <c r="BF574" s="169"/>
      <c r="BG574" s="169"/>
      <c r="BH574" s="169"/>
      <c r="BI574" s="169"/>
      <c r="BJ574" s="169"/>
      <c r="BK574" s="169"/>
      <c r="BL574" s="169"/>
      <c r="BM574" s="169"/>
      <c r="BN574" s="169"/>
      <c r="BO574" s="169"/>
      <c r="BP574" s="169"/>
      <c r="BR574" s="6"/>
      <c r="BS574" s="11"/>
      <c r="BT574" s="6"/>
      <c r="BU574" s="6"/>
    </row>
    <row r="575" spans="1:73" ht="15.75" x14ac:dyDescent="0.25">
      <c r="A575" s="52" t="s">
        <v>889</v>
      </c>
      <c r="B575" s="56"/>
      <c r="C575" s="7" t="s">
        <v>111</v>
      </c>
      <c r="D575" s="7" t="s">
        <v>895</v>
      </c>
      <c r="E575" s="7"/>
      <c r="F575" s="64"/>
      <c r="G575" s="6"/>
      <c r="H575" s="6"/>
      <c r="I575" s="10" t="s">
        <v>110</v>
      </c>
      <c r="J575" s="11" t="s">
        <v>953</v>
      </c>
      <c r="K575" s="164" t="s">
        <v>601</v>
      </c>
      <c r="L575" s="181"/>
      <c r="M575" s="181">
        <v>1000</v>
      </c>
      <c r="N575" s="80" t="s">
        <v>897</v>
      </c>
      <c r="O575" s="165"/>
      <c r="P575" s="80" t="s">
        <v>954</v>
      </c>
      <c r="Q575" s="80"/>
      <c r="R575" s="80"/>
      <c r="S575" s="166"/>
      <c r="T575" s="164"/>
      <c r="U575" s="167"/>
      <c r="V575" s="168"/>
      <c r="W575" s="12" t="str">
        <f t="shared" si="127"/>
        <v>Mqtt1</v>
      </c>
      <c r="X575" s="6" t="str">
        <f t="shared" si="128"/>
        <v>Navigation Lights</v>
      </c>
      <c r="Y575" s="106" t="str">
        <f t="shared" si="129"/>
        <v>$.Steam_Mizz_BACKUPCtrl</v>
      </c>
      <c r="Z575" s="12">
        <v>1</v>
      </c>
      <c r="AA575" s="6" t="s">
        <v>194</v>
      </c>
      <c r="AB575" s="106">
        <v>313</v>
      </c>
      <c r="AI575" s="80"/>
      <c r="AM575" s="80"/>
      <c r="AN575" s="80"/>
      <c r="AO575" s="80"/>
      <c r="AP575" s="80"/>
      <c r="AQ575" s="130"/>
      <c r="AR575" s="80"/>
      <c r="AS575" s="7"/>
      <c r="AT575" s="7"/>
      <c r="AU575" s="169"/>
      <c r="AV575" s="170"/>
      <c r="AW575" s="140"/>
      <c r="AX575" s="150"/>
      <c r="AY575" s="171"/>
      <c r="AZ575" s="171"/>
      <c r="BA575" s="150" t="str">
        <f t="shared" si="130"/>
        <v/>
      </c>
      <c r="BB575" s="172"/>
      <c r="BC575" s="169"/>
      <c r="BD575" s="169"/>
      <c r="BE575" s="169"/>
      <c r="BF575" s="169"/>
      <c r="BG575" s="169"/>
      <c r="BH575" s="169"/>
      <c r="BI575" s="169"/>
      <c r="BJ575" s="169"/>
      <c r="BK575" s="169"/>
      <c r="BL575" s="169"/>
      <c r="BM575" s="169"/>
      <c r="BN575" s="169"/>
      <c r="BO575" s="169"/>
      <c r="BP575" s="169"/>
      <c r="BR575" s="6"/>
      <c r="BS575" s="11"/>
      <c r="BT575" s="6"/>
      <c r="BU575" s="6"/>
    </row>
    <row r="576" spans="1:73" ht="15.75" x14ac:dyDescent="0.25">
      <c r="A576" s="52" t="s">
        <v>889</v>
      </c>
      <c r="B576" s="56"/>
      <c r="C576" s="7" t="s">
        <v>111</v>
      </c>
      <c r="D576" s="7" t="s">
        <v>895</v>
      </c>
      <c r="E576" s="7"/>
      <c r="F576" s="64"/>
      <c r="G576" s="6"/>
      <c r="H576" s="6"/>
      <c r="I576" s="10" t="s">
        <v>110</v>
      </c>
      <c r="J576" s="11" t="s">
        <v>955</v>
      </c>
      <c r="K576" s="164" t="s">
        <v>601</v>
      </c>
      <c r="L576" s="181"/>
      <c r="M576" s="181">
        <v>1000</v>
      </c>
      <c r="N576" s="80" t="s">
        <v>897</v>
      </c>
      <c r="O576" s="165"/>
      <c r="P576" s="80" t="s">
        <v>1329</v>
      </c>
      <c r="Q576" s="80"/>
      <c r="R576" s="80"/>
      <c r="S576" s="166"/>
      <c r="T576" s="164"/>
      <c r="U576" s="167"/>
      <c r="V576" s="168"/>
      <c r="W576" s="12" t="str">
        <f t="shared" si="127"/>
        <v>Mqtt1</v>
      </c>
      <c r="X576" s="6" t="str">
        <f t="shared" si="128"/>
        <v>Navigation Lights</v>
      </c>
      <c r="Y576" s="106" t="str">
        <f t="shared" si="129"/>
        <v>$.NUC_SB180_MAINCtrl</v>
      </c>
      <c r="Z576" s="12">
        <v>1</v>
      </c>
      <c r="AA576" s="6" t="s">
        <v>194</v>
      </c>
      <c r="AB576" s="106">
        <v>314</v>
      </c>
      <c r="AI576" s="80"/>
      <c r="AM576" s="80"/>
      <c r="AN576" s="80"/>
      <c r="AO576" s="80"/>
      <c r="AP576" s="80"/>
      <c r="AQ576" s="130"/>
      <c r="AR576" s="80"/>
      <c r="AS576" s="7"/>
      <c r="AT576" s="7"/>
      <c r="AU576" s="169"/>
      <c r="AV576" s="170"/>
      <c r="AW576" s="140"/>
      <c r="AX576" s="150"/>
      <c r="AY576" s="171"/>
      <c r="AZ576" s="171"/>
      <c r="BA576" s="150" t="str">
        <f t="shared" si="130"/>
        <v/>
      </c>
      <c r="BB576" s="172"/>
      <c r="BC576" s="169"/>
      <c r="BD576" s="169"/>
      <c r="BE576" s="169"/>
      <c r="BF576" s="169"/>
      <c r="BG576" s="169"/>
      <c r="BH576" s="169"/>
      <c r="BI576" s="169"/>
      <c r="BJ576" s="169"/>
      <c r="BK576" s="169"/>
      <c r="BL576" s="169"/>
      <c r="BM576" s="169"/>
      <c r="BN576" s="169"/>
      <c r="BO576" s="169"/>
      <c r="BP576" s="169"/>
      <c r="BR576" s="6"/>
      <c r="BS576" s="11"/>
      <c r="BT576" s="6"/>
      <c r="BU576" s="6"/>
    </row>
    <row r="577" spans="1:73" ht="15.75" x14ac:dyDescent="0.25">
      <c r="A577" s="52" t="s">
        <v>889</v>
      </c>
      <c r="B577" s="56"/>
      <c r="C577" s="7" t="s">
        <v>111</v>
      </c>
      <c r="D577" s="7" t="s">
        <v>895</v>
      </c>
      <c r="E577" s="7"/>
      <c r="F577" s="64"/>
      <c r="G577" s="6"/>
      <c r="H577" s="6"/>
      <c r="I577" s="10" t="s">
        <v>110</v>
      </c>
      <c r="J577" s="11" t="s">
        <v>956</v>
      </c>
      <c r="K577" s="164" t="s">
        <v>601</v>
      </c>
      <c r="L577" s="181"/>
      <c r="M577" s="181">
        <v>1000</v>
      </c>
      <c r="N577" s="80" t="s">
        <v>897</v>
      </c>
      <c r="O577" s="165"/>
      <c r="P577" s="80" t="s">
        <v>1330</v>
      </c>
      <c r="Q577" s="80"/>
      <c r="R577" s="80"/>
      <c r="S577" s="166"/>
      <c r="T577" s="164"/>
      <c r="U577" s="167"/>
      <c r="V577" s="168"/>
      <c r="W577" s="12" t="str">
        <f t="shared" si="127"/>
        <v>Mqtt1</v>
      </c>
      <c r="X577" s="6" t="str">
        <f t="shared" si="128"/>
        <v>Navigation Lights</v>
      </c>
      <c r="Y577" s="106" t="str">
        <f t="shared" si="129"/>
        <v>$.NUC_SB180_BACKUPCtrl</v>
      </c>
      <c r="Z577" s="12">
        <v>1</v>
      </c>
      <c r="AA577" s="6" t="s">
        <v>194</v>
      </c>
      <c r="AB577" s="106">
        <v>315</v>
      </c>
      <c r="AI577" s="80"/>
      <c r="AM577" s="80"/>
      <c r="AN577" s="80"/>
      <c r="AO577" s="80"/>
      <c r="AP577" s="80"/>
      <c r="AQ577" s="130"/>
      <c r="AR577" s="80"/>
      <c r="AS577" s="7"/>
      <c r="AT577" s="7"/>
      <c r="AU577" s="169"/>
      <c r="AV577" s="170"/>
      <c r="AW577" s="140"/>
      <c r="AX577" s="150"/>
      <c r="AY577" s="171"/>
      <c r="AZ577" s="171"/>
      <c r="BA577" s="150" t="str">
        <f t="shared" si="130"/>
        <v/>
      </c>
      <c r="BB577" s="172"/>
      <c r="BC577" s="169"/>
      <c r="BD577" s="169"/>
      <c r="BE577" s="169"/>
      <c r="BF577" s="169"/>
      <c r="BG577" s="169"/>
      <c r="BH577" s="169"/>
      <c r="BI577" s="169"/>
      <c r="BJ577" s="169"/>
      <c r="BK577" s="169"/>
      <c r="BL577" s="169"/>
      <c r="BM577" s="169"/>
      <c r="BN577" s="169"/>
      <c r="BO577" s="169"/>
      <c r="BP577" s="169"/>
      <c r="BR577" s="6"/>
      <c r="BS577" s="11"/>
      <c r="BT577" s="6"/>
      <c r="BU577" s="6"/>
    </row>
    <row r="578" spans="1:73" ht="15.75" x14ac:dyDescent="0.25">
      <c r="A578" s="52" t="s">
        <v>889</v>
      </c>
      <c r="B578" s="56"/>
      <c r="C578" s="7" t="s">
        <v>111</v>
      </c>
      <c r="D578" s="7" t="s">
        <v>895</v>
      </c>
      <c r="E578" s="7"/>
      <c r="F578" s="64"/>
      <c r="G578" s="6"/>
      <c r="H578" s="6"/>
      <c r="I578" s="10" t="s">
        <v>110</v>
      </c>
      <c r="J578" s="11" t="s">
        <v>957</v>
      </c>
      <c r="K578" s="164" t="s">
        <v>601</v>
      </c>
      <c r="L578" s="181"/>
      <c r="M578" s="181">
        <v>1000</v>
      </c>
      <c r="N578" s="80" t="s">
        <v>897</v>
      </c>
      <c r="O578" s="165"/>
      <c r="P578" s="80" t="s">
        <v>1331</v>
      </c>
      <c r="Q578" s="80"/>
      <c r="R578" s="80"/>
      <c r="S578" s="166"/>
      <c r="T578" s="164"/>
      <c r="U578" s="167"/>
      <c r="V578" s="168"/>
      <c r="W578" s="12" t="str">
        <f t="shared" si="127"/>
        <v>Mqtt1</v>
      </c>
      <c r="X578" s="6" t="str">
        <f t="shared" si="128"/>
        <v>Navigation Lights</v>
      </c>
      <c r="Y578" s="106" t="str">
        <f t="shared" si="129"/>
        <v>$.NUC_PS180_MAINCtrl</v>
      </c>
      <c r="Z578" s="12">
        <v>1</v>
      </c>
      <c r="AA578" s="6" t="s">
        <v>194</v>
      </c>
      <c r="AB578" s="106">
        <v>316</v>
      </c>
      <c r="AI578" s="80"/>
      <c r="AM578" s="80"/>
      <c r="AN578" s="80"/>
      <c r="AO578" s="80"/>
      <c r="AP578" s="80"/>
      <c r="AQ578" s="130"/>
      <c r="AR578" s="80"/>
      <c r="AS578" s="7"/>
      <c r="AT578" s="7"/>
      <c r="AU578" s="169"/>
      <c r="AV578" s="170"/>
      <c r="AW578" s="140"/>
      <c r="AX578" s="150"/>
      <c r="AY578" s="171"/>
      <c r="AZ578" s="171"/>
      <c r="BA578" s="150" t="str">
        <f t="shared" si="130"/>
        <v/>
      </c>
      <c r="BB578" s="172"/>
      <c r="BC578" s="169"/>
      <c r="BD578" s="169"/>
      <c r="BE578" s="169"/>
      <c r="BF578" s="169"/>
      <c r="BG578" s="169"/>
      <c r="BH578" s="169"/>
      <c r="BI578" s="169"/>
      <c r="BJ578" s="169"/>
      <c r="BK578" s="169"/>
      <c r="BL578" s="169"/>
      <c r="BM578" s="169"/>
      <c r="BN578" s="169"/>
      <c r="BO578" s="169"/>
      <c r="BP578" s="169"/>
      <c r="BR578" s="6"/>
      <c r="BS578" s="11"/>
      <c r="BT578" s="6"/>
      <c r="BU578" s="6"/>
    </row>
    <row r="579" spans="1:73" ht="15.75" x14ac:dyDescent="0.25">
      <c r="A579" s="52" t="s">
        <v>889</v>
      </c>
      <c r="B579" s="56"/>
      <c r="C579" s="7" t="s">
        <v>111</v>
      </c>
      <c r="D579" s="7" t="s">
        <v>895</v>
      </c>
      <c r="E579" s="7"/>
      <c r="F579" s="64"/>
      <c r="G579" s="6"/>
      <c r="H579" s="6"/>
      <c r="I579" s="10" t="s">
        <v>110</v>
      </c>
      <c r="J579" s="11" t="s">
        <v>958</v>
      </c>
      <c r="K579" s="164" t="s">
        <v>601</v>
      </c>
      <c r="L579" s="181"/>
      <c r="M579" s="181">
        <v>1000</v>
      </c>
      <c r="N579" s="80" t="s">
        <v>897</v>
      </c>
      <c r="O579" s="165"/>
      <c r="P579" s="80" t="s">
        <v>1332</v>
      </c>
      <c r="Q579" s="80"/>
      <c r="R579" s="80"/>
      <c r="S579" s="166"/>
      <c r="T579" s="164"/>
      <c r="U579" s="167"/>
      <c r="V579" s="168"/>
      <c r="W579" s="12" t="str">
        <f t="shared" si="127"/>
        <v>Mqtt1</v>
      </c>
      <c r="X579" s="6" t="str">
        <f t="shared" si="128"/>
        <v>Navigation Lights</v>
      </c>
      <c r="Y579" s="106" t="str">
        <f t="shared" si="129"/>
        <v>$.NUC_PS180_BACKUPCtrl</v>
      </c>
      <c r="Z579" s="12">
        <v>1</v>
      </c>
      <c r="AA579" s="6" t="s">
        <v>194</v>
      </c>
      <c r="AB579" s="106">
        <v>317</v>
      </c>
      <c r="AI579" s="80"/>
      <c r="AM579" s="80"/>
      <c r="AN579" s="80"/>
      <c r="AO579" s="80"/>
      <c r="AP579" s="80"/>
      <c r="AQ579" s="130"/>
      <c r="AR579" s="80"/>
      <c r="AS579" s="7"/>
      <c r="AT579" s="7"/>
      <c r="AU579" s="169"/>
      <c r="AV579" s="170"/>
      <c r="AW579" s="140"/>
      <c r="AX579" s="150"/>
      <c r="AY579" s="171"/>
      <c r="AZ579" s="171"/>
      <c r="BA579" s="150" t="str">
        <f t="shared" si="130"/>
        <v/>
      </c>
      <c r="BB579" s="172"/>
      <c r="BC579" s="169"/>
      <c r="BD579" s="169"/>
      <c r="BE579" s="169"/>
      <c r="BF579" s="169"/>
      <c r="BG579" s="169"/>
      <c r="BH579" s="169"/>
      <c r="BI579" s="169"/>
      <c r="BJ579" s="169"/>
      <c r="BK579" s="169"/>
      <c r="BL579" s="169"/>
      <c r="BM579" s="169"/>
      <c r="BN579" s="169"/>
      <c r="BO579" s="169"/>
      <c r="BP579" s="169"/>
      <c r="BR579" s="6"/>
      <c r="BS579" s="11"/>
      <c r="BT579" s="6"/>
      <c r="BU579" s="6"/>
    </row>
    <row r="580" spans="1:73" ht="15.75" x14ac:dyDescent="0.25">
      <c r="A580" s="52" t="s">
        <v>889</v>
      </c>
      <c r="B580" s="56"/>
      <c r="C580" s="7" t="s">
        <v>111</v>
      </c>
      <c r="D580" s="7" t="s">
        <v>895</v>
      </c>
      <c r="E580" s="7"/>
      <c r="F580" s="64"/>
      <c r="G580" s="6"/>
      <c r="H580" s="6"/>
      <c r="I580" s="10" t="s">
        <v>110</v>
      </c>
      <c r="J580" s="11" t="s">
        <v>959</v>
      </c>
      <c r="K580" s="164" t="s">
        <v>601</v>
      </c>
      <c r="L580" s="181"/>
      <c r="M580" s="181">
        <v>1000</v>
      </c>
      <c r="N580" s="80" t="s">
        <v>897</v>
      </c>
      <c r="O580" s="165"/>
      <c r="P580" s="80" t="s">
        <v>1333</v>
      </c>
      <c r="Q580" s="80"/>
      <c r="R580" s="80"/>
      <c r="S580" s="166"/>
      <c r="T580" s="164"/>
      <c r="U580" s="167"/>
      <c r="V580" s="168"/>
      <c r="W580" s="12" t="str">
        <f t="shared" si="127"/>
        <v>Mqtt1</v>
      </c>
      <c r="X580" s="6" t="str">
        <f t="shared" si="128"/>
        <v>Navigation Lights</v>
      </c>
      <c r="Y580" s="106" t="str">
        <f t="shared" si="129"/>
        <v>$.Sailing_SB180_MAINCtrl</v>
      </c>
      <c r="Z580" s="12">
        <v>1</v>
      </c>
      <c r="AA580" s="6" t="s">
        <v>194</v>
      </c>
      <c r="AB580" s="106">
        <v>318</v>
      </c>
      <c r="AI580" s="80"/>
      <c r="AM580" s="80"/>
      <c r="AN580" s="80"/>
      <c r="AO580" s="80"/>
      <c r="AP580" s="80"/>
      <c r="AQ580" s="130"/>
      <c r="AR580" s="80"/>
      <c r="AS580" s="7"/>
      <c r="AT580" s="7"/>
      <c r="AU580" s="169"/>
      <c r="AV580" s="170"/>
      <c r="AW580" s="140"/>
      <c r="AX580" s="150"/>
      <c r="AY580" s="171"/>
      <c r="AZ580" s="171"/>
      <c r="BA580" s="150" t="str">
        <f t="shared" si="130"/>
        <v/>
      </c>
      <c r="BB580" s="172"/>
      <c r="BC580" s="169"/>
      <c r="BD580" s="169"/>
      <c r="BE580" s="169"/>
      <c r="BF580" s="169"/>
      <c r="BG580" s="169"/>
      <c r="BH580" s="169"/>
      <c r="BI580" s="169"/>
      <c r="BJ580" s="169"/>
      <c r="BK580" s="169"/>
      <c r="BL580" s="169"/>
      <c r="BM580" s="169"/>
      <c r="BN580" s="169"/>
      <c r="BO580" s="169"/>
      <c r="BP580" s="169"/>
      <c r="BR580" s="6"/>
      <c r="BS580" s="11"/>
      <c r="BT580" s="6"/>
      <c r="BU580" s="6"/>
    </row>
    <row r="581" spans="1:73" ht="15.75" x14ac:dyDescent="0.25">
      <c r="A581" s="52" t="s">
        <v>889</v>
      </c>
      <c r="B581" s="56"/>
      <c r="C581" s="7" t="s">
        <v>111</v>
      </c>
      <c r="D581" s="7" t="s">
        <v>895</v>
      </c>
      <c r="E581" s="7"/>
      <c r="F581" s="64"/>
      <c r="G581" s="6"/>
      <c r="H581" s="6"/>
      <c r="I581" s="10" t="s">
        <v>110</v>
      </c>
      <c r="J581" s="11" t="s">
        <v>960</v>
      </c>
      <c r="K581" s="164" t="s">
        <v>601</v>
      </c>
      <c r="L581" s="181"/>
      <c r="M581" s="181">
        <v>1000</v>
      </c>
      <c r="N581" s="80" t="s">
        <v>897</v>
      </c>
      <c r="O581" s="165"/>
      <c r="P581" s="80" t="s">
        <v>1334</v>
      </c>
      <c r="Q581" s="80"/>
      <c r="R581" s="80"/>
      <c r="S581" s="166"/>
      <c r="T581" s="164"/>
      <c r="U581" s="167"/>
      <c r="V581" s="168"/>
      <c r="W581" s="12" t="str">
        <f t="shared" si="127"/>
        <v>Mqtt1</v>
      </c>
      <c r="X581" s="6" t="str">
        <f t="shared" si="128"/>
        <v>Navigation Lights</v>
      </c>
      <c r="Y581" s="106" t="str">
        <f t="shared" si="129"/>
        <v>$.Sailing_SB180_BACKUPCtrl</v>
      </c>
      <c r="Z581" s="12">
        <v>1</v>
      </c>
      <c r="AA581" s="6" t="s">
        <v>194</v>
      </c>
      <c r="AB581" s="106">
        <v>319</v>
      </c>
      <c r="AI581" s="80"/>
      <c r="AM581" s="80"/>
      <c r="AN581" s="80"/>
      <c r="AO581" s="80"/>
      <c r="AP581" s="80"/>
      <c r="AQ581" s="130"/>
      <c r="AR581" s="80"/>
      <c r="AS581" s="7"/>
      <c r="AT581" s="7"/>
      <c r="AU581" s="169"/>
      <c r="AV581" s="170"/>
      <c r="AW581" s="140"/>
      <c r="AX581" s="173"/>
      <c r="AY581" s="171"/>
      <c r="AZ581" s="171"/>
      <c r="BA581" s="150" t="str">
        <f t="shared" si="130"/>
        <v/>
      </c>
      <c r="BB581" s="172"/>
      <c r="BC581" s="169"/>
      <c r="BD581" s="169"/>
      <c r="BE581" s="169"/>
      <c r="BF581" s="169"/>
      <c r="BG581" s="169"/>
      <c r="BH581" s="169"/>
      <c r="BI581" s="169"/>
      <c r="BJ581" s="169"/>
      <c r="BK581" s="169"/>
      <c r="BL581" s="169"/>
      <c r="BM581" s="169"/>
      <c r="BN581" s="169"/>
      <c r="BO581" s="169"/>
      <c r="BP581" s="169"/>
      <c r="BR581" s="6"/>
      <c r="BS581" s="11"/>
      <c r="BT581" s="6"/>
      <c r="BU581" s="6"/>
    </row>
    <row r="582" spans="1:73" ht="15.75" x14ac:dyDescent="0.25">
      <c r="A582" s="52" t="s">
        <v>891</v>
      </c>
      <c r="B582" s="56"/>
      <c r="C582" s="7" t="s">
        <v>111</v>
      </c>
      <c r="D582" s="7" t="s">
        <v>895</v>
      </c>
      <c r="E582" s="7"/>
      <c r="F582" s="64"/>
      <c r="G582" s="6"/>
      <c r="H582" s="6"/>
      <c r="I582" s="10" t="s">
        <v>110</v>
      </c>
      <c r="J582" s="11" t="s">
        <v>1206</v>
      </c>
      <c r="K582" s="164" t="s">
        <v>601</v>
      </c>
      <c r="L582" s="181"/>
      <c r="M582" s="181">
        <v>1000</v>
      </c>
      <c r="N582" s="80" t="s">
        <v>897</v>
      </c>
      <c r="O582" s="165"/>
      <c r="P582" s="80" t="s">
        <v>1335</v>
      </c>
      <c r="Q582" s="80"/>
      <c r="R582" s="80"/>
      <c r="S582" s="166"/>
      <c r="T582" s="164"/>
      <c r="U582" s="167"/>
      <c r="V582" s="168"/>
      <c r="W582" s="12" t="str">
        <f t="shared" si="127"/>
        <v>Mqtt1</v>
      </c>
      <c r="X582" s="6" t="str">
        <f t="shared" si="128"/>
        <v>Navigation Lights</v>
      </c>
      <c r="Y582" s="106" t="str">
        <f t="shared" si="129"/>
        <v>$.Sailing_PS180_MAINCtrl</v>
      </c>
      <c r="Z582" s="12">
        <v>1</v>
      </c>
      <c r="AA582" s="6" t="s">
        <v>194</v>
      </c>
      <c r="AB582" s="106">
        <v>320</v>
      </c>
      <c r="AI582" s="80"/>
      <c r="AM582" s="80"/>
      <c r="AN582" s="80"/>
      <c r="AO582" s="80"/>
      <c r="AP582" s="80"/>
      <c r="AQ582" s="130"/>
      <c r="AR582" s="80"/>
      <c r="AS582" s="7"/>
      <c r="AT582" s="7"/>
      <c r="AU582" s="169"/>
      <c r="AV582" s="170"/>
      <c r="AW582" s="140"/>
      <c r="AX582" s="150"/>
      <c r="AY582" s="171"/>
      <c r="AZ582" s="171"/>
      <c r="BA582" s="150" t="str">
        <f t="shared" si="130"/>
        <v/>
      </c>
      <c r="BB582" s="172"/>
      <c r="BC582" s="169"/>
      <c r="BD582" s="169"/>
      <c r="BE582" s="169"/>
      <c r="BF582" s="169"/>
      <c r="BG582" s="169"/>
      <c r="BH582" s="169"/>
      <c r="BI582" s="169"/>
      <c r="BJ582" s="169"/>
      <c r="BK582" s="169"/>
      <c r="BL582" s="169"/>
      <c r="BM582" s="169"/>
      <c r="BN582" s="169"/>
      <c r="BO582" s="169"/>
      <c r="BP582" s="169"/>
      <c r="BR582" s="6"/>
      <c r="BS582" s="11"/>
      <c r="BT582" s="6"/>
      <c r="BU582" s="6"/>
    </row>
    <row r="583" spans="1:73" ht="15.75" x14ac:dyDescent="0.25">
      <c r="A583" s="52" t="s">
        <v>891</v>
      </c>
      <c r="B583" s="56"/>
      <c r="C583" s="7" t="s">
        <v>111</v>
      </c>
      <c r="D583" s="7" t="s">
        <v>895</v>
      </c>
      <c r="E583" s="7"/>
      <c r="F583" s="64"/>
      <c r="G583" s="6"/>
      <c r="H583" s="6"/>
      <c r="I583" s="10" t="s">
        <v>110</v>
      </c>
      <c r="J583" s="11" t="s">
        <v>1207</v>
      </c>
      <c r="K583" s="164" t="s">
        <v>601</v>
      </c>
      <c r="L583" s="181"/>
      <c r="M583" s="181">
        <v>1000</v>
      </c>
      <c r="N583" s="80" t="s">
        <v>897</v>
      </c>
      <c r="O583" s="165"/>
      <c r="P583" s="80" t="s">
        <v>1336</v>
      </c>
      <c r="Q583" s="80"/>
      <c r="R583" s="80"/>
      <c r="S583" s="166"/>
      <c r="T583" s="164"/>
      <c r="U583" s="167"/>
      <c r="V583" s="168"/>
      <c r="W583" s="12" t="str">
        <f t="shared" si="127"/>
        <v>Mqtt1</v>
      </c>
      <c r="X583" s="6" t="str">
        <f t="shared" si="128"/>
        <v>Navigation Lights</v>
      </c>
      <c r="Y583" s="106" t="str">
        <f t="shared" si="129"/>
        <v>$.Sailing_PS180_BACKUPCtrl</v>
      </c>
      <c r="Z583" s="12">
        <v>1</v>
      </c>
      <c r="AA583" s="6" t="s">
        <v>194</v>
      </c>
      <c r="AB583" s="106">
        <v>321</v>
      </c>
      <c r="AI583" s="80"/>
      <c r="AM583" s="80"/>
      <c r="AN583" s="80"/>
      <c r="AO583" s="80"/>
      <c r="AP583" s="80"/>
      <c r="AQ583" s="130"/>
      <c r="AR583" s="80"/>
      <c r="AS583" s="7"/>
      <c r="AT583" s="7"/>
      <c r="AU583" s="169"/>
      <c r="AV583" s="170"/>
      <c r="AW583" s="140"/>
      <c r="AX583" s="150"/>
      <c r="AY583" s="171"/>
      <c r="AZ583" s="171"/>
      <c r="BA583" s="150" t="str">
        <f t="shared" si="130"/>
        <v/>
      </c>
      <c r="BB583" s="172"/>
      <c r="BC583" s="169"/>
      <c r="BD583" s="169"/>
      <c r="BE583" s="169"/>
      <c r="BF583" s="169"/>
      <c r="BG583" s="169"/>
      <c r="BH583" s="169"/>
      <c r="BI583" s="169"/>
      <c r="BJ583" s="169"/>
      <c r="BK583" s="169"/>
      <c r="BL583" s="169"/>
      <c r="BM583" s="169"/>
      <c r="BN583" s="169"/>
      <c r="BO583" s="169"/>
      <c r="BP583" s="169"/>
      <c r="BR583" s="6"/>
      <c r="BS583" s="11"/>
      <c r="BT583" s="6"/>
      <c r="BU583" s="6"/>
    </row>
    <row r="584" spans="1:73" ht="15.75" x14ac:dyDescent="0.25">
      <c r="A584" s="52" t="s">
        <v>889</v>
      </c>
      <c r="B584" s="56"/>
      <c r="C584" s="7" t="s">
        <v>111</v>
      </c>
      <c r="D584" s="7" t="s">
        <v>895</v>
      </c>
      <c r="E584" s="7"/>
      <c r="F584" s="64"/>
      <c r="G584" s="6"/>
      <c r="H584" s="6"/>
      <c r="I584" s="10" t="s">
        <v>110</v>
      </c>
      <c r="J584" s="11" t="s">
        <v>961</v>
      </c>
      <c r="K584" s="164" t="s">
        <v>601</v>
      </c>
      <c r="L584" s="181"/>
      <c r="M584" s="181">
        <v>1000</v>
      </c>
      <c r="N584" s="80" t="s">
        <v>897</v>
      </c>
      <c r="O584" s="165"/>
      <c r="P584" s="80" t="s">
        <v>962</v>
      </c>
      <c r="Q584" s="80"/>
      <c r="R584" s="80"/>
      <c r="S584" s="166"/>
      <c r="T584" s="164"/>
      <c r="U584" s="167"/>
      <c r="V584" s="168"/>
      <c r="W584" s="12" t="str">
        <f t="shared" si="127"/>
        <v>Mqtt1</v>
      </c>
      <c r="X584" s="6" t="str">
        <f t="shared" si="128"/>
        <v>Navigation Lights</v>
      </c>
      <c r="Y584" s="106" t="str">
        <f t="shared" si="129"/>
        <v>$.NUC_and_Sailing_MAINCtrl</v>
      </c>
      <c r="Z584" s="12">
        <v>1</v>
      </c>
      <c r="AA584" s="6" t="s">
        <v>194</v>
      </c>
      <c r="AB584" s="106">
        <v>322</v>
      </c>
      <c r="AI584" s="80"/>
      <c r="AM584" s="80"/>
      <c r="AN584" s="80"/>
      <c r="AO584" s="80"/>
      <c r="AP584" s="80"/>
      <c r="AQ584" s="130"/>
      <c r="AR584" s="80"/>
      <c r="AS584" s="7"/>
      <c r="AT584" s="7"/>
      <c r="AU584" s="169"/>
      <c r="AV584" s="170"/>
      <c r="AW584" s="140"/>
      <c r="AX584" s="173"/>
      <c r="AY584" s="171"/>
      <c r="AZ584" s="171"/>
      <c r="BA584" s="150" t="str">
        <f t="shared" si="130"/>
        <v/>
      </c>
      <c r="BB584" s="172"/>
      <c r="BC584" s="169"/>
      <c r="BD584" s="169"/>
      <c r="BE584" s="169"/>
      <c r="BF584" s="169"/>
      <c r="BG584" s="169"/>
      <c r="BH584" s="169"/>
      <c r="BI584" s="169"/>
      <c r="BJ584" s="169"/>
      <c r="BK584" s="169"/>
      <c r="BL584" s="169"/>
      <c r="BM584" s="169"/>
      <c r="BN584" s="169"/>
      <c r="BO584" s="169"/>
      <c r="BP584" s="169"/>
      <c r="BR584" s="6"/>
      <c r="BS584" s="11"/>
      <c r="BT584" s="6"/>
      <c r="BU584" s="6"/>
    </row>
    <row r="585" spans="1:73" ht="15.75" x14ac:dyDescent="0.25">
      <c r="A585" s="52" t="s">
        <v>889</v>
      </c>
      <c r="B585" s="56"/>
      <c r="C585" s="7" t="s">
        <v>111</v>
      </c>
      <c r="D585" s="7" t="s">
        <v>895</v>
      </c>
      <c r="E585" s="7"/>
      <c r="F585" s="64"/>
      <c r="G585" s="6"/>
      <c r="H585" s="6"/>
      <c r="I585" s="10" t="s">
        <v>110</v>
      </c>
      <c r="J585" s="11" t="s">
        <v>963</v>
      </c>
      <c r="K585" s="164" t="s">
        <v>601</v>
      </c>
      <c r="L585" s="181"/>
      <c r="M585" s="181">
        <v>1000</v>
      </c>
      <c r="N585" s="80" t="s">
        <v>897</v>
      </c>
      <c r="O585" s="165"/>
      <c r="P585" s="80" t="s">
        <v>964</v>
      </c>
      <c r="Q585" s="80"/>
      <c r="R585" s="80"/>
      <c r="S585" s="166"/>
      <c r="T585" s="164"/>
      <c r="U585" s="167"/>
      <c r="V585" s="168"/>
      <c r="W585" s="12" t="str">
        <f t="shared" si="127"/>
        <v>Mqtt1</v>
      </c>
      <c r="X585" s="6" t="str">
        <f t="shared" si="128"/>
        <v>Navigation Lights</v>
      </c>
      <c r="Y585" s="106" t="str">
        <f t="shared" si="129"/>
        <v>$.NUC_and_Sailing_BACKUPCtrl</v>
      </c>
      <c r="Z585" s="12">
        <v>1</v>
      </c>
      <c r="AA585" s="6" t="s">
        <v>194</v>
      </c>
      <c r="AB585" s="106">
        <v>323</v>
      </c>
      <c r="AI585" s="80"/>
      <c r="AM585" s="80"/>
      <c r="AN585" s="80"/>
      <c r="AO585" s="80"/>
      <c r="AP585" s="80"/>
      <c r="AQ585" s="130"/>
      <c r="AR585" s="80"/>
      <c r="AS585" s="7"/>
      <c r="AT585" s="7"/>
      <c r="AU585" s="169"/>
      <c r="AV585" s="170"/>
      <c r="AW585" s="140"/>
      <c r="AX585" s="150"/>
      <c r="AY585" s="171"/>
      <c r="AZ585" s="171"/>
      <c r="BA585" s="150" t="str">
        <f t="shared" si="130"/>
        <v/>
      </c>
      <c r="BB585" s="172"/>
      <c r="BC585" s="169"/>
      <c r="BD585" s="169"/>
      <c r="BE585" s="169"/>
      <c r="BF585" s="169"/>
      <c r="BG585" s="169"/>
      <c r="BH585" s="169"/>
      <c r="BI585" s="169"/>
      <c r="BJ585" s="169"/>
      <c r="BK585" s="169"/>
      <c r="BL585" s="169"/>
      <c r="BM585" s="169"/>
      <c r="BN585" s="169"/>
      <c r="BO585" s="169"/>
      <c r="BP585" s="169"/>
      <c r="BR585" s="6"/>
      <c r="BS585" s="11"/>
      <c r="BT585" s="6"/>
      <c r="BU585" s="6"/>
    </row>
    <row r="586" spans="1:73" ht="15.75" x14ac:dyDescent="0.25">
      <c r="A586" s="52" t="s">
        <v>889</v>
      </c>
      <c r="B586" s="56"/>
      <c r="C586" s="7" t="s">
        <v>111</v>
      </c>
      <c r="D586" s="7" t="s">
        <v>895</v>
      </c>
      <c r="E586" s="7"/>
      <c r="F586" s="64"/>
      <c r="G586" s="6"/>
      <c r="H586" s="6"/>
      <c r="I586" s="10" t="s">
        <v>110</v>
      </c>
      <c r="J586" s="11" t="s">
        <v>965</v>
      </c>
      <c r="K586" s="164" t="s">
        <v>601</v>
      </c>
      <c r="L586" s="181"/>
      <c r="M586" s="181">
        <v>1000</v>
      </c>
      <c r="N586" s="80" t="s">
        <v>897</v>
      </c>
      <c r="O586" s="165"/>
      <c r="P586" s="80" t="s">
        <v>966</v>
      </c>
      <c r="Q586" s="80"/>
      <c r="R586" s="80"/>
      <c r="S586" s="166"/>
      <c r="T586" s="164"/>
      <c r="U586" s="167"/>
      <c r="V586" s="168"/>
      <c r="W586" s="12" t="str">
        <f t="shared" si="127"/>
        <v>Mqtt1</v>
      </c>
      <c r="X586" s="6" t="str">
        <f t="shared" si="128"/>
        <v>Navigation Lights</v>
      </c>
      <c r="Y586" s="106" t="str">
        <f t="shared" si="129"/>
        <v>$.Stern_MAINCtrl</v>
      </c>
      <c r="Z586" s="12">
        <v>1</v>
      </c>
      <c r="AA586" s="6" t="s">
        <v>194</v>
      </c>
      <c r="AB586" s="106">
        <v>324</v>
      </c>
      <c r="AI586" s="80"/>
      <c r="AM586" s="80"/>
      <c r="AN586" s="80"/>
      <c r="AO586" s="80"/>
      <c r="AP586" s="80"/>
      <c r="AQ586" s="130"/>
      <c r="AR586" s="80"/>
      <c r="AS586" s="7"/>
      <c r="AT586" s="7"/>
      <c r="AU586" s="169"/>
      <c r="AV586" s="170"/>
      <c r="AW586" s="140"/>
      <c r="AX586" s="150"/>
      <c r="AY586" s="171"/>
      <c r="AZ586" s="171"/>
      <c r="BA586" s="150" t="str">
        <f t="shared" si="130"/>
        <v/>
      </c>
      <c r="BB586" s="172"/>
      <c r="BC586" s="169"/>
      <c r="BD586" s="169"/>
      <c r="BE586" s="169"/>
      <c r="BF586" s="169"/>
      <c r="BG586" s="169"/>
      <c r="BH586" s="169"/>
      <c r="BI586" s="169"/>
      <c r="BJ586" s="169"/>
      <c r="BK586" s="169"/>
      <c r="BL586" s="169"/>
      <c r="BM586" s="169"/>
      <c r="BN586" s="169"/>
      <c r="BO586" s="169"/>
      <c r="BP586" s="169"/>
      <c r="BR586" s="6"/>
      <c r="BS586" s="11"/>
      <c r="BT586" s="6"/>
      <c r="BU586" s="6"/>
    </row>
    <row r="587" spans="1:73" ht="15.75" x14ac:dyDescent="0.25">
      <c r="A587" s="52" t="s">
        <v>889</v>
      </c>
      <c r="B587" s="56"/>
      <c r="C587" s="7" t="s">
        <v>111</v>
      </c>
      <c r="D587" s="7" t="s">
        <v>895</v>
      </c>
      <c r="E587" s="7"/>
      <c r="F587" s="64"/>
      <c r="G587" s="6"/>
      <c r="H587" s="6"/>
      <c r="I587" s="10" t="s">
        <v>110</v>
      </c>
      <c r="J587" s="11" t="s">
        <v>967</v>
      </c>
      <c r="K587" s="164" t="s">
        <v>601</v>
      </c>
      <c r="L587" s="181"/>
      <c r="M587" s="181">
        <v>1000</v>
      </c>
      <c r="N587" s="80" t="s">
        <v>897</v>
      </c>
      <c r="O587" s="165"/>
      <c r="P587" s="80" t="s">
        <v>968</v>
      </c>
      <c r="Q587" s="80"/>
      <c r="R587" s="80"/>
      <c r="S587" s="166"/>
      <c r="T587" s="164"/>
      <c r="U587" s="167"/>
      <c r="V587" s="168"/>
      <c r="W587" s="12" t="str">
        <f t="shared" si="127"/>
        <v>Mqtt1</v>
      </c>
      <c r="X587" s="6" t="str">
        <f t="shared" si="128"/>
        <v>Navigation Lights</v>
      </c>
      <c r="Y587" s="106" t="str">
        <f t="shared" si="129"/>
        <v>$.Stern_BACKUPCtrl</v>
      </c>
      <c r="Z587" s="12">
        <v>1</v>
      </c>
      <c r="AA587" s="6" t="s">
        <v>194</v>
      </c>
      <c r="AB587" s="106">
        <v>325</v>
      </c>
      <c r="AI587" s="80"/>
      <c r="AM587" s="80"/>
      <c r="AN587" s="80"/>
      <c r="AO587" s="80"/>
      <c r="AP587" s="80"/>
      <c r="AQ587" s="130"/>
      <c r="AR587" s="80"/>
      <c r="AS587" s="7"/>
      <c r="AT587" s="7"/>
      <c r="AU587" s="169"/>
      <c r="AV587" s="170"/>
      <c r="AW587" s="140"/>
      <c r="AX587" s="150"/>
      <c r="AY587" s="171"/>
      <c r="AZ587" s="171"/>
      <c r="BA587" s="150" t="str">
        <f t="shared" si="130"/>
        <v/>
      </c>
      <c r="BB587" s="172"/>
      <c r="BC587" s="169"/>
      <c r="BD587" s="169"/>
      <c r="BE587" s="169"/>
      <c r="BF587" s="169"/>
      <c r="BG587" s="169"/>
      <c r="BH587" s="169"/>
      <c r="BI587" s="169"/>
      <c r="BJ587" s="169"/>
      <c r="BK587" s="169"/>
      <c r="BL587" s="169"/>
      <c r="BM587" s="169"/>
      <c r="BN587" s="169"/>
      <c r="BO587" s="169"/>
      <c r="BP587" s="169"/>
      <c r="BR587" s="6"/>
      <c r="BS587" s="11"/>
      <c r="BT587" s="6"/>
      <c r="BU587" s="6"/>
    </row>
    <row r="588" spans="1:73" ht="15.75" x14ac:dyDescent="0.25">
      <c r="A588" s="52" t="s">
        <v>889</v>
      </c>
      <c r="B588" s="56" t="s">
        <v>110</v>
      </c>
      <c r="C588" s="7" t="s">
        <v>111</v>
      </c>
      <c r="D588" s="7" t="s">
        <v>895</v>
      </c>
      <c r="E588" s="7"/>
      <c r="F588" s="64"/>
      <c r="G588" s="6"/>
      <c r="H588" s="6"/>
      <c r="I588" s="10" t="s">
        <v>110</v>
      </c>
      <c r="J588" s="11" t="s">
        <v>605</v>
      </c>
      <c r="K588" s="164" t="s">
        <v>601</v>
      </c>
      <c r="L588" s="181"/>
      <c r="M588" s="181">
        <v>1000</v>
      </c>
      <c r="N588" s="78" t="s">
        <v>605</v>
      </c>
      <c r="O588" s="165"/>
      <c r="P588" s="80" t="s">
        <v>605</v>
      </c>
      <c r="Q588" s="80"/>
      <c r="R588" s="80"/>
      <c r="S588" s="166"/>
      <c r="T588" s="164"/>
      <c r="U588" s="167"/>
      <c r="V588" s="168"/>
      <c r="W588" s="12" t="str">
        <f t="shared" si="127"/>
        <v/>
      </c>
      <c r="X588" s="6" t="str">
        <f t="shared" si="128"/>
        <v/>
      </c>
      <c r="Y588" s="106" t="str">
        <f t="shared" si="129"/>
        <v/>
      </c>
      <c r="Z588" s="12">
        <v>1</v>
      </c>
      <c r="AA588" s="6" t="s">
        <v>194</v>
      </c>
      <c r="AB588" s="106">
        <v>326</v>
      </c>
      <c r="AI588" s="80"/>
      <c r="AM588" s="80"/>
      <c r="AN588" s="80"/>
      <c r="AO588" s="80"/>
      <c r="AP588" s="80"/>
      <c r="AQ588" s="130"/>
      <c r="AR588" s="80"/>
      <c r="AS588" s="7"/>
      <c r="AT588" s="7"/>
      <c r="AU588" s="169"/>
      <c r="AV588" s="170"/>
      <c r="AW588" s="140"/>
      <c r="AX588" s="150"/>
      <c r="AY588" s="171"/>
      <c r="AZ588" s="171"/>
      <c r="BA588" s="150" t="str">
        <f t="shared" si="130"/>
        <v/>
      </c>
      <c r="BB588" s="172"/>
      <c r="BC588" s="169"/>
      <c r="BD588" s="169"/>
      <c r="BE588" s="169"/>
      <c r="BF588" s="169"/>
      <c r="BG588" s="169"/>
      <c r="BH588" s="169"/>
      <c r="BI588" s="169"/>
      <c r="BJ588" s="169"/>
      <c r="BK588" s="169"/>
      <c r="BL588" s="169"/>
      <c r="BM588" s="169"/>
      <c r="BN588" s="169"/>
      <c r="BO588" s="169"/>
      <c r="BP588" s="169"/>
      <c r="BR588" s="6"/>
      <c r="BS588" s="11"/>
      <c r="BT588" s="6"/>
      <c r="BU588" s="6"/>
    </row>
    <row r="589" spans="1:73" ht="15.75" x14ac:dyDescent="0.25">
      <c r="A589" s="52" t="s">
        <v>889</v>
      </c>
      <c r="B589" s="56" t="s">
        <v>110</v>
      </c>
      <c r="C589" s="7" t="s">
        <v>111</v>
      </c>
      <c r="D589" s="7" t="s">
        <v>895</v>
      </c>
      <c r="E589" s="7"/>
      <c r="F589" s="64"/>
      <c r="G589" s="6"/>
      <c r="H589" s="6"/>
      <c r="I589" s="10" t="s">
        <v>110</v>
      </c>
      <c r="J589" s="11" t="s">
        <v>605</v>
      </c>
      <c r="K589" s="164" t="s">
        <v>601</v>
      </c>
      <c r="L589" s="181"/>
      <c r="M589" s="181">
        <v>1000</v>
      </c>
      <c r="N589" s="78" t="s">
        <v>605</v>
      </c>
      <c r="O589" s="165"/>
      <c r="P589" s="80" t="s">
        <v>605</v>
      </c>
      <c r="Q589" s="80"/>
      <c r="R589" s="80"/>
      <c r="S589" s="166"/>
      <c r="T589" s="164"/>
      <c r="U589" s="167"/>
      <c r="V589" s="168"/>
      <c r="W589" s="12" t="str">
        <f t="shared" si="127"/>
        <v/>
      </c>
      <c r="X589" s="6" t="str">
        <f t="shared" si="128"/>
        <v/>
      </c>
      <c r="Y589" s="106" t="str">
        <f t="shared" si="129"/>
        <v/>
      </c>
      <c r="Z589" s="12">
        <v>1</v>
      </c>
      <c r="AA589" s="6" t="s">
        <v>194</v>
      </c>
      <c r="AB589" s="106">
        <v>327</v>
      </c>
      <c r="AI589" s="80"/>
      <c r="AM589" s="80"/>
      <c r="AN589" s="80"/>
      <c r="AO589" s="80"/>
      <c r="AP589" s="80"/>
      <c r="AQ589" s="130"/>
      <c r="AR589" s="80"/>
      <c r="AS589" s="7"/>
      <c r="AT589" s="7"/>
      <c r="AU589" s="169"/>
      <c r="AV589" s="170"/>
      <c r="AW589" s="140"/>
      <c r="AX589" s="150"/>
      <c r="AY589" s="171"/>
      <c r="AZ589" s="171"/>
      <c r="BA589" s="150" t="str">
        <f t="shared" si="130"/>
        <v/>
      </c>
      <c r="BB589" s="172"/>
      <c r="BC589" s="169"/>
      <c r="BD589" s="169"/>
      <c r="BE589" s="169"/>
      <c r="BF589" s="169"/>
      <c r="BG589" s="169"/>
      <c r="BH589" s="169"/>
      <c r="BI589" s="169"/>
      <c r="BJ589" s="169"/>
      <c r="BK589" s="169"/>
      <c r="BL589" s="169"/>
      <c r="BM589" s="169"/>
      <c r="BN589" s="169"/>
      <c r="BO589" s="169"/>
      <c r="BP589" s="169"/>
      <c r="BR589" s="6"/>
      <c r="BS589" s="11"/>
      <c r="BT589" s="6"/>
      <c r="BU589" s="6"/>
    </row>
    <row r="590" spans="1:73" ht="15.75" x14ac:dyDescent="0.25">
      <c r="A590" s="52" t="s">
        <v>889</v>
      </c>
      <c r="B590" s="56"/>
      <c r="C590" s="7" t="s">
        <v>111</v>
      </c>
      <c r="D590" s="7" t="s">
        <v>895</v>
      </c>
      <c r="E590" s="7"/>
      <c r="F590" s="64"/>
      <c r="G590" s="6"/>
      <c r="H590" s="6"/>
      <c r="I590" s="10" t="s">
        <v>110</v>
      </c>
      <c r="J590" s="11" t="s">
        <v>969</v>
      </c>
      <c r="K590" s="164" t="s">
        <v>601</v>
      </c>
      <c r="L590" s="181"/>
      <c r="M590" s="181">
        <v>1000</v>
      </c>
      <c r="N590" s="80" t="s">
        <v>897</v>
      </c>
      <c r="O590" s="165"/>
      <c r="P590" s="80" t="s">
        <v>969</v>
      </c>
      <c r="Q590" s="80"/>
      <c r="R590" s="80"/>
      <c r="S590" s="166"/>
      <c r="T590" s="164"/>
      <c r="U590" s="167"/>
      <c r="V590" s="168"/>
      <c r="W590" s="12" t="str">
        <f t="shared" si="127"/>
        <v>Mqtt1</v>
      </c>
      <c r="X590" s="6" t="str">
        <f t="shared" si="128"/>
        <v>Navigation Lights</v>
      </c>
      <c r="Y590" s="106" t="str">
        <f t="shared" si="129"/>
        <v>$.PowerMainOn</v>
      </c>
      <c r="Z590" s="12">
        <v>1</v>
      </c>
      <c r="AA590" s="6" t="s">
        <v>194</v>
      </c>
      <c r="AB590" s="106">
        <v>1000</v>
      </c>
      <c r="AI590" s="80"/>
      <c r="AM590" s="80"/>
      <c r="AN590" s="80"/>
      <c r="AO590" s="80"/>
      <c r="AP590" s="80"/>
      <c r="AQ590" s="130"/>
      <c r="AR590" s="80"/>
      <c r="AS590" s="7"/>
      <c r="AT590" s="7"/>
      <c r="AU590" s="169"/>
      <c r="AV590" s="170"/>
      <c r="AW590" s="140"/>
      <c r="AX590" s="150"/>
      <c r="AY590" s="171"/>
      <c r="AZ590" s="171"/>
      <c r="BA590" s="150" t="str">
        <f t="shared" si="130"/>
        <v/>
      </c>
      <c r="BB590" s="172"/>
      <c r="BC590" s="169"/>
      <c r="BD590" s="169"/>
      <c r="BE590" s="169"/>
      <c r="BF590" s="169"/>
      <c r="BG590" s="169"/>
      <c r="BH590" s="169"/>
      <c r="BI590" s="169"/>
      <c r="BJ590" s="169"/>
      <c r="BK590" s="169"/>
      <c r="BL590" s="169"/>
      <c r="BM590" s="169"/>
      <c r="BN590" s="169"/>
      <c r="BO590" s="169"/>
      <c r="BP590" s="169"/>
      <c r="BR590" s="6"/>
      <c r="BS590" s="11"/>
      <c r="BT590" s="6"/>
      <c r="BU590" s="6"/>
    </row>
    <row r="591" spans="1:73" ht="15.75" x14ac:dyDescent="0.25">
      <c r="A591" s="52" t="s">
        <v>889</v>
      </c>
      <c r="B591" s="56"/>
      <c r="C591" s="7" t="s">
        <v>111</v>
      </c>
      <c r="D591" s="7" t="s">
        <v>895</v>
      </c>
      <c r="E591" s="7"/>
      <c r="F591" s="64"/>
      <c r="G591" s="6"/>
      <c r="H591" s="6"/>
      <c r="I591" s="10" t="s">
        <v>110</v>
      </c>
      <c r="J591" s="11" t="s">
        <v>970</v>
      </c>
      <c r="K591" s="164" t="s">
        <v>601</v>
      </c>
      <c r="L591" s="181"/>
      <c r="M591" s="181">
        <v>1000</v>
      </c>
      <c r="N591" s="80" t="s">
        <v>897</v>
      </c>
      <c r="O591" s="165"/>
      <c r="P591" s="80" t="s">
        <v>970</v>
      </c>
      <c r="Q591" s="80"/>
      <c r="R591" s="80"/>
      <c r="S591" s="166"/>
      <c r="T591" s="164"/>
      <c r="U591" s="167"/>
      <c r="V591" s="168"/>
      <c r="W591" s="12" t="str">
        <f t="shared" si="127"/>
        <v>Mqtt1</v>
      </c>
      <c r="X591" s="6" t="str">
        <f t="shared" si="128"/>
        <v>Navigation Lights</v>
      </c>
      <c r="Y591" s="106" t="str">
        <f t="shared" si="129"/>
        <v>$.PowerEmergencyOn</v>
      </c>
      <c r="Z591" s="12">
        <v>1</v>
      </c>
      <c r="AA591" s="6" t="s">
        <v>194</v>
      </c>
      <c r="AB591" s="106">
        <v>1001</v>
      </c>
      <c r="AI591" s="80"/>
      <c r="AM591" s="80"/>
      <c r="AN591" s="80"/>
      <c r="AO591" s="80"/>
      <c r="AP591" s="80"/>
      <c r="AQ591" s="130"/>
      <c r="AR591" s="80"/>
      <c r="AS591" s="7"/>
      <c r="AT591" s="7"/>
      <c r="AU591" s="169"/>
      <c r="AV591" s="170"/>
      <c r="AW591" s="140"/>
      <c r="AX591" s="150"/>
      <c r="AY591" s="171"/>
      <c r="AZ591" s="171"/>
      <c r="BA591" s="150" t="str">
        <f t="shared" si="130"/>
        <v/>
      </c>
      <c r="BB591" s="172"/>
      <c r="BC591" s="169"/>
      <c r="BD591" s="169"/>
      <c r="BE591" s="169"/>
      <c r="BF591" s="169"/>
      <c r="BG591" s="169"/>
      <c r="BH591" s="169"/>
      <c r="BI591" s="169"/>
      <c r="BJ591" s="169"/>
      <c r="BK591" s="169"/>
      <c r="BL591" s="169"/>
      <c r="BM591" s="169"/>
      <c r="BN591" s="169"/>
      <c r="BO591" s="169"/>
      <c r="BP591" s="169"/>
      <c r="BR591" s="6"/>
      <c r="BS591" s="11"/>
      <c r="BT591" s="6"/>
      <c r="BU591" s="6"/>
    </row>
    <row r="592" spans="1:73" ht="15.75" x14ac:dyDescent="0.25">
      <c r="A592" s="52" t="s">
        <v>889</v>
      </c>
      <c r="B592" s="56"/>
      <c r="C592" s="7" t="s">
        <v>111</v>
      </c>
      <c r="D592" s="7" t="s">
        <v>895</v>
      </c>
      <c r="E592" s="7"/>
      <c r="F592" s="64"/>
      <c r="G592" s="6"/>
      <c r="H592" s="6"/>
      <c r="I592" s="10" t="s">
        <v>110</v>
      </c>
      <c r="J592" s="11" t="s">
        <v>971</v>
      </c>
      <c r="K592" s="164" t="s">
        <v>601</v>
      </c>
      <c r="L592" s="181"/>
      <c r="M592" s="181">
        <v>1000</v>
      </c>
      <c r="N592" s="80" t="s">
        <v>897</v>
      </c>
      <c r="O592" s="165"/>
      <c r="P592" s="80" t="s">
        <v>971</v>
      </c>
      <c r="Q592" s="80"/>
      <c r="R592" s="80"/>
      <c r="S592" s="166"/>
      <c r="T592" s="164"/>
      <c r="U592" s="167"/>
      <c r="V592" s="168"/>
      <c r="W592" s="12" t="str">
        <f t="shared" si="127"/>
        <v>Mqtt1</v>
      </c>
      <c r="X592" s="6" t="str">
        <f t="shared" si="128"/>
        <v>Navigation Lights</v>
      </c>
      <c r="Y592" s="106" t="str">
        <f t="shared" si="129"/>
        <v>$.PowerLampsOn</v>
      </c>
      <c r="Z592" s="12">
        <v>1</v>
      </c>
      <c r="AA592" s="6" t="s">
        <v>194</v>
      </c>
      <c r="AB592" s="106">
        <v>1002</v>
      </c>
      <c r="AI592" s="80"/>
      <c r="AM592" s="80"/>
      <c r="AN592" s="80"/>
      <c r="AO592" s="80"/>
      <c r="AP592" s="80"/>
      <c r="AQ592" s="130"/>
      <c r="AR592" s="80"/>
      <c r="AS592" s="7"/>
      <c r="AT592" s="7"/>
      <c r="AU592" s="169"/>
      <c r="AV592" s="170"/>
      <c r="AW592" s="140"/>
      <c r="AX592" s="150"/>
      <c r="AY592" s="171"/>
      <c r="AZ592" s="171"/>
      <c r="BA592" s="150" t="str">
        <f t="shared" si="130"/>
        <v/>
      </c>
      <c r="BB592" s="172"/>
      <c r="BC592" s="169"/>
      <c r="BD592" s="169"/>
      <c r="BE592" s="169"/>
      <c r="BF592" s="169"/>
      <c r="BG592" s="169"/>
      <c r="BH592" s="169"/>
      <c r="BI592" s="169"/>
      <c r="BJ592" s="169"/>
      <c r="BK592" s="169"/>
      <c r="BL592" s="169"/>
      <c r="BM592" s="169"/>
      <c r="BN592" s="169"/>
      <c r="BO592" s="169"/>
      <c r="BP592" s="169"/>
      <c r="BR592" s="6"/>
      <c r="BS592" s="11"/>
      <c r="BT592" s="6"/>
      <c r="BU592" s="6"/>
    </row>
    <row r="593" spans="1:73" ht="15.75" x14ac:dyDescent="0.25">
      <c r="A593" s="52" t="s">
        <v>889</v>
      </c>
      <c r="B593" s="56"/>
      <c r="C593" s="7" t="s">
        <v>111</v>
      </c>
      <c r="D593" s="7" t="s">
        <v>895</v>
      </c>
      <c r="E593" s="7"/>
      <c r="F593" s="64"/>
      <c r="G593" s="6"/>
      <c r="H593" s="6"/>
      <c r="I593" s="10" t="s">
        <v>110</v>
      </c>
      <c r="J593" s="11" t="s">
        <v>972</v>
      </c>
      <c r="K593" s="164" t="s">
        <v>601</v>
      </c>
      <c r="L593" s="181"/>
      <c r="M593" s="181">
        <v>1000</v>
      </c>
      <c r="N593" s="80" t="s">
        <v>897</v>
      </c>
      <c r="O593" s="165"/>
      <c r="P593" s="80" t="s">
        <v>972</v>
      </c>
      <c r="Q593" s="80"/>
      <c r="R593" s="80"/>
      <c r="S593" s="166"/>
      <c r="T593" s="164"/>
      <c r="U593" s="167"/>
      <c r="V593" s="168"/>
      <c r="W593" s="12" t="str">
        <f t="shared" si="127"/>
        <v>Mqtt1</v>
      </c>
      <c r="X593" s="6" t="str">
        <f t="shared" si="128"/>
        <v>Navigation Lights</v>
      </c>
      <c r="Y593" s="106" t="str">
        <f t="shared" si="129"/>
        <v>$.ManualOperationActive</v>
      </c>
      <c r="Z593" s="12">
        <v>1</v>
      </c>
      <c r="AA593" s="6" t="s">
        <v>194</v>
      </c>
      <c r="AB593" s="106">
        <v>1003</v>
      </c>
      <c r="AI593" s="80"/>
      <c r="AM593" s="80"/>
      <c r="AN593" s="80"/>
      <c r="AO593" s="80"/>
      <c r="AP593" s="80"/>
      <c r="AQ593" s="130"/>
      <c r="AR593" s="80"/>
      <c r="AS593" s="7"/>
      <c r="AT593" s="7"/>
      <c r="AU593" s="169"/>
      <c r="AV593" s="170"/>
      <c r="AW593" s="140"/>
      <c r="AX593" s="150"/>
      <c r="AY593" s="171"/>
      <c r="AZ593" s="171"/>
      <c r="BA593" s="150" t="str">
        <f t="shared" si="130"/>
        <v/>
      </c>
      <c r="BB593" s="172"/>
      <c r="BC593" s="169"/>
      <c r="BD593" s="169"/>
      <c r="BE593" s="169"/>
      <c r="BF593" s="169"/>
      <c r="BG593" s="169"/>
      <c r="BH593" s="169"/>
      <c r="BI593" s="169"/>
      <c r="BJ593" s="169"/>
      <c r="BK593" s="169"/>
      <c r="BL593" s="169"/>
      <c r="BM593" s="169"/>
      <c r="BN593" s="169"/>
      <c r="BO593" s="169"/>
      <c r="BP593" s="169"/>
      <c r="BR593" s="6"/>
      <c r="BS593" s="11"/>
      <c r="BT593" s="6"/>
      <c r="BU593" s="6"/>
    </row>
    <row r="594" spans="1:73" ht="15.75" x14ac:dyDescent="0.25">
      <c r="A594" s="52" t="s">
        <v>889</v>
      </c>
      <c r="B594" s="56"/>
      <c r="C594" s="7" t="s">
        <v>111</v>
      </c>
      <c r="D594" s="7" t="s">
        <v>895</v>
      </c>
      <c r="E594" s="7"/>
      <c r="F594" s="64"/>
      <c r="G594" s="6"/>
      <c r="H594" s="6"/>
      <c r="I594" s="10" t="s">
        <v>110</v>
      </c>
      <c r="J594" s="11" t="s">
        <v>973</v>
      </c>
      <c r="K594" s="164" t="s">
        <v>601</v>
      </c>
      <c r="L594" s="181"/>
      <c r="M594" s="181">
        <v>1000</v>
      </c>
      <c r="N594" s="80" t="s">
        <v>897</v>
      </c>
      <c r="O594" s="165"/>
      <c r="P594" s="80" t="s">
        <v>973</v>
      </c>
      <c r="Q594" s="80"/>
      <c r="R594" s="80"/>
      <c r="S594" s="166"/>
      <c r="T594" s="164"/>
      <c r="U594" s="167"/>
      <c r="V594" s="168"/>
      <c r="W594" s="12" t="str">
        <f t="shared" si="127"/>
        <v>Mqtt1</v>
      </c>
      <c r="X594" s="6" t="str">
        <f t="shared" si="128"/>
        <v>Navigation Lights</v>
      </c>
      <c r="Y594" s="106" t="str">
        <f t="shared" si="129"/>
        <v>$.CommunicationError</v>
      </c>
      <c r="Z594" s="12">
        <v>1</v>
      </c>
      <c r="AA594" s="6" t="s">
        <v>194</v>
      </c>
      <c r="AB594" s="106">
        <v>2000</v>
      </c>
      <c r="AI594" s="80"/>
      <c r="AM594" s="80"/>
      <c r="AN594" s="80"/>
      <c r="AO594" s="80"/>
      <c r="AP594" s="80"/>
      <c r="AQ594" s="130"/>
      <c r="AR594" s="80"/>
      <c r="AS594" s="7"/>
      <c r="AT594" s="7"/>
      <c r="AU594" s="169"/>
      <c r="AV594" s="170"/>
      <c r="AW594" s="140"/>
      <c r="AX594" s="150"/>
      <c r="AY594" s="171"/>
      <c r="AZ594" s="171"/>
      <c r="BA594" s="150" t="str">
        <f t="shared" si="130"/>
        <v/>
      </c>
      <c r="BB594" s="172"/>
      <c r="BC594" s="169"/>
      <c r="BD594" s="169"/>
      <c r="BE594" s="169"/>
      <c r="BF594" s="169"/>
      <c r="BG594" s="169"/>
      <c r="BH594" s="169"/>
      <c r="BI594" s="169"/>
      <c r="BJ594" s="169"/>
      <c r="BK594" s="169"/>
      <c r="BL594" s="169"/>
      <c r="BM594" s="169"/>
      <c r="BN594" s="169"/>
      <c r="BO594" s="169"/>
      <c r="BP594" s="169"/>
      <c r="BR594" s="6"/>
      <c r="BS594" s="11"/>
      <c r="BT594" s="6"/>
      <c r="BU594" s="6"/>
    </row>
    <row r="595" spans="1:73" ht="15.75" x14ac:dyDescent="0.25">
      <c r="A595" s="52" t="s">
        <v>889</v>
      </c>
      <c r="B595" s="56"/>
      <c r="C595" s="7" t="s">
        <v>974</v>
      </c>
      <c r="D595" s="7" t="s">
        <v>895</v>
      </c>
      <c r="E595" s="7"/>
      <c r="F595" s="64"/>
      <c r="G595" s="6"/>
      <c r="H595" s="6"/>
      <c r="I595" s="10" t="s">
        <v>110</v>
      </c>
      <c r="J595" s="11" t="s">
        <v>975</v>
      </c>
      <c r="K595" s="164" t="s">
        <v>601</v>
      </c>
      <c r="L595" s="181"/>
      <c r="M595" s="181">
        <v>1000</v>
      </c>
      <c r="N595" s="80" t="s">
        <v>897</v>
      </c>
      <c r="O595" s="165"/>
      <c r="P595" s="80" t="s">
        <v>976</v>
      </c>
      <c r="Q595" s="80"/>
      <c r="R595" s="80"/>
      <c r="S595" s="166"/>
      <c r="T595" s="164"/>
      <c r="U595" s="167"/>
      <c r="V595" s="168"/>
      <c r="W595" s="12" t="str">
        <f t="shared" si="127"/>
        <v>Mqtt1</v>
      </c>
      <c r="X595" s="6" t="str">
        <f t="shared" si="128"/>
        <v>Navigation Lights</v>
      </c>
      <c r="Y595" s="106" t="str">
        <f t="shared" si="129"/>
        <v>$.Hoistable_Anchor_FwdOpTime</v>
      </c>
      <c r="Z595" s="12">
        <v>1</v>
      </c>
      <c r="AA595" s="6" t="s">
        <v>195</v>
      </c>
      <c r="AB595" s="106">
        <v>40000</v>
      </c>
      <c r="AI595" s="80"/>
      <c r="AJ595" s="116" t="s">
        <v>977</v>
      </c>
      <c r="AM595" s="80"/>
      <c r="AN595" s="80"/>
      <c r="AO595" s="80"/>
      <c r="AP595" s="80"/>
      <c r="AQ595" s="130"/>
      <c r="AR595" s="80"/>
      <c r="AS595" s="7"/>
      <c r="AT595" s="7"/>
      <c r="AU595" s="169"/>
      <c r="AV595" s="170"/>
      <c r="AW595" s="140"/>
      <c r="AX595" s="150"/>
      <c r="AY595" s="171"/>
      <c r="AZ595" s="171"/>
      <c r="BA595" s="150" t="str">
        <f t="shared" si="130"/>
        <v/>
      </c>
      <c r="BB595" s="172"/>
      <c r="BC595" s="169"/>
      <c r="BD595" s="169"/>
      <c r="BE595" s="169"/>
      <c r="BF595" s="169"/>
      <c r="BG595" s="169"/>
      <c r="BH595" s="169"/>
      <c r="BI595" s="169"/>
      <c r="BJ595" s="169"/>
      <c r="BK595" s="169"/>
      <c r="BL595" s="169"/>
      <c r="BM595" s="169"/>
      <c r="BN595" s="169"/>
      <c r="BO595" s="169"/>
      <c r="BP595" s="169"/>
      <c r="BR595" s="6"/>
      <c r="BS595" s="11"/>
      <c r="BT595" s="6"/>
      <c r="BU595" s="6"/>
    </row>
    <row r="596" spans="1:73" ht="15.75" x14ac:dyDescent="0.25">
      <c r="A596" s="52" t="s">
        <v>889</v>
      </c>
      <c r="B596" s="56" t="s">
        <v>110</v>
      </c>
      <c r="C596" s="7" t="s">
        <v>974</v>
      </c>
      <c r="D596" s="7" t="s">
        <v>895</v>
      </c>
      <c r="E596" s="7"/>
      <c r="F596" s="64"/>
      <c r="G596" s="6"/>
      <c r="H596" s="6"/>
      <c r="I596" s="10" t="s">
        <v>110</v>
      </c>
      <c r="J596" s="11" t="s">
        <v>605</v>
      </c>
      <c r="K596" s="164" t="s">
        <v>601</v>
      </c>
      <c r="L596" s="181"/>
      <c r="M596" s="181">
        <v>1000</v>
      </c>
      <c r="N596" s="78" t="s">
        <v>605</v>
      </c>
      <c r="O596" s="165"/>
      <c r="P596" s="80" t="s">
        <v>605</v>
      </c>
      <c r="Q596" s="80"/>
      <c r="R596" s="80"/>
      <c r="S596" s="166"/>
      <c r="T596" s="164"/>
      <c r="U596" s="167"/>
      <c r="V596" s="168"/>
      <c r="W596" s="12" t="str">
        <f t="shared" si="127"/>
        <v/>
      </c>
      <c r="X596" s="6" t="str">
        <f t="shared" si="128"/>
        <v/>
      </c>
      <c r="Y596" s="106" t="str">
        <f t="shared" si="129"/>
        <v/>
      </c>
      <c r="Z596" s="12">
        <v>1</v>
      </c>
      <c r="AA596" s="6" t="s">
        <v>195</v>
      </c>
      <c r="AB596" s="106">
        <v>40002</v>
      </c>
      <c r="AI596" s="80"/>
      <c r="AJ596" s="116" t="s">
        <v>977</v>
      </c>
      <c r="AM596" s="80"/>
      <c r="AN596" s="80"/>
      <c r="AO596" s="80"/>
      <c r="AP596" s="80"/>
      <c r="AQ596" s="130"/>
      <c r="AR596" s="80"/>
      <c r="AS596" s="7"/>
      <c r="AT596" s="7"/>
      <c r="AU596" s="169"/>
      <c r="AV596" s="170"/>
      <c r="AW596" s="140"/>
      <c r="AX596" s="150"/>
      <c r="AY596" s="171"/>
      <c r="AZ596" s="171"/>
      <c r="BA596" s="150" t="str">
        <f t="shared" si="130"/>
        <v/>
      </c>
      <c r="BB596" s="172"/>
      <c r="BC596" s="169"/>
      <c r="BD596" s="169"/>
      <c r="BE596" s="169"/>
      <c r="BF596" s="169"/>
      <c r="BG596" s="169"/>
      <c r="BH596" s="169"/>
      <c r="BI596" s="169"/>
      <c r="BJ596" s="169"/>
      <c r="BK596" s="169"/>
      <c r="BL596" s="169"/>
      <c r="BM596" s="169"/>
      <c r="BN596" s="169"/>
      <c r="BO596" s="169"/>
      <c r="BP596" s="169"/>
      <c r="BR596" s="6"/>
      <c r="BS596" s="11"/>
      <c r="BT596" s="6"/>
      <c r="BU596" s="6"/>
    </row>
    <row r="597" spans="1:73" ht="15.75" x14ac:dyDescent="0.25">
      <c r="A597" s="52" t="s">
        <v>889</v>
      </c>
      <c r="B597" s="56"/>
      <c r="C597" s="7" t="s">
        <v>974</v>
      </c>
      <c r="D597" s="7" t="s">
        <v>895</v>
      </c>
      <c r="E597" s="7"/>
      <c r="F597" s="64"/>
      <c r="G597" s="6"/>
      <c r="H597" s="6"/>
      <c r="I597" s="10" t="s">
        <v>110</v>
      </c>
      <c r="J597" s="11" t="s">
        <v>978</v>
      </c>
      <c r="K597" s="164" t="s">
        <v>601</v>
      </c>
      <c r="L597" s="181"/>
      <c r="M597" s="181">
        <v>1000</v>
      </c>
      <c r="N597" s="80" t="s">
        <v>897</v>
      </c>
      <c r="O597" s="165"/>
      <c r="P597" s="80" t="s">
        <v>979</v>
      </c>
      <c r="Q597" s="80"/>
      <c r="R597" s="80"/>
      <c r="S597" s="166"/>
      <c r="T597" s="164"/>
      <c r="U597" s="167"/>
      <c r="V597" s="168"/>
      <c r="W597" s="12" t="str">
        <f t="shared" si="127"/>
        <v>Mqtt1</v>
      </c>
      <c r="X597" s="6" t="str">
        <f t="shared" si="128"/>
        <v>Navigation Lights</v>
      </c>
      <c r="Y597" s="106" t="str">
        <f t="shared" si="129"/>
        <v>$.Starboard_BowOpTime</v>
      </c>
      <c r="Z597" s="12">
        <v>1</v>
      </c>
      <c r="AA597" s="6" t="s">
        <v>195</v>
      </c>
      <c r="AB597" s="106">
        <v>40004</v>
      </c>
      <c r="AI597" s="80"/>
      <c r="AJ597" s="116" t="s">
        <v>977</v>
      </c>
      <c r="AM597" s="80"/>
      <c r="AN597" s="80"/>
      <c r="AO597" s="80"/>
      <c r="AP597" s="80"/>
      <c r="AQ597" s="130"/>
      <c r="AR597" s="80"/>
      <c r="AS597" s="7"/>
      <c r="AT597" s="7"/>
      <c r="AU597" s="169"/>
      <c r="AV597" s="170"/>
      <c r="AW597" s="140"/>
      <c r="AX597" s="150"/>
      <c r="AY597" s="171"/>
      <c r="AZ597" s="171"/>
      <c r="BA597" s="150" t="str">
        <f t="shared" si="130"/>
        <v/>
      </c>
      <c r="BB597" s="172"/>
      <c r="BC597" s="169"/>
      <c r="BD597" s="169"/>
      <c r="BE597" s="169"/>
      <c r="BF597" s="169"/>
      <c r="BG597" s="169"/>
      <c r="BH597" s="169"/>
      <c r="BI597" s="169"/>
      <c r="BJ597" s="169"/>
      <c r="BK597" s="169"/>
      <c r="BL597" s="169"/>
      <c r="BM597" s="169"/>
      <c r="BN597" s="169"/>
      <c r="BO597" s="169"/>
      <c r="BP597" s="169"/>
      <c r="BR597" s="6"/>
      <c r="BS597" s="11"/>
      <c r="BT597" s="6"/>
      <c r="BU597" s="6"/>
    </row>
    <row r="598" spans="1:73" ht="15.75" x14ac:dyDescent="0.25">
      <c r="A598" s="52" t="s">
        <v>889</v>
      </c>
      <c r="B598" s="56"/>
      <c r="C598" s="7" t="s">
        <v>974</v>
      </c>
      <c r="D598" s="7" t="s">
        <v>895</v>
      </c>
      <c r="E598" s="7"/>
      <c r="F598" s="64"/>
      <c r="G598" s="6"/>
      <c r="H598" s="6"/>
      <c r="I598" s="10" t="s">
        <v>110</v>
      </c>
      <c r="J598" s="11" t="s">
        <v>980</v>
      </c>
      <c r="K598" s="164" t="s">
        <v>601</v>
      </c>
      <c r="L598" s="181"/>
      <c r="M598" s="181">
        <v>1000</v>
      </c>
      <c r="N598" s="80" t="s">
        <v>897</v>
      </c>
      <c r="O598" s="165"/>
      <c r="P598" s="80" t="s">
        <v>981</v>
      </c>
      <c r="Q598" s="80"/>
      <c r="R598" s="80"/>
      <c r="S598" s="166"/>
      <c r="T598" s="164"/>
      <c r="U598" s="167"/>
      <c r="V598" s="168"/>
      <c r="W598" s="12" t="str">
        <f t="shared" si="127"/>
        <v>Mqtt1</v>
      </c>
      <c r="X598" s="6" t="str">
        <f t="shared" si="128"/>
        <v>Navigation Lights</v>
      </c>
      <c r="Y598" s="106" t="str">
        <f t="shared" si="129"/>
        <v>$.Portside_BowOpTime</v>
      </c>
      <c r="Z598" s="12">
        <v>1</v>
      </c>
      <c r="AA598" s="6" t="s">
        <v>195</v>
      </c>
      <c r="AB598" s="106">
        <v>40006</v>
      </c>
      <c r="AI598" s="80"/>
      <c r="AJ598" s="116" t="s">
        <v>977</v>
      </c>
      <c r="AM598" s="80"/>
      <c r="AN598" s="80"/>
      <c r="AO598" s="80"/>
      <c r="AP598" s="80"/>
      <c r="AQ598" s="130"/>
      <c r="AR598" s="80"/>
      <c r="AS598" s="7"/>
      <c r="AT598" s="7"/>
      <c r="AU598" s="169"/>
      <c r="AV598" s="170"/>
      <c r="AW598" s="140"/>
      <c r="AX598" s="150"/>
      <c r="AY598" s="171"/>
      <c r="AZ598" s="171"/>
      <c r="BA598" s="150" t="str">
        <f t="shared" si="130"/>
        <v/>
      </c>
      <c r="BB598" s="172"/>
      <c r="BC598" s="169"/>
      <c r="BD598" s="169"/>
      <c r="BE598" s="169"/>
      <c r="BF598" s="169"/>
      <c r="BG598" s="169"/>
      <c r="BH598" s="169"/>
      <c r="BI598" s="169"/>
      <c r="BJ598" s="169"/>
      <c r="BK598" s="169"/>
      <c r="BL598" s="169"/>
      <c r="BM598" s="169"/>
      <c r="BN598" s="169"/>
      <c r="BO598" s="169"/>
      <c r="BP598" s="169"/>
      <c r="BR598" s="6"/>
      <c r="BS598" s="11"/>
      <c r="BT598" s="6"/>
      <c r="BU598" s="6"/>
    </row>
    <row r="599" spans="1:73" ht="15.75" x14ac:dyDescent="0.25">
      <c r="A599" s="52" t="s">
        <v>889</v>
      </c>
      <c r="B599" s="56"/>
      <c r="C599" s="7" t="s">
        <v>974</v>
      </c>
      <c r="D599" s="7" t="s">
        <v>895</v>
      </c>
      <c r="E599" s="7"/>
      <c r="F599" s="64"/>
      <c r="G599" s="6"/>
      <c r="H599" s="6"/>
      <c r="I599" s="10" t="s">
        <v>110</v>
      </c>
      <c r="J599" s="11" t="s">
        <v>982</v>
      </c>
      <c r="K599" s="164" t="s">
        <v>601</v>
      </c>
      <c r="L599" s="181"/>
      <c r="M599" s="181">
        <v>1000</v>
      </c>
      <c r="N599" s="80" t="s">
        <v>897</v>
      </c>
      <c r="O599" s="165"/>
      <c r="P599" s="80" t="s">
        <v>1337</v>
      </c>
      <c r="Q599" s="80"/>
      <c r="R599" s="80"/>
      <c r="S599" s="166"/>
      <c r="T599" s="164"/>
      <c r="U599" s="167"/>
      <c r="V599" s="168"/>
      <c r="W599" s="12" t="str">
        <f t="shared" ref="W599:W622" si="131">IF(COUNTIF(N599,"spare"),"","Mqtt1")</f>
        <v>Mqtt1</v>
      </c>
      <c r="X599" s="6" t="str">
        <f t="shared" ref="X599:X622" si="132">IF(COUNTIF(N599,"spare"),"",N599)</f>
        <v>Navigation Lights</v>
      </c>
      <c r="Y599" s="106" t="str">
        <f t="shared" ref="Y599:Y622" si="133">IF(COUNTIF(N599,"spare"),"","$."&amp;J599)</f>
        <v>$.SB_Nav_Spr_MAINOpTime</v>
      </c>
      <c r="Z599" s="12">
        <v>1</v>
      </c>
      <c r="AA599" s="6" t="s">
        <v>195</v>
      </c>
      <c r="AB599" s="106">
        <v>40008</v>
      </c>
      <c r="AI599" s="80"/>
      <c r="AJ599" s="116" t="s">
        <v>977</v>
      </c>
      <c r="AM599" s="80"/>
      <c r="AN599" s="80"/>
      <c r="AO599" s="80"/>
      <c r="AP599" s="80"/>
      <c r="AQ599" s="130"/>
      <c r="AR599" s="80"/>
      <c r="AS599" s="7"/>
      <c r="AT599" s="7"/>
      <c r="AU599" s="169"/>
      <c r="AV599" s="170"/>
      <c r="AW599" s="140"/>
      <c r="AX599" s="150"/>
      <c r="AY599" s="171"/>
      <c r="AZ599" s="171"/>
      <c r="BA599" s="150" t="str">
        <f t="shared" si="130"/>
        <v/>
      </c>
      <c r="BB599" s="172"/>
      <c r="BC599" s="169"/>
      <c r="BD599" s="169"/>
      <c r="BE599" s="169"/>
      <c r="BF599" s="169"/>
      <c r="BG599" s="169"/>
      <c r="BH599" s="169"/>
      <c r="BI599" s="169"/>
      <c r="BJ599" s="169"/>
      <c r="BK599" s="169"/>
      <c r="BL599" s="169"/>
      <c r="BM599" s="169"/>
      <c r="BN599" s="169"/>
      <c r="BO599" s="169"/>
      <c r="BP599" s="169"/>
      <c r="BR599" s="6"/>
      <c r="BS599" s="11"/>
      <c r="BT599" s="6"/>
      <c r="BU599" s="6"/>
    </row>
    <row r="600" spans="1:73" ht="15.75" x14ac:dyDescent="0.25">
      <c r="A600" s="52" t="s">
        <v>889</v>
      </c>
      <c r="B600" s="56"/>
      <c r="C600" s="7" t="s">
        <v>974</v>
      </c>
      <c r="D600" s="7" t="s">
        <v>895</v>
      </c>
      <c r="E600" s="7"/>
      <c r="F600" s="64"/>
      <c r="G600" s="6"/>
      <c r="H600" s="6"/>
      <c r="I600" s="10" t="s">
        <v>110</v>
      </c>
      <c r="J600" s="11" t="s">
        <v>983</v>
      </c>
      <c r="K600" s="164" t="s">
        <v>601</v>
      </c>
      <c r="L600" s="181"/>
      <c r="M600" s="181">
        <v>1000</v>
      </c>
      <c r="N600" s="80" t="s">
        <v>897</v>
      </c>
      <c r="O600" s="165"/>
      <c r="P600" s="80" t="s">
        <v>1338</v>
      </c>
      <c r="Q600" s="80"/>
      <c r="R600" s="80"/>
      <c r="S600" s="166"/>
      <c r="T600" s="164"/>
      <c r="U600" s="167"/>
      <c r="V600" s="168"/>
      <c r="W600" s="12" t="str">
        <f t="shared" si="131"/>
        <v>Mqtt1</v>
      </c>
      <c r="X600" s="6" t="str">
        <f t="shared" si="132"/>
        <v>Navigation Lights</v>
      </c>
      <c r="Y600" s="106" t="str">
        <f t="shared" si="133"/>
        <v>$.SB_Nav_Spr_BACKUPOpTime</v>
      </c>
      <c r="Z600" s="12">
        <v>1</v>
      </c>
      <c r="AA600" s="6" t="s">
        <v>195</v>
      </c>
      <c r="AB600" s="106">
        <v>40010</v>
      </c>
      <c r="AI600" s="80"/>
      <c r="AJ600" s="116" t="s">
        <v>977</v>
      </c>
      <c r="AM600" s="80"/>
      <c r="AN600" s="80"/>
      <c r="AO600" s="80"/>
      <c r="AP600" s="80"/>
      <c r="AQ600" s="130"/>
      <c r="AR600" s="80"/>
      <c r="AS600" s="7"/>
      <c r="AT600" s="7"/>
      <c r="AU600" s="169"/>
      <c r="AV600" s="170"/>
      <c r="AW600" s="140"/>
      <c r="AX600" s="150"/>
      <c r="AY600" s="171"/>
      <c r="AZ600" s="171"/>
      <c r="BA600" s="150" t="str">
        <f t="shared" si="130"/>
        <v/>
      </c>
      <c r="BB600" s="172"/>
      <c r="BC600" s="169"/>
      <c r="BD600" s="169"/>
      <c r="BE600" s="169"/>
      <c r="BF600" s="169"/>
      <c r="BG600" s="169"/>
      <c r="BH600" s="169"/>
      <c r="BI600" s="169"/>
      <c r="BJ600" s="169"/>
      <c r="BK600" s="169"/>
      <c r="BL600" s="169"/>
      <c r="BM600" s="169"/>
      <c r="BN600" s="169"/>
      <c r="BO600" s="169"/>
      <c r="BP600" s="169"/>
      <c r="BR600" s="6"/>
      <c r="BS600" s="11"/>
      <c r="BT600" s="6"/>
      <c r="BU600" s="6"/>
    </row>
    <row r="601" spans="1:73" ht="15.75" x14ac:dyDescent="0.25">
      <c r="A601" s="52" t="s">
        <v>889</v>
      </c>
      <c r="B601" s="56"/>
      <c r="C601" s="7" t="s">
        <v>974</v>
      </c>
      <c r="D601" s="7" t="s">
        <v>895</v>
      </c>
      <c r="E601" s="7"/>
      <c r="F601" s="64"/>
      <c r="G601" s="6"/>
      <c r="H601" s="6"/>
      <c r="I601" s="10" t="s">
        <v>110</v>
      </c>
      <c r="J601" s="11" t="s">
        <v>984</v>
      </c>
      <c r="K601" s="164" t="s">
        <v>601</v>
      </c>
      <c r="L601" s="181"/>
      <c r="M601" s="181">
        <v>1000</v>
      </c>
      <c r="N601" s="80" t="s">
        <v>897</v>
      </c>
      <c r="O601" s="165"/>
      <c r="P601" s="80" t="s">
        <v>1343</v>
      </c>
      <c r="Q601" s="80"/>
      <c r="R601" s="80"/>
      <c r="S601" s="166"/>
      <c r="T601" s="164"/>
      <c r="U601" s="167"/>
      <c r="V601" s="168"/>
      <c r="W601" s="12" t="str">
        <f t="shared" si="131"/>
        <v>Mqtt1</v>
      </c>
      <c r="X601" s="6" t="str">
        <f t="shared" si="132"/>
        <v>Navigation Lights</v>
      </c>
      <c r="Y601" s="106" t="str">
        <f t="shared" si="133"/>
        <v>$.PS_Nav_Spr_MAINOpTime</v>
      </c>
      <c r="Z601" s="12">
        <v>1</v>
      </c>
      <c r="AA601" s="6" t="s">
        <v>195</v>
      </c>
      <c r="AB601" s="106">
        <v>40012</v>
      </c>
      <c r="AI601" s="80"/>
      <c r="AJ601" s="116" t="s">
        <v>977</v>
      </c>
      <c r="AM601" s="80"/>
      <c r="AN601" s="80"/>
      <c r="AO601" s="80"/>
      <c r="AP601" s="80"/>
      <c r="AQ601" s="130"/>
      <c r="AR601" s="80"/>
      <c r="AS601" s="7"/>
      <c r="AT601" s="7"/>
      <c r="AU601" s="169"/>
      <c r="AV601" s="170"/>
      <c r="AW601" s="140"/>
      <c r="AX601" s="150"/>
      <c r="AY601" s="171"/>
      <c r="AZ601" s="171"/>
      <c r="BA601" s="150" t="str">
        <f t="shared" si="130"/>
        <v/>
      </c>
      <c r="BB601" s="172"/>
      <c r="BC601" s="169"/>
      <c r="BD601" s="169"/>
      <c r="BE601" s="169"/>
      <c r="BF601" s="169"/>
      <c r="BG601" s="169"/>
      <c r="BH601" s="169"/>
      <c r="BI601" s="169"/>
      <c r="BJ601" s="169"/>
      <c r="BK601" s="169"/>
      <c r="BL601" s="169"/>
      <c r="BM601" s="169"/>
      <c r="BN601" s="169"/>
      <c r="BO601" s="169"/>
      <c r="BP601" s="169"/>
      <c r="BR601" s="6"/>
      <c r="BS601" s="11"/>
      <c r="BT601" s="6"/>
      <c r="BU601" s="6"/>
    </row>
    <row r="602" spans="1:73" ht="15.75" x14ac:dyDescent="0.25">
      <c r="A602" s="52" t="s">
        <v>889</v>
      </c>
      <c r="B602" s="56"/>
      <c r="C602" s="7" t="s">
        <v>974</v>
      </c>
      <c r="D602" s="7" t="s">
        <v>895</v>
      </c>
      <c r="E602" s="7"/>
      <c r="F602" s="64"/>
      <c r="G602" s="6"/>
      <c r="H602" s="6"/>
      <c r="I602" s="10" t="s">
        <v>110</v>
      </c>
      <c r="J602" s="11" t="s">
        <v>985</v>
      </c>
      <c r="K602" s="164" t="s">
        <v>601</v>
      </c>
      <c r="L602" s="181"/>
      <c r="M602" s="181">
        <v>1000</v>
      </c>
      <c r="N602" s="80" t="s">
        <v>897</v>
      </c>
      <c r="O602" s="165"/>
      <c r="P602" s="80" t="s">
        <v>1344</v>
      </c>
      <c r="Q602" s="80"/>
      <c r="R602" s="80"/>
      <c r="S602" s="166"/>
      <c r="T602" s="164"/>
      <c r="U602" s="167"/>
      <c r="V602" s="168"/>
      <c r="W602" s="12" t="str">
        <f t="shared" si="131"/>
        <v>Mqtt1</v>
      </c>
      <c r="X602" s="6" t="str">
        <f t="shared" si="132"/>
        <v>Navigation Lights</v>
      </c>
      <c r="Y602" s="106" t="str">
        <f t="shared" si="133"/>
        <v>$.PS_Nav_Spr_BACKUPOpTime</v>
      </c>
      <c r="Z602" s="12">
        <v>1</v>
      </c>
      <c r="AA602" s="6" t="s">
        <v>195</v>
      </c>
      <c r="AB602" s="106">
        <v>40014</v>
      </c>
      <c r="AI602" s="80"/>
      <c r="AJ602" s="116" t="s">
        <v>977</v>
      </c>
      <c r="AM602" s="80"/>
      <c r="AN602" s="80"/>
      <c r="AO602" s="80"/>
      <c r="AP602" s="80"/>
      <c r="AQ602" s="130"/>
      <c r="AR602" s="80"/>
      <c r="AS602" s="7"/>
      <c r="AT602" s="7"/>
      <c r="AU602" s="169"/>
      <c r="AV602" s="170"/>
      <c r="AW602" s="140"/>
      <c r="AX602" s="150"/>
      <c r="AY602" s="171"/>
      <c r="AZ602" s="171"/>
      <c r="BA602" s="150" t="str">
        <f t="shared" si="130"/>
        <v/>
      </c>
      <c r="BB602" s="172"/>
      <c r="BC602" s="169"/>
      <c r="BD602" s="169"/>
      <c r="BE602" s="169"/>
      <c r="BF602" s="169"/>
      <c r="BG602" s="169"/>
      <c r="BH602" s="169"/>
      <c r="BI602" s="169"/>
      <c r="BJ602" s="169"/>
      <c r="BK602" s="169"/>
      <c r="BL602" s="169"/>
      <c r="BM602" s="169"/>
      <c r="BN602" s="169"/>
      <c r="BO602" s="169"/>
      <c r="BP602" s="169"/>
      <c r="BR602" s="6"/>
      <c r="BS602" s="11"/>
      <c r="BT602" s="6"/>
      <c r="BU602" s="6"/>
    </row>
    <row r="603" spans="1:73" ht="15.75" x14ac:dyDescent="0.25">
      <c r="A603" s="52" t="s">
        <v>889</v>
      </c>
      <c r="B603" s="56"/>
      <c r="C603" s="7" t="s">
        <v>974</v>
      </c>
      <c r="D603" s="7" t="s">
        <v>895</v>
      </c>
      <c r="E603" s="7"/>
      <c r="F603" s="64"/>
      <c r="G603" s="6"/>
      <c r="H603" s="6"/>
      <c r="I603" s="10" t="s">
        <v>110</v>
      </c>
      <c r="J603" s="11" t="s">
        <v>986</v>
      </c>
      <c r="K603" s="164" t="s">
        <v>601</v>
      </c>
      <c r="L603" s="181"/>
      <c r="M603" s="181">
        <v>1000</v>
      </c>
      <c r="N603" s="80" t="s">
        <v>897</v>
      </c>
      <c r="O603" s="165"/>
      <c r="P603" s="80" t="s">
        <v>987</v>
      </c>
      <c r="Q603" s="80"/>
      <c r="R603" s="80"/>
      <c r="S603" s="166"/>
      <c r="T603" s="164"/>
      <c r="U603" s="167"/>
      <c r="V603" s="168"/>
      <c r="W603" s="12" t="str">
        <f t="shared" si="131"/>
        <v>Mqtt1</v>
      </c>
      <c r="X603" s="6" t="str">
        <f t="shared" si="132"/>
        <v>Navigation Lights</v>
      </c>
      <c r="Y603" s="106" t="str">
        <f t="shared" si="133"/>
        <v>$.Anchor_Aft_MAINOpTime</v>
      </c>
      <c r="Z603" s="12">
        <v>1</v>
      </c>
      <c r="AA603" s="6" t="s">
        <v>195</v>
      </c>
      <c r="AB603" s="106">
        <v>40016</v>
      </c>
      <c r="AI603" s="80"/>
      <c r="AJ603" s="116" t="s">
        <v>977</v>
      </c>
      <c r="AM603" s="80"/>
      <c r="AN603" s="80"/>
      <c r="AO603" s="80"/>
      <c r="AP603" s="80"/>
      <c r="AQ603" s="130"/>
      <c r="AR603" s="80"/>
      <c r="AS603" s="7"/>
      <c r="AT603" s="7"/>
      <c r="AU603" s="169"/>
      <c r="AV603" s="170"/>
      <c r="AW603" s="140"/>
      <c r="AX603" s="150"/>
      <c r="AY603" s="171"/>
      <c r="AZ603" s="171"/>
      <c r="BA603" s="150" t="str">
        <f t="shared" si="130"/>
        <v/>
      </c>
      <c r="BB603" s="172"/>
      <c r="BC603" s="169"/>
      <c r="BD603" s="169"/>
      <c r="BE603" s="169"/>
      <c r="BF603" s="169"/>
      <c r="BG603" s="169"/>
      <c r="BH603" s="169"/>
      <c r="BI603" s="169"/>
      <c r="BJ603" s="169"/>
      <c r="BK603" s="169"/>
      <c r="BL603" s="169"/>
      <c r="BM603" s="169"/>
      <c r="BN603" s="169"/>
      <c r="BO603" s="169"/>
      <c r="BP603" s="169"/>
      <c r="BR603" s="6"/>
      <c r="BS603" s="11"/>
      <c r="BT603" s="6"/>
      <c r="BU603" s="6"/>
    </row>
    <row r="604" spans="1:73" ht="15.75" x14ac:dyDescent="0.25">
      <c r="A604" s="52" t="s">
        <v>889</v>
      </c>
      <c r="B604" s="56"/>
      <c r="C604" s="7" t="s">
        <v>974</v>
      </c>
      <c r="D604" s="7" t="s">
        <v>895</v>
      </c>
      <c r="E604" s="7"/>
      <c r="F604" s="64"/>
      <c r="G604" s="6"/>
      <c r="H604" s="6"/>
      <c r="I604" s="10" t="s">
        <v>110</v>
      </c>
      <c r="J604" s="11" t="s">
        <v>988</v>
      </c>
      <c r="K604" s="164" t="s">
        <v>601</v>
      </c>
      <c r="L604" s="181"/>
      <c r="M604" s="181">
        <v>1000</v>
      </c>
      <c r="N604" s="80" t="s">
        <v>897</v>
      </c>
      <c r="O604" s="165"/>
      <c r="P604" s="80" t="s">
        <v>989</v>
      </c>
      <c r="Q604" s="80"/>
      <c r="R604" s="80"/>
      <c r="S604" s="166"/>
      <c r="T604" s="164"/>
      <c r="U604" s="167"/>
      <c r="V604" s="168"/>
      <c r="W604" s="12" t="str">
        <f t="shared" si="131"/>
        <v>Mqtt1</v>
      </c>
      <c r="X604" s="6" t="str">
        <f t="shared" si="132"/>
        <v>Navigation Lights</v>
      </c>
      <c r="Y604" s="106" t="str">
        <f t="shared" si="133"/>
        <v>$.Anchor_Aft_BACKUPOpTime</v>
      </c>
      <c r="Z604" s="12">
        <v>1</v>
      </c>
      <c r="AA604" s="6" t="s">
        <v>195</v>
      </c>
      <c r="AB604" s="106">
        <v>40018</v>
      </c>
      <c r="AI604" s="80"/>
      <c r="AJ604" s="116" t="s">
        <v>977</v>
      </c>
      <c r="AM604" s="80"/>
      <c r="AN604" s="80"/>
      <c r="AO604" s="80"/>
      <c r="AP604" s="80"/>
      <c r="AQ604" s="130"/>
      <c r="AR604" s="80"/>
      <c r="AS604" s="7"/>
      <c r="AT604" s="7"/>
      <c r="AU604" s="169"/>
      <c r="AV604" s="170"/>
      <c r="AW604" s="140"/>
      <c r="AX604" s="150"/>
      <c r="AY604" s="171"/>
      <c r="AZ604" s="171"/>
      <c r="BA604" s="150" t="str">
        <f t="shared" si="130"/>
        <v/>
      </c>
      <c r="BB604" s="172"/>
      <c r="BC604" s="169"/>
      <c r="BD604" s="169"/>
      <c r="BE604" s="169"/>
      <c r="BF604" s="169"/>
      <c r="BG604" s="169"/>
      <c r="BH604" s="169"/>
      <c r="BI604" s="169"/>
      <c r="BJ604" s="169"/>
      <c r="BK604" s="169"/>
      <c r="BL604" s="169"/>
      <c r="BM604" s="169"/>
      <c r="BN604" s="169"/>
      <c r="BO604" s="169"/>
      <c r="BP604" s="169"/>
      <c r="BR604" s="6"/>
      <c r="BS604" s="11"/>
      <c r="BT604" s="6"/>
      <c r="BU604" s="6"/>
    </row>
    <row r="605" spans="1:73" ht="15.75" x14ac:dyDescent="0.25">
      <c r="A605" s="52" t="s">
        <v>889</v>
      </c>
      <c r="B605" s="56"/>
      <c r="C605" s="7" t="s">
        <v>974</v>
      </c>
      <c r="D605" s="7" t="s">
        <v>895</v>
      </c>
      <c r="E605" s="7"/>
      <c r="F605" s="64"/>
      <c r="G605" s="6"/>
      <c r="H605" s="6"/>
      <c r="I605" s="10" t="s">
        <v>110</v>
      </c>
      <c r="J605" s="11" t="s">
        <v>990</v>
      </c>
      <c r="K605" s="164" t="s">
        <v>601</v>
      </c>
      <c r="L605" s="181"/>
      <c r="M605" s="181">
        <v>1000</v>
      </c>
      <c r="N605" s="80" t="s">
        <v>897</v>
      </c>
      <c r="O605" s="165"/>
      <c r="P605" s="80" t="s">
        <v>991</v>
      </c>
      <c r="Q605" s="80"/>
      <c r="R605" s="80"/>
      <c r="S605" s="166"/>
      <c r="T605" s="164"/>
      <c r="U605" s="167"/>
      <c r="V605" s="168"/>
      <c r="W605" s="12" t="str">
        <f t="shared" si="131"/>
        <v>Mqtt1</v>
      </c>
      <c r="X605" s="6" t="str">
        <f t="shared" si="132"/>
        <v>Navigation Lights</v>
      </c>
      <c r="Y605" s="106" t="str">
        <f t="shared" si="133"/>
        <v>$.Steam_Main_MAINOpTime</v>
      </c>
      <c r="Z605" s="12">
        <v>1</v>
      </c>
      <c r="AA605" s="6" t="s">
        <v>195</v>
      </c>
      <c r="AB605" s="106">
        <v>40020</v>
      </c>
      <c r="AI605" s="80"/>
      <c r="AJ605" s="116" t="s">
        <v>977</v>
      </c>
      <c r="AM605" s="80"/>
      <c r="AN605" s="80"/>
      <c r="AO605" s="80"/>
      <c r="AP605" s="80"/>
      <c r="AQ605" s="130"/>
      <c r="AR605" s="80"/>
      <c r="AS605" s="7"/>
      <c r="AT605" s="7"/>
      <c r="AU605" s="169"/>
      <c r="AV605" s="170"/>
      <c r="AW605" s="140"/>
      <c r="AX605" s="150"/>
      <c r="AY605" s="171"/>
      <c r="AZ605" s="171"/>
      <c r="BA605" s="150" t="str">
        <f t="shared" si="130"/>
        <v/>
      </c>
      <c r="BB605" s="172"/>
      <c r="BC605" s="169"/>
      <c r="BD605" s="169"/>
      <c r="BE605" s="169"/>
      <c r="BF605" s="169"/>
      <c r="BG605" s="169"/>
      <c r="BH605" s="169"/>
      <c r="BI605" s="169"/>
      <c r="BJ605" s="169"/>
      <c r="BK605" s="169"/>
      <c r="BL605" s="169"/>
      <c r="BM605" s="169"/>
      <c r="BN605" s="169"/>
      <c r="BO605" s="169"/>
      <c r="BP605" s="169"/>
      <c r="BR605" s="6"/>
      <c r="BS605" s="11"/>
      <c r="BT605" s="6"/>
      <c r="BU605" s="6"/>
    </row>
    <row r="606" spans="1:73" ht="15.75" x14ac:dyDescent="0.25">
      <c r="A606" s="52" t="s">
        <v>889</v>
      </c>
      <c r="B606" s="56"/>
      <c r="C606" s="7" t="s">
        <v>974</v>
      </c>
      <c r="D606" s="7" t="s">
        <v>895</v>
      </c>
      <c r="E606" s="7"/>
      <c r="F606" s="64"/>
      <c r="G606" s="6"/>
      <c r="H606" s="6"/>
      <c r="I606" s="10" t="s">
        <v>110</v>
      </c>
      <c r="J606" s="11" t="s">
        <v>992</v>
      </c>
      <c r="K606" s="164" t="s">
        <v>601</v>
      </c>
      <c r="L606" s="181"/>
      <c r="M606" s="181">
        <v>1000</v>
      </c>
      <c r="N606" s="80" t="s">
        <v>897</v>
      </c>
      <c r="O606" s="165"/>
      <c r="P606" s="80" t="s">
        <v>993</v>
      </c>
      <c r="Q606" s="80"/>
      <c r="R606" s="80"/>
      <c r="S606" s="166"/>
      <c r="T606" s="164"/>
      <c r="U606" s="167"/>
      <c r="V606" s="168"/>
      <c r="W606" s="12" t="str">
        <f t="shared" si="131"/>
        <v>Mqtt1</v>
      </c>
      <c r="X606" s="6" t="str">
        <f t="shared" si="132"/>
        <v>Navigation Lights</v>
      </c>
      <c r="Y606" s="106" t="str">
        <f t="shared" si="133"/>
        <v>$.Steam_Main_BACKUPOpTime</v>
      </c>
      <c r="Z606" s="12">
        <v>1</v>
      </c>
      <c r="AA606" s="6" t="s">
        <v>195</v>
      </c>
      <c r="AB606" s="106">
        <v>40022</v>
      </c>
      <c r="AI606" s="80"/>
      <c r="AJ606" s="116" t="s">
        <v>977</v>
      </c>
      <c r="AM606" s="80"/>
      <c r="AN606" s="80"/>
      <c r="AO606" s="80"/>
      <c r="AP606" s="80"/>
      <c r="AQ606" s="130"/>
      <c r="AR606" s="80"/>
      <c r="AS606" s="7"/>
      <c r="AT606" s="7"/>
      <c r="AU606" s="169"/>
      <c r="AV606" s="170"/>
      <c r="AW606" s="140"/>
      <c r="AX606" s="150"/>
      <c r="AY606" s="171"/>
      <c r="AZ606" s="171"/>
      <c r="BA606" s="150" t="str">
        <f t="shared" si="130"/>
        <v/>
      </c>
      <c r="BB606" s="172"/>
      <c r="BC606" s="169"/>
      <c r="BD606" s="169"/>
      <c r="BE606" s="169"/>
      <c r="BF606" s="169"/>
      <c r="BG606" s="169"/>
      <c r="BH606" s="169"/>
      <c r="BI606" s="169"/>
      <c r="BJ606" s="169"/>
      <c r="BK606" s="169"/>
      <c r="BL606" s="169"/>
      <c r="BM606" s="169"/>
      <c r="BN606" s="169"/>
      <c r="BO606" s="169"/>
      <c r="BP606" s="169"/>
      <c r="BR606" s="6"/>
      <c r="BS606" s="11"/>
      <c r="BT606" s="6"/>
      <c r="BU606" s="6"/>
    </row>
    <row r="607" spans="1:73" ht="15.75" x14ac:dyDescent="0.25">
      <c r="A607" s="52" t="s">
        <v>889</v>
      </c>
      <c r="B607" s="56"/>
      <c r="C607" s="7" t="s">
        <v>974</v>
      </c>
      <c r="D607" s="7" t="s">
        <v>895</v>
      </c>
      <c r="E607" s="7"/>
      <c r="F607" s="64"/>
      <c r="G607" s="6"/>
      <c r="H607" s="6"/>
      <c r="I607" s="10" t="s">
        <v>110</v>
      </c>
      <c r="J607" s="11" t="s">
        <v>994</v>
      </c>
      <c r="K607" s="164" t="s">
        <v>601</v>
      </c>
      <c r="L607" s="181"/>
      <c r="M607" s="181">
        <v>1000</v>
      </c>
      <c r="N607" s="80" t="s">
        <v>897</v>
      </c>
      <c r="O607" s="165"/>
      <c r="P607" s="80" t="s">
        <v>995</v>
      </c>
      <c r="Q607" s="80"/>
      <c r="R607" s="80"/>
      <c r="S607" s="166"/>
      <c r="T607" s="164"/>
      <c r="U607" s="167"/>
      <c r="V607" s="168"/>
      <c r="W607" s="12" t="str">
        <f t="shared" si="131"/>
        <v>Mqtt1</v>
      </c>
      <c r="X607" s="6" t="str">
        <f t="shared" si="132"/>
        <v>Navigation Lights</v>
      </c>
      <c r="Y607" s="106" t="str">
        <f t="shared" si="133"/>
        <v>$.Steam_Mizz_MAINOpTime</v>
      </c>
      <c r="Z607" s="12">
        <v>1</v>
      </c>
      <c r="AA607" s="6" t="s">
        <v>195</v>
      </c>
      <c r="AB607" s="106">
        <v>40024</v>
      </c>
      <c r="AI607" s="80"/>
      <c r="AJ607" s="116" t="s">
        <v>977</v>
      </c>
      <c r="AM607" s="80"/>
      <c r="AN607" s="80"/>
      <c r="AO607" s="80"/>
      <c r="AP607" s="80"/>
      <c r="AQ607" s="130"/>
      <c r="AR607" s="80"/>
      <c r="AS607" s="7"/>
      <c r="AT607" s="7"/>
      <c r="AU607" s="169"/>
      <c r="AV607" s="170"/>
      <c r="AW607" s="140"/>
      <c r="AX607" s="173"/>
      <c r="AY607" s="171"/>
      <c r="AZ607" s="171"/>
      <c r="BA607" s="150" t="str">
        <f t="shared" si="130"/>
        <v/>
      </c>
      <c r="BB607" s="172"/>
      <c r="BC607" s="169"/>
      <c r="BD607" s="169"/>
      <c r="BE607" s="169"/>
      <c r="BF607" s="169"/>
      <c r="BG607" s="169"/>
      <c r="BH607" s="169"/>
      <c r="BI607" s="169"/>
      <c r="BJ607" s="169"/>
      <c r="BK607" s="169"/>
      <c r="BL607" s="169"/>
      <c r="BM607" s="169"/>
      <c r="BN607" s="169"/>
      <c r="BO607" s="169"/>
      <c r="BP607" s="169"/>
      <c r="BR607" s="6"/>
      <c r="BS607" s="11"/>
      <c r="BT607" s="6"/>
      <c r="BU607" s="6"/>
    </row>
    <row r="608" spans="1:73" ht="15.75" x14ac:dyDescent="0.25">
      <c r="A608" s="52" t="s">
        <v>889</v>
      </c>
      <c r="B608" s="56"/>
      <c r="C608" s="7" t="s">
        <v>974</v>
      </c>
      <c r="D608" s="7" t="s">
        <v>895</v>
      </c>
      <c r="E608" s="7"/>
      <c r="F608" s="64"/>
      <c r="G608" s="6"/>
      <c r="H608" s="6"/>
      <c r="I608" s="10" t="s">
        <v>110</v>
      </c>
      <c r="J608" s="11" t="s">
        <v>996</v>
      </c>
      <c r="K608" s="164" t="s">
        <v>601</v>
      </c>
      <c r="L608" s="181"/>
      <c r="M608" s="181">
        <v>1000</v>
      </c>
      <c r="N608" s="80" t="s">
        <v>897</v>
      </c>
      <c r="O608" s="165"/>
      <c r="P608" s="80" t="s">
        <v>997</v>
      </c>
      <c r="Q608" s="80"/>
      <c r="R608" s="80"/>
      <c r="S608" s="166"/>
      <c r="T608" s="164"/>
      <c r="U608" s="167"/>
      <c r="V608" s="168"/>
      <c r="W608" s="12" t="str">
        <f t="shared" si="131"/>
        <v>Mqtt1</v>
      </c>
      <c r="X608" s="6" t="str">
        <f t="shared" si="132"/>
        <v>Navigation Lights</v>
      </c>
      <c r="Y608" s="106" t="str">
        <f t="shared" si="133"/>
        <v>$.Steam_Mizz_BACKUPOpTime</v>
      </c>
      <c r="Z608" s="12">
        <v>1</v>
      </c>
      <c r="AA608" s="6" t="s">
        <v>195</v>
      </c>
      <c r="AB608" s="106">
        <v>40026</v>
      </c>
      <c r="AI608" s="80"/>
      <c r="AJ608" s="116" t="s">
        <v>977</v>
      </c>
      <c r="AM608" s="80"/>
      <c r="AN608" s="80"/>
      <c r="AO608" s="80"/>
      <c r="AP608" s="80"/>
      <c r="AQ608" s="130"/>
      <c r="AR608" s="80"/>
      <c r="AS608" s="7"/>
      <c r="AT608" s="7"/>
      <c r="AU608" s="169"/>
      <c r="AV608" s="170"/>
      <c r="AW608" s="140"/>
      <c r="AX608" s="150"/>
      <c r="AY608" s="171"/>
      <c r="AZ608" s="171"/>
      <c r="BA608" s="150" t="str">
        <f t="shared" si="130"/>
        <v/>
      </c>
      <c r="BB608" s="172"/>
      <c r="BC608" s="169"/>
      <c r="BD608" s="169"/>
      <c r="BE608" s="169"/>
      <c r="BF608" s="169"/>
      <c r="BG608" s="169"/>
      <c r="BH608" s="169"/>
      <c r="BI608" s="169"/>
      <c r="BJ608" s="169"/>
      <c r="BK608" s="169"/>
      <c r="BL608" s="169"/>
      <c r="BM608" s="169"/>
      <c r="BN608" s="169"/>
      <c r="BO608" s="169"/>
      <c r="BP608" s="169"/>
      <c r="BR608" s="6"/>
      <c r="BS608" s="11"/>
      <c r="BT608" s="6"/>
      <c r="BU608" s="6"/>
    </row>
    <row r="609" spans="1:73" ht="15.75" x14ac:dyDescent="0.25">
      <c r="A609" s="52" t="s">
        <v>889</v>
      </c>
      <c r="B609" s="56"/>
      <c r="C609" s="7" t="s">
        <v>974</v>
      </c>
      <c r="D609" s="7" t="s">
        <v>895</v>
      </c>
      <c r="E609" s="7"/>
      <c r="F609" s="64"/>
      <c r="G609" s="6"/>
      <c r="H609" s="6"/>
      <c r="I609" s="10" t="s">
        <v>110</v>
      </c>
      <c r="J609" s="11" t="s">
        <v>998</v>
      </c>
      <c r="K609" s="164" t="s">
        <v>601</v>
      </c>
      <c r="L609" s="181"/>
      <c r="M609" s="181">
        <v>1000</v>
      </c>
      <c r="N609" s="80" t="s">
        <v>897</v>
      </c>
      <c r="O609" s="165"/>
      <c r="P609" s="80" t="s">
        <v>999</v>
      </c>
      <c r="Q609" s="80"/>
      <c r="R609" s="80"/>
      <c r="S609" s="166"/>
      <c r="T609" s="164"/>
      <c r="U609" s="167"/>
      <c r="V609" s="168"/>
      <c r="W609" s="12" t="str">
        <f t="shared" si="131"/>
        <v>Mqtt1</v>
      </c>
      <c r="X609" s="6" t="str">
        <f t="shared" si="132"/>
        <v>Navigation Lights</v>
      </c>
      <c r="Y609" s="106" t="str">
        <f t="shared" si="133"/>
        <v>$.NUC_SB180_MAINOpTime</v>
      </c>
      <c r="Z609" s="12">
        <v>1</v>
      </c>
      <c r="AA609" s="6" t="s">
        <v>195</v>
      </c>
      <c r="AB609" s="106">
        <v>40028</v>
      </c>
      <c r="AI609" s="80"/>
      <c r="AJ609" s="116" t="s">
        <v>977</v>
      </c>
      <c r="AM609" s="80"/>
      <c r="AN609" s="80"/>
      <c r="AO609" s="80"/>
      <c r="AP609" s="80"/>
      <c r="AQ609" s="130"/>
      <c r="AR609" s="80"/>
      <c r="AS609" s="7"/>
      <c r="AT609" s="7"/>
      <c r="AU609" s="169"/>
      <c r="AV609" s="170"/>
      <c r="AW609" s="140"/>
      <c r="AX609" s="150"/>
      <c r="AY609" s="171"/>
      <c r="AZ609" s="171"/>
      <c r="BA609" s="150" t="str">
        <f t="shared" si="130"/>
        <v/>
      </c>
      <c r="BB609" s="172"/>
      <c r="BC609" s="169"/>
      <c r="BD609" s="169"/>
      <c r="BE609" s="169"/>
      <c r="BF609" s="169"/>
      <c r="BG609" s="169"/>
      <c r="BH609" s="169"/>
      <c r="BI609" s="169"/>
      <c r="BJ609" s="169"/>
      <c r="BK609" s="169"/>
      <c r="BL609" s="169"/>
      <c r="BM609" s="169"/>
      <c r="BN609" s="169"/>
      <c r="BO609" s="169"/>
      <c r="BP609" s="169"/>
      <c r="BR609" s="6"/>
      <c r="BS609" s="11"/>
      <c r="BT609" s="6"/>
      <c r="BU609" s="6"/>
    </row>
    <row r="610" spans="1:73" ht="15.75" x14ac:dyDescent="0.25">
      <c r="A610" s="52" t="s">
        <v>889</v>
      </c>
      <c r="B610" s="56"/>
      <c r="C610" s="7" t="s">
        <v>974</v>
      </c>
      <c r="D610" s="7" t="s">
        <v>895</v>
      </c>
      <c r="E610" s="7"/>
      <c r="F610" s="64"/>
      <c r="G610" s="6"/>
      <c r="H610" s="6"/>
      <c r="I610" s="10" t="s">
        <v>110</v>
      </c>
      <c r="J610" s="11" t="s">
        <v>1000</v>
      </c>
      <c r="K610" s="164" t="s">
        <v>601</v>
      </c>
      <c r="L610" s="181"/>
      <c r="M610" s="181">
        <v>1000</v>
      </c>
      <c r="N610" s="80" t="s">
        <v>897</v>
      </c>
      <c r="O610" s="165"/>
      <c r="P610" s="80" t="s">
        <v>1001</v>
      </c>
      <c r="Q610" s="80"/>
      <c r="R610" s="80"/>
      <c r="S610" s="166"/>
      <c r="T610" s="164"/>
      <c r="U610" s="167"/>
      <c r="V610" s="168"/>
      <c r="W610" s="12" t="str">
        <f t="shared" si="131"/>
        <v>Mqtt1</v>
      </c>
      <c r="X610" s="6" t="str">
        <f t="shared" si="132"/>
        <v>Navigation Lights</v>
      </c>
      <c r="Y610" s="106" t="str">
        <f t="shared" si="133"/>
        <v>$.NUC_SB180_BACKUPOpTime</v>
      </c>
      <c r="Z610" s="12">
        <v>1</v>
      </c>
      <c r="AA610" s="6" t="s">
        <v>195</v>
      </c>
      <c r="AB610" s="106">
        <v>40030</v>
      </c>
      <c r="AI610" s="80"/>
      <c r="AJ610" s="116" t="s">
        <v>977</v>
      </c>
      <c r="AM610" s="80"/>
      <c r="AN610" s="80"/>
      <c r="AO610" s="80"/>
      <c r="AP610" s="80"/>
      <c r="AQ610" s="130"/>
      <c r="AR610" s="80"/>
      <c r="AS610" s="7"/>
      <c r="AT610" s="7"/>
      <c r="AU610" s="169"/>
      <c r="AV610" s="170"/>
      <c r="AW610" s="140"/>
      <c r="AX610" s="150"/>
      <c r="AY610" s="171"/>
      <c r="AZ610" s="171"/>
      <c r="BA610" s="150" t="str">
        <f t="shared" si="130"/>
        <v/>
      </c>
      <c r="BB610" s="172"/>
      <c r="BC610" s="169"/>
      <c r="BD610" s="169"/>
      <c r="BE610" s="169"/>
      <c r="BF610" s="169"/>
      <c r="BG610" s="169"/>
      <c r="BH610" s="169"/>
      <c r="BI610" s="169"/>
      <c r="BJ610" s="169"/>
      <c r="BK610" s="169"/>
      <c r="BL610" s="169"/>
      <c r="BM610" s="169"/>
      <c r="BN610" s="169"/>
      <c r="BO610" s="169"/>
      <c r="BP610" s="169"/>
      <c r="BR610" s="6"/>
      <c r="BS610" s="11"/>
      <c r="BT610" s="6"/>
      <c r="BU610" s="6"/>
    </row>
    <row r="611" spans="1:73" ht="15.75" x14ac:dyDescent="0.25">
      <c r="A611" s="52" t="s">
        <v>889</v>
      </c>
      <c r="B611" s="56"/>
      <c r="C611" s="7" t="s">
        <v>974</v>
      </c>
      <c r="D611" s="7" t="s">
        <v>895</v>
      </c>
      <c r="E611" s="7"/>
      <c r="F611" s="64"/>
      <c r="G611" s="6"/>
      <c r="H611" s="6"/>
      <c r="I611" s="10" t="s">
        <v>110</v>
      </c>
      <c r="J611" s="11" t="s">
        <v>1002</v>
      </c>
      <c r="K611" s="164" t="s">
        <v>601</v>
      </c>
      <c r="L611" s="181"/>
      <c r="M611" s="181">
        <v>1000</v>
      </c>
      <c r="N611" s="80" t="s">
        <v>897</v>
      </c>
      <c r="O611" s="165"/>
      <c r="P611" s="80" t="s">
        <v>1345</v>
      </c>
      <c r="Q611" s="80"/>
      <c r="R611" s="80"/>
      <c r="S611" s="166"/>
      <c r="T611" s="164"/>
      <c r="U611" s="167"/>
      <c r="V611" s="168"/>
      <c r="W611" s="12" t="str">
        <f t="shared" si="131"/>
        <v>Mqtt1</v>
      </c>
      <c r="X611" s="6" t="str">
        <f t="shared" si="132"/>
        <v>Navigation Lights</v>
      </c>
      <c r="Y611" s="106" t="str">
        <f t="shared" si="133"/>
        <v>$.NUC_PS180_MAINOpTime</v>
      </c>
      <c r="Z611" s="12">
        <v>1</v>
      </c>
      <c r="AA611" s="6" t="s">
        <v>195</v>
      </c>
      <c r="AB611" s="106">
        <v>40032</v>
      </c>
      <c r="AI611" s="80"/>
      <c r="AJ611" s="116" t="s">
        <v>977</v>
      </c>
      <c r="AM611" s="80"/>
      <c r="AN611" s="80"/>
      <c r="AO611" s="80"/>
      <c r="AP611" s="80"/>
      <c r="AQ611" s="130"/>
      <c r="AR611" s="80"/>
      <c r="AS611" s="7"/>
      <c r="AT611" s="7"/>
      <c r="AU611" s="169"/>
      <c r="AV611" s="170"/>
      <c r="AW611" s="140"/>
      <c r="AX611" s="150"/>
      <c r="AY611" s="171"/>
      <c r="AZ611" s="171"/>
      <c r="BA611" s="150" t="str">
        <f t="shared" si="130"/>
        <v/>
      </c>
      <c r="BB611" s="172"/>
      <c r="BC611" s="169"/>
      <c r="BD611" s="169"/>
      <c r="BE611" s="169"/>
      <c r="BF611" s="169"/>
      <c r="BG611" s="169"/>
      <c r="BH611" s="169"/>
      <c r="BI611" s="169"/>
      <c r="BJ611" s="169"/>
      <c r="BK611" s="169"/>
      <c r="BL611" s="169"/>
      <c r="BM611" s="169"/>
      <c r="BN611" s="169"/>
      <c r="BO611" s="169"/>
      <c r="BP611" s="169"/>
      <c r="BR611" s="6"/>
      <c r="BS611" s="11"/>
      <c r="BT611" s="6"/>
      <c r="BU611" s="6"/>
    </row>
    <row r="612" spans="1:73" ht="15.75" x14ac:dyDescent="0.25">
      <c r="A612" s="52" t="s">
        <v>889</v>
      </c>
      <c r="B612" s="56"/>
      <c r="C612" s="7" t="s">
        <v>974</v>
      </c>
      <c r="D612" s="7" t="s">
        <v>895</v>
      </c>
      <c r="E612" s="7"/>
      <c r="F612" s="64"/>
      <c r="G612" s="6"/>
      <c r="H612" s="6"/>
      <c r="I612" s="10" t="s">
        <v>110</v>
      </c>
      <c r="J612" s="11" t="s">
        <v>1003</v>
      </c>
      <c r="K612" s="164" t="s">
        <v>601</v>
      </c>
      <c r="L612" s="181"/>
      <c r="M612" s="181">
        <v>1000</v>
      </c>
      <c r="N612" s="80" t="s">
        <v>897</v>
      </c>
      <c r="O612" s="165"/>
      <c r="P612" s="80" t="s">
        <v>1346</v>
      </c>
      <c r="Q612" s="80"/>
      <c r="R612" s="80"/>
      <c r="S612" s="166"/>
      <c r="T612" s="164"/>
      <c r="U612" s="167"/>
      <c r="V612" s="168"/>
      <c r="W612" s="12" t="str">
        <f t="shared" si="131"/>
        <v>Mqtt1</v>
      </c>
      <c r="X612" s="6" t="str">
        <f t="shared" si="132"/>
        <v>Navigation Lights</v>
      </c>
      <c r="Y612" s="106" t="str">
        <f t="shared" si="133"/>
        <v>$.NUC_PS180_BACKUPOpTime</v>
      </c>
      <c r="Z612" s="12">
        <v>1</v>
      </c>
      <c r="AA612" s="6" t="s">
        <v>195</v>
      </c>
      <c r="AB612" s="106">
        <v>40034</v>
      </c>
      <c r="AI612" s="80"/>
      <c r="AJ612" s="116" t="s">
        <v>977</v>
      </c>
      <c r="AM612" s="80"/>
      <c r="AN612" s="80"/>
      <c r="AO612" s="80"/>
      <c r="AP612" s="80"/>
      <c r="AQ612" s="130"/>
      <c r="AR612" s="80"/>
      <c r="AS612" s="7"/>
      <c r="AT612" s="7"/>
      <c r="AU612" s="169"/>
      <c r="AV612" s="170"/>
      <c r="AW612" s="140"/>
      <c r="AX612" s="150"/>
      <c r="AY612" s="171"/>
      <c r="AZ612" s="171"/>
      <c r="BA612" s="150" t="str">
        <f t="shared" si="130"/>
        <v/>
      </c>
      <c r="BB612" s="172"/>
      <c r="BC612" s="169"/>
      <c r="BD612" s="169"/>
      <c r="BE612" s="169"/>
      <c r="BF612" s="169"/>
      <c r="BG612" s="169"/>
      <c r="BH612" s="169"/>
      <c r="BI612" s="169"/>
      <c r="BJ612" s="169"/>
      <c r="BK612" s="169"/>
      <c r="BL612" s="169"/>
      <c r="BM612" s="169"/>
      <c r="BN612" s="169"/>
      <c r="BO612" s="169"/>
      <c r="BP612" s="169"/>
      <c r="BR612" s="6"/>
      <c r="BS612" s="11"/>
      <c r="BT612" s="6"/>
      <c r="BU612" s="6"/>
    </row>
    <row r="613" spans="1:73" ht="15.75" x14ac:dyDescent="0.25">
      <c r="A613" s="52" t="s">
        <v>889</v>
      </c>
      <c r="B613" s="56"/>
      <c r="C613" s="7" t="s">
        <v>974</v>
      </c>
      <c r="D613" s="7" t="s">
        <v>895</v>
      </c>
      <c r="E613" s="7"/>
      <c r="F613" s="64"/>
      <c r="G613" s="6"/>
      <c r="H613" s="6"/>
      <c r="I613" s="10" t="s">
        <v>110</v>
      </c>
      <c r="J613" s="11" t="s">
        <v>1004</v>
      </c>
      <c r="K613" s="164" t="s">
        <v>601</v>
      </c>
      <c r="L613" s="181"/>
      <c r="M613" s="181">
        <v>1000</v>
      </c>
      <c r="N613" s="80" t="s">
        <v>897</v>
      </c>
      <c r="O613" s="165"/>
      <c r="P613" s="80" t="s">
        <v>1339</v>
      </c>
      <c r="Q613" s="80"/>
      <c r="R613" s="80"/>
      <c r="S613" s="166"/>
      <c r="T613" s="164"/>
      <c r="U613" s="167"/>
      <c r="V613" s="168"/>
      <c r="W613" s="12" t="str">
        <f t="shared" si="131"/>
        <v>Mqtt1</v>
      </c>
      <c r="X613" s="6" t="str">
        <f t="shared" si="132"/>
        <v>Navigation Lights</v>
      </c>
      <c r="Y613" s="106" t="str">
        <f t="shared" si="133"/>
        <v>$.Sailing_SB180_MAINOpTime</v>
      </c>
      <c r="Z613" s="12">
        <v>1</v>
      </c>
      <c r="AA613" s="6" t="s">
        <v>195</v>
      </c>
      <c r="AB613" s="106">
        <v>40036</v>
      </c>
      <c r="AI613" s="80"/>
      <c r="AJ613" s="116" t="s">
        <v>977</v>
      </c>
      <c r="AM613" s="80"/>
      <c r="AN613" s="80"/>
      <c r="AO613" s="80"/>
      <c r="AP613" s="80"/>
      <c r="AQ613" s="130"/>
      <c r="AR613" s="80"/>
      <c r="AS613" s="7"/>
      <c r="AT613" s="7"/>
      <c r="AU613" s="169"/>
      <c r="AV613" s="170"/>
      <c r="AW613" s="140"/>
      <c r="AX613" s="150"/>
      <c r="AY613" s="171"/>
      <c r="AZ613" s="171"/>
      <c r="BA613" s="150" t="str">
        <f t="shared" si="130"/>
        <v/>
      </c>
      <c r="BB613" s="172"/>
      <c r="BC613" s="169"/>
      <c r="BD613" s="169"/>
      <c r="BE613" s="169"/>
      <c r="BF613" s="169"/>
      <c r="BG613" s="169"/>
      <c r="BH613" s="169"/>
      <c r="BI613" s="169"/>
      <c r="BJ613" s="169"/>
      <c r="BK613" s="169"/>
      <c r="BL613" s="169"/>
      <c r="BM613" s="169"/>
      <c r="BN613" s="169"/>
      <c r="BO613" s="169"/>
      <c r="BP613" s="169"/>
      <c r="BR613" s="6"/>
      <c r="BS613" s="11"/>
      <c r="BT613" s="6"/>
      <c r="BU613" s="6"/>
    </row>
    <row r="614" spans="1:73" ht="15.75" x14ac:dyDescent="0.25">
      <c r="A614" s="52" t="s">
        <v>889</v>
      </c>
      <c r="B614" s="56"/>
      <c r="C614" s="7" t="s">
        <v>974</v>
      </c>
      <c r="D614" s="7" t="s">
        <v>895</v>
      </c>
      <c r="E614" s="7"/>
      <c r="F614" s="64"/>
      <c r="G614" s="6"/>
      <c r="H614" s="6"/>
      <c r="I614" s="10" t="s">
        <v>110</v>
      </c>
      <c r="J614" s="11" t="s">
        <v>1005</v>
      </c>
      <c r="K614" s="164" t="s">
        <v>601</v>
      </c>
      <c r="L614" s="181"/>
      <c r="M614" s="181">
        <v>1000</v>
      </c>
      <c r="N614" s="80" t="s">
        <v>897</v>
      </c>
      <c r="O614" s="165"/>
      <c r="P614" s="80" t="s">
        <v>1340</v>
      </c>
      <c r="Q614" s="80"/>
      <c r="R614" s="80"/>
      <c r="S614" s="166"/>
      <c r="T614" s="164"/>
      <c r="U614" s="167"/>
      <c r="V614" s="168"/>
      <c r="W614" s="12" t="str">
        <f t="shared" si="131"/>
        <v>Mqtt1</v>
      </c>
      <c r="X614" s="6" t="str">
        <f t="shared" si="132"/>
        <v>Navigation Lights</v>
      </c>
      <c r="Y614" s="106" t="str">
        <f t="shared" si="133"/>
        <v>$.Sailing_SB180_BACKUPOpTime</v>
      </c>
      <c r="Z614" s="12">
        <v>1</v>
      </c>
      <c r="AA614" s="6" t="s">
        <v>195</v>
      </c>
      <c r="AB614" s="106">
        <v>40038</v>
      </c>
      <c r="AI614" s="80"/>
      <c r="AJ614" s="116" t="s">
        <v>977</v>
      </c>
      <c r="AM614" s="80"/>
      <c r="AN614" s="80"/>
      <c r="AO614" s="80"/>
      <c r="AP614" s="80"/>
      <c r="AQ614" s="130"/>
      <c r="AR614" s="80"/>
      <c r="AS614" s="7"/>
      <c r="AT614" s="7"/>
      <c r="AU614" s="169"/>
      <c r="AV614" s="170"/>
      <c r="AW614" s="140"/>
      <c r="AX614" s="173"/>
      <c r="AY614" s="171"/>
      <c r="AZ614" s="171"/>
      <c r="BA614" s="150" t="str">
        <f t="shared" si="130"/>
        <v/>
      </c>
      <c r="BB614" s="172"/>
      <c r="BC614" s="169"/>
      <c r="BD614" s="169"/>
      <c r="BE614" s="169"/>
      <c r="BF614" s="169"/>
      <c r="BG614" s="169"/>
      <c r="BH614" s="169"/>
      <c r="BI614" s="169"/>
      <c r="BJ614" s="169"/>
      <c r="BK614" s="169"/>
      <c r="BL614" s="169"/>
      <c r="BM614" s="169"/>
      <c r="BN614" s="169"/>
      <c r="BO614" s="169"/>
      <c r="BP614" s="169"/>
      <c r="BR614" s="6"/>
      <c r="BS614" s="11"/>
      <c r="BT614" s="6"/>
      <c r="BU614" s="6"/>
    </row>
    <row r="615" spans="1:73" ht="15.75" x14ac:dyDescent="0.25">
      <c r="A615" s="52" t="s">
        <v>891</v>
      </c>
      <c r="B615" s="56"/>
      <c r="C615" s="7" t="s">
        <v>974</v>
      </c>
      <c r="D615" s="7" t="s">
        <v>895</v>
      </c>
      <c r="E615" s="7"/>
      <c r="F615" s="64"/>
      <c r="G615" s="6"/>
      <c r="H615" s="6"/>
      <c r="I615" s="10" t="s">
        <v>110</v>
      </c>
      <c r="J615" s="11" t="s">
        <v>1208</v>
      </c>
      <c r="K615" s="164" t="s">
        <v>601</v>
      </c>
      <c r="L615" s="181"/>
      <c r="M615" s="181">
        <v>1000</v>
      </c>
      <c r="N615" s="80" t="s">
        <v>897</v>
      </c>
      <c r="O615" s="165"/>
      <c r="P615" s="80" t="s">
        <v>1341</v>
      </c>
      <c r="Q615" s="80"/>
      <c r="R615" s="80"/>
      <c r="S615" s="166"/>
      <c r="T615" s="164"/>
      <c r="U615" s="167"/>
      <c r="V615" s="168"/>
      <c r="W615" s="12" t="str">
        <f t="shared" si="131"/>
        <v>Mqtt1</v>
      </c>
      <c r="X615" s="6" t="str">
        <f t="shared" si="132"/>
        <v>Navigation Lights</v>
      </c>
      <c r="Y615" s="106" t="str">
        <f t="shared" si="133"/>
        <v>$.Sailing_PS180_MAINOpTime</v>
      </c>
      <c r="Z615" s="12">
        <v>1</v>
      </c>
      <c r="AA615" s="6" t="s">
        <v>195</v>
      </c>
      <c r="AB615" s="106">
        <v>40040</v>
      </c>
      <c r="AI615" s="80"/>
      <c r="AJ615" s="116" t="s">
        <v>977</v>
      </c>
      <c r="AM615" s="80"/>
      <c r="AN615" s="80"/>
      <c r="AO615" s="80"/>
      <c r="AP615" s="80"/>
      <c r="AQ615" s="130"/>
      <c r="AR615" s="80"/>
      <c r="AS615" s="7"/>
      <c r="AT615" s="7"/>
      <c r="AU615" s="169"/>
      <c r="AV615" s="170"/>
      <c r="AW615" s="140"/>
      <c r="AX615" s="150"/>
      <c r="AY615" s="171"/>
      <c r="AZ615" s="171"/>
      <c r="BA615" s="150" t="str">
        <f t="shared" si="130"/>
        <v/>
      </c>
      <c r="BB615" s="172"/>
      <c r="BC615" s="169"/>
      <c r="BD615" s="169"/>
      <c r="BE615" s="169"/>
      <c r="BF615" s="169"/>
      <c r="BG615" s="169"/>
      <c r="BH615" s="169"/>
      <c r="BI615" s="169"/>
      <c r="BJ615" s="169"/>
      <c r="BK615" s="169"/>
      <c r="BL615" s="169"/>
      <c r="BM615" s="169"/>
      <c r="BN615" s="169"/>
      <c r="BO615" s="169"/>
      <c r="BP615" s="169"/>
      <c r="BR615" s="6"/>
      <c r="BS615" s="11"/>
      <c r="BT615" s="6"/>
      <c r="BU615" s="6"/>
    </row>
    <row r="616" spans="1:73" ht="15.75" x14ac:dyDescent="0.25">
      <c r="A616" s="52" t="s">
        <v>891</v>
      </c>
      <c r="B616" s="56"/>
      <c r="C616" s="7" t="s">
        <v>974</v>
      </c>
      <c r="D616" s="7" t="s">
        <v>895</v>
      </c>
      <c r="E616" s="7"/>
      <c r="F616" s="64"/>
      <c r="G616" s="6"/>
      <c r="H616" s="6"/>
      <c r="I616" s="10" t="s">
        <v>110</v>
      </c>
      <c r="J616" s="11" t="s">
        <v>1209</v>
      </c>
      <c r="K616" s="164" t="s">
        <v>601</v>
      </c>
      <c r="L616" s="181"/>
      <c r="M616" s="181">
        <v>1000</v>
      </c>
      <c r="N616" s="80" t="s">
        <v>897</v>
      </c>
      <c r="O616" s="165"/>
      <c r="P616" s="80" t="s">
        <v>1342</v>
      </c>
      <c r="Q616" s="80"/>
      <c r="R616" s="80"/>
      <c r="S616" s="166"/>
      <c r="T616" s="164"/>
      <c r="U616" s="167"/>
      <c r="V616" s="168"/>
      <c r="W616" s="12" t="str">
        <f t="shared" si="131"/>
        <v>Mqtt1</v>
      </c>
      <c r="X616" s="6" t="str">
        <f t="shared" si="132"/>
        <v>Navigation Lights</v>
      </c>
      <c r="Y616" s="106" t="str">
        <f t="shared" si="133"/>
        <v>$.Sailing_PS180_BACKUPOpTime</v>
      </c>
      <c r="Z616" s="12">
        <v>1</v>
      </c>
      <c r="AA616" s="6" t="s">
        <v>195</v>
      </c>
      <c r="AB616" s="106">
        <v>40042</v>
      </c>
      <c r="AI616" s="80"/>
      <c r="AJ616" s="116" t="s">
        <v>977</v>
      </c>
      <c r="AM616" s="80"/>
      <c r="AN616" s="80"/>
      <c r="AO616" s="80"/>
      <c r="AP616" s="80"/>
      <c r="AQ616" s="130"/>
      <c r="AR616" s="80"/>
      <c r="AS616" s="7"/>
      <c r="AT616" s="7"/>
      <c r="AU616" s="169"/>
      <c r="AV616" s="170"/>
      <c r="AW616" s="140"/>
      <c r="AX616" s="150"/>
      <c r="AY616" s="171"/>
      <c r="AZ616" s="171"/>
      <c r="BA616" s="150" t="str">
        <f t="shared" si="130"/>
        <v/>
      </c>
      <c r="BB616" s="172"/>
      <c r="BC616" s="169"/>
      <c r="BD616" s="169"/>
      <c r="BE616" s="169"/>
      <c r="BF616" s="169"/>
      <c r="BG616" s="169"/>
      <c r="BH616" s="169"/>
      <c r="BI616" s="169"/>
      <c r="BJ616" s="169"/>
      <c r="BK616" s="169"/>
      <c r="BL616" s="169"/>
      <c r="BM616" s="169"/>
      <c r="BN616" s="169"/>
      <c r="BO616" s="169"/>
      <c r="BP616" s="169"/>
      <c r="BR616" s="6"/>
      <c r="BS616" s="11"/>
      <c r="BT616" s="6"/>
      <c r="BU616" s="6"/>
    </row>
    <row r="617" spans="1:73" ht="15.75" x14ac:dyDescent="0.25">
      <c r="A617" s="52" t="s">
        <v>889</v>
      </c>
      <c r="B617" s="56"/>
      <c r="C617" s="7" t="s">
        <v>974</v>
      </c>
      <c r="D617" s="7" t="s">
        <v>895</v>
      </c>
      <c r="E617" s="7"/>
      <c r="F617" s="64"/>
      <c r="G617" s="6"/>
      <c r="H617" s="6"/>
      <c r="I617" s="10" t="s">
        <v>110</v>
      </c>
      <c r="J617" s="11" t="s">
        <v>1006</v>
      </c>
      <c r="K617" s="164" t="s">
        <v>601</v>
      </c>
      <c r="L617" s="181"/>
      <c r="M617" s="181">
        <v>1000</v>
      </c>
      <c r="N617" s="80" t="s">
        <v>897</v>
      </c>
      <c r="O617" s="165"/>
      <c r="P617" s="80" t="s">
        <v>1007</v>
      </c>
      <c r="Q617" s="80"/>
      <c r="R617" s="80"/>
      <c r="S617" s="166"/>
      <c r="T617" s="164"/>
      <c r="U617" s="167"/>
      <c r="V617" s="168"/>
      <c r="W617" s="12" t="str">
        <f t="shared" si="131"/>
        <v>Mqtt1</v>
      </c>
      <c r="X617" s="6" t="str">
        <f t="shared" si="132"/>
        <v>Navigation Lights</v>
      </c>
      <c r="Y617" s="106" t="str">
        <f t="shared" si="133"/>
        <v>$.NUC_and_Sailing_MAINOpTime</v>
      </c>
      <c r="Z617" s="12">
        <v>1</v>
      </c>
      <c r="AA617" s="6" t="s">
        <v>195</v>
      </c>
      <c r="AB617" s="106">
        <v>40044</v>
      </c>
      <c r="AI617" s="80"/>
      <c r="AJ617" s="116" t="s">
        <v>977</v>
      </c>
      <c r="AM617" s="80"/>
      <c r="AN617" s="80"/>
      <c r="AO617" s="80"/>
      <c r="AP617" s="80"/>
      <c r="AQ617" s="130"/>
      <c r="AR617" s="80"/>
      <c r="AS617" s="7"/>
      <c r="AT617" s="7"/>
      <c r="AU617" s="169"/>
      <c r="AV617" s="170"/>
      <c r="AW617" s="140"/>
      <c r="AX617" s="173"/>
      <c r="AY617" s="171"/>
      <c r="AZ617" s="171"/>
      <c r="BA617" s="150" t="str">
        <f t="shared" si="130"/>
        <v/>
      </c>
      <c r="BB617" s="172"/>
      <c r="BC617" s="169"/>
      <c r="BD617" s="169"/>
      <c r="BE617" s="169"/>
      <c r="BF617" s="169"/>
      <c r="BG617" s="169"/>
      <c r="BH617" s="169"/>
      <c r="BI617" s="169"/>
      <c r="BJ617" s="169"/>
      <c r="BK617" s="169"/>
      <c r="BL617" s="169"/>
      <c r="BM617" s="169"/>
      <c r="BN617" s="169"/>
      <c r="BO617" s="169"/>
      <c r="BP617" s="169"/>
      <c r="BR617" s="6"/>
      <c r="BS617" s="11"/>
      <c r="BT617" s="6"/>
      <c r="BU617" s="6"/>
    </row>
    <row r="618" spans="1:73" ht="15.75" x14ac:dyDescent="0.25">
      <c r="A618" s="52" t="s">
        <v>889</v>
      </c>
      <c r="B618" s="56"/>
      <c r="C618" s="7" t="s">
        <v>974</v>
      </c>
      <c r="D618" s="7" t="s">
        <v>895</v>
      </c>
      <c r="E618" s="7"/>
      <c r="F618" s="64"/>
      <c r="G618" s="6"/>
      <c r="H618" s="6"/>
      <c r="I618" s="10" t="s">
        <v>110</v>
      </c>
      <c r="J618" s="11" t="s">
        <v>1008</v>
      </c>
      <c r="K618" s="164" t="s">
        <v>601</v>
      </c>
      <c r="L618" s="181"/>
      <c r="M618" s="181">
        <v>1000</v>
      </c>
      <c r="N618" s="80" t="s">
        <v>897</v>
      </c>
      <c r="O618" s="165"/>
      <c r="P618" s="80" t="s">
        <v>1009</v>
      </c>
      <c r="Q618" s="80"/>
      <c r="R618" s="80"/>
      <c r="S618" s="166"/>
      <c r="T618" s="164"/>
      <c r="U618" s="167"/>
      <c r="V618" s="168"/>
      <c r="W618" s="12" t="str">
        <f t="shared" si="131"/>
        <v>Mqtt1</v>
      </c>
      <c r="X618" s="6" t="str">
        <f t="shared" si="132"/>
        <v>Navigation Lights</v>
      </c>
      <c r="Y618" s="106" t="str">
        <f t="shared" si="133"/>
        <v>$.NUC_and_Sailing_BACKUPOpTime</v>
      </c>
      <c r="Z618" s="12">
        <v>1</v>
      </c>
      <c r="AA618" s="6" t="s">
        <v>195</v>
      </c>
      <c r="AB618" s="106">
        <v>40046</v>
      </c>
      <c r="AI618" s="80"/>
      <c r="AJ618" s="116" t="s">
        <v>977</v>
      </c>
      <c r="AM618" s="80"/>
      <c r="AN618" s="80"/>
      <c r="AO618" s="80"/>
      <c r="AP618" s="80"/>
      <c r="AQ618" s="130"/>
      <c r="AR618" s="80"/>
      <c r="AS618" s="7"/>
      <c r="AT618" s="7"/>
      <c r="AU618" s="169"/>
      <c r="AV618" s="170"/>
      <c r="AW618" s="140"/>
      <c r="AX618" s="150"/>
      <c r="AY618" s="171"/>
      <c r="AZ618" s="171"/>
      <c r="BA618" s="150" t="str">
        <f t="shared" si="130"/>
        <v/>
      </c>
      <c r="BB618" s="172"/>
      <c r="BC618" s="169"/>
      <c r="BD618" s="169"/>
      <c r="BE618" s="169"/>
      <c r="BF618" s="169"/>
      <c r="BG618" s="169"/>
      <c r="BH618" s="169"/>
      <c r="BI618" s="169"/>
      <c r="BJ618" s="169"/>
      <c r="BK618" s="169"/>
      <c r="BL618" s="169"/>
      <c r="BM618" s="169"/>
      <c r="BN618" s="169"/>
      <c r="BO618" s="169"/>
      <c r="BP618" s="169"/>
      <c r="BR618" s="6"/>
      <c r="BS618" s="11"/>
      <c r="BT618" s="6"/>
      <c r="BU618" s="6"/>
    </row>
    <row r="619" spans="1:73" ht="15.75" x14ac:dyDescent="0.25">
      <c r="A619" s="52" t="s">
        <v>889</v>
      </c>
      <c r="B619" s="56"/>
      <c r="C619" s="7" t="s">
        <v>974</v>
      </c>
      <c r="D619" s="7" t="s">
        <v>895</v>
      </c>
      <c r="E619" s="7"/>
      <c r="F619" s="64"/>
      <c r="G619" s="6"/>
      <c r="H619" s="6"/>
      <c r="I619" s="10" t="s">
        <v>110</v>
      </c>
      <c r="J619" s="11" t="s">
        <v>1010</v>
      </c>
      <c r="K619" s="164" t="s">
        <v>601</v>
      </c>
      <c r="L619" s="181"/>
      <c r="M619" s="181">
        <v>1000</v>
      </c>
      <c r="N619" s="80" t="s">
        <v>897</v>
      </c>
      <c r="O619" s="165"/>
      <c r="P619" s="80" t="s">
        <v>1011</v>
      </c>
      <c r="Q619" s="80"/>
      <c r="R619" s="80"/>
      <c r="S619" s="166"/>
      <c r="T619" s="164"/>
      <c r="U619" s="167"/>
      <c r="V619" s="168"/>
      <c r="W619" s="12" t="str">
        <f t="shared" si="131"/>
        <v>Mqtt1</v>
      </c>
      <c r="X619" s="6" t="str">
        <f t="shared" si="132"/>
        <v>Navigation Lights</v>
      </c>
      <c r="Y619" s="106" t="str">
        <f t="shared" si="133"/>
        <v>$.Stern_MAINOpTime</v>
      </c>
      <c r="Z619" s="12">
        <v>1</v>
      </c>
      <c r="AA619" s="6" t="s">
        <v>195</v>
      </c>
      <c r="AB619" s="106">
        <v>40048</v>
      </c>
      <c r="AI619" s="80"/>
      <c r="AJ619" s="116" t="s">
        <v>977</v>
      </c>
      <c r="AM619" s="80"/>
      <c r="AN619" s="80"/>
      <c r="AO619" s="80"/>
      <c r="AP619" s="80"/>
      <c r="AQ619" s="130"/>
      <c r="AR619" s="80"/>
      <c r="AS619" s="7"/>
      <c r="AT619" s="7"/>
      <c r="AU619" s="169"/>
      <c r="AV619" s="170"/>
      <c r="AW619" s="140"/>
      <c r="AX619" s="150"/>
      <c r="AY619" s="171"/>
      <c r="AZ619" s="171"/>
      <c r="BA619" s="150" t="str">
        <f t="shared" si="130"/>
        <v/>
      </c>
      <c r="BB619" s="172"/>
      <c r="BC619" s="169"/>
      <c r="BD619" s="169"/>
      <c r="BE619" s="169"/>
      <c r="BF619" s="169"/>
      <c r="BG619" s="169"/>
      <c r="BH619" s="169"/>
      <c r="BI619" s="169"/>
      <c r="BJ619" s="169"/>
      <c r="BK619" s="169"/>
      <c r="BL619" s="169"/>
      <c r="BM619" s="169"/>
      <c r="BN619" s="169"/>
      <c r="BO619" s="169"/>
      <c r="BP619" s="169"/>
      <c r="BR619" s="6"/>
      <c r="BS619" s="11"/>
      <c r="BT619" s="6"/>
      <c r="BU619" s="6"/>
    </row>
    <row r="620" spans="1:73" ht="15.75" x14ac:dyDescent="0.25">
      <c r="A620" s="52" t="s">
        <v>889</v>
      </c>
      <c r="B620" s="56"/>
      <c r="C620" s="7" t="s">
        <v>974</v>
      </c>
      <c r="D620" s="7" t="s">
        <v>895</v>
      </c>
      <c r="E620" s="7"/>
      <c r="F620" s="64"/>
      <c r="G620" s="6"/>
      <c r="H620" s="6"/>
      <c r="I620" s="10" t="s">
        <v>110</v>
      </c>
      <c r="J620" s="11" t="s">
        <v>1012</v>
      </c>
      <c r="K620" s="164" t="s">
        <v>601</v>
      </c>
      <c r="L620" s="181"/>
      <c r="M620" s="181">
        <v>1000</v>
      </c>
      <c r="N620" s="80" t="s">
        <v>897</v>
      </c>
      <c r="O620" s="165"/>
      <c r="P620" s="80" t="s">
        <v>1013</v>
      </c>
      <c r="Q620" s="80"/>
      <c r="R620" s="80"/>
      <c r="S620" s="166"/>
      <c r="T620" s="164"/>
      <c r="U620" s="167"/>
      <c r="V620" s="168"/>
      <c r="W620" s="12" t="str">
        <f t="shared" si="131"/>
        <v>Mqtt1</v>
      </c>
      <c r="X620" s="6" t="str">
        <f t="shared" si="132"/>
        <v>Navigation Lights</v>
      </c>
      <c r="Y620" s="106" t="str">
        <f t="shared" si="133"/>
        <v>$.Stern_BACKUPOpTime</v>
      </c>
      <c r="Z620" s="12">
        <v>1</v>
      </c>
      <c r="AA620" s="6" t="s">
        <v>195</v>
      </c>
      <c r="AB620" s="106">
        <v>40050</v>
      </c>
      <c r="AI620" s="80"/>
      <c r="AJ620" s="116" t="s">
        <v>977</v>
      </c>
      <c r="AM620" s="80"/>
      <c r="AN620" s="80"/>
      <c r="AO620" s="80"/>
      <c r="AP620" s="80"/>
      <c r="AQ620" s="130"/>
      <c r="AR620" s="80"/>
      <c r="AS620" s="7"/>
      <c r="AT620" s="7"/>
      <c r="AU620" s="169"/>
      <c r="AV620" s="170"/>
      <c r="AW620" s="140"/>
      <c r="AX620" s="150"/>
      <c r="AY620" s="171"/>
      <c r="AZ620" s="171"/>
      <c r="BA620" s="150" t="str">
        <f t="shared" si="130"/>
        <v/>
      </c>
      <c r="BB620" s="172"/>
      <c r="BC620" s="169"/>
      <c r="BD620" s="169"/>
      <c r="BE620" s="169"/>
      <c r="BF620" s="169"/>
      <c r="BG620" s="169"/>
      <c r="BH620" s="169"/>
      <c r="BI620" s="169"/>
      <c r="BJ620" s="169"/>
      <c r="BK620" s="169"/>
      <c r="BL620" s="169"/>
      <c r="BM620" s="169"/>
      <c r="BN620" s="169"/>
      <c r="BO620" s="169"/>
      <c r="BP620" s="169"/>
      <c r="BR620" s="6"/>
      <c r="BS620" s="11"/>
      <c r="BT620" s="6"/>
      <c r="BU620" s="6"/>
    </row>
    <row r="621" spans="1:73" ht="15.75" x14ac:dyDescent="0.25">
      <c r="A621" s="52" t="s">
        <v>889</v>
      </c>
      <c r="B621" s="56" t="s">
        <v>110</v>
      </c>
      <c r="C621" s="7" t="s">
        <v>974</v>
      </c>
      <c r="D621" s="7" t="s">
        <v>895</v>
      </c>
      <c r="E621" s="7"/>
      <c r="F621" s="64"/>
      <c r="G621" s="6"/>
      <c r="H621" s="6"/>
      <c r="I621" s="10" t="s">
        <v>110</v>
      </c>
      <c r="J621" s="11" t="s">
        <v>605</v>
      </c>
      <c r="K621" s="164" t="s">
        <v>601</v>
      </c>
      <c r="L621" s="181"/>
      <c r="M621" s="181">
        <v>1000</v>
      </c>
      <c r="N621" s="78" t="s">
        <v>605</v>
      </c>
      <c r="O621" s="165"/>
      <c r="P621" s="80" t="s">
        <v>605</v>
      </c>
      <c r="Q621" s="80"/>
      <c r="R621" s="80"/>
      <c r="S621" s="166"/>
      <c r="T621" s="164"/>
      <c r="U621" s="167"/>
      <c r="V621" s="168"/>
      <c r="W621" s="12" t="str">
        <f t="shared" si="131"/>
        <v/>
      </c>
      <c r="X621" s="6" t="str">
        <f t="shared" si="132"/>
        <v/>
      </c>
      <c r="Y621" s="106" t="str">
        <f t="shared" si="133"/>
        <v/>
      </c>
      <c r="Z621" s="12">
        <v>1</v>
      </c>
      <c r="AA621" s="6" t="s">
        <v>195</v>
      </c>
      <c r="AB621" s="106">
        <v>40052</v>
      </c>
      <c r="AI621" s="80"/>
      <c r="AJ621" s="116" t="s">
        <v>977</v>
      </c>
      <c r="AM621" s="80"/>
      <c r="AN621" s="80"/>
      <c r="AO621" s="80"/>
      <c r="AP621" s="80"/>
      <c r="AQ621" s="130"/>
      <c r="AR621" s="80"/>
      <c r="AS621" s="7"/>
      <c r="AT621" s="7"/>
      <c r="AU621" s="169"/>
      <c r="AV621" s="170"/>
      <c r="AW621" s="140"/>
      <c r="AX621" s="150"/>
      <c r="AY621" s="171"/>
      <c r="AZ621" s="171"/>
      <c r="BA621" s="150" t="str">
        <f t="shared" si="130"/>
        <v/>
      </c>
      <c r="BB621" s="172"/>
      <c r="BC621" s="169"/>
      <c r="BD621" s="169"/>
      <c r="BE621" s="169"/>
      <c r="BF621" s="169"/>
      <c r="BG621" s="169"/>
      <c r="BH621" s="169"/>
      <c r="BI621" s="169"/>
      <c r="BJ621" s="169"/>
      <c r="BK621" s="169"/>
      <c r="BL621" s="169"/>
      <c r="BM621" s="169"/>
      <c r="BN621" s="169"/>
      <c r="BO621" s="169"/>
      <c r="BP621" s="169"/>
      <c r="BR621" s="6"/>
      <c r="BS621" s="11"/>
      <c r="BT621" s="6"/>
      <c r="BU621" s="6"/>
    </row>
    <row r="622" spans="1:73" ht="15.75" x14ac:dyDescent="0.25">
      <c r="A622" s="52" t="s">
        <v>889</v>
      </c>
      <c r="B622" s="56" t="s">
        <v>110</v>
      </c>
      <c r="C622" s="7" t="s">
        <v>974</v>
      </c>
      <c r="D622" s="7" t="s">
        <v>895</v>
      </c>
      <c r="E622" s="7"/>
      <c r="F622" s="64"/>
      <c r="G622" s="6"/>
      <c r="H622" s="6"/>
      <c r="I622" s="10" t="s">
        <v>110</v>
      </c>
      <c r="J622" s="11" t="s">
        <v>605</v>
      </c>
      <c r="K622" s="164" t="s">
        <v>601</v>
      </c>
      <c r="L622" s="181"/>
      <c r="M622" s="181">
        <v>1000</v>
      </c>
      <c r="N622" s="78" t="s">
        <v>605</v>
      </c>
      <c r="O622" s="165"/>
      <c r="P622" s="80" t="s">
        <v>605</v>
      </c>
      <c r="Q622" s="80"/>
      <c r="R622" s="80"/>
      <c r="S622" s="166"/>
      <c r="T622" s="164"/>
      <c r="U622" s="167"/>
      <c r="V622" s="168"/>
      <c r="W622" s="12" t="str">
        <f t="shared" si="131"/>
        <v/>
      </c>
      <c r="X622" s="6" t="str">
        <f t="shared" si="132"/>
        <v/>
      </c>
      <c r="Y622" s="106" t="str">
        <f t="shared" si="133"/>
        <v/>
      </c>
      <c r="Z622" s="12">
        <v>1</v>
      </c>
      <c r="AA622" s="6" t="s">
        <v>195</v>
      </c>
      <c r="AB622" s="106">
        <v>40054</v>
      </c>
      <c r="AI622" s="80"/>
      <c r="AJ622" s="116" t="s">
        <v>977</v>
      </c>
      <c r="AM622" s="80"/>
      <c r="AN622" s="80"/>
      <c r="AO622" s="80"/>
      <c r="AP622" s="80"/>
      <c r="AQ622" s="130"/>
      <c r="AR622" s="80"/>
      <c r="AS622" s="7"/>
      <c r="AT622" s="7"/>
      <c r="AU622" s="169"/>
      <c r="AV622" s="170"/>
      <c r="AW622" s="140"/>
      <c r="AX622" s="150"/>
      <c r="AY622" s="171"/>
      <c r="AZ622" s="171"/>
      <c r="BA622" s="150" t="str">
        <f t="shared" si="130"/>
        <v/>
      </c>
      <c r="BB622" s="172"/>
      <c r="BC622" s="169"/>
      <c r="BD622" s="169"/>
      <c r="BE622" s="169"/>
      <c r="BF622" s="169"/>
      <c r="BG622" s="169"/>
      <c r="BH622" s="169"/>
      <c r="BI622" s="169"/>
      <c r="BJ622" s="169"/>
      <c r="BK622" s="169"/>
      <c r="BL622" s="169"/>
      <c r="BM622" s="169"/>
      <c r="BN622" s="169"/>
      <c r="BO622" s="169"/>
      <c r="BP622" s="169"/>
      <c r="BR622" s="6"/>
      <c r="BS622" s="11"/>
      <c r="BT622" s="6"/>
      <c r="BU622" s="6"/>
    </row>
    <row r="623" spans="1:73" x14ac:dyDescent="0.25">
      <c r="A623" s="50"/>
      <c r="B623" s="54" t="s">
        <v>110</v>
      </c>
      <c r="C623" s="59"/>
      <c r="D623" s="59"/>
      <c r="E623" s="59"/>
      <c r="F623" s="59"/>
      <c r="G623" s="59"/>
      <c r="H623" s="59"/>
      <c r="I623" s="59"/>
      <c r="J623" s="68"/>
      <c r="K623" s="50"/>
      <c r="L623" s="54"/>
      <c r="M623" s="54"/>
      <c r="N623" s="54"/>
      <c r="O623" s="81"/>
      <c r="P623" s="54" t="s">
        <v>831</v>
      </c>
      <c r="Q623" s="54"/>
      <c r="R623" s="54"/>
      <c r="S623" s="54"/>
      <c r="T623" s="50"/>
      <c r="U623" s="54"/>
      <c r="V623" s="68"/>
      <c r="W623" s="50"/>
      <c r="X623" s="54"/>
      <c r="Y623" s="103"/>
      <c r="Z623" s="50"/>
      <c r="AA623" s="54"/>
      <c r="AB623" s="103"/>
      <c r="AC623" s="103"/>
      <c r="AD623" s="68"/>
      <c r="AE623" s="68"/>
      <c r="AF623" s="68"/>
      <c r="AG623" s="68"/>
      <c r="AH623" s="54"/>
      <c r="AI623" s="54"/>
      <c r="AJ623" s="113"/>
      <c r="AK623" s="113"/>
      <c r="AL623" s="54"/>
      <c r="AM623" s="54"/>
      <c r="AN623" s="54"/>
      <c r="AO623" s="54"/>
      <c r="AP623" s="54"/>
      <c r="AQ623" s="54"/>
      <c r="AR623" s="54"/>
      <c r="AS623" s="81"/>
      <c r="AT623" s="81"/>
      <c r="AU623" s="81"/>
      <c r="AV623" s="81"/>
      <c r="AW623" s="81"/>
      <c r="AX623" s="81"/>
      <c r="AY623" s="81"/>
      <c r="AZ623" s="81"/>
      <c r="BA623" s="81"/>
      <c r="BB623" s="81"/>
      <c r="BC623" s="81"/>
      <c r="BD623" s="81"/>
      <c r="BE623" s="153"/>
      <c r="BF623" s="81"/>
      <c r="BG623" s="81"/>
      <c r="BH623" s="81"/>
      <c r="BI623" s="153"/>
      <c r="BJ623" s="81"/>
      <c r="BK623" s="81"/>
      <c r="BL623" s="81"/>
      <c r="BM623" s="153"/>
      <c r="BN623" s="81"/>
      <c r="BO623" s="81"/>
      <c r="BP623" s="81"/>
      <c r="BQ623" s="154"/>
      <c r="BR623" s="81"/>
      <c r="BS623" s="153"/>
      <c r="BT623" s="81"/>
      <c r="BU623" s="81"/>
    </row>
    <row r="624" spans="1:73" x14ac:dyDescent="0.25">
      <c r="A624" s="50"/>
      <c r="B624" s="54" t="s">
        <v>110</v>
      </c>
      <c r="C624" s="59"/>
      <c r="D624" s="59"/>
      <c r="E624" s="59"/>
      <c r="F624" s="59"/>
      <c r="G624" s="59"/>
      <c r="H624" s="59"/>
      <c r="I624" s="59"/>
      <c r="J624" s="68"/>
      <c r="K624" s="50"/>
      <c r="L624" s="54"/>
      <c r="M624" s="54"/>
      <c r="N624" s="54"/>
      <c r="O624" s="81"/>
      <c r="P624" s="54" t="s">
        <v>832</v>
      </c>
      <c r="Q624" s="54"/>
      <c r="R624" s="54"/>
      <c r="S624" s="54"/>
      <c r="T624" s="50"/>
      <c r="U624" s="54"/>
      <c r="V624" s="68"/>
      <c r="W624" s="50"/>
      <c r="X624" s="54"/>
      <c r="Y624" s="103"/>
      <c r="Z624" s="50"/>
      <c r="AA624" s="54"/>
      <c r="AB624" s="103"/>
      <c r="AC624" s="103"/>
      <c r="AD624" s="68"/>
      <c r="AE624" s="68"/>
      <c r="AF624" s="68"/>
      <c r="AG624" s="68"/>
      <c r="AH624" s="54"/>
      <c r="AI624" s="54"/>
      <c r="AJ624" s="113"/>
      <c r="AK624" s="113"/>
      <c r="AL624" s="54"/>
      <c r="AM624" s="54"/>
      <c r="AN624" s="54"/>
      <c r="AO624" s="54"/>
      <c r="AP624" s="54"/>
      <c r="AQ624" s="54"/>
      <c r="AR624" s="54"/>
      <c r="AS624" s="81"/>
      <c r="AT624" s="81"/>
      <c r="AU624" s="81"/>
      <c r="AV624" s="81"/>
      <c r="AW624" s="81"/>
      <c r="AX624" s="81"/>
      <c r="AY624" s="81"/>
      <c r="AZ624" s="81"/>
      <c r="BA624" s="81"/>
      <c r="BB624" s="81"/>
      <c r="BC624" s="81"/>
      <c r="BD624" s="81"/>
      <c r="BE624" s="153"/>
      <c r="BF624" s="81"/>
      <c r="BG624" s="81"/>
      <c r="BH624" s="81"/>
      <c r="BI624" s="153"/>
      <c r="BJ624" s="81"/>
      <c r="BK624" s="81"/>
      <c r="BL624" s="81"/>
      <c r="BM624" s="153"/>
      <c r="BN624" s="81"/>
      <c r="BO624" s="81"/>
      <c r="BP624" s="81"/>
      <c r="BQ624" s="154"/>
      <c r="BR624" s="81"/>
      <c r="BS624" s="153"/>
      <c r="BT624" s="81"/>
      <c r="BU624" s="81"/>
    </row>
    <row r="625" spans="1:73" x14ac:dyDescent="0.25">
      <c r="A625" s="50"/>
      <c r="B625" s="54" t="s">
        <v>110</v>
      </c>
      <c r="C625" s="59"/>
      <c r="D625" s="59"/>
      <c r="E625" s="59"/>
      <c r="F625" s="59"/>
      <c r="G625" s="59"/>
      <c r="H625" s="59"/>
      <c r="I625" s="59"/>
      <c r="J625" s="68"/>
      <c r="K625" s="50"/>
      <c r="L625" s="54"/>
      <c r="M625" s="54"/>
      <c r="N625" s="54"/>
      <c r="O625" s="81"/>
      <c r="P625" s="54" t="s">
        <v>833</v>
      </c>
      <c r="Q625" s="54"/>
      <c r="R625" s="54"/>
      <c r="S625" s="54"/>
      <c r="T625" s="50"/>
      <c r="U625" s="54"/>
      <c r="V625" s="68"/>
      <c r="W625" s="50"/>
      <c r="X625" s="54"/>
      <c r="Y625" s="103"/>
      <c r="Z625" s="50"/>
      <c r="AA625" s="54"/>
      <c r="AB625" s="103"/>
      <c r="AC625" s="103"/>
      <c r="AD625" s="68"/>
      <c r="AE625" s="68"/>
      <c r="AF625" s="68"/>
      <c r="AG625" s="68"/>
      <c r="AH625" s="54"/>
      <c r="AI625" s="54"/>
      <c r="AJ625" s="113"/>
      <c r="AK625" s="113"/>
      <c r="AL625" s="54"/>
      <c r="AM625" s="54"/>
      <c r="AN625" s="54"/>
      <c r="AO625" s="54"/>
      <c r="AP625" s="54"/>
      <c r="AQ625" s="54"/>
      <c r="AR625" s="54"/>
      <c r="AS625" s="81"/>
      <c r="AT625" s="81"/>
      <c r="AU625" s="81"/>
      <c r="AV625" s="81"/>
      <c r="AW625" s="81"/>
      <c r="AX625" s="81"/>
      <c r="AY625" s="81"/>
      <c r="AZ625" s="81"/>
      <c r="BA625" s="81"/>
      <c r="BB625" s="81"/>
      <c r="BC625" s="81"/>
      <c r="BD625" s="81"/>
      <c r="BE625" s="153"/>
      <c r="BF625" s="81"/>
      <c r="BG625" s="81"/>
      <c r="BH625" s="81"/>
      <c r="BI625" s="153"/>
      <c r="BJ625" s="81"/>
      <c r="BK625" s="81"/>
      <c r="BL625" s="81"/>
      <c r="BM625" s="153"/>
      <c r="BN625" s="81"/>
      <c r="BO625" s="81"/>
      <c r="BP625" s="81"/>
      <c r="BQ625" s="154"/>
      <c r="BR625" s="81"/>
      <c r="BS625" s="153"/>
      <c r="BT625" s="81"/>
      <c r="BU625" s="81"/>
    </row>
    <row r="626" spans="1:73" x14ac:dyDescent="0.25">
      <c r="A626" s="50"/>
      <c r="B626" s="54" t="s">
        <v>110</v>
      </c>
      <c r="C626" s="59"/>
      <c r="D626" s="59"/>
      <c r="E626" s="59"/>
      <c r="F626" s="59"/>
      <c r="G626" s="59"/>
      <c r="H626" s="59"/>
      <c r="I626" s="59"/>
      <c r="J626" s="68"/>
      <c r="K626" s="50"/>
      <c r="L626" s="54"/>
      <c r="M626" s="54"/>
      <c r="N626" s="54"/>
      <c r="O626" s="81"/>
      <c r="P626" s="54" t="s">
        <v>834</v>
      </c>
      <c r="Q626" s="54"/>
      <c r="R626" s="54"/>
      <c r="S626" s="54"/>
      <c r="T626" s="50"/>
      <c r="U626" s="54"/>
      <c r="V626" s="68"/>
      <c r="W626" s="50"/>
      <c r="X626" s="54"/>
      <c r="Y626" s="103"/>
      <c r="Z626" s="50"/>
      <c r="AA626" s="54"/>
      <c r="AB626" s="103"/>
      <c r="AC626" s="103"/>
      <c r="AD626" s="68"/>
      <c r="AE626" s="68"/>
      <c r="AF626" s="68"/>
      <c r="AG626" s="68"/>
      <c r="AH626" s="54"/>
      <c r="AI626" s="54"/>
      <c r="AJ626" s="113"/>
      <c r="AK626" s="113"/>
      <c r="AL626" s="54"/>
      <c r="AM626" s="54"/>
      <c r="AN626" s="54"/>
      <c r="AO626" s="54"/>
      <c r="AP626" s="54"/>
      <c r="AQ626" s="54"/>
      <c r="AR626" s="54"/>
      <c r="AS626" s="81"/>
      <c r="AT626" s="81"/>
      <c r="AU626" s="81"/>
      <c r="AV626" s="81"/>
      <c r="AW626" s="81"/>
      <c r="AX626" s="81"/>
      <c r="AY626" s="81"/>
      <c r="AZ626" s="81"/>
      <c r="BA626" s="81"/>
      <c r="BB626" s="81"/>
      <c r="BC626" s="81"/>
      <c r="BD626" s="81"/>
      <c r="BE626" s="153"/>
      <c r="BF626" s="81"/>
      <c r="BG626" s="81"/>
      <c r="BH626" s="81"/>
      <c r="BI626" s="153"/>
      <c r="BJ626" s="81"/>
      <c r="BK626" s="81"/>
      <c r="BL626" s="81"/>
      <c r="BM626" s="153"/>
      <c r="BN626" s="81"/>
      <c r="BO626" s="81"/>
      <c r="BP626" s="81"/>
      <c r="BQ626" s="154"/>
      <c r="BR626" s="81"/>
      <c r="BS626" s="153"/>
      <c r="BT626" s="81"/>
      <c r="BU626" s="81"/>
    </row>
    <row r="627" spans="1:73" ht="15.75" x14ac:dyDescent="0.25">
      <c r="A627" s="52"/>
      <c r="B627" s="56"/>
      <c r="C627" s="7"/>
      <c r="D627" s="7"/>
      <c r="E627" s="7"/>
      <c r="F627" s="7"/>
      <c r="J627" s="71"/>
      <c r="K627" s="74"/>
      <c r="L627" s="181"/>
      <c r="M627" s="181"/>
      <c r="N627" s="78"/>
      <c r="R627" s="80"/>
      <c r="S627" s="92"/>
      <c r="W627" s="107"/>
      <c r="X627" s="62"/>
      <c r="Y627" s="108"/>
      <c r="Z627" s="107"/>
      <c r="AB627" s="108"/>
      <c r="AC627" s="108"/>
      <c r="AD627" s="71"/>
      <c r="AE627" s="71"/>
      <c r="AF627" s="71"/>
      <c r="AG627" s="71"/>
      <c r="AH627" s="120"/>
      <c r="AJ627" s="119"/>
      <c r="AK627" s="119"/>
      <c r="AQ627" s="130"/>
      <c r="AS627" s="7"/>
      <c r="AT627" s="7"/>
      <c r="AU627" s="136"/>
      <c r="AV627" s="129"/>
      <c r="AW627" s="140"/>
      <c r="BP627" s="158"/>
      <c r="BR627" s="6"/>
      <c r="BS627" s="11"/>
    </row>
    <row r="628" spans="1:73" ht="15.75" x14ac:dyDescent="0.25">
      <c r="A628" s="52"/>
      <c r="B628" s="56"/>
      <c r="C628" s="7"/>
      <c r="D628" s="7"/>
      <c r="E628" s="7"/>
      <c r="F628" s="7"/>
      <c r="J628" s="71"/>
      <c r="K628" s="74"/>
      <c r="L628" s="181"/>
      <c r="M628" s="181"/>
      <c r="N628" s="78"/>
      <c r="R628" s="80"/>
      <c r="S628" s="92"/>
      <c r="W628" s="107"/>
      <c r="X628" s="62"/>
      <c r="Y628" s="108"/>
      <c r="Z628" s="107"/>
      <c r="AB628" s="108"/>
      <c r="AC628" s="108"/>
      <c r="AD628" s="71"/>
      <c r="AE628" s="71"/>
      <c r="AF628" s="71"/>
      <c r="AG628" s="71"/>
      <c r="AH628" s="120"/>
      <c r="AJ628" s="119"/>
      <c r="AK628" s="119"/>
      <c r="AQ628" s="130"/>
      <c r="AS628" s="7"/>
      <c r="AT628" s="7"/>
      <c r="AU628" s="136"/>
      <c r="AV628" s="129"/>
      <c r="AW628" s="140"/>
      <c r="BP628" s="158"/>
      <c r="BR628" s="6"/>
      <c r="BS628" s="11"/>
    </row>
    <row r="629" spans="1:73" ht="15.75" x14ac:dyDescent="0.25">
      <c r="A629" s="52"/>
      <c r="B629" s="56"/>
      <c r="C629" s="7"/>
      <c r="D629" s="7"/>
      <c r="E629" s="7"/>
      <c r="F629" s="7"/>
      <c r="J629" s="71"/>
      <c r="K629" s="74"/>
      <c r="L629" s="181"/>
      <c r="M629" s="181"/>
      <c r="N629" s="78"/>
      <c r="R629" s="80"/>
      <c r="S629" s="92"/>
      <c r="W629" s="107"/>
      <c r="X629" s="62"/>
      <c r="Y629" s="108"/>
      <c r="Z629" s="107"/>
      <c r="AB629" s="108"/>
      <c r="AC629" s="108"/>
      <c r="AD629" s="71"/>
      <c r="AE629" s="71"/>
      <c r="AF629" s="71"/>
      <c r="AG629" s="71"/>
      <c r="AH629" s="120"/>
      <c r="AJ629" s="119"/>
      <c r="AK629" s="119"/>
      <c r="AQ629" s="130"/>
      <c r="AS629" s="7"/>
      <c r="AT629" s="7"/>
      <c r="AU629" s="136"/>
      <c r="AV629" s="129"/>
      <c r="AW629" s="140"/>
      <c r="BP629" s="158"/>
      <c r="BR629" s="6"/>
      <c r="BS629" s="11"/>
    </row>
    <row r="630" spans="1:73" ht="15.75" x14ac:dyDescent="0.25">
      <c r="A630" s="52"/>
      <c r="B630" s="56"/>
      <c r="C630" s="7"/>
      <c r="D630" s="7"/>
      <c r="E630" s="7"/>
      <c r="F630" s="7"/>
      <c r="J630" s="71"/>
      <c r="K630" s="74"/>
      <c r="L630" s="181"/>
      <c r="M630" s="181"/>
      <c r="N630" s="78"/>
      <c r="R630" s="80"/>
      <c r="S630" s="92"/>
      <c r="W630" s="107"/>
      <c r="X630" s="62"/>
      <c r="Y630" s="108"/>
      <c r="Z630" s="107"/>
      <c r="AB630" s="108"/>
      <c r="AC630" s="108"/>
      <c r="AD630" s="71"/>
      <c r="AE630" s="71"/>
      <c r="AF630" s="71"/>
      <c r="AG630" s="71"/>
      <c r="AH630" s="120"/>
      <c r="AJ630" s="119"/>
      <c r="AK630" s="119"/>
      <c r="AQ630" s="130"/>
      <c r="AS630" s="7"/>
      <c r="AT630" s="7"/>
      <c r="AU630" s="136"/>
      <c r="AV630" s="129"/>
      <c r="AW630" s="140"/>
      <c r="BP630" s="158"/>
      <c r="BR630" s="6"/>
      <c r="BS630" s="11"/>
    </row>
    <row r="631" spans="1:73" ht="15.75" x14ac:dyDescent="0.25">
      <c r="A631" s="52"/>
      <c r="B631" s="56"/>
      <c r="C631" s="7"/>
      <c r="D631" s="7"/>
      <c r="E631" s="7"/>
      <c r="F631" s="7"/>
      <c r="J631" s="71"/>
      <c r="K631" s="74"/>
      <c r="L631" s="181"/>
      <c r="M631" s="181"/>
      <c r="N631" s="78"/>
      <c r="R631" s="80"/>
      <c r="S631" s="92"/>
      <c r="W631" s="107"/>
      <c r="X631" s="62"/>
      <c r="Y631" s="108"/>
      <c r="Z631" s="107"/>
      <c r="AB631" s="108"/>
      <c r="AC631" s="108"/>
      <c r="AD631" s="71"/>
      <c r="AE631" s="71"/>
      <c r="AF631" s="71"/>
      <c r="AG631" s="71"/>
      <c r="AH631" s="120"/>
      <c r="AJ631" s="119"/>
      <c r="AK631" s="119"/>
      <c r="AQ631" s="130"/>
      <c r="AS631" s="7"/>
      <c r="AT631" s="7"/>
      <c r="AU631" s="136"/>
      <c r="AV631" s="129"/>
      <c r="AW631" s="140"/>
      <c r="BP631" s="158"/>
      <c r="BR631" s="6"/>
      <c r="BS631" s="11"/>
    </row>
    <row r="632" spans="1:73" ht="15.75" x14ac:dyDescent="0.25">
      <c r="A632" s="52"/>
      <c r="B632" s="56"/>
      <c r="C632" s="7"/>
      <c r="D632" s="7"/>
      <c r="E632" s="7"/>
      <c r="F632" s="7"/>
      <c r="J632" s="71"/>
      <c r="K632" s="74"/>
      <c r="L632" s="181"/>
      <c r="M632" s="181"/>
      <c r="N632" s="78"/>
      <c r="R632" s="80"/>
      <c r="S632" s="92"/>
      <c r="W632" s="107"/>
      <c r="X632" s="62"/>
      <c r="Y632" s="108"/>
      <c r="Z632" s="107"/>
      <c r="AB632" s="108"/>
      <c r="AC632" s="108"/>
      <c r="AD632" s="71"/>
      <c r="AE632" s="71"/>
      <c r="AF632" s="71"/>
      <c r="AG632" s="71"/>
      <c r="AH632" s="120"/>
      <c r="AJ632" s="119"/>
      <c r="AK632" s="119"/>
      <c r="AQ632" s="130"/>
      <c r="AS632" s="7"/>
      <c r="AT632" s="7"/>
      <c r="AU632" s="136"/>
      <c r="AV632" s="129"/>
      <c r="AW632" s="140"/>
      <c r="BP632" s="158"/>
      <c r="BR632" s="6"/>
      <c r="BS632" s="11"/>
    </row>
    <row r="633" spans="1:73" ht="15.75" x14ac:dyDescent="0.25">
      <c r="A633" s="52"/>
      <c r="B633" s="56"/>
      <c r="C633" s="7"/>
      <c r="D633" s="7"/>
      <c r="E633" s="7"/>
      <c r="F633" s="7"/>
      <c r="J633" s="71"/>
      <c r="K633" s="74"/>
      <c r="L633" s="181"/>
      <c r="M633" s="181"/>
      <c r="N633" s="78"/>
      <c r="R633" s="80"/>
      <c r="S633" s="92"/>
      <c r="W633" s="107"/>
      <c r="X633" s="62"/>
      <c r="Y633" s="108"/>
      <c r="Z633" s="107"/>
      <c r="AB633" s="108"/>
      <c r="AC633" s="108"/>
      <c r="AD633" s="71"/>
      <c r="AE633" s="71"/>
      <c r="AF633" s="71"/>
      <c r="AG633" s="71"/>
      <c r="AH633" s="120"/>
      <c r="AJ633" s="119"/>
      <c r="AK633" s="119"/>
      <c r="AQ633" s="130"/>
      <c r="AS633" s="7"/>
      <c r="AT633" s="7"/>
      <c r="AU633" s="136"/>
      <c r="AV633" s="129"/>
      <c r="AW633" s="140"/>
      <c r="BP633" s="158"/>
      <c r="BR633" s="6"/>
      <c r="BS633" s="11"/>
    </row>
    <row r="634" spans="1:73" ht="15.75" x14ac:dyDescent="0.25">
      <c r="A634" s="52"/>
      <c r="B634" s="56"/>
      <c r="C634" s="7"/>
      <c r="D634" s="7"/>
      <c r="E634" s="7"/>
      <c r="F634" s="7"/>
      <c r="J634" s="71"/>
      <c r="K634" s="74"/>
      <c r="L634" s="181"/>
      <c r="M634" s="181"/>
      <c r="N634" s="78"/>
      <c r="R634" s="80"/>
      <c r="S634" s="92"/>
      <c r="W634" s="107"/>
      <c r="X634" s="62"/>
      <c r="Y634" s="108"/>
      <c r="Z634" s="107"/>
      <c r="AB634" s="108"/>
      <c r="AC634" s="108"/>
      <c r="AD634" s="71"/>
      <c r="AE634" s="71"/>
      <c r="AF634" s="71"/>
      <c r="AG634" s="71"/>
      <c r="AH634" s="120"/>
      <c r="AJ634" s="119"/>
      <c r="AK634" s="119"/>
      <c r="AQ634" s="130"/>
      <c r="AS634" s="7"/>
      <c r="AT634" s="7"/>
      <c r="AU634" s="136"/>
      <c r="AV634" s="129"/>
      <c r="AW634" s="140"/>
      <c r="BP634" s="158"/>
      <c r="BR634" s="6"/>
      <c r="BS634" s="11"/>
    </row>
    <row r="635" spans="1:73" ht="15.75" x14ac:dyDescent="0.25">
      <c r="A635" s="52"/>
      <c r="B635" s="56"/>
      <c r="C635" s="7"/>
      <c r="D635" s="7"/>
      <c r="E635" s="7"/>
      <c r="F635" s="7"/>
      <c r="J635" s="71"/>
      <c r="K635" s="74"/>
      <c r="L635" s="181"/>
      <c r="M635" s="181"/>
      <c r="N635" s="78"/>
      <c r="R635" s="80"/>
      <c r="S635" s="92"/>
      <c r="W635" s="107"/>
      <c r="X635" s="62"/>
      <c r="Y635" s="108"/>
      <c r="Z635" s="107"/>
      <c r="AB635" s="108"/>
      <c r="AC635" s="108"/>
      <c r="AD635" s="71"/>
      <c r="AE635" s="71"/>
      <c r="AF635" s="71"/>
      <c r="AG635" s="71"/>
      <c r="AH635" s="120"/>
      <c r="AJ635" s="119"/>
      <c r="AK635" s="119"/>
      <c r="AQ635" s="130"/>
      <c r="AS635" s="7"/>
      <c r="AT635" s="7"/>
      <c r="AU635" s="136"/>
      <c r="AV635" s="129"/>
      <c r="AW635" s="140"/>
      <c r="BP635" s="158"/>
      <c r="BR635" s="6"/>
      <c r="BS635" s="11"/>
    </row>
    <row r="636" spans="1:73" ht="15.75" x14ac:dyDescent="0.25">
      <c r="A636" s="52"/>
      <c r="B636" s="56"/>
      <c r="C636" s="7"/>
      <c r="D636" s="7"/>
      <c r="E636" s="7"/>
      <c r="F636" s="7"/>
      <c r="J636" s="71"/>
      <c r="K636" s="74"/>
      <c r="L636" s="181"/>
      <c r="M636" s="181"/>
      <c r="N636" s="78"/>
      <c r="R636" s="80"/>
      <c r="S636" s="92"/>
      <c r="W636" s="107"/>
      <c r="X636" s="62"/>
      <c r="Y636" s="108"/>
      <c r="Z636" s="107"/>
      <c r="AB636" s="108"/>
      <c r="AC636" s="108"/>
      <c r="AD636" s="71"/>
      <c r="AE636" s="71"/>
      <c r="AF636" s="71"/>
      <c r="AG636" s="71"/>
      <c r="AH636" s="120"/>
      <c r="AJ636" s="119"/>
      <c r="AK636" s="119"/>
      <c r="AQ636" s="130"/>
      <c r="AS636" s="7"/>
      <c r="AT636" s="7"/>
      <c r="AU636" s="136"/>
      <c r="AV636" s="129"/>
      <c r="AW636" s="140"/>
      <c r="BP636" s="158"/>
      <c r="BR636" s="6"/>
      <c r="BS636" s="11"/>
    </row>
    <row r="637" spans="1:73" ht="15.75" x14ac:dyDescent="0.25">
      <c r="A637" s="52"/>
      <c r="B637" s="56"/>
      <c r="C637" s="7"/>
      <c r="D637" s="7"/>
      <c r="E637" s="7"/>
      <c r="F637" s="7"/>
      <c r="J637" s="71"/>
      <c r="K637" s="74"/>
      <c r="L637" s="181"/>
      <c r="M637" s="181"/>
      <c r="N637" s="78"/>
      <c r="R637" s="80"/>
      <c r="S637" s="92"/>
      <c r="W637" s="107"/>
      <c r="X637" s="62"/>
      <c r="Y637" s="108"/>
      <c r="Z637" s="107"/>
      <c r="AB637" s="108"/>
      <c r="AC637" s="108"/>
      <c r="AD637" s="71"/>
      <c r="AE637" s="71"/>
      <c r="AF637" s="71"/>
      <c r="AG637" s="71"/>
      <c r="AH637" s="120"/>
      <c r="AJ637" s="119"/>
      <c r="AK637" s="119"/>
      <c r="AQ637" s="130"/>
      <c r="AS637" s="7"/>
      <c r="AT637" s="7"/>
      <c r="AU637" s="136"/>
      <c r="AV637" s="129"/>
      <c r="AW637" s="140"/>
      <c r="BP637" s="158"/>
      <c r="BR637" s="6"/>
      <c r="BS637" s="11"/>
    </row>
    <row r="638" spans="1:73" ht="15.75" x14ac:dyDescent="0.25">
      <c r="A638" s="52"/>
      <c r="B638" s="56"/>
      <c r="C638" s="7"/>
      <c r="D638" s="7"/>
      <c r="E638" s="7"/>
      <c r="F638" s="7"/>
      <c r="J638" s="71"/>
      <c r="K638" s="74"/>
      <c r="L638" s="181"/>
      <c r="M638" s="181"/>
      <c r="N638" s="78"/>
      <c r="R638" s="80"/>
      <c r="S638" s="92"/>
      <c r="W638" s="107"/>
      <c r="X638" s="62"/>
      <c r="Y638" s="108"/>
      <c r="Z638" s="107"/>
      <c r="AB638" s="108"/>
      <c r="AC638" s="108"/>
      <c r="AD638" s="71"/>
      <c r="AE638" s="71"/>
      <c r="AF638" s="71"/>
      <c r="AG638" s="71"/>
      <c r="AH638" s="120"/>
      <c r="AJ638" s="119"/>
      <c r="AK638" s="119"/>
      <c r="AQ638" s="130"/>
      <c r="AS638" s="7"/>
      <c r="AT638" s="7"/>
      <c r="AU638" s="136"/>
      <c r="AV638" s="129"/>
      <c r="AW638" s="140"/>
      <c r="BP638" s="158"/>
      <c r="BR638" s="6"/>
      <c r="BS638" s="11"/>
    </row>
    <row r="639" spans="1:73" ht="15.75" x14ac:dyDescent="0.25">
      <c r="A639" s="52"/>
      <c r="B639" s="56"/>
      <c r="C639" s="7"/>
      <c r="D639" s="7"/>
      <c r="E639" s="7"/>
      <c r="F639" s="7"/>
      <c r="J639" s="71"/>
      <c r="K639" s="74"/>
      <c r="L639" s="181"/>
      <c r="M639" s="181"/>
      <c r="N639" s="78"/>
      <c r="R639" s="80"/>
      <c r="S639" s="92"/>
      <c r="W639" s="107"/>
      <c r="X639" s="62"/>
      <c r="Y639" s="108"/>
      <c r="Z639" s="107"/>
      <c r="AB639" s="108"/>
      <c r="AC639" s="108"/>
      <c r="AD639" s="71"/>
      <c r="AE639" s="71"/>
      <c r="AF639" s="71"/>
      <c r="AG639" s="71"/>
      <c r="AH639" s="120"/>
      <c r="AJ639" s="119"/>
      <c r="AK639" s="119"/>
      <c r="AQ639" s="130"/>
      <c r="AS639" s="7"/>
      <c r="AT639" s="7"/>
      <c r="AU639" s="136"/>
      <c r="AV639" s="129"/>
      <c r="AW639" s="140"/>
      <c r="BP639" s="158"/>
      <c r="BR639" s="6"/>
      <c r="BS639" s="11"/>
    </row>
    <row r="640" spans="1:73" ht="15.75" x14ac:dyDescent="0.25">
      <c r="A640" s="52"/>
      <c r="B640" s="56"/>
      <c r="C640" s="7"/>
      <c r="D640" s="7"/>
      <c r="E640" s="7"/>
      <c r="F640" s="7"/>
      <c r="J640" s="71"/>
      <c r="K640" s="74"/>
      <c r="L640" s="181"/>
      <c r="M640" s="181"/>
      <c r="N640" s="78"/>
      <c r="R640" s="80"/>
      <c r="S640" s="92"/>
      <c r="W640" s="107"/>
      <c r="X640" s="62"/>
      <c r="Y640" s="108"/>
      <c r="Z640" s="107"/>
      <c r="AB640" s="108"/>
      <c r="AC640" s="108"/>
      <c r="AD640" s="71"/>
      <c r="AE640" s="71"/>
      <c r="AF640" s="71"/>
      <c r="AG640" s="71"/>
      <c r="AH640" s="120"/>
      <c r="AJ640" s="119"/>
      <c r="AK640" s="119"/>
      <c r="AQ640" s="130"/>
      <c r="AS640" s="7"/>
      <c r="AT640" s="7"/>
      <c r="AU640" s="136"/>
      <c r="AV640" s="129"/>
      <c r="AW640" s="140"/>
      <c r="BP640" s="158"/>
      <c r="BR640" s="6"/>
      <c r="BS640" s="11"/>
    </row>
    <row r="641" spans="1:71" ht="15.75" x14ac:dyDescent="0.25">
      <c r="A641" s="52"/>
      <c r="B641" s="56"/>
      <c r="C641" s="7"/>
      <c r="D641" s="7"/>
      <c r="E641" s="7"/>
      <c r="F641" s="7"/>
      <c r="J641" s="71"/>
      <c r="K641" s="74"/>
      <c r="L641" s="181"/>
      <c r="M641" s="181"/>
      <c r="N641" s="78"/>
      <c r="R641" s="80"/>
      <c r="S641" s="92"/>
      <c r="W641" s="107"/>
      <c r="X641" s="62"/>
      <c r="Y641" s="108"/>
      <c r="Z641" s="107"/>
      <c r="AB641" s="108"/>
      <c r="AC641" s="108"/>
      <c r="AD641" s="71"/>
      <c r="AE641" s="71"/>
      <c r="AF641" s="71"/>
      <c r="AG641" s="71"/>
      <c r="AH641" s="120"/>
      <c r="AJ641" s="119"/>
      <c r="AK641" s="119"/>
      <c r="AQ641" s="130"/>
      <c r="AS641" s="7"/>
      <c r="AT641" s="7"/>
      <c r="AU641" s="136"/>
      <c r="AV641" s="129"/>
      <c r="AW641" s="140"/>
      <c r="BP641" s="158"/>
      <c r="BR641" s="6"/>
      <c r="BS641" s="11"/>
    </row>
    <row r="642" spans="1:71" ht="15.75" x14ac:dyDescent="0.25">
      <c r="A642" s="52"/>
      <c r="B642" s="56"/>
      <c r="C642" s="7"/>
      <c r="D642" s="7"/>
      <c r="E642" s="7"/>
      <c r="F642" s="7"/>
      <c r="J642" s="71"/>
      <c r="K642" s="74"/>
      <c r="L642" s="181"/>
      <c r="M642" s="181"/>
      <c r="N642" s="78"/>
      <c r="R642" s="80"/>
      <c r="S642" s="92"/>
      <c r="W642" s="107"/>
      <c r="X642" s="62"/>
      <c r="Y642" s="108"/>
      <c r="Z642" s="107"/>
      <c r="AB642" s="108"/>
      <c r="AC642" s="108"/>
      <c r="AD642" s="71"/>
      <c r="AE642" s="71"/>
      <c r="AF642" s="71"/>
      <c r="AG642" s="71"/>
      <c r="AH642" s="120"/>
      <c r="AJ642" s="119"/>
      <c r="AK642" s="119"/>
      <c r="AQ642" s="130"/>
      <c r="AS642" s="7"/>
      <c r="AT642" s="7"/>
      <c r="AU642" s="136"/>
      <c r="AV642" s="129"/>
      <c r="AW642" s="140"/>
      <c r="BP642" s="158"/>
      <c r="BR642" s="6"/>
      <c r="BS642" s="11"/>
    </row>
    <row r="643" spans="1:71" ht="15.75" x14ac:dyDescent="0.25">
      <c r="A643" s="52"/>
      <c r="B643" s="56"/>
      <c r="C643" s="7"/>
      <c r="D643" s="7"/>
      <c r="E643" s="7"/>
      <c r="F643" s="7"/>
      <c r="J643" s="71"/>
      <c r="K643" s="74"/>
      <c r="L643" s="181"/>
      <c r="M643" s="181"/>
      <c r="N643" s="78"/>
      <c r="R643" s="80"/>
      <c r="S643" s="92"/>
      <c r="W643" s="107"/>
      <c r="X643" s="62"/>
      <c r="Y643" s="108"/>
      <c r="Z643" s="107"/>
      <c r="AB643" s="108"/>
      <c r="AC643" s="108"/>
      <c r="AD643" s="71"/>
      <c r="AE643" s="71"/>
      <c r="AF643" s="71"/>
      <c r="AG643" s="71"/>
      <c r="AH643" s="120"/>
      <c r="AJ643" s="119"/>
      <c r="AK643" s="119"/>
      <c r="AQ643" s="130"/>
      <c r="AS643" s="7"/>
      <c r="AT643" s="7"/>
      <c r="AU643" s="136"/>
      <c r="AV643" s="129"/>
      <c r="AW643" s="140"/>
      <c r="BP643" s="158"/>
      <c r="BR643" s="6"/>
      <c r="BS643" s="11"/>
    </row>
    <row r="644" spans="1:71" ht="15.75" x14ac:dyDescent="0.25">
      <c r="A644" s="52"/>
      <c r="B644" s="56"/>
      <c r="C644" s="7"/>
      <c r="D644" s="7"/>
      <c r="E644" s="7"/>
      <c r="F644" s="7"/>
      <c r="J644" s="71"/>
      <c r="K644" s="74"/>
      <c r="L644" s="181"/>
      <c r="M644" s="181"/>
      <c r="N644" s="78"/>
      <c r="R644" s="80"/>
      <c r="S644" s="92"/>
      <c r="W644" s="107"/>
      <c r="X644" s="62"/>
      <c r="Y644" s="108"/>
      <c r="Z644" s="107"/>
      <c r="AB644" s="108"/>
      <c r="AC644" s="108"/>
      <c r="AD644" s="71"/>
      <c r="AE644" s="71"/>
      <c r="AF644" s="71"/>
      <c r="AG644" s="71"/>
      <c r="AH644" s="120"/>
      <c r="AJ644" s="119"/>
      <c r="AK644" s="119"/>
      <c r="AQ644" s="130"/>
      <c r="AS644" s="7"/>
      <c r="AT644" s="7"/>
      <c r="AU644" s="136"/>
      <c r="AV644" s="129"/>
      <c r="AW644" s="140"/>
      <c r="BP644" s="158"/>
      <c r="BR644" s="6"/>
      <c r="BS644" s="11"/>
    </row>
    <row r="645" spans="1:71" ht="15.75" x14ac:dyDescent="0.25">
      <c r="A645" s="52"/>
      <c r="B645" s="56"/>
      <c r="C645" s="7"/>
      <c r="D645" s="7"/>
      <c r="E645" s="7"/>
      <c r="F645" s="7"/>
      <c r="J645" s="71"/>
      <c r="K645" s="74"/>
      <c r="L645" s="181"/>
      <c r="M645" s="181"/>
      <c r="N645" s="78"/>
      <c r="R645" s="80"/>
      <c r="S645" s="92"/>
      <c r="W645" s="107"/>
      <c r="X645" s="62"/>
      <c r="Y645" s="108"/>
      <c r="Z645" s="107"/>
      <c r="AB645" s="108"/>
      <c r="AC645" s="108"/>
      <c r="AD645" s="71"/>
      <c r="AE645" s="71"/>
      <c r="AF645" s="71"/>
      <c r="AG645" s="71"/>
      <c r="AH645" s="120"/>
      <c r="AJ645" s="119"/>
      <c r="AK645" s="119"/>
      <c r="AQ645" s="130"/>
      <c r="AS645" s="7"/>
      <c r="AT645" s="7"/>
      <c r="AU645" s="136"/>
      <c r="AV645" s="129"/>
      <c r="AW645" s="140"/>
      <c r="BP645" s="158"/>
      <c r="BR645" s="6"/>
      <c r="BS645" s="11"/>
    </row>
    <row r="646" spans="1:71" ht="15.75" x14ac:dyDescent="0.25">
      <c r="A646" s="52"/>
      <c r="B646" s="56"/>
      <c r="C646" s="7"/>
      <c r="D646" s="7"/>
      <c r="E646" s="7"/>
      <c r="F646" s="7"/>
      <c r="J646" s="71"/>
      <c r="K646" s="74"/>
      <c r="L646" s="181"/>
      <c r="M646" s="181"/>
      <c r="N646" s="78"/>
      <c r="R646" s="80"/>
      <c r="S646" s="92"/>
      <c r="W646" s="107"/>
      <c r="X646" s="62"/>
      <c r="Y646" s="108"/>
      <c r="Z646" s="107"/>
      <c r="AB646" s="108"/>
      <c r="AC646" s="108"/>
      <c r="AD646" s="71"/>
      <c r="AE646" s="71"/>
      <c r="AF646" s="71"/>
      <c r="AG646" s="71"/>
      <c r="AH646" s="120"/>
      <c r="AJ646" s="119"/>
      <c r="AK646" s="119"/>
      <c r="AQ646" s="130"/>
      <c r="AS646" s="7"/>
      <c r="AT646" s="7"/>
      <c r="AU646" s="136"/>
      <c r="AV646" s="129"/>
      <c r="AW646" s="140"/>
      <c r="BP646" s="158"/>
      <c r="BR646" s="6"/>
      <c r="BS646" s="11"/>
    </row>
    <row r="647" spans="1:71" ht="15.75" x14ac:dyDescent="0.25">
      <c r="A647" s="52"/>
      <c r="B647" s="56"/>
      <c r="C647" s="7"/>
      <c r="D647" s="7"/>
      <c r="E647" s="7"/>
      <c r="F647" s="7"/>
      <c r="J647" s="71"/>
      <c r="K647" s="74"/>
      <c r="L647" s="181"/>
      <c r="M647" s="181"/>
      <c r="N647" s="78"/>
      <c r="R647" s="80"/>
      <c r="S647" s="92"/>
      <c r="W647" s="107"/>
      <c r="X647" s="62"/>
      <c r="Y647" s="108"/>
      <c r="Z647" s="107"/>
      <c r="AB647" s="108"/>
      <c r="AC647" s="108"/>
      <c r="AD647" s="71"/>
      <c r="AE647" s="71"/>
      <c r="AF647" s="71"/>
      <c r="AG647" s="71"/>
      <c r="AH647" s="120"/>
      <c r="AJ647" s="119"/>
      <c r="AK647" s="119"/>
      <c r="AQ647" s="130"/>
      <c r="AS647" s="7"/>
      <c r="AT647" s="7"/>
      <c r="AU647" s="136"/>
      <c r="AV647" s="129"/>
      <c r="AW647" s="140"/>
      <c r="BP647" s="158"/>
      <c r="BR647" s="6"/>
      <c r="BS647" s="11"/>
    </row>
    <row r="648" spans="1:71" ht="15.75" x14ac:dyDescent="0.25">
      <c r="A648" s="52"/>
      <c r="B648" s="56"/>
      <c r="C648" s="7"/>
      <c r="D648" s="7"/>
      <c r="E648" s="7"/>
      <c r="F648" s="7"/>
      <c r="J648" s="71"/>
      <c r="K648" s="74"/>
      <c r="L648" s="181"/>
      <c r="M648" s="181"/>
      <c r="N648" s="78"/>
      <c r="R648" s="80"/>
      <c r="S648" s="92"/>
      <c r="W648" s="107"/>
      <c r="X648" s="62"/>
      <c r="Y648" s="108"/>
      <c r="Z648" s="107"/>
      <c r="AB648" s="108"/>
      <c r="AC648" s="108"/>
      <c r="AD648" s="71"/>
      <c r="AE648" s="71"/>
      <c r="AF648" s="71"/>
      <c r="AG648" s="71"/>
      <c r="AH648" s="120"/>
      <c r="AJ648" s="119"/>
      <c r="AK648" s="119"/>
      <c r="AQ648" s="130"/>
      <c r="AS648" s="7"/>
      <c r="AT648" s="7"/>
      <c r="AU648" s="136"/>
      <c r="AV648" s="129"/>
      <c r="AW648" s="140"/>
      <c r="BP648" s="158"/>
      <c r="BR648" s="6"/>
      <c r="BS648" s="11"/>
    </row>
    <row r="649" spans="1:71" ht="15.75" x14ac:dyDescent="0.25">
      <c r="A649" s="52"/>
      <c r="B649" s="56"/>
      <c r="C649" s="7"/>
      <c r="D649" s="7"/>
      <c r="E649" s="7"/>
      <c r="F649" s="7"/>
      <c r="J649" s="71"/>
      <c r="K649" s="74"/>
      <c r="L649" s="181"/>
      <c r="M649" s="181"/>
      <c r="N649" s="78"/>
      <c r="R649" s="80"/>
      <c r="S649" s="92"/>
      <c r="W649" s="107"/>
      <c r="X649" s="62"/>
      <c r="Y649" s="108"/>
      <c r="Z649" s="107"/>
      <c r="AB649" s="108"/>
      <c r="AC649" s="108"/>
      <c r="AD649" s="71"/>
      <c r="AE649" s="71"/>
      <c r="AF649" s="71"/>
      <c r="AG649" s="71"/>
      <c r="AH649" s="120"/>
      <c r="AJ649" s="119"/>
      <c r="AK649" s="119"/>
      <c r="AQ649" s="130"/>
      <c r="AS649" s="7"/>
      <c r="AT649" s="7"/>
      <c r="AU649" s="136"/>
      <c r="AV649" s="129"/>
      <c r="AW649" s="140"/>
      <c r="BP649" s="158"/>
      <c r="BR649" s="6"/>
      <c r="BS649" s="11"/>
    </row>
    <row r="650" spans="1:71" ht="15.75" x14ac:dyDescent="0.25">
      <c r="A650" s="52"/>
      <c r="B650" s="56"/>
      <c r="C650" s="7"/>
      <c r="D650" s="7"/>
      <c r="E650" s="7"/>
      <c r="F650" s="7"/>
      <c r="J650" s="71"/>
      <c r="K650" s="74"/>
      <c r="L650" s="181"/>
      <c r="M650" s="181"/>
      <c r="N650" s="78"/>
      <c r="R650" s="80"/>
      <c r="S650" s="92"/>
      <c r="W650" s="107"/>
      <c r="X650" s="62"/>
      <c r="Y650" s="108"/>
      <c r="Z650" s="107"/>
      <c r="AB650" s="108"/>
      <c r="AC650" s="108"/>
      <c r="AD650" s="71"/>
      <c r="AE650" s="71"/>
      <c r="AF650" s="71"/>
      <c r="AG650" s="71"/>
      <c r="AH650" s="120"/>
      <c r="AJ650" s="119"/>
      <c r="AK650" s="119"/>
      <c r="AQ650" s="130"/>
      <c r="AS650" s="7"/>
      <c r="AT650" s="7"/>
      <c r="AU650" s="136"/>
      <c r="AV650" s="129"/>
      <c r="AW650" s="140"/>
      <c r="BP650" s="158"/>
      <c r="BR650" s="6"/>
      <c r="BS650" s="11"/>
    </row>
    <row r="651" spans="1:71" ht="15.75" x14ac:dyDescent="0.25">
      <c r="A651" s="52"/>
      <c r="B651" s="56"/>
      <c r="C651" s="7"/>
      <c r="D651" s="7"/>
      <c r="E651" s="7"/>
      <c r="F651" s="7"/>
      <c r="J651" s="71"/>
      <c r="K651" s="74"/>
      <c r="L651" s="181"/>
      <c r="M651" s="181"/>
      <c r="N651" s="78"/>
      <c r="R651" s="80"/>
      <c r="S651" s="92"/>
      <c r="W651" s="107"/>
      <c r="X651" s="62"/>
      <c r="Y651" s="108"/>
      <c r="Z651" s="107"/>
      <c r="AB651" s="108"/>
      <c r="AC651" s="108"/>
      <c r="AD651" s="71"/>
      <c r="AE651" s="71"/>
      <c r="AF651" s="71"/>
      <c r="AG651" s="71"/>
      <c r="AH651" s="120"/>
      <c r="AJ651" s="119"/>
      <c r="AK651" s="119"/>
      <c r="AQ651" s="130"/>
      <c r="AS651" s="7"/>
      <c r="AT651" s="7"/>
      <c r="AU651" s="136"/>
      <c r="AV651" s="129"/>
      <c r="AW651" s="140"/>
      <c r="BP651" s="158"/>
      <c r="BR651" s="6"/>
      <c r="BS651" s="11"/>
    </row>
    <row r="652" spans="1:71" ht="15.75" x14ac:dyDescent="0.25">
      <c r="A652" s="52"/>
      <c r="B652" s="56"/>
      <c r="C652" s="7"/>
      <c r="D652" s="7"/>
      <c r="E652" s="7"/>
      <c r="F652" s="7"/>
      <c r="J652" s="71"/>
      <c r="K652" s="74"/>
      <c r="L652" s="181"/>
      <c r="M652" s="181"/>
      <c r="N652" s="78"/>
      <c r="R652" s="80"/>
      <c r="S652" s="92"/>
      <c r="W652" s="107"/>
      <c r="X652" s="62"/>
      <c r="Y652" s="108"/>
      <c r="Z652" s="107"/>
      <c r="AB652" s="108"/>
      <c r="AC652" s="108"/>
      <c r="AD652" s="71"/>
      <c r="AE652" s="71"/>
      <c r="AF652" s="71"/>
      <c r="AG652" s="71"/>
      <c r="AH652" s="120"/>
      <c r="AJ652" s="119"/>
      <c r="AK652" s="119"/>
      <c r="AQ652" s="130"/>
      <c r="AS652" s="7"/>
      <c r="AT652" s="7"/>
      <c r="AU652" s="136"/>
      <c r="AV652" s="129"/>
      <c r="AW652" s="140"/>
      <c r="BP652" s="158"/>
      <c r="BR652" s="6"/>
      <c r="BS652" s="11"/>
    </row>
    <row r="653" spans="1:71" ht="15.75" x14ac:dyDescent="0.25">
      <c r="A653" s="52"/>
      <c r="B653" s="56"/>
      <c r="C653" s="7"/>
      <c r="D653" s="7"/>
      <c r="E653" s="7"/>
      <c r="F653" s="7"/>
      <c r="J653" s="71"/>
      <c r="K653" s="74"/>
      <c r="L653" s="181"/>
      <c r="M653" s="181"/>
      <c r="N653" s="78"/>
      <c r="R653" s="80"/>
      <c r="S653" s="92"/>
      <c r="W653" s="107"/>
      <c r="X653" s="62"/>
      <c r="Y653" s="108"/>
      <c r="Z653" s="107"/>
      <c r="AB653" s="108"/>
      <c r="AC653" s="108"/>
      <c r="AD653" s="71"/>
      <c r="AE653" s="71"/>
      <c r="AF653" s="71"/>
      <c r="AG653" s="71"/>
      <c r="AH653" s="120"/>
      <c r="AJ653" s="119"/>
      <c r="AK653" s="119"/>
      <c r="AQ653" s="130"/>
      <c r="AS653" s="7"/>
      <c r="AT653" s="7"/>
      <c r="AU653" s="136"/>
      <c r="AV653" s="129"/>
      <c r="AW653" s="140"/>
      <c r="BP653" s="158"/>
      <c r="BR653" s="6"/>
      <c r="BS653" s="11"/>
    </row>
    <row r="654" spans="1:71" ht="15.75" x14ac:dyDescent="0.25">
      <c r="A654" s="52"/>
      <c r="B654" s="56"/>
      <c r="C654" s="7"/>
      <c r="D654" s="7"/>
      <c r="E654" s="7"/>
      <c r="F654" s="7"/>
      <c r="J654" s="71"/>
      <c r="K654" s="74"/>
      <c r="L654" s="181"/>
      <c r="M654" s="181"/>
      <c r="N654" s="78"/>
      <c r="R654" s="80"/>
      <c r="S654" s="92"/>
      <c r="W654" s="107"/>
      <c r="X654" s="62"/>
      <c r="Y654" s="108"/>
      <c r="Z654" s="107"/>
      <c r="AB654" s="108"/>
      <c r="AC654" s="108"/>
      <c r="AD654" s="71"/>
      <c r="AE654" s="71"/>
      <c r="AF654" s="71"/>
      <c r="AG654" s="71"/>
      <c r="AH654" s="120"/>
      <c r="AJ654" s="119"/>
      <c r="AK654" s="119"/>
      <c r="AQ654" s="130"/>
      <c r="AS654" s="7"/>
      <c r="AT654" s="7"/>
      <c r="AU654" s="136"/>
      <c r="AV654" s="129"/>
      <c r="AW654" s="140"/>
      <c r="BP654" s="158"/>
      <c r="BR654" s="6"/>
      <c r="BS654" s="11"/>
    </row>
    <row r="655" spans="1:71" ht="15.75" x14ac:dyDescent="0.25">
      <c r="A655" s="52"/>
      <c r="B655" s="56"/>
      <c r="C655" s="7"/>
      <c r="D655" s="7"/>
      <c r="E655" s="7"/>
      <c r="F655" s="7"/>
      <c r="J655" s="71"/>
      <c r="K655" s="74"/>
      <c r="L655" s="181"/>
      <c r="M655" s="181"/>
      <c r="N655" s="78"/>
      <c r="R655" s="80"/>
      <c r="S655" s="92"/>
      <c r="W655" s="107"/>
      <c r="X655" s="62"/>
      <c r="Y655" s="108"/>
      <c r="Z655" s="107"/>
      <c r="AB655" s="108"/>
      <c r="AC655" s="108"/>
      <c r="AD655" s="71"/>
      <c r="AE655" s="71"/>
      <c r="AF655" s="71"/>
      <c r="AG655" s="71"/>
      <c r="AH655" s="120"/>
      <c r="AJ655" s="119"/>
      <c r="AK655" s="119"/>
      <c r="AQ655" s="130"/>
      <c r="AS655" s="7"/>
      <c r="AT655" s="7"/>
      <c r="AU655" s="136"/>
      <c r="AV655" s="129"/>
      <c r="AW655" s="140"/>
      <c r="BP655" s="158"/>
      <c r="BR655" s="6"/>
      <c r="BS655" s="11"/>
    </row>
    <row r="656" spans="1:71" ht="15.75" x14ac:dyDescent="0.25">
      <c r="A656" s="52"/>
      <c r="B656" s="56"/>
      <c r="C656" s="7"/>
      <c r="D656" s="7"/>
      <c r="E656" s="7"/>
      <c r="F656" s="7"/>
      <c r="J656" s="71"/>
      <c r="K656" s="74"/>
      <c r="L656" s="181"/>
      <c r="M656" s="181"/>
      <c r="N656" s="78"/>
      <c r="R656" s="80"/>
      <c r="S656" s="92"/>
      <c r="W656" s="107"/>
      <c r="X656" s="62"/>
      <c r="Y656" s="108"/>
      <c r="Z656" s="107"/>
      <c r="AB656" s="108"/>
      <c r="AC656" s="108"/>
      <c r="AD656" s="71"/>
      <c r="AE656" s="71"/>
      <c r="AF656" s="71"/>
      <c r="AG656" s="71"/>
      <c r="AH656" s="120"/>
      <c r="AJ656" s="119"/>
      <c r="AK656" s="119"/>
      <c r="AQ656" s="130"/>
      <c r="AS656" s="7"/>
      <c r="AT656" s="7"/>
      <c r="AU656" s="136"/>
      <c r="AV656" s="129"/>
      <c r="AW656" s="140"/>
      <c r="BP656" s="158"/>
      <c r="BR656" s="6"/>
      <c r="BS656" s="11"/>
    </row>
    <row r="657" spans="1:71" ht="15.75" x14ac:dyDescent="0.25">
      <c r="A657" s="52"/>
      <c r="B657" s="56"/>
      <c r="C657" s="7"/>
      <c r="D657" s="7"/>
      <c r="E657" s="7"/>
      <c r="F657" s="7"/>
      <c r="J657" s="71"/>
      <c r="K657" s="74"/>
      <c r="L657" s="181"/>
      <c r="M657" s="181"/>
      <c r="N657" s="78"/>
      <c r="R657" s="80"/>
      <c r="S657" s="92"/>
      <c r="W657" s="107"/>
      <c r="X657" s="62"/>
      <c r="Y657" s="108"/>
      <c r="Z657" s="107"/>
      <c r="AB657" s="108"/>
      <c r="AC657" s="108"/>
      <c r="AD657" s="71"/>
      <c r="AE657" s="71"/>
      <c r="AF657" s="71"/>
      <c r="AG657" s="71"/>
      <c r="AH657" s="120"/>
      <c r="AJ657" s="119"/>
      <c r="AK657" s="119"/>
      <c r="AQ657" s="130"/>
      <c r="AS657" s="7"/>
      <c r="AT657" s="7"/>
      <c r="AU657" s="136"/>
      <c r="AV657" s="129"/>
      <c r="AW657" s="140"/>
      <c r="BP657" s="158"/>
      <c r="BR657" s="6"/>
      <c r="BS657" s="11"/>
    </row>
    <row r="658" spans="1:71" ht="15.75" x14ac:dyDescent="0.25">
      <c r="A658" s="52"/>
      <c r="B658" s="56"/>
      <c r="C658" s="7"/>
      <c r="D658" s="7"/>
      <c r="E658" s="7"/>
      <c r="F658" s="7"/>
      <c r="J658" s="71"/>
      <c r="K658" s="74"/>
      <c r="L658" s="181"/>
      <c r="M658" s="181"/>
      <c r="N658" s="78"/>
      <c r="R658" s="80"/>
      <c r="S658" s="92"/>
      <c r="W658" s="107"/>
      <c r="X658" s="62"/>
      <c r="Y658" s="108"/>
      <c r="Z658" s="107"/>
      <c r="AB658" s="108"/>
      <c r="AC658" s="108"/>
      <c r="AD658" s="71"/>
      <c r="AE658" s="71"/>
      <c r="AF658" s="71"/>
      <c r="AG658" s="71"/>
      <c r="AH658" s="120"/>
      <c r="AJ658" s="119"/>
      <c r="AK658" s="119"/>
      <c r="AQ658" s="130"/>
      <c r="AS658" s="7"/>
      <c r="AT658" s="7"/>
      <c r="AU658" s="136"/>
      <c r="AV658" s="129"/>
      <c r="AW658" s="140"/>
      <c r="BP658" s="158"/>
      <c r="BR658" s="6"/>
      <c r="BS658" s="11"/>
    </row>
    <row r="659" spans="1:71" ht="15.75" x14ac:dyDescent="0.25">
      <c r="A659" s="52"/>
      <c r="B659" s="56"/>
      <c r="C659" s="7"/>
      <c r="D659" s="7"/>
      <c r="E659" s="7"/>
      <c r="F659" s="7"/>
      <c r="J659" s="71"/>
      <c r="K659" s="74"/>
      <c r="L659" s="181"/>
      <c r="M659" s="181"/>
      <c r="N659" s="78"/>
      <c r="R659" s="80"/>
      <c r="S659" s="92"/>
      <c r="W659" s="107"/>
      <c r="X659" s="62"/>
      <c r="Y659" s="108"/>
      <c r="Z659" s="107"/>
      <c r="AB659" s="108"/>
      <c r="AC659" s="108"/>
      <c r="AD659" s="71"/>
      <c r="AE659" s="71"/>
      <c r="AF659" s="71"/>
      <c r="AG659" s="71"/>
      <c r="AH659" s="120"/>
      <c r="AJ659" s="119"/>
      <c r="AK659" s="119"/>
      <c r="AQ659" s="130"/>
      <c r="AS659" s="7"/>
      <c r="AT659" s="7"/>
      <c r="AU659" s="136"/>
      <c r="AV659" s="129"/>
      <c r="AW659" s="140"/>
      <c r="BP659" s="158"/>
      <c r="BR659" s="6"/>
      <c r="BS659" s="11"/>
    </row>
    <row r="660" spans="1:71" ht="15.75" x14ac:dyDescent="0.25">
      <c r="A660" s="52"/>
      <c r="B660" s="56"/>
      <c r="C660" s="7"/>
      <c r="D660" s="7"/>
      <c r="E660" s="7"/>
      <c r="F660" s="7"/>
      <c r="J660" s="71"/>
      <c r="K660" s="74"/>
      <c r="L660" s="181"/>
      <c r="M660" s="181"/>
      <c r="N660" s="78"/>
      <c r="R660" s="80"/>
      <c r="S660" s="92"/>
      <c r="W660" s="107"/>
      <c r="X660" s="62"/>
      <c r="Y660" s="108"/>
      <c r="Z660" s="107"/>
      <c r="AB660" s="108"/>
      <c r="AC660" s="108"/>
      <c r="AD660" s="71"/>
      <c r="AE660" s="71"/>
      <c r="AF660" s="71"/>
      <c r="AG660" s="71"/>
      <c r="AH660" s="120"/>
      <c r="AJ660" s="119"/>
      <c r="AK660" s="119"/>
      <c r="AQ660" s="130"/>
      <c r="AS660" s="7"/>
      <c r="AT660" s="7"/>
      <c r="AU660" s="136"/>
      <c r="AV660" s="129"/>
      <c r="AW660" s="140"/>
      <c r="BP660" s="158"/>
      <c r="BR660" s="6"/>
      <c r="BS660" s="11"/>
    </row>
    <row r="661" spans="1:71" ht="15.75" x14ac:dyDescent="0.25">
      <c r="A661" s="52"/>
      <c r="B661" s="56"/>
      <c r="C661" s="7"/>
      <c r="D661" s="7"/>
      <c r="E661" s="7"/>
      <c r="F661" s="7"/>
      <c r="J661" s="71"/>
      <c r="K661" s="74"/>
      <c r="L661" s="181"/>
      <c r="M661" s="181"/>
      <c r="N661" s="78"/>
      <c r="R661" s="80"/>
      <c r="S661" s="92"/>
      <c r="W661" s="107"/>
      <c r="X661" s="62"/>
      <c r="Y661" s="108"/>
      <c r="Z661" s="107"/>
      <c r="AB661" s="108"/>
      <c r="AC661" s="108"/>
      <c r="AD661" s="71"/>
      <c r="AE661" s="71"/>
      <c r="AF661" s="71"/>
      <c r="AG661" s="71"/>
      <c r="AH661" s="120"/>
      <c r="AJ661" s="119"/>
      <c r="AK661" s="119"/>
      <c r="AQ661" s="130"/>
      <c r="AS661" s="7"/>
      <c r="AT661" s="7"/>
      <c r="AU661" s="136"/>
      <c r="AV661" s="129"/>
      <c r="AW661" s="140"/>
      <c r="BP661" s="158"/>
      <c r="BR661" s="6"/>
      <c r="BS661" s="11"/>
    </row>
    <row r="662" spans="1:71" ht="15.75" x14ac:dyDescent="0.25">
      <c r="A662" s="52"/>
      <c r="B662" s="56"/>
      <c r="C662" s="7"/>
      <c r="D662" s="7"/>
      <c r="E662" s="7"/>
      <c r="F662" s="7"/>
      <c r="J662" s="71"/>
      <c r="K662" s="74"/>
      <c r="L662" s="181"/>
      <c r="M662" s="181"/>
      <c r="N662" s="78"/>
      <c r="R662" s="80"/>
      <c r="S662" s="92"/>
      <c r="W662" s="107"/>
      <c r="X662" s="62"/>
      <c r="Y662" s="108"/>
      <c r="Z662" s="107"/>
      <c r="AB662" s="108"/>
      <c r="AC662" s="108"/>
      <c r="AD662" s="71"/>
      <c r="AE662" s="71"/>
      <c r="AF662" s="71"/>
      <c r="AG662" s="71"/>
      <c r="AH662" s="120"/>
      <c r="AJ662" s="119"/>
      <c r="AK662" s="119"/>
      <c r="AQ662" s="130"/>
      <c r="AS662" s="7"/>
      <c r="AT662" s="7"/>
      <c r="AU662" s="136"/>
      <c r="AV662" s="129"/>
      <c r="AW662" s="140"/>
      <c r="BP662" s="158"/>
      <c r="BR662" s="6"/>
      <c r="BS662" s="11"/>
    </row>
    <row r="663" spans="1:71" ht="15.75" x14ac:dyDescent="0.25">
      <c r="A663" s="52"/>
      <c r="B663" s="56"/>
      <c r="C663" s="7"/>
      <c r="D663" s="7"/>
      <c r="E663" s="7"/>
      <c r="F663" s="7"/>
      <c r="J663" s="71"/>
      <c r="K663" s="74"/>
      <c r="L663" s="181"/>
      <c r="M663" s="181"/>
      <c r="N663" s="78"/>
      <c r="R663" s="80"/>
      <c r="S663" s="92"/>
      <c r="W663" s="107"/>
      <c r="X663" s="62"/>
      <c r="Y663" s="108"/>
      <c r="Z663" s="107"/>
      <c r="AB663" s="108"/>
      <c r="AC663" s="108"/>
      <c r="AD663" s="71"/>
      <c r="AE663" s="71"/>
      <c r="AF663" s="71"/>
      <c r="AG663" s="71"/>
      <c r="AH663" s="120"/>
      <c r="AJ663" s="119"/>
      <c r="AK663" s="119"/>
      <c r="AQ663" s="130"/>
      <c r="AS663" s="7"/>
      <c r="AT663" s="7"/>
      <c r="AU663" s="136"/>
      <c r="AV663" s="129"/>
      <c r="AW663" s="140"/>
      <c r="BP663" s="158"/>
      <c r="BR663" s="6"/>
      <c r="BS663" s="11"/>
    </row>
    <row r="664" spans="1:71" ht="15.75" x14ac:dyDescent="0.25">
      <c r="A664" s="52"/>
      <c r="B664" s="56"/>
      <c r="C664" s="7"/>
      <c r="D664" s="7"/>
      <c r="E664" s="7"/>
      <c r="F664" s="7"/>
      <c r="J664" s="71"/>
      <c r="K664" s="74"/>
      <c r="L664" s="181"/>
      <c r="M664" s="181"/>
      <c r="N664" s="78"/>
      <c r="R664" s="80"/>
      <c r="S664" s="92"/>
      <c r="W664" s="107"/>
      <c r="X664" s="62"/>
      <c r="Y664" s="108"/>
      <c r="Z664" s="107"/>
      <c r="AB664" s="108"/>
      <c r="AC664" s="108"/>
      <c r="AD664" s="71"/>
      <c r="AE664" s="71"/>
      <c r="AF664" s="71"/>
      <c r="AG664" s="71"/>
      <c r="AH664" s="120"/>
      <c r="AJ664" s="119"/>
      <c r="AK664" s="119"/>
      <c r="AQ664" s="130"/>
      <c r="AS664" s="7"/>
      <c r="AT664" s="7"/>
      <c r="AU664" s="136"/>
      <c r="AV664" s="129"/>
      <c r="AW664" s="140"/>
      <c r="BP664" s="158"/>
      <c r="BR664" s="6"/>
      <c r="BS664" s="11"/>
    </row>
    <row r="665" spans="1:71" ht="15.75" x14ac:dyDescent="0.25">
      <c r="A665" s="52"/>
      <c r="B665" s="56"/>
      <c r="C665" s="7"/>
      <c r="D665" s="7"/>
      <c r="E665" s="7"/>
      <c r="F665" s="7"/>
      <c r="J665" s="71"/>
      <c r="K665" s="74"/>
      <c r="L665" s="181"/>
      <c r="M665" s="181"/>
      <c r="N665" s="78"/>
      <c r="R665" s="80"/>
      <c r="S665" s="92"/>
      <c r="W665" s="107"/>
      <c r="X665" s="62"/>
      <c r="Y665" s="108"/>
      <c r="Z665" s="107"/>
      <c r="AB665" s="108"/>
      <c r="AC665" s="108"/>
      <c r="AD665" s="71"/>
      <c r="AE665" s="71"/>
      <c r="AF665" s="71"/>
      <c r="AG665" s="71"/>
      <c r="AH665" s="120"/>
      <c r="AJ665" s="119"/>
      <c r="AK665" s="119"/>
      <c r="AQ665" s="130"/>
      <c r="AS665" s="7"/>
      <c r="AT665" s="7"/>
      <c r="AU665" s="136"/>
      <c r="AV665" s="129"/>
      <c r="AW665" s="140"/>
      <c r="BP665" s="158"/>
      <c r="BR665" s="6"/>
      <c r="BS665" s="11"/>
    </row>
    <row r="666" spans="1:71" ht="15.75" x14ac:dyDescent="0.25">
      <c r="A666" s="52"/>
      <c r="B666" s="56"/>
      <c r="C666" s="7"/>
      <c r="D666" s="7"/>
      <c r="E666" s="7"/>
      <c r="F666" s="7"/>
      <c r="J666" s="71"/>
      <c r="K666" s="74"/>
      <c r="L666" s="181"/>
      <c r="M666" s="181"/>
      <c r="N666" s="78"/>
      <c r="R666" s="80"/>
      <c r="S666" s="92"/>
      <c r="W666" s="107"/>
      <c r="X666" s="62"/>
      <c r="Y666" s="108"/>
      <c r="Z666" s="107"/>
      <c r="AB666" s="108"/>
      <c r="AC666" s="108"/>
      <c r="AD666" s="71"/>
      <c r="AE666" s="71"/>
      <c r="AF666" s="71"/>
      <c r="AG666" s="71"/>
      <c r="AH666" s="120"/>
      <c r="AJ666" s="119"/>
      <c r="AK666" s="119"/>
      <c r="AQ666" s="130"/>
      <c r="AS666" s="7"/>
      <c r="AT666" s="7"/>
      <c r="AU666" s="136"/>
      <c r="AV666" s="129"/>
      <c r="AW666" s="140"/>
      <c r="BP666" s="158"/>
      <c r="BR666" s="6"/>
      <c r="BS666" s="11"/>
    </row>
    <row r="667" spans="1:71" ht="15.75" x14ac:dyDescent="0.25">
      <c r="A667" s="52"/>
      <c r="B667" s="56"/>
      <c r="C667" s="7"/>
      <c r="D667" s="7"/>
      <c r="E667" s="7"/>
      <c r="F667" s="7"/>
      <c r="J667" s="71"/>
      <c r="K667" s="74"/>
      <c r="L667" s="181"/>
      <c r="M667" s="181"/>
      <c r="N667" s="78"/>
      <c r="R667" s="80"/>
      <c r="S667" s="92"/>
      <c r="W667" s="107"/>
      <c r="X667" s="62"/>
      <c r="Y667" s="108"/>
      <c r="Z667" s="107"/>
      <c r="AB667" s="108"/>
      <c r="AC667" s="108"/>
      <c r="AD667" s="71"/>
      <c r="AE667" s="71"/>
      <c r="AF667" s="71"/>
      <c r="AG667" s="71"/>
      <c r="AH667" s="120"/>
      <c r="AJ667" s="119"/>
      <c r="AK667" s="119"/>
      <c r="AQ667" s="130"/>
      <c r="AS667" s="7"/>
      <c r="AT667" s="7"/>
      <c r="AU667" s="136"/>
      <c r="AV667" s="129"/>
      <c r="AW667" s="140"/>
      <c r="BP667" s="158"/>
      <c r="BR667" s="6"/>
      <c r="BS667" s="11"/>
    </row>
    <row r="668" spans="1:71" ht="15.75" x14ac:dyDescent="0.25">
      <c r="A668" s="52"/>
      <c r="B668" s="56"/>
      <c r="C668" s="7"/>
      <c r="D668" s="7"/>
      <c r="E668" s="7"/>
      <c r="F668" s="7"/>
      <c r="J668" s="71"/>
      <c r="K668" s="74"/>
      <c r="L668" s="181"/>
      <c r="M668" s="181"/>
      <c r="N668" s="78"/>
      <c r="R668" s="80"/>
      <c r="S668" s="92"/>
      <c r="W668" s="107"/>
      <c r="X668" s="62"/>
      <c r="Y668" s="108"/>
      <c r="Z668" s="107"/>
      <c r="AB668" s="108"/>
      <c r="AC668" s="108"/>
      <c r="AD668" s="71"/>
      <c r="AE668" s="71"/>
      <c r="AF668" s="71"/>
      <c r="AG668" s="71"/>
      <c r="AH668" s="120"/>
      <c r="AJ668" s="119"/>
      <c r="AK668" s="119"/>
      <c r="AQ668" s="130"/>
      <c r="AS668" s="7"/>
      <c r="AT668" s="7"/>
      <c r="AU668" s="136"/>
      <c r="AV668" s="129"/>
      <c r="AW668" s="140"/>
      <c r="BP668" s="158"/>
      <c r="BR668" s="6"/>
      <c r="BS668" s="11"/>
    </row>
    <row r="669" spans="1:71" ht="15.75" x14ac:dyDescent="0.25">
      <c r="A669" s="52"/>
      <c r="B669" s="56"/>
      <c r="C669" s="7"/>
      <c r="D669" s="7"/>
      <c r="E669" s="7"/>
      <c r="F669" s="7"/>
      <c r="J669" s="71"/>
      <c r="K669" s="74"/>
      <c r="L669" s="181"/>
      <c r="M669" s="181"/>
      <c r="N669" s="78"/>
      <c r="R669" s="80"/>
      <c r="S669" s="92"/>
      <c r="W669" s="107"/>
      <c r="X669" s="62"/>
      <c r="Y669" s="108"/>
      <c r="Z669" s="107"/>
      <c r="AB669" s="108"/>
      <c r="AC669" s="108"/>
      <c r="AD669" s="71"/>
      <c r="AE669" s="71"/>
      <c r="AF669" s="71"/>
      <c r="AG669" s="71"/>
      <c r="AH669" s="120"/>
      <c r="AJ669" s="119"/>
      <c r="AK669" s="119"/>
      <c r="AQ669" s="130"/>
      <c r="AS669" s="7"/>
      <c r="AT669" s="7"/>
      <c r="AU669" s="136"/>
      <c r="AV669" s="129"/>
      <c r="AW669" s="140"/>
      <c r="BP669" s="158"/>
      <c r="BR669" s="6"/>
      <c r="BS669" s="11"/>
    </row>
    <row r="670" spans="1:71" ht="15.75" x14ac:dyDescent="0.25">
      <c r="A670" s="52"/>
      <c r="B670" s="56"/>
      <c r="C670" s="7"/>
      <c r="D670" s="7"/>
      <c r="E670" s="7"/>
      <c r="F670" s="7"/>
      <c r="J670" s="71"/>
      <c r="K670" s="74"/>
      <c r="L670" s="181"/>
      <c r="M670" s="181"/>
      <c r="N670" s="78"/>
      <c r="R670" s="80"/>
      <c r="S670" s="92"/>
      <c r="W670" s="107"/>
      <c r="X670" s="62"/>
      <c r="Y670" s="108"/>
      <c r="Z670" s="107"/>
      <c r="AB670" s="108"/>
      <c r="AC670" s="108"/>
      <c r="AD670" s="71"/>
      <c r="AE670" s="71"/>
      <c r="AF670" s="71"/>
      <c r="AG670" s="71"/>
      <c r="AH670" s="120"/>
      <c r="AJ670" s="119"/>
      <c r="AK670" s="119"/>
      <c r="AQ670" s="130"/>
      <c r="AS670" s="7"/>
      <c r="AT670" s="7"/>
      <c r="AU670" s="136"/>
      <c r="AV670" s="129"/>
      <c r="AW670" s="140"/>
      <c r="BP670" s="158"/>
      <c r="BR670" s="6"/>
      <c r="BS670" s="11"/>
    </row>
    <row r="671" spans="1:71" ht="15.75" x14ac:dyDescent="0.25">
      <c r="A671" s="52"/>
      <c r="B671" s="56"/>
      <c r="C671" s="7"/>
      <c r="D671" s="7"/>
      <c r="E671" s="7"/>
      <c r="F671" s="7"/>
      <c r="J671" s="71"/>
      <c r="K671" s="74"/>
      <c r="L671" s="181"/>
      <c r="M671" s="181"/>
      <c r="N671" s="78"/>
      <c r="R671" s="80"/>
      <c r="S671" s="92"/>
      <c r="W671" s="107"/>
      <c r="X671" s="62"/>
      <c r="Y671" s="108"/>
      <c r="Z671" s="107"/>
      <c r="AB671" s="108"/>
      <c r="AC671" s="108"/>
      <c r="AD671" s="71"/>
      <c r="AE671" s="71"/>
      <c r="AF671" s="71"/>
      <c r="AG671" s="71"/>
      <c r="AH671" s="120"/>
      <c r="AJ671" s="119"/>
      <c r="AK671" s="119"/>
      <c r="AQ671" s="130"/>
      <c r="AS671" s="7"/>
      <c r="AT671" s="7"/>
      <c r="AU671" s="136"/>
      <c r="AV671" s="129"/>
      <c r="AW671" s="140"/>
      <c r="BP671" s="158"/>
      <c r="BR671" s="6"/>
      <c r="BS671" s="11"/>
    </row>
    <row r="672" spans="1:71" ht="15.75" x14ac:dyDescent="0.25">
      <c r="A672" s="52"/>
      <c r="B672" s="56"/>
      <c r="C672" s="7"/>
      <c r="D672" s="7"/>
      <c r="E672" s="7"/>
      <c r="F672" s="7"/>
      <c r="J672" s="71"/>
      <c r="K672" s="74"/>
      <c r="L672" s="181"/>
      <c r="M672" s="181"/>
      <c r="N672" s="78"/>
      <c r="R672" s="80"/>
      <c r="S672" s="92"/>
      <c r="W672" s="107"/>
      <c r="X672" s="62"/>
      <c r="Y672" s="108"/>
      <c r="Z672" s="107"/>
      <c r="AB672" s="108"/>
      <c r="AC672" s="108"/>
      <c r="AD672" s="71"/>
      <c r="AE672" s="71"/>
      <c r="AF672" s="71"/>
      <c r="AG672" s="71"/>
      <c r="AH672" s="120"/>
      <c r="AJ672" s="119"/>
      <c r="AK672" s="119"/>
      <c r="AQ672" s="130"/>
      <c r="AS672" s="7"/>
      <c r="AT672" s="7"/>
      <c r="AU672" s="136"/>
      <c r="AV672" s="129"/>
      <c r="AW672" s="140"/>
      <c r="BP672" s="158"/>
      <c r="BR672" s="6"/>
      <c r="BS672" s="11"/>
    </row>
    <row r="673" spans="1:71" ht="15.75" x14ac:dyDescent="0.25">
      <c r="A673" s="52"/>
      <c r="B673" s="56"/>
      <c r="C673" s="7"/>
      <c r="D673" s="7"/>
      <c r="E673" s="7"/>
      <c r="F673" s="7"/>
      <c r="J673" s="71"/>
      <c r="K673" s="74"/>
      <c r="L673" s="181"/>
      <c r="M673" s="181"/>
      <c r="N673" s="78"/>
      <c r="R673" s="80"/>
      <c r="S673" s="92"/>
      <c r="W673" s="107"/>
      <c r="X673" s="62"/>
      <c r="Y673" s="108"/>
      <c r="Z673" s="107"/>
      <c r="AB673" s="108"/>
      <c r="AC673" s="108"/>
      <c r="AD673" s="71"/>
      <c r="AE673" s="71"/>
      <c r="AF673" s="71"/>
      <c r="AG673" s="71"/>
      <c r="AH673" s="120"/>
      <c r="AJ673" s="119"/>
      <c r="AK673" s="119"/>
      <c r="AQ673" s="130"/>
      <c r="AS673" s="7"/>
      <c r="AT673" s="7"/>
      <c r="AU673" s="136"/>
      <c r="AV673" s="129"/>
      <c r="AW673" s="140"/>
      <c r="BP673" s="158"/>
      <c r="BR673" s="6"/>
      <c r="BS673" s="11"/>
    </row>
    <row r="674" spans="1:71" ht="15.75" x14ac:dyDescent="0.25">
      <c r="A674" s="52"/>
      <c r="B674" s="56"/>
      <c r="C674" s="7"/>
      <c r="D674" s="7"/>
      <c r="E674" s="7"/>
      <c r="F674" s="7"/>
      <c r="J674" s="71"/>
      <c r="K674" s="74"/>
      <c r="L674" s="181"/>
      <c r="M674" s="181"/>
      <c r="N674" s="78"/>
      <c r="R674" s="80"/>
      <c r="S674" s="92"/>
      <c r="W674" s="107"/>
      <c r="X674" s="62"/>
      <c r="Y674" s="108"/>
      <c r="Z674" s="107"/>
      <c r="AB674" s="108"/>
      <c r="AC674" s="108"/>
      <c r="AD674" s="71"/>
      <c r="AE674" s="71"/>
      <c r="AF674" s="71"/>
      <c r="AG674" s="71"/>
      <c r="AH674" s="120"/>
      <c r="AJ674" s="119"/>
      <c r="AK674" s="119"/>
      <c r="AQ674" s="130"/>
      <c r="AS674" s="7"/>
      <c r="AT674" s="7"/>
      <c r="AU674" s="136"/>
      <c r="AV674" s="129"/>
      <c r="AW674" s="140"/>
      <c r="BP674" s="158"/>
      <c r="BR674" s="6"/>
      <c r="BS674" s="11"/>
    </row>
    <row r="675" spans="1:71" ht="15.75" x14ac:dyDescent="0.25">
      <c r="A675" s="52"/>
      <c r="B675" s="56"/>
      <c r="C675" s="7"/>
      <c r="D675" s="7"/>
      <c r="E675" s="7"/>
      <c r="F675" s="7"/>
      <c r="J675" s="71"/>
      <c r="K675" s="74"/>
      <c r="L675" s="181"/>
      <c r="M675" s="181"/>
      <c r="N675" s="78"/>
      <c r="R675" s="80"/>
      <c r="S675" s="92"/>
      <c r="W675" s="107"/>
      <c r="X675" s="62"/>
      <c r="Y675" s="108"/>
      <c r="Z675" s="107"/>
      <c r="AB675" s="108"/>
      <c r="AC675" s="108"/>
      <c r="AD675" s="71"/>
      <c r="AE675" s="71"/>
      <c r="AF675" s="71"/>
      <c r="AG675" s="71"/>
      <c r="AH675" s="120"/>
      <c r="AJ675" s="119"/>
      <c r="AK675" s="119"/>
      <c r="AQ675" s="130"/>
      <c r="AS675" s="7"/>
      <c r="AT675" s="7"/>
      <c r="AU675" s="136"/>
      <c r="AV675" s="129"/>
      <c r="AW675" s="140"/>
      <c r="BP675" s="158"/>
      <c r="BR675" s="6"/>
      <c r="BS675" s="11"/>
    </row>
    <row r="676" spans="1:71" ht="15.75" x14ac:dyDescent="0.25">
      <c r="A676" s="52"/>
      <c r="B676" s="56"/>
      <c r="C676" s="7"/>
      <c r="D676" s="7"/>
      <c r="E676" s="7"/>
      <c r="F676" s="7"/>
      <c r="J676" s="71"/>
      <c r="K676" s="74"/>
      <c r="L676" s="181"/>
      <c r="M676" s="181"/>
      <c r="N676" s="78"/>
      <c r="R676" s="80"/>
      <c r="S676" s="92"/>
      <c r="W676" s="107"/>
      <c r="X676" s="62"/>
      <c r="Y676" s="108"/>
      <c r="Z676" s="107"/>
      <c r="AB676" s="108"/>
      <c r="AC676" s="108"/>
      <c r="AD676" s="71"/>
      <c r="AE676" s="71"/>
      <c r="AF676" s="71"/>
      <c r="AG676" s="71"/>
      <c r="AH676" s="120"/>
      <c r="AJ676" s="119"/>
      <c r="AK676" s="119"/>
      <c r="AQ676" s="130"/>
      <c r="AS676" s="7"/>
      <c r="AT676" s="7"/>
      <c r="AU676" s="136"/>
      <c r="AV676" s="129"/>
      <c r="AW676" s="140"/>
      <c r="BP676" s="158"/>
      <c r="BR676" s="6"/>
      <c r="BS676" s="11"/>
    </row>
    <row r="677" spans="1:71" ht="15.75" x14ac:dyDescent="0.25">
      <c r="A677" s="52"/>
      <c r="B677" s="56"/>
      <c r="C677" s="7"/>
      <c r="D677" s="7"/>
      <c r="E677" s="7"/>
      <c r="F677" s="7"/>
      <c r="J677" s="71"/>
      <c r="K677" s="74"/>
      <c r="L677" s="181"/>
      <c r="M677" s="181"/>
      <c r="N677" s="78"/>
      <c r="R677" s="80"/>
      <c r="S677" s="92"/>
      <c r="W677" s="107"/>
      <c r="X677" s="62"/>
      <c r="Y677" s="108"/>
      <c r="Z677" s="107"/>
      <c r="AB677" s="108"/>
      <c r="AC677" s="108"/>
      <c r="AD677" s="71"/>
      <c r="AE677" s="71"/>
      <c r="AF677" s="71"/>
      <c r="AG677" s="71"/>
      <c r="AH677" s="120"/>
      <c r="AJ677" s="119"/>
      <c r="AK677" s="119"/>
      <c r="AQ677" s="130"/>
      <c r="AS677" s="7"/>
      <c r="AT677" s="7"/>
      <c r="AU677" s="136"/>
      <c r="AV677" s="129"/>
      <c r="AW677" s="140"/>
      <c r="BP677" s="158"/>
      <c r="BR677" s="6"/>
      <c r="BS677" s="11"/>
    </row>
    <row r="678" spans="1:71" ht="15.75" x14ac:dyDescent="0.25">
      <c r="A678" s="52"/>
      <c r="B678" s="56"/>
      <c r="C678" s="7"/>
      <c r="D678" s="7"/>
      <c r="E678" s="7"/>
      <c r="F678" s="7"/>
      <c r="J678" s="71"/>
      <c r="K678" s="74"/>
      <c r="L678" s="181"/>
      <c r="M678" s="181"/>
      <c r="N678" s="78"/>
      <c r="R678" s="80"/>
      <c r="S678" s="92"/>
      <c r="W678" s="107"/>
      <c r="X678" s="62"/>
      <c r="Y678" s="108"/>
      <c r="Z678" s="107"/>
      <c r="AB678" s="108"/>
      <c r="AC678" s="108"/>
      <c r="AD678" s="71"/>
      <c r="AE678" s="71"/>
      <c r="AF678" s="71"/>
      <c r="AG678" s="71"/>
      <c r="AH678" s="120"/>
      <c r="AJ678" s="119"/>
      <c r="AK678" s="119"/>
      <c r="AQ678" s="130"/>
      <c r="AS678" s="7"/>
      <c r="AT678" s="7"/>
      <c r="AU678" s="136"/>
      <c r="AV678" s="129"/>
      <c r="AW678" s="140"/>
      <c r="BP678" s="158"/>
      <c r="BR678" s="6"/>
      <c r="BS678" s="11"/>
    </row>
    <row r="679" spans="1:71" ht="15.75" x14ac:dyDescent="0.25">
      <c r="A679" s="52"/>
      <c r="B679" s="56"/>
      <c r="C679" s="7"/>
      <c r="D679" s="7"/>
      <c r="E679" s="7"/>
      <c r="F679" s="7"/>
      <c r="J679" s="71"/>
      <c r="K679" s="74"/>
      <c r="L679" s="181"/>
      <c r="M679" s="181"/>
      <c r="N679" s="78"/>
      <c r="R679" s="80"/>
      <c r="S679" s="92"/>
      <c r="W679" s="107"/>
      <c r="X679" s="62"/>
      <c r="Y679" s="108"/>
      <c r="Z679" s="107"/>
      <c r="AB679" s="108"/>
      <c r="AC679" s="108"/>
      <c r="AD679" s="71"/>
      <c r="AE679" s="71"/>
      <c r="AF679" s="71"/>
      <c r="AG679" s="71"/>
      <c r="AH679" s="120"/>
      <c r="AJ679" s="119"/>
      <c r="AK679" s="119"/>
      <c r="AQ679" s="130"/>
      <c r="AS679" s="7"/>
      <c r="AT679" s="7"/>
      <c r="AU679" s="136"/>
      <c r="AV679" s="129"/>
      <c r="AW679" s="140"/>
      <c r="BP679" s="158"/>
      <c r="BR679" s="6"/>
      <c r="BS679" s="11"/>
    </row>
    <row r="680" spans="1:71" ht="15.75" x14ac:dyDescent="0.25">
      <c r="A680" s="52"/>
      <c r="B680" s="56"/>
      <c r="C680" s="7"/>
      <c r="D680" s="7"/>
      <c r="E680" s="7"/>
      <c r="F680" s="7"/>
      <c r="J680" s="71"/>
      <c r="K680" s="74"/>
      <c r="L680" s="181"/>
      <c r="M680" s="181"/>
      <c r="N680" s="78"/>
      <c r="R680" s="80"/>
      <c r="S680" s="92"/>
      <c r="W680" s="107"/>
      <c r="X680" s="62"/>
      <c r="Y680" s="108"/>
      <c r="Z680" s="107"/>
      <c r="AB680" s="108"/>
      <c r="AC680" s="108"/>
      <c r="AD680" s="71"/>
      <c r="AE680" s="71"/>
      <c r="AF680" s="71"/>
      <c r="AG680" s="71"/>
      <c r="AH680" s="120"/>
      <c r="AJ680" s="119"/>
      <c r="AK680" s="119"/>
      <c r="AQ680" s="130"/>
      <c r="AS680" s="7"/>
      <c r="AT680" s="7"/>
      <c r="AU680" s="136"/>
      <c r="AV680" s="129"/>
      <c r="AW680" s="140"/>
      <c r="BP680" s="158"/>
      <c r="BR680" s="6"/>
      <c r="BS680" s="11"/>
    </row>
    <row r="681" spans="1:71" ht="15.75" x14ac:dyDescent="0.25">
      <c r="A681" s="52"/>
      <c r="B681" s="56"/>
      <c r="C681" s="7"/>
      <c r="D681" s="7"/>
      <c r="E681" s="7"/>
      <c r="F681" s="7"/>
      <c r="J681" s="71"/>
      <c r="K681" s="74"/>
      <c r="L681" s="181"/>
      <c r="M681" s="181"/>
      <c r="N681" s="78"/>
      <c r="R681" s="80"/>
      <c r="S681" s="92"/>
      <c r="W681" s="107"/>
      <c r="X681" s="62"/>
      <c r="Y681" s="108"/>
      <c r="Z681" s="107"/>
      <c r="AB681" s="108"/>
      <c r="AC681" s="108"/>
      <c r="AD681" s="71"/>
      <c r="AE681" s="71"/>
      <c r="AF681" s="71"/>
      <c r="AG681" s="71"/>
      <c r="AH681" s="120"/>
      <c r="AJ681" s="119"/>
      <c r="AK681" s="119"/>
      <c r="AQ681" s="130"/>
      <c r="AS681" s="7"/>
      <c r="AT681" s="7"/>
      <c r="AU681" s="136"/>
      <c r="AV681" s="129"/>
      <c r="AW681" s="140"/>
      <c r="BP681" s="158"/>
      <c r="BR681" s="6"/>
      <c r="BS681" s="11"/>
    </row>
    <row r="682" spans="1:71" ht="15.75" x14ac:dyDescent="0.25">
      <c r="A682" s="52"/>
      <c r="B682" s="56"/>
      <c r="C682" s="7"/>
      <c r="D682" s="7"/>
      <c r="E682" s="7"/>
      <c r="F682" s="7"/>
      <c r="J682" s="71"/>
      <c r="K682" s="74"/>
      <c r="L682" s="181"/>
      <c r="M682" s="181"/>
      <c r="N682" s="78"/>
      <c r="R682" s="80"/>
      <c r="S682" s="92"/>
      <c r="W682" s="107"/>
      <c r="X682" s="62"/>
      <c r="Y682" s="108"/>
      <c r="Z682" s="107"/>
      <c r="AB682" s="108"/>
      <c r="AC682" s="108"/>
      <c r="AD682" s="71"/>
      <c r="AE682" s="71"/>
      <c r="AF682" s="71"/>
      <c r="AG682" s="71"/>
      <c r="AH682" s="120"/>
      <c r="AJ682" s="119"/>
      <c r="AK682" s="119"/>
      <c r="AQ682" s="130"/>
      <c r="AS682" s="7"/>
      <c r="AT682" s="7"/>
      <c r="AU682" s="136"/>
      <c r="AV682" s="129"/>
      <c r="AW682" s="140"/>
      <c r="BP682" s="158"/>
      <c r="BR682" s="6"/>
      <c r="BS682" s="11"/>
    </row>
    <row r="683" spans="1:71" ht="15.75" x14ac:dyDescent="0.25">
      <c r="A683" s="52"/>
      <c r="B683" s="56"/>
      <c r="C683" s="7"/>
      <c r="D683" s="7"/>
      <c r="E683" s="7"/>
      <c r="F683" s="7"/>
      <c r="J683" s="71"/>
      <c r="K683" s="74"/>
      <c r="L683" s="181"/>
      <c r="M683" s="181"/>
      <c r="N683" s="78"/>
      <c r="R683" s="80"/>
      <c r="S683" s="92"/>
      <c r="W683" s="107"/>
      <c r="X683" s="62"/>
      <c r="Y683" s="108"/>
      <c r="Z683" s="107"/>
      <c r="AB683" s="108"/>
      <c r="AC683" s="108"/>
      <c r="AD683" s="71"/>
      <c r="AE683" s="71"/>
      <c r="AF683" s="71"/>
      <c r="AG683" s="71"/>
      <c r="AH683" s="120"/>
      <c r="AJ683" s="119"/>
      <c r="AK683" s="119"/>
      <c r="AQ683" s="130"/>
      <c r="AS683" s="7"/>
      <c r="AT683" s="7"/>
      <c r="AU683" s="136"/>
      <c r="AV683" s="129"/>
      <c r="AW683" s="140"/>
      <c r="BP683" s="158"/>
      <c r="BR683" s="6"/>
      <c r="BS683" s="11"/>
    </row>
    <row r="684" spans="1:71" ht="15.75" x14ac:dyDescent="0.25">
      <c r="A684" s="52"/>
      <c r="B684" s="56"/>
      <c r="C684" s="7"/>
      <c r="D684" s="7"/>
      <c r="E684" s="7"/>
      <c r="F684" s="7"/>
      <c r="J684" s="71"/>
      <c r="K684" s="74"/>
      <c r="L684" s="181"/>
      <c r="M684" s="181"/>
      <c r="N684" s="78"/>
      <c r="R684" s="80"/>
      <c r="S684" s="92"/>
      <c r="W684" s="107"/>
      <c r="X684" s="62"/>
      <c r="Y684" s="108"/>
      <c r="Z684" s="107"/>
      <c r="AB684" s="108"/>
      <c r="AC684" s="108"/>
      <c r="AD684" s="71"/>
      <c r="AE684" s="71"/>
      <c r="AF684" s="71"/>
      <c r="AG684" s="71"/>
      <c r="AH684" s="120"/>
      <c r="AJ684" s="119"/>
      <c r="AK684" s="119"/>
      <c r="AQ684" s="130"/>
      <c r="AS684" s="7"/>
      <c r="AT684" s="7"/>
      <c r="AU684" s="136"/>
      <c r="AV684" s="129"/>
      <c r="AW684" s="140"/>
      <c r="BP684" s="158"/>
      <c r="BR684" s="6"/>
      <c r="BS684" s="11"/>
    </row>
    <row r="685" spans="1:71" ht="15.75" x14ac:dyDescent="0.25">
      <c r="A685" s="52"/>
      <c r="B685" s="56"/>
      <c r="C685" s="7"/>
      <c r="D685" s="7"/>
      <c r="E685" s="7"/>
      <c r="F685" s="7"/>
      <c r="J685" s="71"/>
      <c r="K685" s="74"/>
      <c r="L685" s="181"/>
      <c r="M685" s="181"/>
      <c r="N685" s="78"/>
      <c r="R685" s="80"/>
      <c r="S685" s="92"/>
      <c r="W685" s="107"/>
      <c r="X685" s="62"/>
      <c r="Y685" s="108"/>
      <c r="Z685" s="107"/>
      <c r="AB685" s="108"/>
      <c r="AC685" s="108"/>
      <c r="AD685" s="71"/>
      <c r="AE685" s="71"/>
      <c r="AF685" s="71"/>
      <c r="AG685" s="71"/>
      <c r="AH685" s="120"/>
      <c r="AJ685" s="119"/>
      <c r="AK685" s="119"/>
      <c r="AQ685" s="130"/>
      <c r="AS685" s="7"/>
      <c r="AT685" s="7"/>
      <c r="AU685" s="136"/>
      <c r="AV685" s="129"/>
      <c r="AW685" s="140"/>
      <c r="BP685" s="158"/>
      <c r="BR685" s="6"/>
      <c r="BS685" s="11"/>
    </row>
    <row r="686" spans="1:71" ht="15.75" x14ac:dyDescent="0.25">
      <c r="A686" s="52"/>
      <c r="B686" s="56"/>
      <c r="C686" s="7"/>
      <c r="D686" s="7"/>
      <c r="E686" s="7"/>
      <c r="F686" s="7"/>
      <c r="J686" s="71"/>
      <c r="K686" s="74"/>
      <c r="L686" s="181"/>
      <c r="M686" s="181"/>
      <c r="N686" s="78"/>
      <c r="R686" s="80"/>
      <c r="S686" s="92"/>
      <c r="W686" s="107"/>
      <c r="X686" s="62"/>
      <c r="Y686" s="108"/>
      <c r="Z686" s="107"/>
      <c r="AB686" s="108"/>
      <c r="AC686" s="108"/>
      <c r="AD686" s="71"/>
      <c r="AE686" s="71"/>
      <c r="AF686" s="71"/>
      <c r="AG686" s="71"/>
      <c r="AH686" s="120"/>
      <c r="AJ686" s="119"/>
      <c r="AK686" s="119"/>
      <c r="AQ686" s="130"/>
      <c r="AS686" s="7"/>
      <c r="AT686" s="7"/>
      <c r="AU686" s="136"/>
      <c r="AV686" s="129"/>
      <c r="AW686" s="140"/>
      <c r="BP686" s="158"/>
      <c r="BR686" s="6"/>
      <c r="BS686" s="11"/>
    </row>
    <row r="687" spans="1:71" ht="15.75" x14ac:dyDescent="0.25">
      <c r="A687" s="52"/>
      <c r="B687" s="56"/>
      <c r="C687" s="7"/>
      <c r="D687" s="7"/>
      <c r="E687" s="7"/>
      <c r="F687" s="7"/>
      <c r="J687" s="71"/>
      <c r="K687" s="74"/>
      <c r="L687" s="181"/>
      <c r="M687" s="181"/>
      <c r="N687" s="78"/>
      <c r="R687" s="80"/>
      <c r="S687" s="92"/>
      <c r="W687" s="107"/>
      <c r="X687" s="62"/>
      <c r="Y687" s="108"/>
      <c r="Z687" s="107"/>
      <c r="AB687" s="108"/>
      <c r="AC687" s="108"/>
      <c r="AD687" s="71"/>
      <c r="AE687" s="71"/>
      <c r="AF687" s="71"/>
      <c r="AG687" s="71"/>
      <c r="AH687" s="120"/>
      <c r="AJ687" s="119"/>
      <c r="AK687" s="119"/>
      <c r="AQ687" s="130"/>
      <c r="AS687" s="7"/>
      <c r="AT687" s="7"/>
      <c r="AU687" s="136"/>
      <c r="AV687" s="129"/>
      <c r="AW687" s="140"/>
      <c r="BP687" s="158"/>
      <c r="BR687" s="6"/>
      <c r="BS687" s="11"/>
    </row>
    <row r="688" spans="1:71" ht="15.75" x14ac:dyDescent="0.25">
      <c r="A688" s="52"/>
      <c r="B688" s="56"/>
      <c r="C688" s="7"/>
      <c r="D688" s="7"/>
      <c r="E688" s="7"/>
      <c r="F688" s="7"/>
      <c r="J688" s="71"/>
      <c r="K688" s="74"/>
      <c r="L688" s="181"/>
      <c r="M688" s="181"/>
      <c r="N688" s="78"/>
      <c r="R688" s="80"/>
      <c r="S688" s="92"/>
      <c r="W688" s="107"/>
      <c r="X688" s="62"/>
      <c r="Y688" s="108"/>
      <c r="Z688" s="107"/>
      <c r="AB688" s="108"/>
      <c r="AC688" s="108"/>
      <c r="AD688" s="71"/>
      <c r="AE688" s="71"/>
      <c r="AF688" s="71"/>
      <c r="AG688" s="71"/>
      <c r="AH688" s="120"/>
      <c r="AJ688" s="119"/>
      <c r="AK688" s="119"/>
      <c r="AQ688" s="130"/>
      <c r="AS688" s="7"/>
      <c r="AT688" s="7"/>
      <c r="AU688" s="136"/>
      <c r="AV688" s="129"/>
      <c r="AW688" s="140"/>
      <c r="BP688" s="158"/>
      <c r="BR688" s="6"/>
      <c r="BS688" s="11"/>
    </row>
    <row r="689" spans="1:71" ht="15.75" x14ac:dyDescent="0.25">
      <c r="A689" s="52"/>
      <c r="B689" s="56"/>
      <c r="C689" s="7"/>
      <c r="D689" s="7"/>
      <c r="E689" s="7"/>
      <c r="F689" s="7"/>
      <c r="J689" s="71"/>
      <c r="K689" s="74"/>
      <c r="L689" s="181"/>
      <c r="M689" s="181"/>
      <c r="N689" s="78"/>
      <c r="R689" s="80"/>
      <c r="S689" s="92"/>
      <c r="W689" s="107"/>
      <c r="X689" s="62"/>
      <c r="Y689" s="108"/>
      <c r="Z689" s="107"/>
      <c r="AB689" s="108"/>
      <c r="AC689" s="108"/>
      <c r="AD689" s="71"/>
      <c r="AE689" s="71"/>
      <c r="AF689" s="71"/>
      <c r="AG689" s="71"/>
      <c r="AH689" s="120"/>
      <c r="AJ689" s="119"/>
      <c r="AK689" s="119"/>
      <c r="AQ689" s="130"/>
      <c r="AS689" s="7"/>
      <c r="AT689" s="7"/>
      <c r="AU689" s="136"/>
      <c r="AV689" s="129"/>
      <c r="AW689" s="140"/>
      <c r="BP689" s="158"/>
      <c r="BR689" s="6"/>
      <c r="BS689" s="11"/>
    </row>
    <row r="690" spans="1:71" ht="15.75" x14ac:dyDescent="0.25">
      <c r="A690" s="52"/>
      <c r="B690" s="56"/>
      <c r="C690" s="7"/>
      <c r="D690" s="7"/>
      <c r="E690" s="7"/>
      <c r="F690" s="7"/>
      <c r="J690" s="71"/>
      <c r="K690" s="74"/>
      <c r="L690" s="181"/>
      <c r="M690" s="181"/>
      <c r="N690" s="78"/>
      <c r="R690" s="80"/>
      <c r="S690" s="92"/>
      <c r="W690" s="107"/>
      <c r="X690" s="62"/>
      <c r="Y690" s="108"/>
      <c r="Z690" s="107"/>
      <c r="AB690" s="108"/>
      <c r="AC690" s="108"/>
      <c r="AD690" s="71"/>
      <c r="AE690" s="71"/>
      <c r="AF690" s="71"/>
      <c r="AG690" s="71"/>
      <c r="AH690" s="120"/>
      <c r="AJ690" s="119"/>
      <c r="AK690" s="119"/>
      <c r="AQ690" s="130"/>
      <c r="AS690" s="7"/>
      <c r="AT690" s="7"/>
      <c r="AU690" s="136"/>
      <c r="AV690" s="129"/>
      <c r="AW690" s="140"/>
      <c r="BP690" s="158"/>
      <c r="BR690" s="6"/>
      <c r="BS690" s="11"/>
    </row>
    <row r="691" spans="1:71" ht="15.75" x14ac:dyDescent="0.25">
      <c r="A691" s="52"/>
      <c r="B691" s="56"/>
      <c r="C691" s="7"/>
      <c r="D691" s="7"/>
      <c r="E691" s="7"/>
      <c r="F691" s="7"/>
      <c r="J691" s="71"/>
      <c r="K691" s="74"/>
      <c r="L691" s="181"/>
      <c r="M691" s="181"/>
      <c r="N691" s="78"/>
      <c r="R691" s="80"/>
      <c r="S691" s="92"/>
      <c r="W691" s="107"/>
      <c r="X691" s="62"/>
      <c r="Y691" s="108"/>
      <c r="Z691" s="107"/>
      <c r="AB691" s="108"/>
      <c r="AC691" s="108"/>
      <c r="AD691" s="71"/>
      <c r="AE691" s="71"/>
      <c r="AF691" s="71"/>
      <c r="AG691" s="71"/>
      <c r="AH691" s="120"/>
      <c r="AJ691" s="119"/>
      <c r="AK691" s="119"/>
      <c r="AQ691" s="130"/>
      <c r="AS691" s="7"/>
      <c r="AT691" s="7"/>
      <c r="AU691" s="136"/>
      <c r="AV691" s="129"/>
      <c r="AW691" s="140"/>
      <c r="BP691" s="158"/>
      <c r="BR691" s="6"/>
      <c r="BS691" s="11"/>
    </row>
    <row r="692" spans="1:71" ht="15.75" x14ac:dyDescent="0.25">
      <c r="A692" s="52"/>
      <c r="B692" s="56"/>
      <c r="C692" s="7"/>
      <c r="D692" s="7"/>
      <c r="E692" s="7"/>
      <c r="F692" s="7"/>
      <c r="J692" s="71"/>
      <c r="K692" s="74"/>
      <c r="L692" s="181"/>
      <c r="M692" s="181"/>
      <c r="N692" s="78"/>
      <c r="R692" s="80"/>
      <c r="S692" s="92"/>
      <c r="W692" s="107"/>
      <c r="X692" s="62"/>
      <c r="Y692" s="108"/>
      <c r="Z692" s="107"/>
      <c r="AB692" s="108"/>
      <c r="AC692" s="108"/>
      <c r="AD692" s="71"/>
      <c r="AE692" s="71"/>
      <c r="AF692" s="71"/>
      <c r="AG692" s="71"/>
      <c r="AH692" s="120"/>
      <c r="AJ692" s="119"/>
      <c r="AK692" s="119"/>
      <c r="AQ692" s="130"/>
      <c r="AS692" s="7"/>
      <c r="AT692" s="7"/>
      <c r="AU692" s="136"/>
      <c r="AV692" s="129"/>
      <c r="AW692" s="140"/>
      <c r="BP692" s="158"/>
      <c r="BR692" s="6"/>
      <c r="BS692" s="11"/>
    </row>
    <row r="693" spans="1:71" ht="15.75" x14ac:dyDescent="0.25">
      <c r="A693" s="52"/>
      <c r="B693" s="56"/>
      <c r="C693" s="7"/>
      <c r="D693" s="7"/>
      <c r="E693" s="7"/>
      <c r="F693" s="7"/>
      <c r="J693" s="71"/>
      <c r="K693" s="74"/>
      <c r="L693" s="181"/>
      <c r="M693" s="181"/>
      <c r="N693" s="78"/>
      <c r="R693" s="80"/>
      <c r="S693" s="92"/>
      <c r="W693" s="107"/>
      <c r="X693" s="62"/>
      <c r="Y693" s="108"/>
      <c r="Z693" s="107"/>
      <c r="AB693" s="108"/>
      <c r="AC693" s="108"/>
      <c r="AD693" s="71"/>
      <c r="AE693" s="71"/>
      <c r="AF693" s="71"/>
      <c r="AG693" s="71"/>
      <c r="AH693" s="120"/>
      <c r="AJ693" s="119"/>
      <c r="AK693" s="119"/>
      <c r="AQ693" s="130"/>
      <c r="AS693" s="7"/>
      <c r="AT693" s="7"/>
      <c r="AU693" s="136"/>
      <c r="AV693" s="129"/>
      <c r="AW693" s="140"/>
      <c r="BP693" s="158"/>
      <c r="BR693" s="6"/>
      <c r="BS693" s="11"/>
    </row>
    <row r="694" spans="1:71" ht="15.75" x14ac:dyDescent="0.25">
      <c r="A694" s="52"/>
      <c r="B694" s="56"/>
      <c r="C694" s="7"/>
      <c r="D694" s="7"/>
      <c r="E694" s="7"/>
      <c r="F694" s="7"/>
      <c r="J694" s="71"/>
      <c r="K694" s="74"/>
      <c r="L694" s="181"/>
      <c r="M694" s="181"/>
      <c r="N694" s="78"/>
      <c r="R694" s="80"/>
      <c r="S694" s="92"/>
      <c r="W694" s="107"/>
      <c r="X694" s="62"/>
      <c r="Y694" s="108"/>
      <c r="Z694" s="107"/>
      <c r="AB694" s="108"/>
      <c r="AC694" s="108"/>
      <c r="AD694" s="71"/>
      <c r="AE694" s="71"/>
      <c r="AF694" s="71"/>
      <c r="AG694" s="71"/>
      <c r="AH694" s="120"/>
      <c r="AJ694" s="119"/>
      <c r="AK694" s="119"/>
      <c r="AQ694" s="130"/>
      <c r="AS694" s="7"/>
      <c r="AT694" s="7"/>
      <c r="AU694" s="136"/>
      <c r="AV694" s="129"/>
      <c r="AW694" s="140"/>
      <c r="BP694" s="158"/>
      <c r="BR694" s="6"/>
      <c r="BS694" s="11"/>
    </row>
    <row r="695" spans="1:71" ht="15.75" x14ac:dyDescent="0.25">
      <c r="A695" s="52"/>
      <c r="B695" s="56"/>
      <c r="C695" s="7"/>
      <c r="D695" s="7"/>
      <c r="E695" s="7"/>
      <c r="F695" s="7"/>
      <c r="J695" s="71"/>
      <c r="K695" s="74"/>
      <c r="L695" s="181"/>
      <c r="M695" s="181"/>
      <c r="N695" s="78"/>
      <c r="R695" s="80"/>
      <c r="S695" s="92"/>
      <c r="W695" s="107"/>
      <c r="X695" s="62"/>
      <c r="Y695" s="108"/>
      <c r="Z695" s="107"/>
      <c r="AB695" s="108"/>
      <c r="AC695" s="108"/>
      <c r="AD695" s="71"/>
      <c r="AE695" s="71"/>
      <c r="AF695" s="71"/>
      <c r="AG695" s="71"/>
      <c r="AH695" s="120"/>
      <c r="AJ695" s="119"/>
      <c r="AK695" s="119"/>
      <c r="AQ695" s="130"/>
      <c r="AS695" s="7"/>
      <c r="AT695" s="7"/>
      <c r="AU695" s="136"/>
      <c r="AV695" s="129"/>
      <c r="AW695" s="140"/>
      <c r="BP695" s="158"/>
      <c r="BR695" s="6"/>
      <c r="BS695" s="11"/>
    </row>
    <row r="696" spans="1:71" ht="15.75" x14ac:dyDescent="0.25">
      <c r="A696" s="52"/>
      <c r="B696" s="56"/>
      <c r="C696" s="7"/>
      <c r="D696" s="7"/>
      <c r="E696" s="7"/>
      <c r="F696" s="7"/>
      <c r="J696" s="71"/>
      <c r="K696" s="74"/>
      <c r="L696" s="181"/>
      <c r="M696" s="181"/>
      <c r="N696" s="78"/>
      <c r="R696" s="80"/>
      <c r="S696" s="92"/>
      <c r="W696" s="107"/>
      <c r="X696" s="62"/>
      <c r="Y696" s="108"/>
      <c r="Z696" s="107"/>
      <c r="AB696" s="108"/>
      <c r="AC696" s="108"/>
      <c r="AD696" s="71"/>
      <c r="AE696" s="71"/>
      <c r="AF696" s="71"/>
      <c r="AG696" s="71"/>
      <c r="AH696" s="120"/>
      <c r="AJ696" s="119"/>
      <c r="AK696" s="119"/>
      <c r="AQ696" s="130"/>
      <c r="AS696" s="7"/>
      <c r="AT696" s="7"/>
      <c r="AU696" s="136"/>
      <c r="AV696" s="129"/>
      <c r="AW696" s="140"/>
      <c r="BP696" s="158"/>
      <c r="BR696" s="6"/>
      <c r="BS696" s="11"/>
    </row>
    <row r="697" spans="1:71" ht="15.75" x14ac:dyDescent="0.25">
      <c r="A697" s="52"/>
      <c r="B697" s="56"/>
      <c r="C697" s="7"/>
      <c r="D697" s="7"/>
      <c r="E697" s="7"/>
      <c r="F697" s="7"/>
      <c r="J697" s="71"/>
      <c r="K697" s="74"/>
      <c r="L697" s="181"/>
      <c r="M697" s="181"/>
      <c r="N697" s="78"/>
      <c r="R697" s="80"/>
      <c r="S697" s="92"/>
      <c r="W697" s="107"/>
      <c r="X697" s="62"/>
      <c r="Y697" s="108"/>
      <c r="Z697" s="107"/>
      <c r="AB697" s="108"/>
      <c r="AC697" s="108"/>
      <c r="AD697" s="71"/>
      <c r="AE697" s="71"/>
      <c r="AF697" s="71"/>
      <c r="AG697" s="71"/>
      <c r="AH697" s="120"/>
      <c r="AJ697" s="119"/>
      <c r="AK697" s="119"/>
      <c r="AQ697" s="130"/>
      <c r="AS697" s="7"/>
      <c r="AT697" s="7"/>
      <c r="AU697" s="136"/>
      <c r="AV697" s="129"/>
      <c r="AW697" s="140"/>
      <c r="BP697" s="158"/>
      <c r="BR697" s="6"/>
      <c r="BS697" s="11"/>
    </row>
    <row r="698" spans="1:71" ht="15.75" x14ac:dyDescent="0.25">
      <c r="A698" s="52"/>
      <c r="B698" s="56"/>
      <c r="C698" s="7"/>
      <c r="D698" s="7"/>
      <c r="E698" s="7"/>
      <c r="F698" s="7"/>
      <c r="J698" s="71"/>
      <c r="K698" s="74"/>
      <c r="L698" s="181"/>
      <c r="M698" s="181"/>
      <c r="N698" s="78"/>
      <c r="R698" s="80"/>
      <c r="S698" s="92"/>
      <c r="W698" s="107"/>
      <c r="X698" s="62"/>
      <c r="Y698" s="108"/>
      <c r="Z698" s="107"/>
      <c r="AB698" s="108"/>
      <c r="AC698" s="108"/>
      <c r="AD698" s="71"/>
      <c r="AE698" s="71"/>
      <c r="AF698" s="71"/>
      <c r="AG698" s="71"/>
      <c r="AH698" s="120"/>
      <c r="AJ698" s="119"/>
      <c r="AK698" s="119"/>
      <c r="AQ698" s="130"/>
      <c r="AS698" s="7"/>
      <c r="AT698" s="7"/>
      <c r="AU698" s="136"/>
      <c r="AV698" s="129"/>
      <c r="AW698" s="140"/>
      <c r="BP698" s="158"/>
      <c r="BR698" s="6"/>
      <c r="BS698" s="11"/>
    </row>
    <row r="699" spans="1:71" ht="15.75" x14ac:dyDescent="0.25">
      <c r="A699" s="52"/>
      <c r="B699" s="56"/>
      <c r="C699" s="7"/>
      <c r="D699" s="7"/>
      <c r="E699" s="7"/>
      <c r="F699" s="7"/>
      <c r="J699" s="71"/>
      <c r="K699" s="74"/>
      <c r="L699" s="181"/>
      <c r="M699" s="181"/>
      <c r="N699" s="78"/>
      <c r="R699" s="80"/>
      <c r="S699" s="92"/>
      <c r="W699" s="107"/>
      <c r="X699" s="62"/>
      <c r="Y699" s="108"/>
      <c r="Z699" s="107"/>
      <c r="AB699" s="108"/>
      <c r="AC699" s="108"/>
      <c r="AD699" s="71"/>
      <c r="AE699" s="71"/>
      <c r="AF699" s="71"/>
      <c r="AG699" s="71"/>
      <c r="AH699" s="120"/>
      <c r="AJ699" s="119"/>
      <c r="AK699" s="119"/>
      <c r="AQ699" s="130"/>
      <c r="AS699" s="7"/>
      <c r="AT699" s="7"/>
      <c r="AU699" s="136"/>
      <c r="AV699" s="129"/>
      <c r="AW699" s="140"/>
      <c r="BP699" s="158"/>
      <c r="BR699" s="6"/>
      <c r="BS699" s="11"/>
    </row>
    <row r="700" spans="1:71" ht="15.75" x14ac:dyDescent="0.25">
      <c r="A700" s="52"/>
      <c r="B700" s="56"/>
      <c r="C700" s="7"/>
      <c r="D700" s="7"/>
      <c r="E700" s="7"/>
      <c r="F700" s="7"/>
      <c r="J700" s="71"/>
      <c r="K700" s="74"/>
      <c r="L700" s="181"/>
      <c r="M700" s="181"/>
      <c r="N700" s="78"/>
      <c r="R700" s="80"/>
      <c r="S700" s="92"/>
      <c r="W700" s="107"/>
      <c r="X700" s="62"/>
      <c r="Y700" s="108"/>
      <c r="Z700" s="107"/>
      <c r="AB700" s="108"/>
      <c r="AC700" s="108"/>
      <c r="AD700" s="71"/>
      <c r="AE700" s="71"/>
      <c r="AF700" s="71"/>
      <c r="AG700" s="71"/>
      <c r="AH700" s="120"/>
      <c r="AJ700" s="119"/>
      <c r="AK700" s="119"/>
      <c r="AQ700" s="130"/>
      <c r="AS700" s="7"/>
      <c r="AT700" s="7"/>
      <c r="AU700" s="136"/>
      <c r="AV700" s="129"/>
      <c r="AW700" s="140"/>
      <c r="BP700" s="158"/>
      <c r="BR700" s="6"/>
      <c r="BS700" s="11"/>
    </row>
    <row r="701" spans="1:71" ht="15.75" x14ac:dyDescent="0.25">
      <c r="A701" s="52"/>
      <c r="B701" s="56"/>
      <c r="C701" s="7"/>
      <c r="D701" s="7"/>
      <c r="E701" s="7"/>
      <c r="F701" s="7"/>
      <c r="J701" s="71"/>
      <c r="K701" s="74"/>
      <c r="L701" s="181"/>
      <c r="M701" s="181"/>
      <c r="N701" s="78"/>
      <c r="R701" s="80"/>
      <c r="S701" s="92"/>
      <c r="W701" s="107"/>
      <c r="X701" s="62"/>
      <c r="Y701" s="108"/>
      <c r="Z701" s="107"/>
      <c r="AB701" s="108"/>
      <c r="AC701" s="108"/>
      <c r="AD701" s="71"/>
      <c r="AE701" s="71"/>
      <c r="AF701" s="71"/>
      <c r="AG701" s="71"/>
      <c r="AH701" s="120"/>
      <c r="AJ701" s="119"/>
      <c r="AK701" s="119"/>
      <c r="AQ701" s="130"/>
      <c r="AS701" s="7"/>
      <c r="AT701" s="7"/>
      <c r="AU701" s="136"/>
      <c r="AV701" s="129"/>
      <c r="AW701" s="140"/>
      <c r="BP701" s="158"/>
      <c r="BR701" s="6"/>
      <c r="BS701" s="11"/>
    </row>
    <row r="702" spans="1:71" ht="15.75" x14ac:dyDescent="0.25">
      <c r="A702" s="52"/>
      <c r="B702" s="56"/>
      <c r="C702" s="7"/>
      <c r="D702" s="7"/>
      <c r="E702" s="7"/>
      <c r="F702" s="7"/>
      <c r="J702" s="71"/>
      <c r="K702" s="74"/>
      <c r="L702" s="181"/>
      <c r="M702" s="181"/>
      <c r="N702" s="78"/>
      <c r="R702" s="80"/>
      <c r="S702" s="92"/>
      <c r="W702" s="107"/>
      <c r="X702" s="62"/>
      <c r="Y702" s="108"/>
      <c r="Z702" s="107"/>
      <c r="AB702" s="108"/>
      <c r="AC702" s="108"/>
      <c r="AD702" s="71"/>
      <c r="AE702" s="71"/>
      <c r="AF702" s="71"/>
      <c r="AG702" s="71"/>
      <c r="AH702" s="120"/>
      <c r="AJ702" s="119"/>
      <c r="AK702" s="119"/>
      <c r="AQ702" s="130"/>
      <c r="AS702" s="7"/>
      <c r="AT702" s="7"/>
      <c r="AU702" s="136"/>
      <c r="AV702" s="129"/>
      <c r="AW702" s="140"/>
      <c r="BP702" s="158"/>
      <c r="BR702" s="6"/>
      <c r="BS702" s="11"/>
    </row>
    <row r="703" spans="1:71" ht="15.75" x14ac:dyDescent="0.25">
      <c r="A703" s="52"/>
      <c r="B703" s="56"/>
      <c r="C703" s="7"/>
      <c r="D703" s="7"/>
      <c r="E703" s="7"/>
      <c r="F703" s="7"/>
      <c r="J703" s="71"/>
      <c r="K703" s="74"/>
      <c r="L703" s="181"/>
      <c r="M703" s="181"/>
      <c r="N703" s="78"/>
      <c r="R703" s="80"/>
      <c r="S703" s="92"/>
      <c r="W703" s="107"/>
      <c r="X703" s="62"/>
      <c r="Y703" s="108"/>
      <c r="Z703" s="107"/>
      <c r="AB703" s="108"/>
      <c r="AC703" s="108"/>
      <c r="AD703" s="71"/>
      <c r="AE703" s="71"/>
      <c r="AF703" s="71"/>
      <c r="AG703" s="71"/>
      <c r="AH703" s="120"/>
      <c r="AJ703" s="119"/>
      <c r="AK703" s="119"/>
      <c r="AQ703" s="130"/>
      <c r="AS703" s="7"/>
      <c r="AT703" s="7"/>
      <c r="AU703" s="136"/>
      <c r="AV703" s="129"/>
      <c r="AW703" s="140"/>
      <c r="BP703" s="158"/>
      <c r="BR703" s="6"/>
      <c r="BS703" s="11"/>
    </row>
    <row r="704" spans="1:71" ht="15.75" x14ac:dyDescent="0.25">
      <c r="A704" s="52"/>
      <c r="B704" s="56"/>
      <c r="C704" s="7"/>
      <c r="D704" s="7"/>
      <c r="E704" s="7"/>
      <c r="F704" s="7"/>
      <c r="J704" s="71"/>
      <c r="K704" s="74"/>
      <c r="L704" s="181"/>
      <c r="M704" s="181"/>
      <c r="N704" s="78"/>
      <c r="R704" s="80"/>
      <c r="S704" s="92"/>
      <c r="W704" s="107"/>
      <c r="X704" s="62"/>
      <c r="Y704" s="108"/>
      <c r="Z704" s="107"/>
      <c r="AB704" s="108"/>
      <c r="AC704" s="108"/>
      <c r="AD704" s="71"/>
      <c r="AE704" s="71"/>
      <c r="AF704" s="71"/>
      <c r="AG704" s="71"/>
      <c r="AH704" s="120"/>
      <c r="AJ704" s="119"/>
      <c r="AK704" s="119"/>
      <c r="AQ704" s="130"/>
      <c r="AS704" s="7"/>
      <c r="AT704" s="7"/>
      <c r="AU704" s="136"/>
      <c r="AV704" s="129"/>
      <c r="AW704" s="140"/>
      <c r="BP704" s="158"/>
      <c r="BR704" s="6"/>
      <c r="BS704" s="11"/>
    </row>
    <row r="705" spans="1:71" ht="15.75" x14ac:dyDescent="0.25">
      <c r="A705" s="52"/>
      <c r="B705" s="56"/>
      <c r="C705" s="7"/>
      <c r="D705" s="7"/>
      <c r="E705" s="7"/>
      <c r="F705" s="7"/>
      <c r="J705" s="71"/>
      <c r="K705" s="74"/>
      <c r="L705" s="181"/>
      <c r="M705" s="181"/>
      <c r="N705" s="78"/>
      <c r="R705" s="80"/>
      <c r="S705" s="92"/>
      <c r="W705" s="107"/>
      <c r="X705" s="62"/>
      <c r="Y705" s="108"/>
      <c r="Z705" s="107"/>
      <c r="AB705" s="108"/>
      <c r="AC705" s="108"/>
      <c r="AD705" s="71"/>
      <c r="AE705" s="71"/>
      <c r="AF705" s="71"/>
      <c r="AG705" s="71"/>
      <c r="AH705" s="120"/>
      <c r="AJ705" s="119"/>
      <c r="AK705" s="119"/>
      <c r="AQ705" s="130"/>
      <c r="AS705" s="7"/>
      <c r="AT705" s="7"/>
      <c r="AU705" s="136"/>
      <c r="AV705" s="129"/>
      <c r="AW705" s="140"/>
      <c r="BP705" s="158"/>
      <c r="BR705" s="6"/>
      <c r="BS705" s="11"/>
    </row>
    <row r="706" spans="1:71" ht="15.75" x14ac:dyDescent="0.25">
      <c r="A706" s="52"/>
      <c r="B706" s="56"/>
      <c r="C706" s="7"/>
      <c r="D706" s="7"/>
      <c r="E706" s="7"/>
      <c r="F706" s="7"/>
      <c r="J706" s="71"/>
      <c r="K706" s="74"/>
      <c r="L706" s="181"/>
      <c r="M706" s="181"/>
      <c r="N706" s="78"/>
      <c r="R706" s="80"/>
      <c r="S706" s="92"/>
      <c r="W706" s="107"/>
      <c r="X706" s="62"/>
      <c r="Y706" s="108"/>
      <c r="Z706" s="107"/>
      <c r="AB706" s="108"/>
      <c r="AC706" s="108"/>
      <c r="AD706" s="71"/>
      <c r="AE706" s="71"/>
      <c r="AF706" s="71"/>
      <c r="AG706" s="71"/>
      <c r="AH706" s="120"/>
      <c r="AJ706" s="119"/>
      <c r="AK706" s="119"/>
      <c r="AQ706" s="130"/>
      <c r="AS706" s="7"/>
      <c r="AT706" s="7"/>
      <c r="AU706" s="136"/>
      <c r="AV706" s="129"/>
      <c r="AW706" s="140"/>
      <c r="BP706" s="158"/>
      <c r="BR706" s="6"/>
      <c r="BS706" s="11"/>
    </row>
    <row r="707" spans="1:71" ht="15.75" x14ac:dyDescent="0.25">
      <c r="A707" s="52"/>
      <c r="B707" s="56"/>
      <c r="C707" s="7"/>
      <c r="D707" s="7"/>
      <c r="E707" s="7"/>
      <c r="F707" s="7"/>
      <c r="J707" s="71"/>
      <c r="K707" s="74"/>
      <c r="L707" s="181"/>
      <c r="M707" s="181"/>
      <c r="N707" s="78"/>
      <c r="R707" s="80"/>
      <c r="S707" s="92"/>
      <c r="W707" s="107"/>
      <c r="X707" s="62"/>
      <c r="Y707" s="108"/>
      <c r="Z707" s="107"/>
      <c r="AB707" s="108"/>
      <c r="AC707" s="108"/>
      <c r="AD707" s="71"/>
      <c r="AE707" s="71"/>
      <c r="AF707" s="71"/>
      <c r="AG707" s="71"/>
      <c r="AH707" s="120"/>
      <c r="AJ707" s="119"/>
      <c r="AK707" s="119"/>
      <c r="AQ707" s="130"/>
      <c r="AS707" s="7"/>
      <c r="AT707" s="7"/>
      <c r="AU707" s="136"/>
      <c r="AV707" s="129"/>
      <c r="AW707" s="140"/>
      <c r="BP707" s="158"/>
      <c r="BR707" s="6"/>
      <c r="BS707" s="11"/>
    </row>
    <row r="708" spans="1:71" ht="15.75" x14ac:dyDescent="0.25">
      <c r="A708" s="52"/>
      <c r="B708" s="56"/>
      <c r="C708" s="7"/>
      <c r="D708" s="7"/>
      <c r="E708" s="7"/>
      <c r="F708" s="7"/>
      <c r="J708" s="71"/>
      <c r="K708" s="74"/>
      <c r="L708" s="181"/>
      <c r="M708" s="181"/>
      <c r="N708" s="78"/>
      <c r="R708" s="80"/>
      <c r="S708" s="92"/>
      <c r="W708" s="107"/>
      <c r="X708" s="62"/>
      <c r="Y708" s="108"/>
      <c r="Z708" s="107"/>
      <c r="AB708" s="108"/>
      <c r="AC708" s="108"/>
      <c r="AD708" s="71"/>
      <c r="AE708" s="71"/>
      <c r="AF708" s="71"/>
      <c r="AG708" s="71"/>
      <c r="AH708" s="120"/>
      <c r="AJ708" s="119"/>
      <c r="AK708" s="119"/>
      <c r="AQ708" s="130"/>
      <c r="AS708" s="7"/>
      <c r="AT708" s="7"/>
      <c r="AU708" s="136"/>
      <c r="AV708" s="129"/>
      <c r="AW708" s="140"/>
      <c r="BP708" s="158"/>
      <c r="BR708" s="6"/>
      <c r="BS708" s="11"/>
    </row>
    <row r="709" spans="1:71" ht="15.75" x14ac:dyDescent="0.25">
      <c r="A709" s="52"/>
      <c r="B709" s="56"/>
      <c r="C709" s="7"/>
      <c r="D709" s="7"/>
      <c r="E709" s="7"/>
      <c r="F709" s="7"/>
      <c r="J709" s="71"/>
      <c r="K709" s="74"/>
      <c r="L709" s="181"/>
      <c r="M709" s="181"/>
      <c r="N709" s="78"/>
      <c r="R709" s="80"/>
      <c r="S709" s="92"/>
      <c r="W709" s="107"/>
      <c r="X709" s="62"/>
      <c r="Y709" s="108"/>
      <c r="Z709" s="107"/>
      <c r="AB709" s="108"/>
      <c r="AC709" s="108"/>
      <c r="AD709" s="71"/>
      <c r="AE709" s="71"/>
      <c r="AF709" s="71"/>
      <c r="AG709" s="71"/>
      <c r="AH709" s="120"/>
      <c r="AJ709" s="119"/>
      <c r="AK709" s="119"/>
      <c r="AQ709" s="130"/>
      <c r="AS709" s="7"/>
      <c r="AT709" s="7"/>
      <c r="AU709" s="136"/>
      <c r="AV709" s="129"/>
      <c r="AW709" s="140"/>
      <c r="BP709" s="158"/>
      <c r="BR709" s="6"/>
      <c r="BS709" s="11"/>
    </row>
    <row r="710" spans="1:71" ht="15.75" x14ac:dyDescent="0.25">
      <c r="A710" s="52"/>
      <c r="B710" s="56"/>
      <c r="C710" s="7"/>
      <c r="D710" s="7"/>
      <c r="E710" s="7"/>
      <c r="F710" s="7"/>
      <c r="J710" s="71"/>
      <c r="K710" s="74"/>
      <c r="L710" s="181"/>
      <c r="M710" s="181"/>
      <c r="N710" s="78"/>
      <c r="R710" s="80"/>
      <c r="S710" s="92"/>
      <c r="W710" s="107"/>
      <c r="X710" s="62"/>
      <c r="Y710" s="108"/>
      <c r="Z710" s="107"/>
      <c r="AB710" s="108"/>
      <c r="AC710" s="108"/>
      <c r="AD710" s="71"/>
      <c r="AE710" s="71"/>
      <c r="AF710" s="71"/>
      <c r="AG710" s="71"/>
      <c r="AH710" s="120"/>
      <c r="AJ710" s="119"/>
      <c r="AK710" s="119"/>
      <c r="AQ710" s="130"/>
      <c r="AS710" s="7"/>
      <c r="AT710" s="7"/>
      <c r="AU710" s="136"/>
      <c r="AV710" s="129"/>
      <c r="AW710" s="140"/>
      <c r="BP710" s="158"/>
      <c r="BR710" s="6"/>
      <c r="BS710" s="11"/>
    </row>
    <row r="711" spans="1:71" ht="15.75" x14ac:dyDescent="0.25">
      <c r="A711" s="52"/>
      <c r="B711" s="56"/>
      <c r="C711" s="7"/>
      <c r="D711" s="7"/>
      <c r="E711" s="7"/>
      <c r="F711" s="7"/>
      <c r="J711" s="71"/>
      <c r="K711" s="74"/>
      <c r="L711" s="181"/>
      <c r="M711" s="181"/>
      <c r="N711" s="78"/>
      <c r="R711" s="80"/>
      <c r="S711" s="92"/>
      <c r="W711" s="107"/>
      <c r="X711" s="62"/>
      <c r="Y711" s="108"/>
      <c r="Z711" s="107"/>
      <c r="AB711" s="108"/>
      <c r="AC711" s="108"/>
      <c r="AD711" s="71"/>
      <c r="AE711" s="71"/>
      <c r="AF711" s="71"/>
      <c r="AG711" s="71"/>
      <c r="AH711" s="120"/>
      <c r="AJ711" s="119"/>
      <c r="AK711" s="119"/>
      <c r="AQ711" s="130"/>
      <c r="AS711" s="7"/>
      <c r="AT711" s="7"/>
      <c r="AU711" s="136"/>
      <c r="AV711" s="129"/>
      <c r="AW711" s="140"/>
      <c r="BP711" s="158"/>
      <c r="BR711" s="6"/>
      <c r="BS711" s="11"/>
    </row>
    <row r="712" spans="1:71" ht="15.75" x14ac:dyDescent="0.25">
      <c r="A712" s="52"/>
      <c r="B712" s="56"/>
      <c r="C712" s="7"/>
      <c r="D712" s="7"/>
      <c r="E712" s="7"/>
      <c r="F712" s="7"/>
      <c r="J712" s="71"/>
      <c r="K712" s="74"/>
      <c r="L712" s="181"/>
      <c r="M712" s="181"/>
      <c r="N712" s="78"/>
      <c r="R712" s="80"/>
      <c r="S712" s="92"/>
      <c r="W712" s="107"/>
      <c r="X712" s="62"/>
      <c r="Y712" s="108"/>
      <c r="Z712" s="107"/>
      <c r="AB712" s="108"/>
      <c r="AC712" s="108"/>
      <c r="AD712" s="71"/>
      <c r="AE712" s="71"/>
      <c r="AF712" s="71"/>
      <c r="AG712" s="71"/>
      <c r="AH712" s="120"/>
      <c r="AJ712" s="119"/>
      <c r="AK712" s="119"/>
      <c r="AQ712" s="130"/>
      <c r="AS712" s="7"/>
      <c r="AT712" s="7"/>
      <c r="AU712" s="136"/>
      <c r="AV712" s="129"/>
      <c r="AW712" s="140"/>
      <c r="BP712" s="158"/>
      <c r="BR712" s="6"/>
      <c r="BS712" s="11"/>
    </row>
    <row r="713" spans="1:71" ht="15.75" x14ac:dyDescent="0.25">
      <c r="A713" s="52"/>
      <c r="B713" s="56"/>
      <c r="C713" s="7"/>
      <c r="D713" s="7"/>
      <c r="E713" s="7"/>
      <c r="F713" s="7"/>
      <c r="J713" s="71"/>
      <c r="K713" s="74"/>
      <c r="L713" s="181"/>
      <c r="M713" s="181"/>
      <c r="N713" s="78"/>
      <c r="R713" s="80"/>
      <c r="S713" s="92"/>
      <c r="W713" s="107"/>
      <c r="X713" s="62"/>
      <c r="Y713" s="108"/>
      <c r="Z713" s="107"/>
      <c r="AB713" s="108"/>
      <c r="AC713" s="108"/>
      <c r="AD713" s="71"/>
      <c r="AE713" s="71"/>
      <c r="AF713" s="71"/>
      <c r="AG713" s="71"/>
      <c r="AH713" s="120"/>
      <c r="AJ713" s="119"/>
      <c r="AK713" s="119"/>
      <c r="AQ713" s="130"/>
      <c r="AS713" s="7"/>
      <c r="AT713" s="7"/>
      <c r="AU713" s="136"/>
      <c r="AV713" s="129"/>
      <c r="AW713" s="140"/>
      <c r="BP713" s="158"/>
      <c r="BR713" s="6"/>
      <c r="BS713" s="11"/>
    </row>
    <row r="714" spans="1:71" ht="15.75" x14ac:dyDescent="0.25">
      <c r="A714" s="52"/>
      <c r="B714" s="56"/>
      <c r="C714" s="7"/>
      <c r="D714" s="7"/>
      <c r="E714" s="7"/>
      <c r="F714" s="7"/>
      <c r="J714" s="71"/>
      <c r="K714" s="74"/>
      <c r="L714" s="181"/>
      <c r="M714" s="181"/>
      <c r="N714" s="78"/>
      <c r="R714" s="80"/>
      <c r="S714" s="92"/>
      <c r="W714" s="107"/>
      <c r="X714" s="62"/>
      <c r="Y714" s="108"/>
      <c r="Z714" s="107"/>
      <c r="AB714" s="108"/>
      <c r="AC714" s="108"/>
      <c r="AD714" s="71"/>
      <c r="AE714" s="71"/>
      <c r="AF714" s="71"/>
      <c r="AG714" s="71"/>
      <c r="AH714" s="120"/>
      <c r="AJ714" s="119"/>
      <c r="AK714" s="119"/>
      <c r="AQ714" s="130"/>
      <c r="AS714" s="7"/>
      <c r="AT714" s="7"/>
      <c r="AU714" s="136"/>
      <c r="AV714" s="129"/>
      <c r="AW714" s="140"/>
      <c r="BP714" s="158"/>
      <c r="BR714" s="6"/>
      <c r="BS714" s="11"/>
    </row>
    <row r="715" spans="1:71" ht="15.75" x14ac:dyDescent="0.25">
      <c r="A715" s="52"/>
      <c r="B715" s="56"/>
      <c r="C715" s="7"/>
      <c r="D715" s="7"/>
      <c r="E715" s="7"/>
      <c r="F715" s="7"/>
      <c r="J715" s="71"/>
      <c r="K715" s="74"/>
      <c r="L715" s="181"/>
      <c r="M715" s="181"/>
      <c r="N715" s="78"/>
      <c r="R715" s="80"/>
      <c r="S715" s="92"/>
      <c r="W715" s="107"/>
      <c r="X715" s="62"/>
      <c r="Y715" s="108"/>
      <c r="Z715" s="107"/>
      <c r="AB715" s="108"/>
      <c r="AC715" s="108"/>
      <c r="AD715" s="71"/>
      <c r="AE715" s="71"/>
      <c r="AF715" s="71"/>
      <c r="AG715" s="71"/>
      <c r="AH715" s="120"/>
      <c r="AJ715" s="119"/>
      <c r="AK715" s="119"/>
      <c r="AQ715" s="130"/>
      <c r="AS715" s="7"/>
      <c r="AT715" s="7"/>
      <c r="AU715" s="136"/>
      <c r="AV715" s="129"/>
      <c r="AW715" s="140"/>
      <c r="BP715" s="158"/>
      <c r="BR715" s="6"/>
      <c r="BS715" s="11"/>
    </row>
    <row r="716" spans="1:71" ht="15.75" x14ac:dyDescent="0.25">
      <c r="A716" s="52"/>
      <c r="B716" s="56"/>
      <c r="C716" s="7"/>
      <c r="D716" s="7"/>
      <c r="E716" s="7"/>
      <c r="F716" s="7"/>
      <c r="J716" s="71"/>
      <c r="K716" s="74"/>
      <c r="L716" s="181"/>
      <c r="M716" s="181"/>
      <c r="N716" s="78"/>
      <c r="R716" s="80"/>
      <c r="S716" s="92"/>
      <c r="W716" s="107"/>
      <c r="X716" s="62"/>
      <c r="Y716" s="108"/>
      <c r="Z716" s="107"/>
      <c r="AB716" s="108"/>
      <c r="AC716" s="108"/>
      <c r="AD716" s="71"/>
      <c r="AE716" s="71"/>
      <c r="AF716" s="71"/>
      <c r="AG716" s="71"/>
      <c r="AH716" s="120"/>
      <c r="AJ716" s="119"/>
      <c r="AK716" s="119"/>
      <c r="AQ716" s="130"/>
      <c r="AS716" s="7"/>
      <c r="AT716" s="7"/>
      <c r="AU716" s="136"/>
      <c r="AV716" s="129"/>
      <c r="AW716" s="140"/>
      <c r="BP716" s="158"/>
      <c r="BR716" s="6"/>
      <c r="BS716" s="11"/>
    </row>
    <row r="717" spans="1:71" ht="15.75" x14ac:dyDescent="0.25">
      <c r="A717" s="52"/>
      <c r="B717" s="56"/>
      <c r="C717" s="7"/>
      <c r="D717" s="7"/>
      <c r="E717" s="7"/>
      <c r="F717" s="7"/>
      <c r="J717" s="71"/>
      <c r="K717" s="74"/>
      <c r="L717" s="181"/>
      <c r="M717" s="181"/>
      <c r="N717" s="78"/>
      <c r="R717" s="80"/>
      <c r="S717" s="92"/>
      <c r="W717" s="107"/>
      <c r="X717" s="62"/>
      <c r="Y717" s="108"/>
      <c r="Z717" s="107"/>
      <c r="AB717" s="108"/>
      <c r="AC717" s="108"/>
      <c r="AD717" s="71"/>
      <c r="AE717" s="71"/>
      <c r="AF717" s="71"/>
      <c r="AG717" s="71"/>
      <c r="AH717" s="120"/>
      <c r="AJ717" s="119"/>
      <c r="AK717" s="119"/>
      <c r="AQ717" s="130"/>
      <c r="AS717" s="7"/>
      <c r="AT717" s="7"/>
      <c r="AU717" s="136"/>
      <c r="AV717" s="129"/>
      <c r="AW717" s="140"/>
      <c r="BP717" s="158"/>
      <c r="BR717" s="6"/>
      <c r="BS717" s="11"/>
    </row>
    <row r="718" spans="1:71" ht="15.75" x14ac:dyDescent="0.25">
      <c r="A718" s="52"/>
      <c r="B718" s="56"/>
      <c r="C718" s="7"/>
      <c r="D718" s="7"/>
      <c r="E718" s="7"/>
      <c r="F718" s="7"/>
      <c r="J718" s="71"/>
      <c r="K718" s="74"/>
      <c r="L718" s="181"/>
      <c r="M718" s="181"/>
      <c r="N718" s="78"/>
      <c r="R718" s="80"/>
      <c r="S718" s="92"/>
      <c r="W718" s="107"/>
      <c r="X718" s="62"/>
      <c r="Y718" s="108"/>
      <c r="Z718" s="107"/>
      <c r="AB718" s="108"/>
      <c r="AC718" s="108"/>
      <c r="AD718" s="71"/>
      <c r="AE718" s="71"/>
      <c r="AF718" s="71"/>
      <c r="AG718" s="71"/>
      <c r="AH718" s="120"/>
      <c r="AJ718" s="119"/>
      <c r="AK718" s="119"/>
      <c r="AQ718" s="130"/>
      <c r="AS718" s="7"/>
      <c r="AT718" s="7"/>
      <c r="AU718" s="136"/>
      <c r="AV718" s="129"/>
      <c r="AW718" s="140"/>
      <c r="BP718" s="158"/>
      <c r="BR718" s="6"/>
      <c r="BS718" s="11"/>
    </row>
    <row r="719" spans="1:71" ht="15.75" x14ac:dyDescent="0.25">
      <c r="A719" s="52"/>
      <c r="B719" s="56"/>
      <c r="C719" s="7"/>
      <c r="D719" s="7"/>
      <c r="E719" s="7"/>
      <c r="F719" s="7"/>
      <c r="J719" s="71"/>
      <c r="K719" s="74"/>
      <c r="L719" s="181"/>
      <c r="M719" s="181"/>
      <c r="N719" s="78"/>
      <c r="R719" s="80"/>
      <c r="S719" s="92"/>
      <c r="W719" s="107"/>
      <c r="X719" s="62"/>
      <c r="Y719" s="108"/>
      <c r="Z719" s="107"/>
      <c r="AB719" s="108"/>
      <c r="AC719" s="108"/>
      <c r="AD719" s="71"/>
      <c r="AE719" s="71"/>
      <c r="AF719" s="71"/>
      <c r="AG719" s="71"/>
      <c r="AH719" s="120"/>
      <c r="AJ719" s="119"/>
      <c r="AK719" s="119"/>
      <c r="AQ719" s="130"/>
      <c r="AS719" s="7"/>
      <c r="AT719" s="7"/>
      <c r="AU719" s="136"/>
      <c r="AV719" s="129"/>
      <c r="AW719" s="140"/>
      <c r="BP719" s="158"/>
      <c r="BR719" s="6"/>
      <c r="BS719" s="11"/>
    </row>
    <row r="720" spans="1:71" ht="15.75" x14ac:dyDescent="0.25">
      <c r="A720" s="52"/>
      <c r="B720" s="56"/>
      <c r="C720" s="7"/>
      <c r="D720" s="7"/>
      <c r="E720" s="7"/>
      <c r="F720" s="7"/>
      <c r="J720" s="71"/>
      <c r="K720" s="74"/>
      <c r="L720" s="181"/>
      <c r="M720" s="181"/>
      <c r="N720" s="78"/>
      <c r="R720" s="80"/>
      <c r="S720" s="92"/>
      <c r="W720" s="107"/>
      <c r="X720" s="62"/>
      <c r="Y720" s="108"/>
      <c r="Z720" s="107"/>
      <c r="AB720" s="108"/>
      <c r="AC720" s="108"/>
      <c r="AD720" s="71"/>
      <c r="AE720" s="71"/>
      <c r="AF720" s="71"/>
      <c r="AG720" s="71"/>
      <c r="AH720" s="120"/>
      <c r="AJ720" s="119"/>
      <c r="AK720" s="119"/>
      <c r="AQ720" s="130"/>
      <c r="AS720" s="7"/>
      <c r="AT720" s="7"/>
      <c r="AU720" s="136"/>
      <c r="AV720" s="129"/>
      <c r="AW720" s="140"/>
      <c r="BP720" s="158"/>
      <c r="BR720" s="6"/>
      <c r="BS720" s="11"/>
    </row>
    <row r="721" spans="1:71" ht="15.75" x14ac:dyDescent="0.25">
      <c r="A721" s="52"/>
      <c r="B721" s="56"/>
      <c r="C721" s="7"/>
      <c r="D721" s="7"/>
      <c r="E721" s="7"/>
      <c r="F721" s="7"/>
      <c r="J721" s="71"/>
      <c r="K721" s="74"/>
      <c r="L721" s="181"/>
      <c r="M721" s="181"/>
      <c r="N721" s="78"/>
      <c r="R721" s="80"/>
      <c r="S721" s="92"/>
      <c r="W721" s="107"/>
      <c r="X721" s="62"/>
      <c r="Y721" s="108"/>
      <c r="Z721" s="107"/>
      <c r="AB721" s="108"/>
      <c r="AC721" s="108"/>
      <c r="AD721" s="71"/>
      <c r="AE721" s="71"/>
      <c r="AF721" s="71"/>
      <c r="AG721" s="71"/>
      <c r="AH721" s="120"/>
      <c r="AJ721" s="119"/>
      <c r="AK721" s="119"/>
      <c r="AQ721" s="130"/>
      <c r="AS721" s="7"/>
      <c r="AT721" s="7"/>
      <c r="AU721" s="136"/>
      <c r="AV721" s="129"/>
      <c r="AW721" s="140"/>
      <c r="BP721" s="158"/>
      <c r="BR721" s="6"/>
      <c r="BS721" s="11"/>
    </row>
    <row r="722" spans="1:71" ht="15.75" x14ac:dyDescent="0.25">
      <c r="A722" s="52"/>
      <c r="B722" s="56"/>
      <c r="C722" s="7"/>
      <c r="D722" s="7"/>
      <c r="E722" s="7"/>
      <c r="F722" s="7"/>
      <c r="J722" s="71"/>
      <c r="K722" s="74"/>
      <c r="L722" s="181"/>
      <c r="M722" s="181"/>
      <c r="N722" s="78"/>
      <c r="R722" s="80"/>
      <c r="S722" s="92"/>
      <c r="W722" s="107"/>
      <c r="X722" s="62"/>
      <c r="Y722" s="108"/>
      <c r="Z722" s="107"/>
      <c r="AB722" s="108"/>
      <c r="AC722" s="108"/>
      <c r="AD722" s="71"/>
      <c r="AE722" s="71"/>
      <c r="AF722" s="71"/>
      <c r="AG722" s="71"/>
      <c r="AH722" s="120"/>
      <c r="AJ722" s="119"/>
      <c r="AK722" s="119"/>
      <c r="AQ722" s="130"/>
      <c r="AS722" s="7"/>
      <c r="AT722" s="7"/>
      <c r="AU722" s="136"/>
      <c r="AV722" s="129"/>
      <c r="AW722" s="140"/>
      <c r="BP722" s="158"/>
      <c r="BR722" s="6"/>
      <c r="BS722" s="11"/>
    </row>
    <row r="723" spans="1:71" ht="15.75" x14ac:dyDescent="0.25">
      <c r="A723" s="52"/>
      <c r="B723" s="56"/>
      <c r="C723" s="7"/>
      <c r="D723" s="7"/>
      <c r="E723" s="7"/>
      <c r="F723" s="7"/>
      <c r="J723" s="71"/>
      <c r="K723" s="74"/>
      <c r="L723" s="181"/>
      <c r="M723" s="181"/>
      <c r="N723" s="78"/>
      <c r="R723" s="80"/>
      <c r="S723" s="92"/>
      <c r="W723" s="107"/>
      <c r="X723" s="62"/>
      <c r="Y723" s="108"/>
      <c r="Z723" s="107"/>
      <c r="AB723" s="108"/>
      <c r="AC723" s="108"/>
      <c r="AD723" s="71"/>
      <c r="AE723" s="71"/>
      <c r="AF723" s="71"/>
      <c r="AG723" s="71"/>
      <c r="AH723" s="120"/>
      <c r="AJ723" s="119"/>
      <c r="AK723" s="119"/>
      <c r="AQ723" s="130"/>
      <c r="AS723" s="7"/>
      <c r="AT723" s="7"/>
      <c r="AU723" s="136"/>
      <c r="AV723" s="129"/>
      <c r="AW723" s="140"/>
      <c r="BP723" s="158"/>
      <c r="BR723" s="6"/>
      <c r="BS723" s="11"/>
    </row>
    <row r="724" spans="1:71" ht="15.75" x14ac:dyDescent="0.25">
      <c r="A724" s="52"/>
      <c r="B724" s="56"/>
      <c r="C724" s="7"/>
      <c r="D724" s="7"/>
      <c r="E724" s="7"/>
      <c r="F724" s="7"/>
      <c r="J724" s="71"/>
      <c r="K724" s="74"/>
      <c r="L724" s="181"/>
      <c r="M724" s="181"/>
      <c r="N724" s="78"/>
      <c r="R724" s="80"/>
      <c r="S724" s="92"/>
      <c r="W724" s="107"/>
      <c r="X724" s="62"/>
      <c r="Y724" s="108"/>
      <c r="Z724" s="107"/>
      <c r="AB724" s="108"/>
      <c r="AC724" s="108"/>
      <c r="AD724" s="71"/>
      <c r="AE724" s="71"/>
      <c r="AF724" s="71"/>
      <c r="AG724" s="71"/>
      <c r="AH724" s="120"/>
      <c r="AJ724" s="119"/>
      <c r="AK724" s="119"/>
      <c r="AQ724" s="130"/>
      <c r="AS724" s="7"/>
      <c r="AT724" s="7"/>
      <c r="AU724" s="136"/>
      <c r="AV724" s="129"/>
      <c r="AW724" s="140"/>
      <c r="BP724" s="158"/>
      <c r="BR724" s="6"/>
      <c r="BS724" s="11"/>
    </row>
    <row r="725" spans="1:71" ht="15.75" x14ac:dyDescent="0.25">
      <c r="A725" s="52"/>
      <c r="B725" s="56"/>
      <c r="C725" s="7"/>
      <c r="D725" s="7"/>
      <c r="E725" s="7"/>
      <c r="F725" s="7"/>
      <c r="J725" s="71"/>
      <c r="K725" s="74"/>
      <c r="L725" s="181"/>
      <c r="M725" s="181"/>
      <c r="N725" s="78"/>
      <c r="R725" s="80"/>
      <c r="S725" s="92"/>
      <c r="W725" s="107"/>
      <c r="X725" s="62"/>
      <c r="Y725" s="108"/>
      <c r="Z725" s="107"/>
      <c r="AB725" s="108"/>
      <c r="AC725" s="108"/>
      <c r="AD725" s="71"/>
      <c r="AE725" s="71"/>
      <c r="AF725" s="71"/>
      <c r="AG725" s="71"/>
      <c r="AH725" s="120"/>
      <c r="AJ725" s="119"/>
      <c r="AK725" s="119"/>
      <c r="AQ725" s="130"/>
      <c r="AS725" s="7"/>
      <c r="AT725" s="7"/>
      <c r="AU725" s="136"/>
      <c r="AV725" s="129"/>
      <c r="AW725" s="140"/>
      <c r="BP725" s="158"/>
      <c r="BR725" s="6"/>
      <c r="BS725" s="11"/>
    </row>
    <row r="726" spans="1:71" ht="15.75" x14ac:dyDescent="0.25">
      <c r="A726" s="52"/>
      <c r="B726" s="56"/>
      <c r="C726" s="7"/>
      <c r="D726" s="7"/>
      <c r="E726" s="7"/>
      <c r="F726" s="7"/>
      <c r="J726" s="71"/>
      <c r="K726" s="74"/>
      <c r="L726" s="181"/>
      <c r="M726" s="181"/>
      <c r="N726" s="78"/>
      <c r="R726" s="80"/>
      <c r="S726" s="92"/>
      <c r="W726" s="107"/>
      <c r="X726" s="62"/>
      <c r="Y726" s="108"/>
      <c r="Z726" s="107"/>
      <c r="AB726" s="108"/>
      <c r="AC726" s="108"/>
      <c r="AD726" s="71"/>
      <c r="AE726" s="71"/>
      <c r="AF726" s="71"/>
      <c r="AG726" s="71"/>
      <c r="AH726" s="120"/>
      <c r="AJ726" s="119"/>
      <c r="AK726" s="119"/>
      <c r="AQ726" s="130"/>
      <c r="AS726" s="7"/>
      <c r="AT726" s="7"/>
      <c r="AU726" s="136"/>
      <c r="AV726" s="129"/>
      <c r="AW726" s="140"/>
      <c r="BP726" s="158"/>
      <c r="BR726" s="6"/>
      <c r="BS726" s="11"/>
    </row>
    <row r="727" spans="1:71" ht="15.75" x14ac:dyDescent="0.25">
      <c r="A727" s="52"/>
      <c r="B727" s="56"/>
      <c r="C727" s="7"/>
      <c r="D727" s="7"/>
      <c r="E727" s="7"/>
      <c r="F727" s="7"/>
      <c r="J727" s="71"/>
      <c r="K727" s="74"/>
      <c r="L727" s="181"/>
      <c r="M727" s="181"/>
      <c r="N727" s="78"/>
      <c r="R727" s="80"/>
      <c r="S727" s="92"/>
      <c r="W727" s="107"/>
      <c r="X727" s="62"/>
      <c r="Y727" s="108"/>
      <c r="Z727" s="107"/>
      <c r="AB727" s="108"/>
      <c r="AC727" s="108"/>
      <c r="AD727" s="71"/>
      <c r="AE727" s="71"/>
      <c r="AF727" s="71"/>
      <c r="AG727" s="71"/>
      <c r="AH727" s="120"/>
      <c r="AJ727" s="119"/>
      <c r="AK727" s="119"/>
      <c r="AQ727" s="130"/>
      <c r="AS727" s="7"/>
      <c r="AT727" s="7"/>
      <c r="AU727" s="136"/>
      <c r="AV727" s="129"/>
      <c r="AW727" s="140"/>
      <c r="BP727" s="158"/>
      <c r="BR727" s="6"/>
      <c r="BS727" s="11"/>
    </row>
    <row r="728" spans="1:71" ht="15.75" x14ac:dyDescent="0.25">
      <c r="A728" s="52"/>
      <c r="B728" s="56"/>
      <c r="C728" s="7"/>
      <c r="D728" s="7"/>
      <c r="E728" s="7"/>
      <c r="F728" s="7"/>
      <c r="J728" s="71"/>
      <c r="K728" s="74"/>
      <c r="L728" s="181"/>
      <c r="M728" s="181"/>
      <c r="N728" s="78"/>
      <c r="R728" s="80"/>
      <c r="S728" s="92"/>
      <c r="W728" s="107"/>
      <c r="X728" s="62"/>
      <c r="Y728" s="108"/>
      <c r="Z728" s="107"/>
      <c r="AB728" s="108"/>
      <c r="AC728" s="108"/>
      <c r="AD728" s="71"/>
      <c r="AE728" s="71"/>
      <c r="AF728" s="71"/>
      <c r="AG728" s="71"/>
      <c r="AH728" s="120"/>
      <c r="AJ728" s="119"/>
      <c r="AK728" s="119"/>
      <c r="AQ728" s="130"/>
      <c r="AS728" s="7"/>
      <c r="AT728" s="7"/>
      <c r="AU728" s="136"/>
      <c r="AV728" s="129"/>
      <c r="AW728" s="140"/>
      <c r="BP728" s="158"/>
      <c r="BR728" s="6"/>
      <c r="BS728" s="11"/>
    </row>
    <row r="729" spans="1:71" ht="15.75" x14ac:dyDescent="0.25">
      <c r="A729" s="52"/>
      <c r="B729" s="56"/>
      <c r="C729" s="7"/>
      <c r="D729" s="7"/>
      <c r="E729" s="7"/>
      <c r="F729" s="7"/>
      <c r="J729" s="71"/>
      <c r="K729" s="74"/>
      <c r="L729" s="181"/>
      <c r="M729" s="181"/>
      <c r="N729" s="78"/>
      <c r="R729" s="80"/>
      <c r="S729" s="92"/>
      <c r="W729" s="107"/>
      <c r="X729" s="62"/>
      <c r="Y729" s="108"/>
      <c r="Z729" s="107"/>
      <c r="AB729" s="108"/>
      <c r="AC729" s="108"/>
      <c r="AD729" s="71"/>
      <c r="AE729" s="71"/>
      <c r="AF729" s="71"/>
      <c r="AG729" s="71"/>
      <c r="AH729" s="120"/>
      <c r="AJ729" s="119"/>
      <c r="AK729" s="119"/>
      <c r="AQ729" s="130"/>
      <c r="AS729" s="7"/>
      <c r="AT729" s="7"/>
      <c r="AU729" s="136"/>
      <c r="AV729" s="129"/>
      <c r="AW729" s="140"/>
      <c r="BP729" s="158"/>
      <c r="BR729" s="6"/>
      <c r="BS729" s="11"/>
    </row>
    <row r="730" spans="1:71" ht="15.75" x14ac:dyDescent="0.25">
      <c r="A730" s="52"/>
      <c r="B730" s="56"/>
      <c r="C730" s="7"/>
      <c r="D730" s="7"/>
      <c r="E730" s="7"/>
      <c r="F730" s="7"/>
      <c r="J730" s="71"/>
      <c r="K730" s="74"/>
      <c r="L730" s="181"/>
      <c r="M730" s="181"/>
      <c r="N730" s="78"/>
      <c r="R730" s="80"/>
      <c r="S730" s="92"/>
      <c r="W730" s="107"/>
      <c r="X730" s="62"/>
      <c r="Y730" s="108"/>
      <c r="Z730" s="107"/>
      <c r="AB730" s="108"/>
      <c r="AC730" s="108"/>
      <c r="AD730" s="71"/>
      <c r="AE730" s="71"/>
      <c r="AF730" s="71"/>
      <c r="AG730" s="71"/>
      <c r="AH730" s="120"/>
      <c r="AJ730" s="119"/>
      <c r="AK730" s="119"/>
      <c r="AQ730" s="130"/>
      <c r="AS730" s="7"/>
      <c r="AT730" s="7"/>
      <c r="AU730" s="136"/>
      <c r="AV730" s="129"/>
      <c r="AW730" s="140"/>
      <c r="BP730" s="158"/>
      <c r="BR730" s="6"/>
      <c r="BS730" s="11"/>
    </row>
    <row r="731" spans="1:71" ht="15.75" x14ac:dyDescent="0.25">
      <c r="A731" s="52"/>
      <c r="B731" s="56"/>
      <c r="C731" s="7"/>
      <c r="D731" s="7"/>
      <c r="E731" s="7"/>
      <c r="F731" s="7"/>
      <c r="J731" s="71"/>
      <c r="K731" s="74"/>
      <c r="L731" s="181"/>
      <c r="M731" s="181"/>
      <c r="N731" s="78"/>
      <c r="R731" s="80"/>
      <c r="S731" s="92"/>
      <c r="W731" s="107"/>
      <c r="X731" s="62"/>
      <c r="Y731" s="108"/>
      <c r="Z731" s="107"/>
      <c r="AB731" s="108"/>
      <c r="AC731" s="108"/>
      <c r="AD731" s="71"/>
      <c r="AE731" s="71"/>
      <c r="AF731" s="71"/>
      <c r="AG731" s="71"/>
      <c r="AH731" s="120"/>
      <c r="AJ731" s="119"/>
      <c r="AK731" s="119"/>
      <c r="AQ731" s="130"/>
      <c r="AS731" s="7"/>
      <c r="AT731" s="7"/>
      <c r="AU731" s="136"/>
      <c r="AV731" s="129"/>
      <c r="AW731" s="140"/>
      <c r="BP731" s="158"/>
      <c r="BR731" s="6"/>
      <c r="BS731" s="11"/>
    </row>
    <row r="732" spans="1:71" ht="15.75" x14ac:dyDescent="0.25">
      <c r="A732" s="52"/>
      <c r="B732" s="56"/>
      <c r="C732" s="7"/>
      <c r="D732" s="7"/>
      <c r="E732" s="7"/>
      <c r="F732" s="7"/>
      <c r="J732" s="71"/>
      <c r="K732" s="74"/>
      <c r="L732" s="181"/>
      <c r="M732" s="181"/>
      <c r="N732" s="78"/>
      <c r="R732" s="80"/>
      <c r="S732" s="92"/>
      <c r="W732" s="107"/>
      <c r="X732" s="62"/>
      <c r="Y732" s="108"/>
      <c r="Z732" s="107"/>
      <c r="AB732" s="108"/>
      <c r="AC732" s="108"/>
      <c r="AD732" s="71"/>
      <c r="AE732" s="71"/>
      <c r="AF732" s="71"/>
      <c r="AG732" s="71"/>
      <c r="AH732" s="120"/>
      <c r="AJ732" s="119"/>
      <c r="AK732" s="119"/>
      <c r="AQ732" s="130"/>
      <c r="AS732" s="7"/>
      <c r="AT732" s="7"/>
      <c r="AU732" s="136"/>
      <c r="AV732" s="129"/>
      <c r="AW732" s="140"/>
      <c r="BP732" s="158"/>
      <c r="BR732" s="6"/>
      <c r="BS732" s="11"/>
    </row>
    <row r="733" spans="1:71" ht="15.75" x14ac:dyDescent="0.25">
      <c r="A733" s="52"/>
      <c r="B733" s="56"/>
      <c r="C733" s="7"/>
      <c r="D733" s="7"/>
      <c r="E733" s="7"/>
      <c r="F733" s="7"/>
      <c r="J733" s="71"/>
      <c r="K733" s="74"/>
      <c r="L733" s="181"/>
      <c r="M733" s="181"/>
      <c r="N733" s="78"/>
      <c r="R733" s="80"/>
      <c r="S733" s="92"/>
      <c r="W733" s="107"/>
      <c r="X733" s="62"/>
      <c r="Y733" s="108"/>
      <c r="Z733" s="107"/>
      <c r="AB733" s="108"/>
      <c r="AC733" s="108"/>
      <c r="AD733" s="71"/>
      <c r="AE733" s="71"/>
      <c r="AF733" s="71"/>
      <c r="AG733" s="71"/>
      <c r="AH733" s="120"/>
      <c r="AJ733" s="119"/>
      <c r="AK733" s="119"/>
      <c r="AQ733" s="130"/>
      <c r="AS733" s="7"/>
      <c r="AT733" s="7"/>
      <c r="AU733" s="136"/>
      <c r="AV733" s="129"/>
      <c r="AW733" s="140"/>
      <c r="BP733" s="158"/>
      <c r="BR733" s="6"/>
      <c r="BS733" s="11"/>
    </row>
    <row r="734" spans="1:71" ht="15.75" x14ac:dyDescent="0.25">
      <c r="A734" s="52"/>
      <c r="B734" s="56"/>
      <c r="C734" s="7"/>
      <c r="D734" s="7"/>
      <c r="E734" s="7"/>
      <c r="F734" s="7"/>
      <c r="J734" s="71"/>
      <c r="K734" s="74"/>
      <c r="L734" s="181"/>
      <c r="M734" s="181"/>
      <c r="N734" s="78"/>
      <c r="R734" s="80"/>
      <c r="S734" s="92"/>
      <c r="W734" s="107"/>
      <c r="X734" s="62"/>
      <c r="Y734" s="108"/>
      <c r="Z734" s="107"/>
      <c r="AB734" s="108"/>
      <c r="AC734" s="108"/>
      <c r="AD734" s="71"/>
      <c r="AE734" s="71"/>
      <c r="AF734" s="71"/>
      <c r="AG734" s="71"/>
      <c r="AH734" s="120"/>
      <c r="AJ734" s="119"/>
      <c r="AK734" s="119"/>
      <c r="AQ734" s="130"/>
      <c r="AS734" s="7"/>
      <c r="AT734" s="7"/>
      <c r="AU734" s="136"/>
      <c r="AV734" s="129"/>
      <c r="AW734" s="140"/>
      <c r="BP734" s="158"/>
      <c r="BR734" s="6"/>
      <c r="BS734" s="11"/>
    </row>
    <row r="735" spans="1:71" ht="15.75" x14ac:dyDescent="0.25">
      <c r="A735" s="52"/>
      <c r="B735" s="56"/>
      <c r="C735" s="7"/>
      <c r="D735" s="7"/>
      <c r="E735" s="7"/>
      <c r="F735" s="7"/>
      <c r="J735" s="71"/>
      <c r="K735" s="74"/>
      <c r="L735" s="181"/>
      <c r="M735" s="181"/>
      <c r="N735" s="78"/>
      <c r="R735" s="80"/>
      <c r="S735" s="92"/>
      <c r="W735" s="107"/>
      <c r="X735" s="62"/>
      <c r="Y735" s="108"/>
      <c r="Z735" s="107"/>
      <c r="AB735" s="108"/>
      <c r="AC735" s="108"/>
      <c r="AD735" s="71"/>
      <c r="AE735" s="71"/>
      <c r="AF735" s="71"/>
      <c r="AG735" s="71"/>
      <c r="AH735" s="120"/>
      <c r="AJ735" s="119"/>
      <c r="AK735" s="119"/>
      <c r="AQ735" s="130"/>
      <c r="AS735" s="7"/>
      <c r="AT735" s="7"/>
      <c r="AU735" s="136"/>
      <c r="AV735" s="129"/>
      <c r="AW735" s="140"/>
      <c r="BP735" s="158"/>
      <c r="BR735" s="6"/>
      <c r="BS735" s="11"/>
    </row>
    <row r="736" spans="1:71" ht="15.75" x14ac:dyDescent="0.25">
      <c r="A736" s="52"/>
      <c r="B736" s="56"/>
      <c r="C736" s="7"/>
      <c r="D736" s="7"/>
      <c r="E736" s="7"/>
      <c r="F736" s="7"/>
      <c r="J736" s="71"/>
      <c r="K736" s="74"/>
      <c r="L736" s="181"/>
      <c r="M736" s="181"/>
      <c r="N736" s="78"/>
      <c r="R736" s="80"/>
      <c r="S736" s="92"/>
      <c r="W736" s="107"/>
      <c r="X736" s="62"/>
      <c r="Y736" s="108"/>
      <c r="Z736" s="107"/>
      <c r="AB736" s="108"/>
      <c r="AC736" s="108"/>
      <c r="AD736" s="71"/>
      <c r="AE736" s="71"/>
      <c r="AF736" s="71"/>
      <c r="AG736" s="71"/>
      <c r="AH736" s="120"/>
      <c r="AJ736" s="119"/>
      <c r="AK736" s="119"/>
      <c r="AQ736" s="130"/>
      <c r="AS736" s="7"/>
      <c r="AT736" s="7"/>
      <c r="AU736" s="136"/>
      <c r="AV736" s="129"/>
      <c r="AW736" s="140"/>
      <c r="BP736" s="158"/>
      <c r="BR736" s="6"/>
      <c r="BS736" s="11"/>
    </row>
    <row r="737" spans="1:71" ht="15.75" x14ac:dyDescent="0.25">
      <c r="A737" s="52"/>
      <c r="B737" s="56"/>
      <c r="C737" s="7"/>
      <c r="D737" s="7"/>
      <c r="E737" s="7"/>
      <c r="F737" s="7"/>
      <c r="J737" s="71"/>
      <c r="K737" s="74"/>
      <c r="L737" s="181"/>
      <c r="M737" s="181"/>
      <c r="N737" s="78"/>
      <c r="R737" s="80"/>
      <c r="S737" s="92"/>
      <c r="W737" s="107"/>
      <c r="X737" s="62"/>
      <c r="Y737" s="108"/>
      <c r="Z737" s="107"/>
      <c r="AB737" s="108"/>
      <c r="AC737" s="108"/>
      <c r="AD737" s="71"/>
      <c r="AE737" s="71"/>
      <c r="AF737" s="71"/>
      <c r="AG737" s="71"/>
      <c r="AH737" s="120"/>
      <c r="AJ737" s="119"/>
      <c r="AK737" s="119"/>
      <c r="AQ737" s="130"/>
      <c r="AS737" s="7"/>
      <c r="AT737" s="7"/>
      <c r="AU737" s="136"/>
      <c r="AV737" s="129"/>
      <c r="AW737" s="140"/>
      <c r="BP737" s="158"/>
      <c r="BR737" s="6"/>
      <c r="BS737" s="11"/>
    </row>
    <row r="738" spans="1:71" ht="15.75" x14ac:dyDescent="0.25">
      <c r="A738" s="52"/>
      <c r="B738" s="56"/>
      <c r="C738" s="7"/>
      <c r="D738" s="7"/>
      <c r="E738" s="7"/>
      <c r="F738" s="7"/>
      <c r="J738" s="71"/>
      <c r="K738" s="74"/>
      <c r="L738" s="181"/>
      <c r="M738" s="181"/>
      <c r="N738" s="78"/>
      <c r="R738" s="80"/>
      <c r="S738" s="92"/>
      <c r="W738" s="107"/>
      <c r="X738" s="62"/>
      <c r="Y738" s="108"/>
      <c r="Z738" s="107"/>
      <c r="AB738" s="108"/>
      <c r="AC738" s="108"/>
      <c r="AD738" s="71"/>
      <c r="AE738" s="71"/>
      <c r="AF738" s="71"/>
      <c r="AG738" s="71"/>
      <c r="AH738" s="120"/>
      <c r="AJ738" s="119"/>
      <c r="AK738" s="119"/>
      <c r="AQ738" s="130"/>
      <c r="AS738" s="7"/>
      <c r="AT738" s="7"/>
      <c r="AU738" s="136"/>
      <c r="AV738" s="129"/>
      <c r="AW738" s="140"/>
      <c r="BP738" s="158"/>
      <c r="BR738" s="6"/>
      <c r="BS738" s="11"/>
    </row>
    <row r="739" spans="1:71" ht="15.75" x14ac:dyDescent="0.25">
      <c r="A739" s="52"/>
      <c r="B739" s="56"/>
      <c r="C739" s="7"/>
      <c r="D739" s="7"/>
      <c r="E739" s="7"/>
      <c r="F739" s="7"/>
      <c r="J739" s="71"/>
      <c r="K739" s="74"/>
      <c r="L739" s="181"/>
      <c r="M739" s="181"/>
      <c r="N739" s="78"/>
      <c r="R739" s="80"/>
      <c r="S739" s="92"/>
      <c r="W739" s="107"/>
      <c r="X739" s="62"/>
      <c r="Y739" s="108"/>
      <c r="Z739" s="107"/>
      <c r="AB739" s="108"/>
      <c r="AC739" s="108"/>
      <c r="AD739" s="71"/>
      <c r="AE739" s="71"/>
      <c r="AF739" s="71"/>
      <c r="AG739" s="71"/>
      <c r="AH739" s="120"/>
      <c r="AJ739" s="119"/>
      <c r="AK739" s="119"/>
      <c r="AQ739" s="130"/>
      <c r="AS739" s="7"/>
      <c r="AT739" s="7"/>
      <c r="AU739" s="136"/>
      <c r="AV739" s="129"/>
      <c r="AW739" s="140"/>
      <c r="BP739" s="158"/>
      <c r="BR739" s="6"/>
      <c r="BS739" s="11"/>
    </row>
    <row r="740" spans="1:71" ht="15.75" x14ac:dyDescent="0.25">
      <c r="A740" s="52"/>
      <c r="B740" s="56"/>
      <c r="C740" s="7"/>
      <c r="D740" s="7"/>
      <c r="E740" s="7"/>
      <c r="F740" s="7"/>
      <c r="J740" s="71"/>
      <c r="K740" s="74"/>
      <c r="L740" s="181"/>
      <c r="M740" s="181"/>
      <c r="N740" s="78"/>
      <c r="R740" s="80"/>
      <c r="S740" s="92"/>
      <c r="W740" s="107"/>
      <c r="X740" s="62"/>
      <c r="Y740" s="108"/>
      <c r="Z740" s="107"/>
      <c r="AB740" s="108"/>
      <c r="AC740" s="108"/>
      <c r="AD740" s="71"/>
      <c r="AE740" s="71"/>
      <c r="AF740" s="71"/>
      <c r="AG740" s="71"/>
      <c r="AH740" s="120"/>
      <c r="AJ740" s="119"/>
      <c r="AK740" s="119"/>
      <c r="AQ740" s="130"/>
      <c r="AS740" s="7"/>
      <c r="AT740" s="7"/>
      <c r="AU740" s="136"/>
      <c r="AV740" s="129"/>
      <c r="AW740" s="140"/>
      <c r="BP740" s="158"/>
      <c r="BR740" s="6"/>
      <c r="BS740" s="11"/>
    </row>
    <row r="741" spans="1:71" ht="15.75" x14ac:dyDescent="0.25">
      <c r="A741" s="52"/>
      <c r="B741" s="56"/>
      <c r="C741" s="7"/>
      <c r="D741" s="7"/>
      <c r="E741" s="7"/>
      <c r="F741" s="7"/>
      <c r="J741" s="71"/>
      <c r="K741" s="74"/>
      <c r="L741" s="181"/>
      <c r="M741" s="181"/>
      <c r="N741" s="78"/>
      <c r="R741" s="80"/>
      <c r="S741" s="92"/>
      <c r="W741" s="107"/>
      <c r="X741" s="62"/>
      <c r="Y741" s="108"/>
      <c r="Z741" s="107"/>
      <c r="AB741" s="108"/>
      <c r="AC741" s="108"/>
      <c r="AD741" s="71"/>
      <c r="AE741" s="71"/>
      <c r="AF741" s="71"/>
      <c r="AG741" s="71"/>
      <c r="AH741" s="120"/>
      <c r="AJ741" s="119"/>
      <c r="AK741" s="119"/>
      <c r="AQ741" s="130"/>
      <c r="AS741" s="7"/>
      <c r="AT741" s="7"/>
      <c r="AU741" s="136"/>
      <c r="AV741" s="129"/>
      <c r="AW741" s="140"/>
      <c r="BP741" s="158"/>
      <c r="BR741" s="6"/>
      <c r="BS741" s="11"/>
    </row>
    <row r="742" spans="1:71" ht="15.75" x14ac:dyDescent="0.25">
      <c r="A742" s="52"/>
      <c r="B742" s="56"/>
      <c r="C742" s="7"/>
      <c r="D742" s="7"/>
      <c r="E742" s="7"/>
      <c r="F742" s="7"/>
      <c r="J742" s="71"/>
      <c r="K742" s="74"/>
      <c r="L742" s="181"/>
      <c r="M742" s="181"/>
      <c r="N742" s="78"/>
      <c r="R742" s="80"/>
      <c r="S742" s="92"/>
      <c r="W742" s="107"/>
      <c r="X742" s="62"/>
      <c r="Y742" s="108"/>
      <c r="Z742" s="107"/>
      <c r="AB742" s="108"/>
      <c r="AC742" s="108"/>
      <c r="AD742" s="71"/>
      <c r="AE742" s="71"/>
      <c r="AF742" s="71"/>
      <c r="AG742" s="71"/>
      <c r="AH742" s="120"/>
      <c r="AJ742" s="119"/>
      <c r="AK742" s="119"/>
      <c r="AQ742" s="130"/>
      <c r="AS742" s="7"/>
      <c r="AT742" s="7"/>
      <c r="AU742" s="136"/>
      <c r="AV742" s="129"/>
      <c r="AW742" s="140"/>
      <c r="BP742" s="158"/>
      <c r="BR742" s="6"/>
      <c r="BS742" s="11"/>
    </row>
    <row r="743" spans="1:71" ht="15.75" x14ac:dyDescent="0.25">
      <c r="A743" s="52"/>
      <c r="B743" s="56"/>
      <c r="C743" s="7"/>
      <c r="D743" s="7"/>
      <c r="E743" s="7"/>
      <c r="F743" s="7"/>
      <c r="J743" s="71"/>
      <c r="K743" s="74"/>
      <c r="L743" s="181"/>
      <c r="M743" s="181"/>
      <c r="N743" s="78"/>
      <c r="R743" s="80"/>
      <c r="S743" s="92"/>
      <c r="W743" s="107"/>
      <c r="X743" s="62"/>
      <c r="Y743" s="108"/>
      <c r="Z743" s="107"/>
      <c r="AB743" s="108"/>
      <c r="AC743" s="108"/>
      <c r="AD743" s="71"/>
      <c r="AE743" s="71"/>
      <c r="AF743" s="71"/>
      <c r="AG743" s="71"/>
      <c r="AH743" s="120"/>
      <c r="AJ743" s="119"/>
      <c r="AK743" s="119"/>
      <c r="AQ743" s="130"/>
      <c r="AS743" s="7"/>
      <c r="AT743" s="7"/>
      <c r="AU743" s="136"/>
      <c r="AV743" s="129"/>
      <c r="AW743" s="140"/>
      <c r="BP743" s="158"/>
      <c r="BR743" s="6"/>
      <c r="BS743" s="11"/>
    </row>
    <row r="744" spans="1:71" ht="15.75" x14ac:dyDescent="0.25">
      <c r="A744" s="52"/>
      <c r="B744" s="56"/>
      <c r="C744" s="7"/>
      <c r="D744" s="7"/>
      <c r="E744" s="7"/>
      <c r="F744" s="7"/>
      <c r="J744" s="71"/>
      <c r="K744" s="74"/>
      <c r="L744" s="181"/>
      <c r="M744" s="181"/>
      <c r="N744" s="78"/>
      <c r="R744" s="80"/>
      <c r="S744" s="92"/>
      <c r="W744" s="107"/>
      <c r="X744" s="62"/>
      <c r="Y744" s="108"/>
      <c r="Z744" s="107"/>
      <c r="AB744" s="108"/>
      <c r="AC744" s="108"/>
      <c r="AD744" s="71"/>
      <c r="AE744" s="71"/>
      <c r="AF744" s="71"/>
      <c r="AG744" s="71"/>
      <c r="AH744" s="120"/>
      <c r="AJ744" s="119"/>
      <c r="AK744" s="119"/>
      <c r="AQ744" s="130"/>
      <c r="AS744" s="7"/>
      <c r="AT744" s="7"/>
      <c r="AU744" s="136"/>
      <c r="AV744" s="129"/>
      <c r="AW744" s="140"/>
      <c r="BP744" s="158"/>
      <c r="BR744" s="6"/>
      <c r="BS744" s="11"/>
    </row>
    <row r="745" spans="1:71" ht="15.75" x14ac:dyDescent="0.25">
      <c r="A745" s="52"/>
      <c r="B745" s="56"/>
      <c r="C745" s="7"/>
      <c r="D745" s="7"/>
      <c r="E745" s="7"/>
      <c r="F745" s="7"/>
      <c r="J745" s="71"/>
      <c r="K745" s="74"/>
      <c r="L745" s="181"/>
      <c r="M745" s="181"/>
      <c r="N745" s="78"/>
      <c r="R745" s="80"/>
      <c r="S745" s="92"/>
      <c r="W745" s="107"/>
      <c r="X745" s="62"/>
      <c r="Y745" s="108"/>
      <c r="Z745" s="107"/>
      <c r="AB745" s="108"/>
      <c r="AC745" s="108"/>
      <c r="AD745" s="71"/>
      <c r="AE745" s="71"/>
      <c r="AF745" s="71"/>
      <c r="AG745" s="71"/>
      <c r="AH745" s="120"/>
      <c r="AJ745" s="119"/>
      <c r="AK745" s="119"/>
      <c r="AQ745" s="130"/>
      <c r="AS745" s="7"/>
      <c r="AT745" s="7"/>
      <c r="AU745" s="136"/>
      <c r="AV745" s="129"/>
      <c r="AW745" s="140"/>
      <c r="BP745" s="158"/>
      <c r="BR745" s="6"/>
      <c r="BS745" s="11"/>
    </row>
    <row r="746" spans="1:71" ht="15.75" x14ac:dyDescent="0.25">
      <c r="A746" s="52"/>
      <c r="B746" s="56"/>
      <c r="C746" s="7"/>
      <c r="D746" s="7"/>
      <c r="E746" s="7"/>
      <c r="F746" s="7"/>
      <c r="J746" s="71"/>
      <c r="K746" s="74"/>
      <c r="L746" s="181"/>
      <c r="M746" s="181"/>
      <c r="N746" s="78"/>
      <c r="R746" s="80"/>
      <c r="S746" s="92"/>
      <c r="W746" s="107"/>
      <c r="X746" s="62"/>
      <c r="Y746" s="108"/>
      <c r="Z746" s="107"/>
      <c r="AB746" s="108"/>
      <c r="AC746" s="108"/>
      <c r="AD746" s="71"/>
      <c r="AE746" s="71"/>
      <c r="AF746" s="71"/>
      <c r="AG746" s="71"/>
      <c r="AH746" s="120"/>
      <c r="AJ746" s="119"/>
      <c r="AK746" s="119"/>
      <c r="AQ746" s="130"/>
      <c r="AS746" s="7"/>
      <c r="AT746" s="7"/>
      <c r="AU746" s="136"/>
      <c r="AV746" s="129"/>
      <c r="AW746" s="140"/>
      <c r="BP746" s="158"/>
      <c r="BR746" s="6"/>
      <c r="BS746" s="11"/>
    </row>
    <row r="747" spans="1:71" ht="15.75" x14ac:dyDescent="0.25">
      <c r="A747" s="52"/>
      <c r="B747" s="56"/>
      <c r="C747" s="7"/>
      <c r="D747" s="7"/>
      <c r="E747" s="7"/>
      <c r="F747" s="7"/>
      <c r="J747" s="71"/>
      <c r="K747" s="74"/>
      <c r="L747" s="181"/>
      <c r="M747" s="181"/>
      <c r="N747" s="78"/>
      <c r="R747" s="80"/>
      <c r="S747" s="92"/>
      <c r="W747" s="107"/>
      <c r="X747" s="62"/>
      <c r="Y747" s="108"/>
      <c r="Z747" s="107"/>
      <c r="AB747" s="108"/>
      <c r="AC747" s="108"/>
      <c r="AD747" s="71"/>
      <c r="AE747" s="71"/>
      <c r="AF747" s="71"/>
      <c r="AG747" s="71"/>
      <c r="AH747" s="120"/>
      <c r="AJ747" s="119"/>
      <c r="AK747" s="119"/>
      <c r="AQ747" s="130"/>
      <c r="AS747" s="7"/>
      <c r="AT747" s="7"/>
      <c r="AU747" s="136"/>
      <c r="AV747" s="129"/>
      <c r="AW747" s="140"/>
      <c r="BP747" s="158"/>
      <c r="BR747" s="6"/>
      <c r="BS747" s="11"/>
    </row>
    <row r="748" spans="1:71" ht="15.75" x14ac:dyDescent="0.25">
      <c r="A748" s="52"/>
      <c r="B748" s="56"/>
      <c r="C748" s="7"/>
      <c r="D748" s="7"/>
      <c r="E748" s="7"/>
      <c r="F748" s="7"/>
      <c r="J748" s="71"/>
      <c r="K748" s="74"/>
      <c r="L748" s="181"/>
      <c r="M748" s="181"/>
      <c r="N748" s="78"/>
      <c r="R748" s="80"/>
      <c r="S748" s="92"/>
      <c r="W748" s="107"/>
      <c r="X748" s="62"/>
      <c r="Y748" s="108"/>
      <c r="Z748" s="107"/>
      <c r="AB748" s="108"/>
      <c r="AC748" s="108"/>
      <c r="AD748" s="71"/>
      <c r="AE748" s="71"/>
      <c r="AF748" s="71"/>
      <c r="AG748" s="71"/>
      <c r="AH748" s="120"/>
      <c r="AJ748" s="119"/>
      <c r="AK748" s="119"/>
      <c r="AQ748" s="130"/>
      <c r="AS748" s="7"/>
      <c r="AT748" s="7"/>
      <c r="AU748" s="136"/>
      <c r="AV748" s="129"/>
      <c r="AW748" s="140"/>
      <c r="BP748" s="158"/>
      <c r="BR748" s="6"/>
      <c r="BS748" s="11"/>
    </row>
    <row r="749" spans="1:71" ht="15.75" x14ac:dyDescent="0.25">
      <c r="A749" s="52"/>
      <c r="B749" s="56"/>
      <c r="C749" s="7"/>
      <c r="D749" s="7"/>
      <c r="E749" s="7"/>
      <c r="F749" s="7"/>
      <c r="J749" s="71"/>
      <c r="K749" s="74"/>
      <c r="L749" s="181"/>
      <c r="M749" s="181"/>
      <c r="N749" s="78"/>
      <c r="R749" s="80"/>
      <c r="S749" s="92"/>
      <c r="W749" s="107"/>
      <c r="X749" s="62"/>
      <c r="Y749" s="108"/>
      <c r="Z749" s="107"/>
      <c r="AB749" s="108"/>
      <c r="AC749" s="108"/>
      <c r="AD749" s="71"/>
      <c r="AE749" s="71"/>
      <c r="AF749" s="71"/>
      <c r="AG749" s="71"/>
      <c r="AH749" s="120"/>
      <c r="AJ749" s="119"/>
      <c r="AK749" s="119"/>
      <c r="AQ749" s="130"/>
      <c r="AS749" s="7"/>
      <c r="AT749" s="7"/>
      <c r="AU749" s="136"/>
      <c r="AV749" s="129"/>
      <c r="AW749" s="140"/>
      <c r="BP749" s="158"/>
      <c r="BR749" s="6"/>
      <c r="BS749" s="11"/>
    </row>
    <row r="750" spans="1:71" ht="15.75" x14ac:dyDescent="0.25">
      <c r="A750" s="52"/>
      <c r="B750" s="56"/>
      <c r="C750" s="7"/>
      <c r="D750" s="7"/>
      <c r="E750" s="7"/>
      <c r="F750" s="7"/>
      <c r="J750" s="71"/>
      <c r="K750" s="74"/>
      <c r="L750" s="181"/>
      <c r="M750" s="181"/>
      <c r="N750" s="78"/>
      <c r="R750" s="80"/>
      <c r="S750" s="92"/>
      <c r="W750" s="107"/>
      <c r="X750" s="62"/>
      <c r="Y750" s="108"/>
      <c r="Z750" s="107"/>
      <c r="AB750" s="108"/>
      <c r="AC750" s="108"/>
      <c r="AD750" s="71"/>
      <c r="AE750" s="71"/>
      <c r="AF750" s="71"/>
      <c r="AG750" s="71"/>
      <c r="AH750" s="120"/>
      <c r="AJ750" s="119"/>
      <c r="AK750" s="119"/>
      <c r="AQ750" s="130"/>
      <c r="AS750" s="7"/>
      <c r="AT750" s="7"/>
      <c r="AU750" s="136"/>
      <c r="AV750" s="129"/>
      <c r="AW750" s="140"/>
      <c r="BP750" s="158"/>
      <c r="BR750" s="6"/>
      <c r="BS750" s="11"/>
    </row>
    <row r="751" spans="1:71" ht="15.75" x14ac:dyDescent="0.25">
      <c r="A751" s="52"/>
      <c r="B751" s="56"/>
      <c r="C751" s="7"/>
      <c r="D751" s="7"/>
      <c r="E751" s="7"/>
      <c r="F751" s="7"/>
      <c r="J751" s="71"/>
      <c r="K751" s="74"/>
      <c r="L751" s="181"/>
      <c r="M751" s="181"/>
      <c r="N751" s="78"/>
      <c r="R751" s="80"/>
      <c r="S751" s="92"/>
      <c r="W751" s="107"/>
      <c r="X751" s="62"/>
      <c r="Y751" s="108"/>
      <c r="Z751" s="107"/>
      <c r="AB751" s="108"/>
      <c r="AC751" s="108"/>
      <c r="AD751" s="71"/>
      <c r="AE751" s="71"/>
      <c r="AF751" s="71"/>
      <c r="AG751" s="71"/>
      <c r="AH751" s="120"/>
      <c r="AJ751" s="119"/>
      <c r="AK751" s="119"/>
      <c r="AQ751" s="130"/>
      <c r="AS751" s="7"/>
      <c r="AT751" s="7"/>
      <c r="AU751" s="136"/>
      <c r="AV751" s="129"/>
      <c r="AW751" s="140"/>
      <c r="BP751" s="158"/>
      <c r="BR751" s="6"/>
      <c r="BS751" s="11"/>
    </row>
    <row r="752" spans="1:71" ht="15.75" x14ac:dyDescent="0.25">
      <c r="A752" s="52"/>
      <c r="B752" s="56"/>
      <c r="C752" s="7"/>
      <c r="D752" s="7"/>
      <c r="E752" s="7"/>
      <c r="F752" s="7"/>
      <c r="J752" s="71"/>
      <c r="K752" s="74"/>
      <c r="L752" s="181"/>
      <c r="M752" s="181"/>
      <c r="N752" s="78"/>
      <c r="R752" s="80"/>
      <c r="S752" s="92"/>
      <c r="W752" s="107"/>
      <c r="X752" s="62"/>
      <c r="Y752" s="108"/>
      <c r="Z752" s="107"/>
      <c r="AB752" s="108"/>
      <c r="AC752" s="108"/>
      <c r="AD752" s="71"/>
      <c r="AE752" s="71"/>
      <c r="AF752" s="71"/>
      <c r="AG752" s="71"/>
      <c r="AH752" s="120"/>
      <c r="AJ752" s="119"/>
      <c r="AK752" s="119"/>
      <c r="AQ752" s="130"/>
      <c r="AS752" s="7"/>
      <c r="AT752" s="7"/>
      <c r="AU752" s="136"/>
      <c r="AV752" s="129"/>
      <c r="AW752" s="140"/>
      <c r="BP752" s="158"/>
      <c r="BR752" s="6"/>
      <c r="BS752" s="11"/>
    </row>
    <row r="753" spans="1:71" ht="15.75" x14ac:dyDescent="0.25">
      <c r="A753" s="52"/>
      <c r="B753" s="56"/>
      <c r="C753" s="7"/>
      <c r="D753" s="7"/>
      <c r="E753" s="7"/>
      <c r="F753" s="7"/>
      <c r="J753" s="71"/>
      <c r="K753" s="74"/>
      <c r="L753" s="181"/>
      <c r="M753" s="181"/>
      <c r="N753" s="78"/>
      <c r="R753" s="80"/>
      <c r="S753" s="92"/>
      <c r="W753" s="107"/>
      <c r="X753" s="62"/>
      <c r="Y753" s="108"/>
      <c r="Z753" s="107"/>
      <c r="AB753" s="108"/>
      <c r="AC753" s="108"/>
      <c r="AD753" s="71"/>
      <c r="AE753" s="71"/>
      <c r="AF753" s="71"/>
      <c r="AG753" s="71"/>
      <c r="AH753" s="120"/>
      <c r="AJ753" s="119"/>
      <c r="AK753" s="119"/>
      <c r="AQ753" s="130"/>
      <c r="AS753" s="7"/>
      <c r="AT753" s="7"/>
      <c r="AU753" s="136"/>
      <c r="AV753" s="129"/>
      <c r="AW753" s="140"/>
      <c r="BP753" s="158"/>
      <c r="BR753" s="6"/>
      <c r="BS753" s="11"/>
    </row>
    <row r="754" spans="1:71" ht="15.75" x14ac:dyDescent="0.25">
      <c r="A754" s="52"/>
      <c r="B754" s="56"/>
      <c r="C754" s="7"/>
      <c r="D754" s="7"/>
      <c r="E754" s="7"/>
      <c r="F754" s="7"/>
      <c r="J754" s="71"/>
      <c r="K754" s="74"/>
      <c r="L754" s="181"/>
      <c r="M754" s="181"/>
      <c r="N754" s="78"/>
      <c r="R754" s="80"/>
      <c r="S754" s="92"/>
      <c r="W754" s="107"/>
      <c r="X754" s="62"/>
      <c r="Y754" s="108"/>
      <c r="Z754" s="107"/>
      <c r="AB754" s="108"/>
      <c r="AC754" s="108"/>
      <c r="AD754" s="71"/>
      <c r="AE754" s="71"/>
      <c r="AF754" s="71"/>
      <c r="AG754" s="71"/>
      <c r="AH754" s="120"/>
      <c r="AJ754" s="119"/>
      <c r="AK754" s="119"/>
      <c r="AQ754" s="130"/>
      <c r="AS754" s="7"/>
      <c r="AT754" s="7"/>
      <c r="AU754" s="136"/>
      <c r="AV754" s="129"/>
      <c r="AW754" s="140"/>
      <c r="BP754" s="158"/>
      <c r="BR754" s="6"/>
      <c r="BS754" s="11"/>
    </row>
    <row r="755" spans="1:71" ht="15.75" x14ac:dyDescent="0.25">
      <c r="A755" s="52"/>
      <c r="B755" s="56"/>
      <c r="C755" s="7"/>
      <c r="D755" s="7"/>
      <c r="E755" s="7"/>
      <c r="F755" s="7"/>
      <c r="J755" s="71"/>
      <c r="K755" s="74"/>
      <c r="L755" s="181"/>
      <c r="M755" s="181"/>
      <c r="N755" s="78"/>
      <c r="R755" s="80"/>
      <c r="S755" s="92"/>
      <c r="W755" s="107"/>
      <c r="X755" s="62"/>
      <c r="Y755" s="108"/>
      <c r="Z755" s="107"/>
      <c r="AB755" s="108"/>
      <c r="AC755" s="108"/>
      <c r="AD755" s="71"/>
      <c r="AE755" s="71"/>
      <c r="AF755" s="71"/>
      <c r="AG755" s="71"/>
      <c r="AH755" s="120"/>
      <c r="AJ755" s="119"/>
      <c r="AK755" s="119"/>
      <c r="AQ755" s="130"/>
      <c r="AS755" s="7"/>
      <c r="AT755" s="7"/>
      <c r="AU755" s="136"/>
      <c r="AV755" s="129"/>
      <c r="AW755" s="140"/>
      <c r="BP755" s="158"/>
      <c r="BR755" s="6"/>
      <c r="BS755" s="11"/>
    </row>
    <row r="756" spans="1:71" ht="15.75" x14ac:dyDescent="0.25">
      <c r="A756" s="52"/>
      <c r="B756" s="56"/>
      <c r="C756" s="7"/>
      <c r="D756" s="7"/>
      <c r="E756" s="7"/>
      <c r="F756" s="7"/>
      <c r="J756" s="71"/>
      <c r="K756" s="74"/>
      <c r="L756" s="181"/>
      <c r="M756" s="181"/>
      <c r="N756" s="78"/>
      <c r="R756" s="80"/>
      <c r="S756" s="92"/>
      <c r="W756" s="107"/>
      <c r="X756" s="62"/>
      <c r="Y756" s="108"/>
      <c r="Z756" s="107"/>
      <c r="AB756" s="108"/>
      <c r="AC756" s="108"/>
      <c r="AD756" s="71"/>
      <c r="AE756" s="71"/>
      <c r="AF756" s="71"/>
      <c r="AG756" s="71"/>
      <c r="AH756" s="120"/>
      <c r="AJ756" s="119"/>
      <c r="AK756" s="119"/>
      <c r="AQ756" s="130"/>
      <c r="AS756" s="7"/>
      <c r="AT756" s="7"/>
      <c r="AU756" s="136"/>
      <c r="AV756" s="129"/>
      <c r="AW756" s="140"/>
      <c r="BP756" s="158"/>
      <c r="BR756" s="6"/>
      <c r="BS756" s="11"/>
    </row>
    <row r="757" spans="1:71" ht="15.75" x14ac:dyDescent="0.25">
      <c r="A757" s="52"/>
      <c r="B757" s="56"/>
      <c r="C757" s="7"/>
      <c r="D757" s="7"/>
      <c r="E757" s="7"/>
      <c r="F757" s="7"/>
      <c r="J757" s="71"/>
      <c r="K757" s="74"/>
      <c r="L757" s="181"/>
      <c r="M757" s="181"/>
      <c r="N757" s="78"/>
      <c r="R757" s="80"/>
      <c r="S757" s="92"/>
      <c r="W757" s="107"/>
      <c r="X757" s="62"/>
      <c r="Y757" s="108"/>
      <c r="Z757" s="107"/>
      <c r="AB757" s="108"/>
      <c r="AC757" s="108"/>
      <c r="AD757" s="71"/>
      <c r="AE757" s="71"/>
      <c r="AF757" s="71"/>
      <c r="AG757" s="71"/>
      <c r="AH757" s="120"/>
      <c r="AJ757" s="119"/>
      <c r="AK757" s="119"/>
      <c r="AQ757" s="130"/>
      <c r="AS757" s="7"/>
      <c r="AT757" s="7"/>
      <c r="AU757" s="136"/>
      <c r="AV757" s="129"/>
      <c r="AW757" s="140"/>
      <c r="BP757" s="158"/>
      <c r="BR757" s="6"/>
      <c r="BS757" s="11"/>
    </row>
    <row r="758" spans="1:71" ht="15.75" x14ac:dyDescent="0.25">
      <c r="A758" s="52"/>
      <c r="B758" s="56"/>
      <c r="C758" s="7"/>
      <c r="D758" s="7"/>
      <c r="E758" s="7"/>
      <c r="F758" s="7"/>
      <c r="J758" s="71"/>
      <c r="K758" s="74"/>
      <c r="L758" s="181"/>
      <c r="M758" s="181"/>
      <c r="N758" s="78"/>
      <c r="R758" s="80"/>
      <c r="S758" s="92"/>
      <c r="W758" s="107"/>
      <c r="X758" s="62"/>
      <c r="Y758" s="108"/>
      <c r="Z758" s="107"/>
      <c r="AB758" s="108"/>
      <c r="AC758" s="108"/>
      <c r="AD758" s="71"/>
      <c r="AE758" s="71"/>
      <c r="AF758" s="71"/>
      <c r="AG758" s="71"/>
      <c r="AH758" s="120"/>
      <c r="AJ758" s="119"/>
      <c r="AK758" s="119"/>
      <c r="AQ758" s="130"/>
      <c r="AS758" s="7"/>
      <c r="AT758" s="7"/>
      <c r="AU758" s="136"/>
      <c r="AV758" s="129"/>
      <c r="AW758" s="140"/>
      <c r="BP758" s="158"/>
      <c r="BR758" s="6"/>
      <c r="BS758" s="11"/>
    </row>
    <row r="759" spans="1:71" ht="15.75" x14ac:dyDescent="0.25">
      <c r="A759" s="52"/>
      <c r="B759" s="56"/>
      <c r="C759" s="7"/>
      <c r="D759" s="7"/>
      <c r="E759" s="7"/>
      <c r="F759" s="7"/>
      <c r="J759" s="71"/>
      <c r="K759" s="74"/>
      <c r="L759" s="181"/>
      <c r="M759" s="181"/>
      <c r="N759" s="78"/>
      <c r="R759" s="80"/>
      <c r="S759" s="92"/>
      <c r="W759" s="107"/>
      <c r="X759" s="62"/>
      <c r="Y759" s="108"/>
      <c r="Z759" s="107"/>
      <c r="AB759" s="108"/>
      <c r="AC759" s="108"/>
      <c r="AD759" s="71"/>
      <c r="AE759" s="71"/>
      <c r="AF759" s="71"/>
      <c r="AG759" s="71"/>
      <c r="AH759" s="120"/>
      <c r="AJ759" s="119"/>
      <c r="AK759" s="119"/>
      <c r="AQ759" s="130"/>
      <c r="AS759" s="7"/>
      <c r="AT759" s="7"/>
      <c r="AU759" s="136"/>
      <c r="AV759" s="129"/>
      <c r="AW759" s="140"/>
      <c r="BP759" s="158"/>
      <c r="BR759" s="6"/>
      <c r="BS759" s="11"/>
    </row>
    <row r="760" spans="1:71" ht="15.75" x14ac:dyDescent="0.25">
      <c r="A760" s="52"/>
      <c r="B760" s="56"/>
      <c r="C760" s="7"/>
      <c r="D760" s="7"/>
      <c r="E760" s="7"/>
      <c r="F760" s="7"/>
      <c r="J760" s="71"/>
      <c r="K760" s="74"/>
      <c r="L760" s="181"/>
      <c r="M760" s="181"/>
      <c r="N760" s="78"/>
      <c r="R760" s="80"/>
      <c r="S760" s="92"/>
      <c r="W760" s="107"/>
      <c r="X760" s="62"/>
      <c r="Y760" s="108"/>
      <c r="Z760" s="107"/>
      <c r="AB760" s="108"/>
      <c r="AC760" s="108"/>
      <c r="AD760" s="71"/>
      <c r="AE760" s="71"/>
      <c r="AF760" s="71"/>
      <c r="AG760" s="71"/>
      <c r="AH760" s="120"/>
      <c r="AJ760" s="119"/>
      <c r="AK760" s="119"/>
      <c r="AQ760" s="130"/>
      <c r="AS760" s="7"/>
      <c r="AT760" s="7"/>
      <c r="AU760" s="136"/>
      <c r="AV760" s="129"/>
      <c r="AW760" s="140"/>
      <c r="BP760" s="158"/>
      <c r="BR760" s="6"/>
      <c r="BS760" s="11"/>
    </row>
    <row r="761" spans="1:71" ht="15.75" x14ac:dyDescent="0.25">
      <c r="A761" s="52"/>
      <c r="B761" s="56"/>
      <c r="C761" s="7"/>
      <c r="D761" s="7"/>
      <c r="E761" s="7"/>
      <c r="F761" s="7"/>
      <c r="J761" s="71"/>
      <c r="K761" s="74"/>
      <c r="L761" s="181"/>
      <c r="M761" s="181"/>
      <c r="N761" s="78"/>
      <c r="R761" s="80"/>
      <c r="S761" s="92"/>
      <c r="W761" s="107"/>
      <c r="X761" s="62"/>
      <c r="Y761" s="108"/>
      <c r="Z761" s="107"/>
      <c r="AB761" s="108"/>
      <c r="AC761" s="108"/>
      <c r="AD761" s="71"/>
      <c r="AE761" s="71"/>
      <c r="AF761" s="71"/>
      <c r="AG761" s="71"/>
      <c r="AH761" s="120"/>
      <c r="AJ761" s="119"/>
      <c r="AK761" s="119"/>
      <c r="AQ761" s="130"/>
      <c r="AS761" s="7"/>
      <c r="AT761" s="7"/>
      <c r="AU761" s="136"/>
      <c r="AV761" s="129"/>
      <c r="AW761" s="140"/>
      <c r="BP761" s="158"/>
      <c r="BR761" s="6"/>
      <c r="BS761" s="11"/>
    </row>
    <row r="762" spans="1:71" ht="15.75" x14ac:dyDescent="0.25">
      <c r="A762" s="52"/>
      <c r="B762" s="56"/>
      <c r="C762" s="7"/>
      <c r="D762" s="7"/>
      <c r="E762" s="7"/>
      <c r="F762" s="7"/>
      <c r="J762" s="71"/>
      <c r="K762" s="74"/>
      <c r="L762" s="181"/>
      <c r="M762" s="181"/>
      <c r="N762" s="78"/>
      <c r="R762" s="80"/>
      <c r="S762" s="92"/>
      <c r="W762" s="107"/>
      <c r="X762" s="62"/>
      <c r="Y762" s="108"/>
      <c r="Z762" s="107"/>
      <c r="AB762" s="108"/>
      <c r="AC762" s="108"/>
      <c r="AD762" s="71"/>
      <c r="AE762" s="71"/>
      <c r="AF762" s="71"/>
      <c r="AG762" s="71"/>
      <c r="AH762" s="120"/>
      <c r="AJ762" s="119"/>
      <c r="AK762" s="119"/>
      <c r="AQ762" s="130"/>
      <c r="AS762" s="7"/>
      <c r="AT762" s="7"/>
      <c r="AU762" s="136"/>
      <c r="AV762" s="129"/>
      <c r="AW762" s="140"/>
      <c r="BP762" s="158"/>
      <c r="BR762" s="6"/>
      <c r="BS762" s="11"/>
    </row>
    <row r="763" spans="1:71" ht="15.75" x14ac:dyDescent="0.25">
      <c r="A763" s="52"/>
      <c r="B763" s="56"/>
      <c r="C763" s="7"/>
      <c r="D763" s="7"/>
      <c r="E763" s="7"/>
      <c r="F763" s="7"/>
      <c r="J763" s="71"/>
      <c r="K763" s="74"/>
      <c r="L763" s="181"/>
      <c r="M763" s="181"/>
      <c r="N763" s="78"/>
      <c r="R763" s="80"/>
      <c r="S763" s="92"/>
      <c r="W763" s="107"/>
      <c r="X763" s="62"/>
      <c r="Y763" s="108"/>
      <c r="Z763" s="107"/>
      <c r="AB763" s="108"/>
      <c r="AC763" s="108"/>
      <c r="AD763" s="71"/>
      <c r="AE763" s="71"/>
      <c r="AF763" s="71"/>
      <c r="AG763" s="71"/>
      <c r="AH763" s="120"/>
      <c r="AJ763" s="119"/>
      <c r="AK763" s="119"/>
      <c r="AQ763" s="130"/>
      <c r="AS763" s="7"/>
      <c r="AT763" s="7"/>
      <c r="AU763" s="136"/>
      <c r="AV763" s="129"/>
      <c r="AW763" s="140"/>
      <c r="BP763" s="158"/>
      <c r="BR763" s="6"/>
      <c r="BS763" s="11"/>
    </row>
    <row r="764" spans="1:71" ht="15.75" x14ac:dyDescent="0.25">
      <c r="A764" s="52"/>
      <c r="B764" s="56"/>
      <c r="C764" s="7"/>
      <c r="D764" s="7"/>
      <c r="E764" s="7"/>
      <c r="F764" s="7"/>
      <c r="J764" s="71"/>
      <c r="K764" s="74"/>
      <c r="L764" s="181"/>
      <c r="M764" s="181"/>
      <c r="N764" s="78"/>
      <c r="R764" s="80"/>
      <c r="S764" s="92"/>
      <c r="W764" s="107"/>
      <c r="X764" s="62"/>
      <c r="Y764" s="108"/>
      <c r="Z764" s="107"/>
      <c r="AB764" s="108"/>
      <c r="AC764" s="108"/>
      <c r="AD764" s="71"/>
      <c r="AE764" s="71"/>
      <c r="AF764" s="71"/>
      <c r="AG764" s="71"/>
      <c r="AH764" s="120"/>
      <c r="AJ764" s="119"/>
      <c r="AK764" s="119"/>
      <c r="AQ764" s="130"/>
      <c r="AS764" s="7"/>
      <c r="AT764" s="7"/>
      <c r="AU764" s="136"/>
      <c r="AV764" s="129"/>
      <c r="AW764" s="140"/>
      <c r="BP764" s="158"/>
      <c r="BR764" s="6"/>
      <c r="BS764" s="11"/>
    </row>
    <row r="765" spans="1:71" ht="15.75" x14ac:dyDescent="0.25">
      <c r="A765" s="52"/>
      <c r="B765" s="56"/>
      <c r="C765" s="7"/>
      <c r="D765" s="7"/>
      <c r="E765" s="7"/>
      <c r="F765" s="7"/>
      <c r="J765" s="71"/>
      <c r="K765" s="74"/>
      <c r="L765" s="181"/>
      <c r="M765" s="181"/>
      <c r="N765" s="78"/>
      <c r="R765" s="80"/>
      <c r="S765" s="92"/>
      <c r="W765" s="107"/>
      <c r="X765" s="62"/>
      <c r="Y765" s="108"/>
      <c r="Z765" s="107"/>
      <c r="AB765" s="108"/>
      <c r="AC765" s="108"/>
      <c r="AD765" s="71"/>
      <c r="AE765" s="71"/>
      <c r="AF765" s="71"/>
      <c r="AG765" s="71"/>
      <c r="AH765" s="120"/>
      <c r="AJ765" s="119"/>
      <c r="AK765" s="119"/>
      <c r="AQ765" s="130"/>
      <c r="AS765" s="7"/>
      <c r="AT765" s="7"/>
      <c r="AU765" s="136"/>
      <c r="AV765" s="129"/>
      <c r="AW765" s="140"/>
      <c r="BP765" s="158"/>
      <c r="BR765" s="6"/>
      <c r="BS765" s="11"/>
    </row>
    <row r="766" spans="1:71" ht="15.75" x14ac:dyDescent="0.25">
      <c r="A766" s="52"/>
      <c r="B766" s="56"/>
      <c r="C766" s="7"/>
      <c r="D766" s="7"/>
      <c r="E766" s="7"/>
      <c r="F766" s="7"/>
      <c r="J766" s="71"/>
      <c r="K766" s="74"/>
      <c r="L766" s="181"/>
      <c r="M766" s="181"/>
      <c r="N766" s="78"/>
      <c r="R766" s="80"/>
      <c r="S766" s="92"/>
      <c r="W766" s="107"/>
      <c r="X766" s="62"/>
      <c r="Y766" s="108"/>
      <c r="Z766" s="107"/>
      <c r="AB766" s="108"/>
      <c r="AC766" s="108"/>
      <c r="AD766" s="71"/>
      <c r="AE766" s="71"/>
      <c r="AF766" s="71"/>
      <c r="AG766" s="71"/>
      <c r="AH766" s="120"/>
      <c r="AJ766" s="119"/>
      <c r="AK766" s="119"/>
      <c r="AQ766" s="130"/>
      <c r="AS766" s="7"/>
      <c r="AT766" s="7"/>
      <c r="AU766" s="136"/>
      <c r="AV766" s="129"/>
      <c r="AW766" s="140"/>
      <c r="BP766" s="158"/>
      <c r="BR766" s="6"/>
      <c r="BS766" s="11"/>
    </row>
    <row r="767" spans="1:71" ht="15.75" x14ac:dyDescent="0.25">
      <c r="A767" s="52"/>
      <c r="B767" s="56"/>
      <c r="C767" s="7"/>
      <c r="D767" s="7"/>
      <c r="E767" s="7"/>
      <c r="F767" s="7"/>
      <c r="J767" s="71"/>
      <c r="K767" s="74"/>
      <c r="L767" s="181"/>
      <c r="M767" s="181"/>
      <c r="N767" s="78"/>
      <c r="R767" s="80"/>
      <c r="S767" s="92"/>
      <c r="W767" s="107"/>
      <c r="X767" s="62"/>
      <c r="Y767" s="108"/>
      <c r="Z767" s="107"/>
      <c r="AB767" s="108"/>
      <c r="AC767" s="108"/>
      <c r="AD767" s="71"/>
      <c r="AE767" s="71"/>
      <c r="AF767" s="71"/>
      <c r="AG767" s="71"/>
      <c r="AH767" s="120"/>
      <c r="AJ767" s="119"/>
      <c r="AK767" s="119"/>
      <c r="AQ767" s="130"/>
      <c r="AS767" s="7"/>
      <c r="AT767" s="7"/>
      <c r="AU767" s="136"/>
      <c r="AV767" s="129"/>
      <c r="AW767" s="140"/>
      <c r="BP767" s="158"/>
      <c r="BR767" s="6"/>
      <c r="BS767" s="11"/>
    </row>
    <row r="768" spans="1:71" ht="15.75" x14ac:dyDescent="0.25">
      <c r="A768" s="52"/>
      <c r="B768" s="56"/>
      <c r="C768" s="7"/>
      <c r="D768" s="7"/>
      <c r="E768" s="7"/>
      <c r="F768" s="7"/>
      <c r="J768" s="71"/>
      <c r="K768" s="74"/>
      <c r="L768" s="181"/>
      <c r="M768" s="181"/>
      <c r="N768" s="78"/>
      <c r="R768" s="80"/>
      <c r="S768" s="92"/>
      <c r="W768" s="107"/>
      <c r="X768" s="62"/>
      <c r="Y768" s="108"/>
      <c r="Z768" s="107"/>
      <c r="AB768" s="108"/>
      <c r="AC768" s="108"/>
      <c r="AD768" s="71"/>
      <c r="AE768" s="71"/>
      <c r="AF768" s="71"/>
      <c r="AG768" s="71"/>
      <c r="AH768" s="120"/>
      <c r="AJ768" s="119"/>
      <c r="AK768" s="119"/>
      <c r="AQ768" s="130"/>
      <c r="AS768" s="7"/>
      <c r="AT768" s="7"/>
      <c r="AU768" s="136"/>
      <c r="AV768" s="129"/>
      <c r="AW768" s="140"/>
      <c r="BP768" s="158"/>
      <c r="BR768" s="6"/>
      <c r="BS768" s="11"/>
    </row>
    <row r="769" spans="1:71" ht="15.75" x14ac:dyDescent="0.25">
      <c r="A769" s="52"/>
      <c r="B769" s="56"/>
      <c r="C769" s="7"/>
      <c r="D769" s="7"/>
      <c r="E769" s="7"/>
      <c r="F769" s="7"/>
      <c r="J769" s="71"/>
      <c r="K769" s="74"/>
      <c r="L769" s="181"/>
      <c r="M769" s="181"/>
      <c r="N769" s="78"/>
      <c r="R769" s="80"/>
      <c r="S769" s="92"/>
      <c r="W769" s="107"/>
      <c r="X769" s="62"/>
      <c r="Y769" s="108"/>
      <c r="Z769" s="107"/>
      <c r="AB769" s="108"/>
      <c r="AC769" s="108"/>
      <c r="AD769" s="71"/>
      <c r="AE769" s="71"/>
      <c r="AF769" s="71"/>
      <c r="AG769" s="71"/>
      <c r="AH769" s="120"/>
      <c r="AJ769" s="119"/>
      <c r="AK769" s="119"/>
      <c r="AQ769" s="130"/>
      <c r="AS769" s="7"/>
      <c r="AT769" s="7"/>
      <c r="AU769" s="136"/>
      <c r="AV769" s="129"/>
      <c r="AW769" s="140"/>
      <c r="BP769" s="158"/>
      <c r="BR769" s="6"/>
      <c r="BS769" s="11"/>
    </row>
    <row r="770" spans="1:71" ht="15.75" x14ac:dyDescent="0.25">
      <c r="A770" s="52"/>
      <c r="B770" s="56"/>
      <c r="C770" s="7"/>
      <c r="D770" s="7"/>
      <c r="E770" s="7"/>
      <c r="F770" s="7"/>
      <c r="J770" s="71"/>
      <c r="K770" s="74"/>
      <c r="L770" s="181"/>
      <c r="M770" s="181"/>
      <c r="N770" s="78"/>
      <c r="R770" s="80"/>
      <c r="S770" s="92"/>
      <c r="W770" s="107"/>
      <c r="X770" s="62"/>
      <c r="Y770" s="108"/>
      <c r="Z770" s="107"/>
      <c r="AB770" s="108"/>
      <c r="AC770" s="108"/>
      <c r="AD770" s="71"/>
      <c r="AE770" s="71"/>
      <c r="AF770" s="71"/>
      <c r="AG770" s="71"/>
      <c r="AH770" s="120"/>
      <c r="AJ770" s="119"/>
      <c r="AK770" s="119"/>
      <c r="AQ770" s="130"/>
      <c r="AS770" s="7"/>
      <c r="AT770" s="7"/>
      <c r="AU770" s="136"/>
      <c r="AV770" s="129"/>
      <c r="AW770" s="140"/>
      <c r="BP770" s="158"/>
      <c r="BR770" s="6"/>
      <c r="BS770" s="11"/>
    </row>
    <row r="771" spans="1:71" ht="15.75" x14ac:dyDescent="0.25">
      <c r="A771" s="52"/>
      <c r="B771" s="56"/>
      <c r="C771" s="7"/>
      <c r="D771" s="7"/>
      <c r="E771" s="7"/>
      <c r="F771" s="7"/>
      <c r="J771" s="71"/>
      <c r="K771" s="74"/>
      <c r="L771" s="181"/>
      <c r="M771" s="181"/>
      <c r="N771" s="78"/>
      <c r="R771" s="80"/>
      <c r="S771" s="92"/>
      <c r="W771" s="107"/>
      <c r="X771" s="62"/>
      <c r="Y771" s="108"/>
      <c r="Z771" s="107"/>
      <c r="AB771" s="108"/>
      <c r="AC771" s="108"/>
      <c r="AD771" s="71"/>
      <c r="AE771" s="71"/>
      <c r="AF771" s="71"/>
      <c r="AG771" s="71"/>
      <c r="AH771" s="120"/>
      <c r="AJ771" s="119"/>
      <c r="AK771" s="119"/>
      <c r="AQ771" s="130"/>
      <c r="AS771" s="7"/>
      <c r="AT771" s="7"/>
      <c r="AU771" s="136"/>
      <c r="AV771" s="129"/>
      <c r="AW771" s="140"/>
      <c r="BP771" s="158"/>
      <c r="BR771" s="6"/>
      <c r="BS771" s="11"/>
    </row>
    <row r="772" spans="1:71" ht="15.75" x14ac:dyDescent="0.25">
      <c r="A772" s="52"/>
      <c r="B772" s="56"/>
      <c r="C772" s="7"/>
      <c r="D772" s="7"/>
      <c r="E772" s="7"/>
      <c r="F772" s="7"/>
      <c r="J772" s="71"/>
      <c r="K772" s="74"/>
      <c r="L772" s="181"/>
      <c r="M772" s="181"/>
      <c r="N772" s="78"/>
      <c r="R772" s="80"/>
      <c r="S772" s="92"/>
      <c r="W772" s="107"/>
      <c r="X772" s="62"/>
      <c r="Y772" s="108"/>
      <c r="Z772" s="107"/>
      <c r="AB772" s="108"/>
      <c r="AC772" s="108"/>
      <c r="AD772" s="71"/>
      <c r="AE772" s="71"/>
      <c r="AF772" s="71"/>
      <c r="AG772" s="71"/>
      <c r="AH772" s="120"/>
      <c r="AJ772" s="119"/>
      <c r="AK772" s="119"/>
      <c r="AQ772" s="130"/>
      <c r="AS772" s="7"/>
      <c r="AT772" s="7"/>
      <c r="AU772" s="136"/>
      <c r="AV772" s="129"/>
      <c r="AW772" s="140"/>
      <c r="BP772" s="158"/>
      <c r="BR772" s="6"/>
      <c r="BS772" s="11"/>
    </row>
    <row r="773" spans="1:71" ht="15.75" x14ac:dyDescent="0.25">
      <c r="A773" s="52"/>
      <c r="B773" s="56"/>
      <c r="C773" s="7"/>
      <c r="D773" s="7"/>
      <c r="E773" s="7"/>
      <c r="F773" s="7"/>
      <c r="J773" s="71"/>
      <c r="K773" s="74"/>
      <c r="L773" s="181"/>
      <c r="M773" s="181"/>
      <c r="N773" s="78"/>
      <c r="R773" s="80"/>
      <c r="S773" s="92"/>
      <c r="W773" s="107"/>
      <c r="X773" s="62"/>
      <c r="Y773" s="108"/>
      <c r="Z773" s="107"/>
      <c r="AB773" s="108"/>
      <c r="AC773" s="108"/>
      <c r="AD773" s="71"/>
      <c r="AE773" s="71"/>
      <c r="AF773" s="71"/>
      <c r="AG773" s="71"/>
      <c r="AH773" s="120"/>
      <c r="AJ773" s="119"/>
      <c r="AK773" s="119"/>
      <c r="AQ773" s="130"/>
      <c r="AS773" s="7"/>
      <c r="AT773" s="7"/>
      <c r="AU773" s="136"/>
      <c r="AV773" s="129"/>
      <c r="AW773" s="140"/>
      <c r="BP773" s="158"/>
      <c r="BR773" s="6"/>
      <c r="BS773" s="11"/>
    </row>
    <row r="774" spans="1:71" ht="15.75" x14ac:dyDescent="0.25">
      <c r="A774" s="52"/>
      <c r="B774" s="56"/>
      <c r="C774" s="7"/>
      <c r="D774" s="7"/>
      <c r="E774" s="7"/>
      <c r="F774" s="7"/>
      <c r="J774" s="71"/>
      <c r="K774" s="74"/>
      <c r="L774" s="181"/>
      <c r="M774" s="181"/>
      <c r="N774" s="78"/>
      <c r="R774" s="80"/>
      <c r="S774" s="92"/>
      <c r="W774" s="107"/>
      <c r="X774" s="62"/>
      <c r="Y774" s="108"/>
      <c r="Z774" s="107"/>
      <c r="AB774" s="108"/>
      <c r="AC774" s="108"/>
      <c r="AD774" s="71"/>
      <c r="AE774" s="71"/>
      <c r="AF774" s="71"/>
      <c r="AG774" s="71"/>
      <c r="AH774" s="120"/>
      <c r="AJ774" s="119"/>
      <c r="AK774" s="119"/>
      <c r="AQ774" s="130"/>
      <c r="AS774" s="7"/>
      <c r="AT774" s="7"/>
      <c r="AU774" s="136"/>
      <c r="AV774" s="129"/>
      <c r="AW774" s="140"/>
      <c r="BP774" s="158"/>
      <c r="BR774" s="6"/>
      <c r="BS774" s="11"/>
    </row>
    <row r="775" spans="1:71" ht="15.75" x14ac:dyDescent="0.25">
      <c r="A775" s="52"/>
      <c r="B775" s="56"/>
      <c r="C775" s="7"/>
      <c r="D775" s="7"/>
      <c r="E775" s="7"/>
      <c r="F775" s="7"/>
      <c r="J775" s="71"/>
      <c r="K775" s="74"/>
      <c r="L775" s="181"/>
      <c r="M775" s="181"/>
      <c r="N775" s="78"/>
      <c r="R775" s="80"/>
      <c r="S775" s="92"/>
      <c r="W775" s="107"/>
      <c r="X775" s="62"/>
      <c r="Y775" s="108"/>
      <c r="Z775" s="107"/>
      <c r="AB775" s="108"/>
      <c r="AC775" s="108"/>
      <c r="AD775" s="71"/>
      <c r="AE775" s="71"/>
      <c r="AF775" s="71"/>
      <c r="AG775" s="71"/>
      <c r="AH775" s="120"/>
      <c r="AJ775" s="119"/>
      <c r="AK775" s="119"/>
      <c r="AQ775" s="130"/>
      <c r="AS775" s="7"/>
      <c r="AT775" s="7"/>
      <c r="AU775" s="136"/>
      <c r="AV775" s="129"/>
      <c r="AW775" s="140"/>
      <c r="BP775" s="158"/>
      <c r="BR775" s="6"/>
      <c r="BS775" s="11"/>
    </row>
    <row r="776" spans="1:71" ht="15.75" x14ac:dyDescent="0.25">
      <c r="A776" s="52"/>
      <c r="B776" s="56"/>
      <c r="C776" s="7"/>
      <c r="D776" s="7"/>
      <c r="E776" s="7"/>
      <c r="F776" s="7"/>
      <c r="J776" s="71"/>
      <c r="K776" s="74"/>
      <c r="L776" s="181"/>
      <c r="M776" s="181"/>
      <c r="N776" s="78"/>
      <c r="R776" s="80"/>
      <c r="S776" s="92"/>
      <c r="W776" s="107"/>
      <c r="X776" s="62"/>
      <c r="Y776" s="108"/>
      <c r="Z776" s="107"/>
      <c r="AB776" s="108"/>
      <c r="AC776" s="108"/>
      <c r="AD776" s="71"/>
      <c r="AE776" s="71"/>
      <c r="AF776" s="71"/>
      <c r="AG776" s="71"/>
      <c r="AH776" s="120"/>
      <c r="AJ776" s="119"/>
      <c r="AK776" s="119"/>
      <c r="AQ776" s="130"/>
      <c r="AS776" s="7"/>
      <c r="AT776" s="7"/>
      <c r="AU776" s="136"/>
      <c r="AV776" s="129"/>
      <c r="AW776" s="140"/>
      <c r="BP776" s="158"/>
      <c r="BR776" s="6"/>
      <c r="BS776" s="11"/>
    </row>
    <row r="777" spans="1:71" ht="15.75" x14ac:dyDescent="0.25">
      <c r="A777" s="52"/>
      <c r="B777" s="56"/>
      <c r="C777" s="7"/>
      <c r="D777" s="7"/>
      <c r="E777" s="7"/>
      <c r="F777" s="7"/>
      <c r="J777" s="71"/>
      <c r="K777" s="74"/>
      <c r="L777" s="181"/>
      <c r="M777" s="181"/>
      <c r="N777" s="78"/>
      <c r="R777" s="80"/>
      <c r="S777" s="92"/>
      <c r="W777" s="107"/>
      <c r="X777" s="62"/>
      <c r="Y777" s="108"/>
      <c r="Z777" s="107"/>
      <c r="AB777" s="108"/>
      <c r="AC777" s="108"/>
      <c r="AD777" s="71"/>
      <c r="AE777" s="71"/>
      <c r="AF777" s="71"/>
      <c r="AG777" s="71"/>
      <c r="AH777" s="120"/>
      <c r="AJ777" s="119"/>
      <c r="AK777" s="119"/>
      <c r="AQ777" s="130"/>
      <c r="AS777" s="7"/>
      <c r="AT777" s="7"/>
      <c r="AU777" s="136"/>
      <c r="AV777" s="129"/>
      <c r="AW777" s="140"/>
      <c r="BP777" s="158"/>
      <c r="BR777" s="6"/>
      <c r="BS777" s="11"/>
    </row>
    <row r="778" spans="1:71" ht="15.75" x14ac:dyDescent="0.25">
      <c r="A778" s="52"/>
      <c r="B778" s="56"/>
      <c r="C778" s="7"/>
      <c r="D778" s="7"/>
      <c r="E778" s="7"/>
      <c r="F778" s="7"/>
      <c r="J778" s="71"/>
      <c r="K778" s="74"/>
      <c r="L778" s="181"/>
      <c r="M778" s="181"/>
      <c r="N778" s="78"/>
      <c r="R778" s="80"/>
      <c r="S778" s="92"/>
      <c r="W778" s="107"/>
      <c r="X778" s="62"/>
      <c r="Y778" s="108"/>
      <c r="Z778" s="107"/>
      <c r="AB778" s="108"/>
      <c r="AC778" s="108"/>
      <c r="AD778" s="71"/>
      <c r="AE778" s="71"/>
      <c r="AF778" s="71"/>
      <c r="AG778" s="71"/>
      <c r="AH778" s="120"/>
      <c r="AJ778" s="119"/>
      <c r="AK778" s="119"/>
      <c r="AQ778" s="130"/>
      <c r="AS778" s="7"/>
      <c r="AT778" s="7"/>
      <c r="AU778" s="136"/>
      <c r="AV778" s="129"/>
      <c r="AW778" s="140"/>
      <c r="BP778" s="158"/>
      <c r="BR778" s="6"/>
      <c r="BS778" s="11"/>
    </row>
    <row r="779" spans="1:71" ht="15.75" x14ac:dyDescent="0.25">
      <c r="A779" s="52"/>
      <c r="B779" s="56"/>
      <c r="C779" s="7"/>
      <c r="D779" s="7"/>
      <c r="E779" s="7"/>
      <c r="F779" s="7"/>
      <c r="J779" s="71"/>
      <c r="K779" s="74"/>
      <c r="L779" s="181"/>
      <c r="M779" s="181"/>
      <c r="N779" s="78"/>
      <c r="R779" s="80"/>
      <c r="S779" s="92"/>
      <c r="W779" s="107"/>
      <c r="X779" s="62"/>
      <c r="Y779" s="108"/>
      <c r="Z779" s="107"/>
      <c r="AB779" s="108"/>
      <c r="AC779" s="108"/>
      <c r="AD779" s="71"/>
      <c r="AE779" s="71"/>
      <c r="AF779" s="71"/>
      <c r="AG779" s="71"/>
      <c r="AH779" s="120"/>
      <c r="AJ779" s="119"/>
      <c r="AK779" s="119"/>
      <c r="AQ779" s="130"/>
      <c r="AS779" s="7"/>
      <c r="AT779" s="7"/>
      <c r="AU779" s="136"/>
      <c r="AV779" s="129"/>
      <c r="AW779" s="140"/>
      <c r="BP779" s="158"/>
      <c r="BR779" s="6"/>
      <c r="BS779" s="11"/>
    </row>
    <row r="780" spans="1:71" ht="15.75" x14ac:dyDescent="0.25">
      <c r="A780" s="52"/>
      <c r="B780" s="56"/>
      <c r="C780" s="7"/>
      <c r="D780" s="7"/>
      <c r="E780" s="7"/>
      <c r="F780" s="7"/>
      <c r="J780" s="71"/>
      <c r="K780" s="74"/>
      <c r="L780" s="181"/>
      <c r="M780" s="181"/>
      <c r="N780" s="78"/>
      <c r="R780" s="80"/>
      <c r="S780" s="92"/>
      <c r="W780" s="107"/>
      <c r="X780" s="62"/>
      <c r="Y780" s="108"/>
      <c r="Z780" s="107"/>
      <c r="AB780" s="108"/>
      <c r="AC780" s="108"/>
      <c r="AD780" s="71"/>
      <c r="AE780" s="71"/>
      <c r="AF780" s="71"/>
      <c r="AG780" s="71"/>
      <c r="AH780" s="120"/>
      <c r="AJ780" s="119"/>
      <c r="AK780" s="119"/>
      <c r="AQ780" s="130"/>
      <c r="AS780" s="7"/>
      <c r="AT780" s="7"/>
      <c r="AU780" s="136"/>
      <c r="AV780" s="129"/>
      <c r="AW780" s="140"/>
      <c r="BP780" s="158"/>
      <c r="BR780" s="6"/>
      <c r="BS780" s="11"/>
    </row>
    <row r="781" spans="1:71" ht="15.75" x14ac:dyDescent="0.25">
      <c r="A781" s="52"/>
      <c r="B781" s="56"/>
      <c r="C781" s="7"/>
      <c r="D781" s="7"/>
      <c r="E781" s="7"/>
      <c r="F781" s="7"/>
      <c r="J781" s="71"/>
      <c r="K781" s="74"/>
      <c r="L781" s="181"/>
      <c r="M781" s="181"/>
      <c r="N781" s="78"/>
      <c r="R781" s="80"/>
      <c r="S781" s="92"/>
      <c r="W781" s="107"/>
      <c r="X781" s="62"/>
      <c r="Y781" s="108"/>
      <c r="Z781" s="107"/>
      <c r="AB781" s="108"/>
      <c r="AC781" s="108"/>
      <c r="AD781" s="71"/>
      <c r="AE781" s="71"/>
      <c r="AF781" s="71"/>
      <c r="AG781" s="71"/>
      <c r="AH781" s="120"/>
      <c r="AJ781" s="119"/>
      <c r="AK781" s="119"/>
      <c r="AQ781" s="130"/>
      <c r="AS781" s="7"/>
      <c r="AT781" s="7"/>
      <c r="AU781" s="136"/>
      <c r="AV781" s="129"/>
      <c r="AW781" s="140"/>
      <c r="BP781" s="158"/>
      <c r="BR781" s="6"/>
      <c r="BS781" s="11"/>
    </row>
    <row r="782" spans="1:71" ht="15.75" x14ac:dyDescent="0.25">
      <c r="A782" s="52"/>
      <c r="B782" s="56"/>
      <c r="C782" s="7"/>
      <c r="D782" s="7"/>
      <c r="E782" s="7"/>
      <c r="F782" s="7"/>
      <c r="J782" s="71"/>
      <c r="K782" s="74"/>
      <c r="L782" s="181"/>
      <c r="M782" s="181"/>
      <c r="N782" s="78"/>
      <c r="R782" s="80"/>
      <c r="S782" s="92"/>
      <c r="W782" s="107"/>
      <c r="X782" s="62"/>
      <c r="Y782" s="108"/>
      <c r="Z782" s="107"/>
      <c r="AB782" s="108"/>
      <c r="AC782" s="108"/>
      <c r="AD782" s="71"/>
      <c r="AE782" s="71"/>
      <c r="AF782" s="71"/>
      <c r="AG782" s="71"/>
      <c r="AH782" s="120"/>
      <c r="AJ782" s="119"/>
      <c r="AK782" s="119"/>
      <c r="AQ782" s="130"/>
      <c r="AS782" s="7"/>
      <c r="AT782" s="7"/>
      <c r="AU782" s="136"/>
      <c r="AV782" s="129"/>
      <c r="AW782" s="140"/>
      <c r="BP782" s="158"/>
      <c r="BR782" s="6"/>
      <c r="BS782" s="11"/>
    </row>
    <row r="783" spans="1:71" ht="15.75" x14ac:dyDescent="0.25">
      <c r="A783" s="52"/>
      <c r="B783" s="56"/>
      <c r="C783" s="7"/>
      <c r="D783" s="7"/>
      <c r="E783" s="7"/>
      <c r="F783" s="7"/>
      <c r="J783" s="71"/>
      <c r="K783" s="74"/>
      <c r="L783" s="181"/>
      <c r="M783" s="181"/>
      <c r="N783" s="78"/>
      <c r="R783" s="80"/>
      <c r="S783" s="92"/>
      <c r="W783" s="107"/>
      <c r="X783" s="62"/>
      <c r="Y783" s="108"/>
      <c r="Z783" s="107"/>
      <c r="AB783" s="108"/>
      <c r="AC783" s="108"/>
      <c r="AD783" s="71"/>
      <c r="AE783" s="71"/>
      <c r="AF783" s="71"/>
      <c r="AG783" s="71"/>
      <c r="AH783" s="120"/>
      <c r="AJ783" s="119"/>
      <c r="AK783" s="119"/>
      <c r="AQ783" s="130"/>
      <c r="AS783" s="7"/>
      <c r="AT783" s="7"/>
      <c r="AU783" s="136"/>
      <c r="AV783" s="129"/>
      <c r="AW783" s="140"/>
      <c r="BP783" s="158"/>
      <c r="BR783" s="6"/>
      <c r="BS783" s="11"/>
    </row>
    <row r="784" spans="1:71" ht="15.75" x14ac:dyDescent="0.25">
      <c r="A784" s="52"/>
      <c r="B784" s="56"/>
      <c r="C784" s="7"/>
      <c r="D784" s="7"/>
      <c r="E784" s="7"/>
      <c r="F784" s="7"/>
      <c r="J784" s="71"/>
      <c r="K784" s="74"/>
      <c r="L784" s="181"/>
      <c r="M784" s="181"/>
      <c r="N784" s="78"/>
      <c r="R784" s="80"/>
      <c r="S784" s="92"/>
      <c r="W784" s="107"/>
      <c r="X784" s="62"/>
      <c r="Y784" s="108"/>
      <c r="Z784" s="107"/>
      <c r="AB784" s="108"/>
      <c r="AC784" s="108"/>
      <c r="AD784" s="71"/>
      <c r="AE784" s="71"/>
      <c r="AF784" s="71"/>
      <c r="AG784" s="71"/>
      <c r="AH784" s="120"/>
      <c r="AJ784" s="119"/>
      <c r="AK784" s="119"/>
      <c r="AQ784" s="130"/>
      <c r="AS784" s="7"/>
      <c r="AT784" s="7"/>
      <c r="AU784" s="136"/>
      <c r="AV784" s="129"/>
      <c r="AW784" s="140"/>
      <c r="BP784" s="158"/>
      <c r="BR784" s="6"/>
      <c r="BS784" s="11"/>
    </row>
    <row r="785" spans="1:71" ht="15.75" x14ac:dyDescent="0.25">
      <c r="A785" s="52"/>
      <c r="B785" s="56"/>
      <c r="C785" s="7"/>
      <c r="D785" s="7"/>
      <c r="E785" s="7"/>
      <c r="F785" s="7"/>
      <c r="J785" s="71"/>
      <c r="K785" s="74"/>
      <c r="L785" s="181"/>
      <c r="M785" s="181"/>
      <c r="N785" s="78"/>
      <c r="R785" s="80"/>
      <c r="S785" s="92"/>
      <c r="W785" s="107"/>
      <c r="X785" s="62"/>
      <c r="Y785" s="108"/>
      <c r="Z785" s="107"/>
      <c r="AB785" s="108"/>
      <c r="AC785" s="108"/>
      <c r="AD785" s="71"/>
      <c r="AE785" s="71"/>
      <c r="AF785" s="71"/>
      <c r="AG785" s="71"/>
      <c r="AH785" s="120"/>
      <c r="AJ785" s="119"/>
      <c r="AK785" s="119"/>
      <c r="AQ785" s="130"/>
      <c r="AS785" s="7"/>
      <c r="AT785" s="7"/>
      <c r="AU785" s="136"/>
      <c r="AV785" s="129"/>
      <c r="AW785" s="140"/>
      <c r="BP785" s="158"/>
      <c r="BR785" s="6"/>
      <c r="BS785" s="11"/>
    </row>
    <row r="786" spans="1:71" ht="15.75" x14ac:dyDescent="0.25">
      <c r="A786" s="52"/>
      <c r="B786" s="56"/>
      <c r="C786" s="7"/>
      <c r="D786" s="7"/>
      <c r="E786" s="7"/>
      <c r="F786" s="7"/>
      <c r="J786" s="71"/>
      <c r="K786" s="74"/>
      <c r="L786" s="181"/>
      <c r="M786" s="181"/>
      <c r="N786" s="78"/>
      <c r="R786" s="80"/>
      <c r="S786" s="92"/>
      <c r="W786" s="107"/>
      <c r="X786" s="62"/>
      <c r="Y786" s="108"/>
      <c r="Z786" s="107"/>
      <c r="AB786" s="108"/>
      <c r="AC786" s="108"/>
      <c r="AD786" s="71"/>
      <c r="AE786" s="71"/>
      <c r="AF786" s="71"/>
      <c r="AG786" s="71"/>
      <c r="AH786" s="120"/>
      <c r="AJ786" s="119"/>
      <c r="AK786" s="119"/>
      <c r="AQ786" s="130"/>
      <c r="AS786" s="7"/>
      <c r="AT786" s="7"/>
      <c r="AU786" s="136"/>
      <c r="AV786" s="129"/>
      <c r="AW786" s="140"/>
      <c r="BP786" s="158"/>
      <c r="BR786" s="6"/>
      <c r="BS786" s="11"/>
    </row>
    <row r="787" spans="1:71" ht="15.75" x14ac:dyDescent="0.25">
      <c r="A787" s="52"/>
      <c r="B787" s="56"/>
      <c r="C787" s="7"/>
      <c r="D787" s="7"/>
      <c r="E787" s="7"/>
      <c r="F787" s="7"/>
      <c r="J787" s="71"/>
      <c r="K787" s="74"/>
      <c r="L787" s="181"/>
      <c r="M787" s="181"/>
      <c r="N787" s="78"/>
      <c r="R787" s="80"/>
      <c r="S787" s="92"/>
      <c r="W787" s="107"/>
      <c r="X787" s="62"/>
      <c r="Y787" s="108"/>
      <c r="Z787" s="107"/>
      <c r="AB787" s="108"/>
      <c r="AC787" s="108"/>
      <c r="AD787" s="71"/>
      <c r="AE787" s="71"/>
      <c r="AF787" s="71"/>
      <c r="AG787" s="71"/>
      <c r="AH787" s="120"/>
      <c r="AJ787" s="119"/>
      <c r="AK787" s="119"/>
      <c r="AQ787" s="130"/>
      <c r="AS787" s="7"/>
      <c r="AT787" s="7"/>
      <c r="AU787" s="136"/>
      <c r="AV787" s="129"/>
      <c r="AW787" s="140"/>
      <c r="BP787" s="158"/>
      <c r="BR787" s="6"/>
      <c r="BS787" s="11"/>
    </row>
    <row r="788" spans="1:71" ht="15.75" x14ac:dyDescent="0.25">
      <c r="A788" s="52"/>
      <c r="B788" s="56"/>
      <c r="C788" s="7"/>
      <c r="D788" s="7"/>
      <c r="E788" s="7"/>
      <c r="F788" s="7"/>
      <c r="J788" s="71"/>
      <c r="K788" s="74"/>
      <c r="L788" s="181"/>
      <c r="M788" s="181"/>
      <c r="N788" s="78"/>
      <c r="R788" s="80"/>
      <c r="S788" s="92"/>
      <c r="W788" s="107"/>
      <c r="X788" s="62"/>
      <c r="Y788" s="108"/>
      <c r="Z788" s="107"/>
      <c r="AB788" s="108"/>
      <c r="AC788" s="108"/>
      <c r="AD788" s="71"/>
      <c r="AE788" s="71"/>
      <c r="AF788" s="71"/>
      <c r="AG788" s="71"/>
      <c r="AH788" s="120"/>
      <c r="AJ788" s="119"/>
      <c r="AK788" s="119"/>
      <c r="AQ788" s="130"/>
      <c r="AS788" s="7"/>
      <c r="AT788" s="7"/>
      <c r="AU788" s="136"/>
      <c r="AV788" s="129"/>
      <c r="AW788" s="140"/>
      <c r="BP788" s="158"/>
      <c r="BR788" s="6"/>
      <c r="BS788" s="11"/>
    </row>
    <row r="789" spans="1:71" ht="15.75" x14ac:dyDescent="0.25">
      <c r="A789" s="52"/>
      <c r="B789" s="56"/>
      <c r="C789" s="7"/>
      <c r="D789" s="7"/>
      <c r="E789" s="7"/>
      <c r="F789" s="7"/>
      <c r="J789" s="71"/>
      <c r="K789" s="74"/>
      <c r="L789" s="181"/>
      <c r="M789" s="181"/>
      <c r="N789" s="78"/>
      <c r="R789" s="80"/>
      <c r="S789" s="92"/>
      <c r="W789" s="107"/>
      <c r="X789" s="62"/>
      <c r="Y789" s="108"/>
      <c r="Z789" s="107"/>
      <c r="AB789" s="108"/>
      <c r="AC789" s="108"/>
      <c r="AD789" s="71"/>
      <c r="AE789" s="71"/>
      <c r="AF789" s="71"/>
      <c r="AG789" s="71"/>
      <c r="AH789" s="120"/>
      <c r="AJ789" s="119"/>
      <c r="AK789" s="119"/>
      <c r="AQ789" s="130"/>
      <c r="AS789" s="7"/>
      <c r="AT789" s="7"/>
      <c r="AU789" s="136"/>
      <c r="AV789" s="129"/>
      <c r="AW789" s="140"/>
      <c r="BP789" s="158"/>
      <c r="BR789" s="6"/>
      <c r="BS789" s="11"/>
    </row>
    <row r="790" spans="1:71" ht="15.75" x14ac:dyDescent="0.25">
      <c r="A790" s="52"/>
      <c r="B790" s="56"/>
      <c r="C790" s="7"/>
      <c r="D790" s="7"/>
      <c r="E790" s="7"/>
      <c r="F790" s="7"/>
      <c r="J790" s="71"/>
      <c r="K790" s="74"/>
      <c r="L790" s="181"/>
      <c r="M790" s="181"/>
      <c r="N790" s="78"/>
      <c r="R790" s="80"/>
      <c r="S790" s="92"/>
      <c r="W790" s="107"/>
      <c r="X790" s="62"/>
      <c r="Y790" s="108"/>
      <c r="Z790" s="107"/>
      <c r="AB790" s="108"/>
      <c r="AC790" s="108"/>
      <c r="AD790" s="71"/>
      <c r="AE790" s="71"/>
      <c r="AF790" s="71"/>
      <c r="AG790" s="71"/>
      <c r="AH790" s="120"/>
      <c r="AJ790" s="119"/>
      <c r="AK790" s="119"/>
      <c r="AQ790" s="130"/>
      <c r="AS790" s="7"/>
      <c r="AT790" s="7"/>
      <c r="AU790" s="136"/>
      <c r="AV790" s="129"/>
      <c r="AW790" s="140"/>
      <c r="BP790" s="158"/>
      <c r="BR790" s="6"/>
      <c r="BS790" s="11"/>
    </row>
    <row r="791" spans="1:71" ht="15.75" x14ac:dyDescent="0.25">
      <c r="A791" s="52"/>
      <c r="B791" s="56"/>
      <c r="C791" s="7"/>
      <c r="D791" s="7"/>
      <c r="E791" s="7"/>
      <c r="F791" s="7"/>
      <c r="J791" s="71"/>
      <c r="K791" s="74"/>
      <c r="L791" s="181"/>
      <c r="M791" s="181"/>
      <c r="N791" s="78"/>
      <c r="R791" s="80"/>
      <c r="S791" s="92"/>
      <c r="W791" s="107"/>
      <c r="X791" s="62"/>
      <c r="Y791" s="108"/>
      <c r="Z791" s="107"/>
      <c r="AB791" s="108"/>
      <c r="AC791" s="108"/>
      <c r="AD791" s="71"/>
      <c r="AE791" s="71"/>
      <c r="AF791" s="71"/>
      <c r="AG791" s="71"/>
      <c r="AH791" s="120"/>
      <c r="AJ791" s="119"/>
      <c r="AK791" s="119"/>
      <c r="AQ791" s="130"/>
      <c r="AS791" s="7"/>
      <c r="AT791" s="7"/>
      <c r="AU791" s="136"/>
      <c r="AV791" s="129"/>
      <c r="AW791" s="140"/>
      <c r="BP791" s="158"/>
      <c r="BR791" s="6"/>
      <c r="BS791" s="11"/>
    </row>
    <row r="792" spans="1:71" ht="15.75" x14ac:dyDescent="0.25">
      <c r="A792" s="52"/>
      <c r="B792" s="56"/>
      <c r="C792" s="7"/>
      <c r="D792" s="7"/>
      <c r="E792" s="7"/>
      <c r="F792" s="7"/>
      <c r="J792" s="71"/>
      <c r="K792" s="74"/>
      <c r="L792" s="181"/>
      <c r="M792" s="181"/>
      <c r="N792" s="78"/>
      <c r="R792" s="80"/>
      <c r="S792" s="92"/>
      <c r="W792" s="107"/>
      <c r="X792" s="62"/>
      <c r="Y792" s="108"/>
      <c r="Z792" s="107"/>
      <c r="AB792" s="108"/>
      <c r="AC792" s="108"/>
      <c r="AD792" s="71"/>
      <c r="AE792" s="71"/>
      <c r="AF792" s="71"/>
      <c r="AG792" s="71"/>
      <c r="AH792" s="120"/>
      <c r="AJ792" s="119"/>
      <c r="AK792" s="119"/>
      <c r="AQ792" s="130"/>
      <c r="AS792" s="7"/>
      <c r="AT792" s="7"/>
      <c r="AU792" s="136"/>
      <c r="AV792" s="129"/>
      <c r="AW792" s="140"/>
      <c r="BP792" s="158"/>
      <c r="BR792" s="6"/>
      <c r="BS792" s="11"/>
    </row>
    <row r="793" spans="1:71" ht="15.75" x14ac:dyDescent="0.25">
      <c r="A793" s="52"/>
      <c r="B793" s="56"/>
      <c r="C793" s="7"/>
      <c r="D793" s="7"/>
      <c r="E793" s="7"/>
      <c r="F793" s="7"/>
      <c r="J793" s="71"/>
      <c r="K793" s="74"/>
      <c r="L793" s="181"/>
      <c r="M793" s="181"/>
      <c r="N793" s="78"/>
      <c r="R793" s="80"/>
      <c r="S793" s="92"/>
      <c r="W793" s="107"/>
      <c r="X793" s="62"/>
      <c r="Y793" s="108"/>
      <c r="Z793" s="107"/>
      <c r="AB793" s="108"/>
      <c r="AC793" s="108"/>
      <c r="AD793" s="71"/>
      <c r="AE793" s="71"/>
      <c r="AF793" s="71"/>
      <c r="AG793" s="71"/>
      <c r="AH793" s="120"/>
      <c r="AJ793" s="119"/>
      <c r="AK793" s="119"/>
      <c r="AQ793" s="130"/>
      <c r="AS793" s="7"/>
      <c r="AT793" s="7"/>
      <c r="AU793" s="136"/>
      <c r="AV793" s="129"/>
      <c r="AW793" s="140"/>
      <c r="BP793" s="158"/>
      <c r="BR793" s="6"/>
      <c r="BS793" s="11"/>
    </row>
    <row r="794" spans="1:71" ht="15.75" x14ac:dyDescent="0.25">
      <c r="A794" s="52"/>
      <c r="B794" s="56"/>
      <c r="C794" s="7"/>
      <c r="D794" s="7"/>
      <c r="E794" s="7"/>
      <c r="F794" s="7"/>
      <c r="J794" s="71"/>
      <c r="K794" s="74"/>
      <c r="L794" s="181"/>
      <c r="M794" s="181"/>
      <c r="N794" s="78"/>
      <c r="R794" s="80"/>
      <c r="S794" s="92"/>
      <c r="W794" s="107"/>
      <c r="X794" s="62"/>
      <c r="Y794" s="108"/>
      <c r="Z794" s="107"/>
      <c r="AB794" s="108"/>
      <c r="AC794" s="108"/>
      <c r="AD794" s="71"/>
      <c r="AE794" s="71"/>
      <c r="AF794" s="71"/>
      <c r="AG794" s="71"/>
      <c r="AH794" s="120"/>
      <c r="AJ794" s="119"/>
      <c r="AK794" s="119"/>
      <c r="AQ794" s="130"/>
      <c r="AS794" s="7"/>
      <c r="AT794" s="7"/>
      <c r="AU794" s="136"/>
      <c r="AV794" s="129"/>
      <c r="AW794" s="140"/>
      <c r="BP794" s="158"/>
      <c r="BR794" s="6"/>
      <c r="BS794" s="11"/>
    </row>
    <row r="795" spans="1:71" ht="15.75" x14ac:dyDescent="0.25">
      <c r="A795" s="52"/>
      <c r="B795" s="56"/>
      <c r="C795" s="7"/>
      <c r="D795" s="7"/>
      <c r="E795" s="7"/>
      <c r="F795" s="7"/>
      <c r="J795" s="71"/>
      <c r="K795" s="74"/>
      <c r="L795" s="181"/>
      <c r="M795" s="181"/>
      <c r="N795" s="78"/>
      <c r="R795" s="80"/>
      <c r="S795" s="92"/>
      <c r="W795" s="107"/>
      <c r="X795" s="62"/>
      <c r="Y795" s="108"/>
      <c r="Z795" s="107"/>
      <c r="AB795" s="108"/>
      <c r="AC795" s="108"/>
      <c r="AD795" s="71"/>
      <c r="AE795" s="71"/>
      <c r="AF795" s="71"/>
      <c r="AG795" s="71"/>
      <c r="AH795" s="120"/>
      <c r="AJ795" s="119"/>
      <c r="AK795" s="119"/>
      <c r="AQ795" s="130"/>
      <c r="AS795" s="7"/>
      <c r="AT795" s="7"/>
      <c r="AU795" s="136"/>
      <c r="AV795" s="129"/>
      <c r="AW795" s="140"/>
      <c r="BP795" s="158"/>
      <c r="BR795" s="6"/>
      <c r="BS795" s="11"/>
    </row>
    <row r="796" spans="1:71" ht="15.75" x14ac:dyDescent="0.25">
      <c r="A796" s="52"/>
      <c r="B796" s="56"/>
      <c r="C796" s="7"/>
      <c r="D796" s="7"/>
      <c r="E796" s="7"/>
      <c r="F796" s="7"/>
      <c r="J796" s="71"/>
      <c r="K796" s="74"/>
      <c r="L796" s="181"/>
      <c r="M796" s="181"/>
      <c r="N796" s="78"/>
      <c r="R796" s="80"/>
      <c r="S796" s="92"/>
      <c r="W796" s="107"/>
      <c r="X796" s="62"/>
      <c r="Y796" s="108"/>
      <c r="Z796" s="107"/>
      <c r="AB796" s="108"/>
      <c r="AC796" s="108"/>
      <c r="AD796" s="71"/>
      <c r="AE796" s="71"/>
      <c r="AF796" s="71"/>
      <c r="AG796" s="71"/>
      <c r="AH796" s="120"/>
      <c r="AJ796" s="119"/>
      <c r="AK796" s="119"/>
      <c r="AQ796" s="130"/>
      <c r="AS796" s="7"/>
      <c r="AT796" s="7"/>
      <c r="AU796" s="136"/>
      <c r="AV796" s="129"/>
      <c r="AW796" s="140"/>
      <c r="BP796" s="158"/>
      <c r="BR796" s="6"/>
      <c r="BS796" s="11"/>
    </row>
    <row r="797" spans="1:71" ht="15.75" x14ac:dyDescent="0.25">
      <c r="A797" s="52"/>
      <c r="B797" s="56"/>
      <c r="C797" s="7"/>
      <c r="D797" s="7"/>
      <c r="E797" s="7"/>
      <c r="F797" s="7"/>
      <c r="J797" s="71"/>
      <c r="K797" s="74"/>
      <c r="L797" s="181"/>
      <c r="M797" s="181"/>
      <c r="N797" s="78"/>
      <c r="R797" s="80"/>
      <c r="S797" s="92"/>
      <c r="W797" s="107"/>
      <c r="X797" s="62"/>
      <c r="Y797" s="108"/>
      <c r="Z797" s="107"/>
      <c r="AB797" s="108"/>
      <c r="AC797" s="108"/>
      <c r="AD797" s="71"/>
      <c r="AE797" s="71"/>
      <c r="AF797" s="71"/>
      <c r="AG797" s="71"/>
      <c r="AH797" s="120"/>
      <c r="AJ797" s="119"/>
      <c r="AK797" s="119"/>
      <c r="AQ797" s="130"/>
      <c r="AS797" s="7"/>
      <c r="AT797" s="7"/>
      <c r="AU797" s="136"/>
      <c r="AV797" s="129"/>
      <c r="AW797" s="140"/>
      <c r="BP797" s="158"/>
      <c r="BR797" s="6"/>
      <c r="BS797" s="11"/>
    </row>
    <row r="798" spans="1:71" ht="15.75" x14ac:dyDescent="0.25">
      <c r="A798" s="52"/>
      <c r="B798" s="56"/>
      <c r="C798" s="7"/>
      <c r="D798" s="7"/>
      <c r="E798" s="7"/>
      <c r="F798" s="7"/>
      <c r="J798" s="71"/>
      <c r="K798" s="74"/>
      <c r="L798" s="181"/>
      <c r="M798" s="181"/>
      <c r="N798" s="78"/>
      <c r="R798" s="80"/>
      <c r="S798" s="92"/>
      <c r="W798" s="107"/>
      <c r="X798" s="62"/>
      <c r="Y798" s="108"/>
      <c r="Z798" s="107"/>
      <c r="AB798" s="108"/>
      <c r="AC798" s="108"/>
      <c r="AD798" s="71"/>
      <c r="AE798" s="71"/>
      <c r="AF798" s="71"/>
      <c r="AG798" s="71"/>
      <c r="AH798" s="120"/>
      <c r="AJ798" s="119"/>
      <c r="AK798" s="119"/>
      <c r="AQ798" s="130"/>
      <c r="AS798" s="7"/>
      <c r="AT798" s="7"/>
      <c r="AU798" s="136"/>
      <c r="AV798" s="129"/>
      <c r="AW798" s="140"/>
      <c r="BP798" s="158"/>
      <c r="BR798" s="6"/>
      <c r="BS798" s="11"/>
    </row>
    <row r="799" spans="1:71" ht="15.75" x14ac:dyDescent="0.25">
      <c r="A799" s="52"/>
      <c r="B799" s="56"/>
      <c r="C799" s="7"/>
      <c r="D799" s="7"/>
      <c r="E799" s="7"/>
      <c r="F799" s="7"/>
      <c r="J799" s="71"/>
      <c r="K799" s="74"/>
      <c r="L799" s="181"/>
      <c r="M799" s="181"/>
      <c r="N799" s="78"/>
      <c r="R799" s="80"/>
      <c r="S799" s="92"/>
      <c r="W799" s="107"/>
      <c r="X799" s="62"/>
      <c r="Y799" s="108"/>
      <c r="Z799" s="107"/>
      <c r="AB799" s="108"/>
      <c r="AC799" s="108"/>
      <c r="AD799" s="71"/>
      <c r="AE799" s="71"/>
      <c r="AF799" s="71"/>
      <c r="AG799" s="71"/>
      <c r="AH799" s="120"/>
      <c r="AJ799" s="119"/>
      <c r="AK799" s="119"/>
      <c r="AQ799" s="130"/>
      <c r="AS799" s="7"/>
      <c r="AT799" s="7"/>
      <c r="AU799" s="136"/>
      <c r="AV799" s="129"/>
      <c r="AW799" s="140"/>
      <c r="BP799" s="158"/>
      <c r="BR799" s="6"/>
      <c r="BS799" s="11"/>
    </row>
    <row r="800" spans="1:71" ht="15.75" x14ac:dyDescent="0.25">
      <c r="A800" s="52"/>
      <c r="B800" s="56"/>
      <c r="C800" s="7"/>
      <c r="D800" s="7"/>
      <c r="E800" s="7"/>
      <c r="F800" s="7"/>
      <c r="J800" s="71"/>
      <c r="K800" s="74"/>
      <c r="L800" s="181"/>
      <c r="M800" s="181"/>
      <c r="N800" s="78"/>
      <c r="R800" s="80"/>
      <c r="S800" s="92"/>
      <c r="W800" s="107"/>
      <c r="X800" s="62"/>
      <c r="Y800" s="108"/>
      <c r="Z800" s="107"/>
      <c r="AB800" s="108"/>
      <c r="AC800" s="108"/>
      <c r="AD800" s="71"/>
      <c r="AE800" s="71"/>
      <c r="AF800" s="71"/>
      <c r="AG800" s="71"/>
      <c r="AH800" s="120"/>
      <c r="AJ800" s="119"/>
      <c r="AK800" s="119"/>
      <c r="AQ800" s="130"/>
      <c r="AS800" s="7"/>
      <c r="AT800" s="7"/>
      <c r="AU800" s="136"/>
      <c r="AV800" s="129"/>
      <c r="AW800" s="140"/>
      <c r="BP800" s="158"/>
      <c r="BR800" s="6"/>
      <c r="BS800" s="11"/>
    </row>
    <row r="801" spans="1:71" ht="15.75" x14ac:dyDescent="0.25">
      <c r="A801" s="52"/>
      <c r="B801" s="56"/>
      <c r="C801" s="7"/>
      <c r="D801" s="7"/>
      <c r="E801" s="7"/>
      <c r="F801" s="7"/>
      <c r="J801" s="71"/>
      <c r="K801" s="74"/>
      <c r="L801" s="181"/>
      <c r="M801" s="181"/>
      <c r="N801" s="78"/>
      <c r="R801" s="80"/>
      <c r="S801" s="92"/>
      <c r="W801" s="107"/>
      <c r="X801" s="62"/>
      <c r="Y801" s="108"/>
      <c r="Z801" s="107"/>
      <c r="AB801" s="108"/>
      <c r="AC801" s="108"/>
      <c r="AD801" s="71"/>
      <c r="AE801" s="71"/>
      <c r="AF801" s="71"/>
      <c r="AG801" s="71"/>
      <c r="AH801" s="120"/>
      <c r="AJ801" s="119"/>
      <c r="AK801" s="119"/>
      <c r="AQ801" s="130"/>
      <c r="AS801" s="7"/>
      <c r="AT801" s="7"/>
      <c r="AU801" s="136"/>
      <c r="AV801" s="129"/>
      <c r="AW801" s="140"/>
      <c r="BP801" s="158"/>
      <c r="BR801" s="6"/>
      <c r="BS801" s="11"/>
    </row>
    <row r="802" spans="1:71" ht="15.75" x14ac:dyDescent="0.25">
      <c r="A802" s="52"/>
      <c r="B802" s="56"/>
      <c r="C802" s="7"/>
      <c r="D802" s="7"/>
      <c r="E802" s="7"/>
      <c r="F802" s="7"/>
      <c r="J802" s="71"/>
      <c r="K802" s="74"/>
      <c r="L802" s="181"/>
      <c r="M802" s="181"/>
      <c r="N802" s="78"/>
      <c r="R802" s="80"/>
      <c r="S802" s="92"/>
      <c r="W802" s="107"/>
      <c r="X802" s="62"/>
      <c r="Y802" s="108"/>
      <c r="Z802" s="107"/>
      <c r="AB802" s="108"/>
      <c r="AC802" s="108"/>
      <c r="AD802" s="71"/>
      <c r="AE802" s="71"/>
      <c r="AF802" s="71"/>
      <c r="AG802" s="71"/>
      <c r="AH802" s="120"/>
      <c r="AJ802" s="119"/>
      <c r="AK802" s="119"/>
      <c r="AQ802" s="130"/>
      <c r="AS802" s="7"/>
      <c r="AT802" s="7"/>
      <c r="AU802" s="136"/>
      <c r="AV802" s="129"/>
      <c r="AW802" s="140"/>
      <c r="BP802" s="158"/>
      <c r="BR802" s="6"/>
      <c r="BS802" s="11"/>
    </row>
    <row r="803" spans="1:71" ht="15.75" x14ac:dyDescent="0.25">
      <c r="A803" s="52"/>
      <c r="B803" s="56"/>
      <c r="C803" s="7"/>
      <c r="D803" s="7"/>
      <c r="E803" s="7"/>
      <c r="F803" s="7"/>
      <c r="J803" s="71"/>
      <c r="K803" s="74"/>
      <c r="L803" s="181"/>
      <c r="M803" s="181"/>
      <c r="N803" s="78"/>
      <c r="R803" s="80"/>
      <c r="S803" s="92"/>
      <c r="W803" s="107"/>
      <c r="X803" s="62"/>
      <c r="Y803" s="108"/>
      <c r="Z803" s="107"/>
      <c r="AB803" s="108"/>
      <c r="AC803" s="108"/>
      <c r="AD803" s="71"/>
      <c r="AE803" s="71"/>
      <c r="AF803" s="71"/>
      <c r="AG803" s="71"/>
      <c r="AH803" s="120"/>
      <c r="AJ803" s="119"/>
      <c r="AK803" s="119"/>
      <c r="AQ803" s="130"/>
      <c r="AS803" s="7"/>
      <c r="AT803" s="7"/>
      <c r="AU803" s="136"/>
      <c r="AV803" s="129"/>
      <c r="AW803" s="140"/>
      <c r="BP803" s="158"/>
      <c r="BR803" s="6"/>
      <c r="BS803" s="11"/>
    </row>
    <row r="804" spans="1:71" ht="15.75" x14ac:dyDescent="0.25">
      <c r="A804" s="52"/>
      <c r="B804" s="56"/>
      <c r="C804" s="7"/>
      <c r="D804" s="7"/>
      <c r="E804" s="7"/>
      <c r="F804" s="7"/>
      <c r="J804" s="71"/>
      <c r="K804" s="74"/>
      <c r="L804" s="181"/>
      <c r="M804" s="181"/>
      <c r="N804" s="78"/>
      <c r="R804" s="80"/>
      <c r="S804" s="92"/>
      <c r="W804" s="107"/>
      <c r="X804" s="62"/>
      <c r="Y804" s="108"/>
      <c r="Z804" s="107"/>
      <c r="AB804" s="108"/>
      <c r="AC804" s="108"/>
      <c r="AD804" s="71"/>
      <c r="AE804" s="71"/>
      <c r="AF804" s="71"/>
      <c r="AG804" s="71"/>
      <c r="AH804" s="120"/>
      <c r="AJ804" s="119"/>
      <c r="AK804" s="119"/>
      <c r="AQ804" s="130"/>
      <c r="AS804" s="7"/>
      <c r="AT804" s="7"/>
      <c r="AU804" s="136"/>
      <c r="AV804" s="129"/>
      <c r="AW804" s="140"/>
      <c r="BP804" s="158"/>
      <c r="BR804" s="6"/>
      <c r="BS804" s="11"/>
    </row>
    <row r="805" spans="1:71" ht="15.75" x14ac:dyDescent="0.25">
      <c r="A805" s="52"/>
      <c r="B805" s="56"/>
      <c r="C805" s="7"/>
      <c r="D805" s="7"/>
      <c r="E805" s="7"/>
      <c r="F805" s="7"/>
      <c r="J805" s="71"/>
      <c r="K805" s="74"/>
      <c r="L805" s="181"/>
      <c r="M805" s="181"/>
      <c r="N805" s="78"/>
      <c r="R805" s="80"/>
      <c r="S805" s="92"/>
      <c r="W805" s="107"/>
      <c r="X805" s="62"/>
      <c r="Y805" s="108"/>
      <c r="Z805" s="107"/>
      <c r="AB805" s="108"/>
      <c r="AC805" s="108"/>
      <c r="AD805" s="71"/>
      <c r="AE805" s="71"/>
      <c r="AF805" s="71"/>
      <c r="AG805" s="71"/>
      <c r="AH805" s="120"/>
      <c r="AJ805" s="119"/>
      <c r="AK805" s="119"/>
      <c r="AQ805" s="130"/>
      <c r="AS805" s="7"/>
      <c r="AT805" s="7"/>
      <c r="AU805" s="136"/>
      <c r="AV805" s="129"/>
      <c r="AW805" s="140"/>
      <c r="BP805" s="158"/>
      <c r="BR805" s="6"/>
      <c r="BS805" s="11"/>
    </row>
    <row r="806" spans="1:71" ht="15.75" x14ac:dyDescent="0.25">
      <c r="A806" s="52"/>
      <c r="B806" s="56"/>
      <c r="C806" s="7"/>
      <c r="D806" s="7"/>
      <c r="E806" s="7"/>
      <c r="F806" s="7"/>
      <c r="J806" s="71"/>
      <c r="K806" s="74"/>
      <c r="L806" s="181"/>
      <c r="M806" s="181"/>
      <c r="N806" s="78"/>
      <c r="R806" s="80"/>
      <c r="S806" s="92"/>
      <c r="W806" s="107"/>
      <c r="X806" s="62"/>
      <c r="Y806" s="108"/>
      <c r="Z806" s="107"/>
      <c r="AB806" s="108"/>
      <c r="AC806" s="108"/>
      <c r="AD806" s="71"/>
      <c r="AE806" s="71"/>
      <c r="AF806" s="71"/>
      <c r="AG806" s="71"/>
      <c r="AH806" s="120"/>
      <c r="AJ806" s="119"/>
      <c r="AK806" s="119"/>
      <c r="AQ806" s="130"/>
      <c r="AS806" s="7"/>
      <c r="AT806" s="7"/>
      <c r="AU806" s="136"/>
      <c r="AV806" s="129"/>
      <c r="AW806" s="140"/>
      <c r="BP806" s="158"/>
      <c r="BR806" s="6"/>
      <c r="BS806" s="11"/>
    </row>
    <row r="807" spans="1:71" ht="15.75" x14ac:dyDescent="0.25">
      <c r="A807" s="52"/>
      <c r="B807" s="56"/>
      <c r="C807" s="7"/>
      <c r="D807" s="7"/>
      <c r="E807" s="7"/>
      <c r="F807" s="7"/>
      <c r="J807" s="71"/>
      <c r="K807" s="74"/>
      <c r="L807" s="181"/>
      <c r="M807" s="181"/>
      <c r="N807" s="78"/>
      <c r="R807" s="80"/>
      <c r="S807" s="92"/>
      <c r="W807" s="107"/>
      <c r="X807" s="62"/>
      <c r="Y807" s="108"/>
      <c r="Z807" s="107"/>
      <c r="AB807" s="108"/>
      <c r="AC807" s="108"/>
      <c r="AD807" s="71"/>
      <c r="AE807" s="71"/>
      <c r="AF807" s="71"/>
      <c r="AG807" s="71"/>
      <c r="AH807" s="120"/>
      <c r="AJ807" s="119"/>
      <c r="AK807" s="119"/>
      <c r="AQ807" s="130"/>
      <c r="AS807" s="7"/>
      <c r="AT807" s="7"/>
      <c r="AU807" s="136"/>
      <c r="AV807" s="129"/>
      <c r="AW807" s="140"/>
      <c r="BP807" s="158"/>
      <c r="BR807" s="6"/>
      <c r="BS807" s="11"/>
    </row>
    <row r="808" spans="1:71" ht="15.75" x14ac:dyDescent="0.25">
      <c r="A808" s="52"/>
      <c r="B808" s="56"/>
      <c r="C808" s="7"/>
      <c r="D808" s="7"/>
      <c r="E808" s="7"/>
      <c r="F808" s="7"/>
      <c r="J808" s="71"/>
      <c r="K808" s="74"/>
      <c r="L808" s="181"/>
      <c r="M808" s="181"/>
      <c r="N808" s="78"/>
      <c r="R808" s="80"/>
      <c r="S808" s="92"/>
      <c r="W808" s="107"/>
      <c r="X808" s="62"/>
      <c r="Y808" s="108"/>
      <c r="Z808" s="107"/>
      <c r="AB808" s="108"/>
      <c r="AC808" s="108"/>
      <c r="AD808" s="71"/>
      <c r="AE808" s="71"/>
      <c r="AF808" s="71"/>
      <c r="AG808" s="71"/>
      <c r="AH808" s="120"/>
      <c r="AJ808" s="119"/>
      <c r="AK808" s="119"/>
      <c r="AQ808" s="130"/>
      <c r="AS808" s="7"/>
      <c r="AT808" s="7"/>
      <c r="AU808" s="136"/>
      <c r="AV808" s="129"/>
      <c r="AW808" s="140"/>
      <c r="BP808" s="158"/>
      <c r="BR808" s="6"/>
      <c r="BS808" s="11"/>
    </row>
    <row r="809" spans="1:71" ht="15.75" x14ac:dyDescent="0.25">
      <c r="A809" s="52"/>
      <c r="B809" s="56"/>
      <c r="C809" s="7"/>
      <c r="D809" s="7"/>
      <c r="E809" s="7"/>
      <c r="F809" s="7"/>
      <c r="J809" s="71"/>
      <c r="K809" s="74"/>
      <c r="L809" s="181"/>
      <c r="M809" s="181"/>
      <c r="N809" s="78"/>
      <c r="R809" s="80"/>
      <c r="S809" s="92"/>
      <c r="W809" s="107"/>
      <c r="X809" s="62"/>
      <c r="Y809" s="108"/>
      <c r="Z809" s="107"/>
      <c r="AB809" s="108"/>
      <c r="AC809" s="108"/>
      <c r="AD809" s="71"/>
      <c r="AE809" s="71"/>
      <c r="AF809" s="71"/>
      <c r="AG809" s="71"/>
      <c r="AH809" s="120"/>
      <c r="AJ809" s="119"/>
      <c r="AK809" s="119"/>
      <c r="AQ809" s="130"/>
      <c r="AS809" s="7"/>
      <c r="AT809" s="7"/>
      <c r="AU809" s="136"/>
      <c r="AV809" s="129"/>
      <c r="AW809" s="140"/>
      <c r="BP809" s="158"/>
      <c r="BR809" s="6"/>
      <c r="BS809" s="11"/>
    </row>
    <row r="810" spans="1:71" ht="15.75" x14ac:dyDescent="0.25">
      <c r="A810" s="52"/>
      <c r="B810" s="56"/>
      <c r="C810" s="7"/>
      <c r="D810" s="7"/>
      <c r="E810" s="7"/>
      <c r="F810" s="7"/>
      <c r="J810" s="71"/>
      <c r="K810" s="74"/>
      <c r="L810" s="181"/>
      <c r="M810" s="181"/>
      <c r="N810" s="78"/>
      <c r="R810" s="80"/>
      <c r="S810" s="92"/>
      <c r="W810" s="107"/>
      <c r="X810" s="62"/>
      <c r="Y810" s="108"/>
      <c r="Z810" s="107"/>
      <c r="AB810" s="108"/>
      <c r="AC810" s="108"/>
      <c r="AD810" s="71"/>
      <c r="AE810" s="71"/>
      <c r="AF810" s="71"/>
      <c r="AG810" s="71"/>
      <c r="AH810" s="120"/>
      <c r="AJ810" s="119"/>
      <c r="AK810" s="119"/>
      <c r="AQ810" s="130"/>
      <c r="AS810" s="7"/>
      <c r="AT810" s="7"/>
      <c r="AU810" s="136"/>
      <c r="AV810" s="129"/>
      <c r="AW810" s="140"/>
      <c r="BP810" s="158"/>
      <c r="BR810" s="6"/>
      <c r="BS810" s="11"/>
    </row>
    <row r="811" spans="1:71" ht="15.75" x14ac:dyDescent="0.25">
      <c r="A811" s="52"/>
      <c r="B811" s="56"/>
      <c r="C811" s="7"/>
      <c r="D811" s="7"/>
      <c r="E811" s="7"/>
      <c r="F811" s="7"/>
      <c r="J811" s="71"/>
      <c r="K811" s="74"/>
      <c r="L811" s="181"/>
      <c r="M811" s="181"/>
      <c r="N811" s="78"/>
      <c r="R811" s="80"/>
      <c r="S811" s="92"/>
      <c r="W811" s="107"/>
      <c r="X811" s="62"/>
      <c r="Y811" s="108"/>
      <c r="Z811" s="107"/>
      <c r="AB811" s="108"/>
      <c r="AC811" s="108"/>
      <c r="AD811" s="71"/>
      <c r="AE811" s="71"/>
      <c r="AF811" s="71"/>
      <c r="AG811" s="71"/>
      <c r="AH811" s="120"/>
      <c r="AJ811" s="119"/>
      <c r="AK811" s="119"/>
      <c r="AQ811" s="130"/>
      <c r="AS811" s="7"/>
      <c r="AT811" s="7"/>
      <c r="AU811" s="136"/>
      <c r="AV811" s="129"/>
      <c r="AW811" s="140"/>
      <c r="BP811" s="158"/>
      <c r="BR811" s="6"/>
      <c r="BS811" s="11"/>
    </row>
    <row r="812" spans="1:71" ht="15.75" x14ac:dyDescent="0.25">
      <c r="A812" s="52"/>
      <c r="B812" s="56"/>
      <c r="C812" s="7"/>
      <c r="D812" s="7"/>
      <c r="E812" s="7"/>
      <c r="F812" s="7"/>
      <c r="J812" s="71"/>
      <c r="K812" s="74"/>
      <c r="L812" s="181"/>
      <c r="M812" s="181"/>
      <c r="N812" s="78"/>
      <c r="R812" s="80"/>
      <c r="S812" s="92"/>
      <c r="W812" s="107"/>
      <c r="X812" s="62"/>
      <c r="Y812" s="108"/>
      <c r="Z812" s="107"/>
      <c r="AB812" s="108"/>
      <c r="AC812" s="108"/>
      <c r="AD812" s="71"/>
      <c r="AE812" s="71"/>
      <c r="AF812" s="71"/>
      <c r="AG812" s="71"/>
      <c r="AH812" s="120"/>
      <c r="AJ812" s="119"/>
      <c r="AK812" s="119"/>
      <c r="AQ812" s="130"/>
      <c r="AS812" s="7"/>
      <c r="AT812" s="7"/>
      <c r="AU812" s="136"/>
      <c r="AV812" s="129"/>
      <c r="AW812" s="140"/>
      <c r="BP812" s="158"/>
      <c r="BR812" s="6"/>
      <c r="BS812" s="11"/>
    </row>
    <row r="813" spans="1:71" ht="15.75" x14ac:dyDescent="0.25">
      <c r="A813" s="52"/>
      <c r="B813" s="56"/>
      <c r="C813" s="7"/>
      <c r="D813" s="7"/>
      <c r="E813" s="7"/>
      <c r="F813" s="7"/>
      <c r="J813" s="71"/>
      <c r="K813" s="74"/>
      <c r="L813" s="181"/>
      <c r="M813" s="181"/>
      <c r="N813" s="78"/>
      <c r="R813" s="80"/>
      <c r="S813" s="92"/>
      <c r="W813" s="107"/>
      <c r="X813" s="62"/>
      <c r="Y813" s="108"/>
      <c r="Z813" s="107"/>
      <c r="AB813" s="108"/>
      <c r="AC813" s="108"/>
      <c r="AD813" s="71"/>
      <c r="AE813" s="71"/>
      <c r="AF813" s="71"/>
      <c r="AG813" s="71"/>
      <c r="AH813" s="120"/>
      <c r="AJ813" s="119"/>
      <c r="AK813" s="119"/>
      <c r="AQ813" s="130"/>
      <c r="AS813" s="7"/>
      <c r="AT813" s="7"/>
      <c r="AU813" s="136"/>
      <c r="AV813" s="129"/>
      <c r="AW813" s="140"/>
      <c r="BP813" s="158"/>
      <c r="BR813" s="6"/>
      <c r="BS813" s="11"/>
    </row>
    <row r="814" spans="1:71" ht="15.75" x14ac:dyDescent="0.25">
      <c r="A814" s="52"/>
      <c r="B814" s="56"/>
      <c r="C814" s="7"/>
      <c r="D814" s="7"/>
      <c r="E814" s="7"/>
      <c r="F814" s="7"/>
      <c r="J814" s="71"/>
      <c r="K814" s="74"/>
      <c r="L814" s="181"/>
      <c r="M814" s="181"/>
      <c r="N814" s="78"/>
      <c r="R814" s="80"/>
      <c r="S814" s="92"/>
      <c r="W814" s="107"/>
      <c r="X814" s="62"/>
      <c r="Y814" s="108"/>
      <c r="Z814" s="107"/>
      <c r="AB814" s="108"/>
      <c r="AC814" s="108"/>
      <c r="AD814" s="71"/>
      <c r="AE814" s="71"/>
      <c r="AF814" s="71"/>
      <c r="AG814" s="71"/>
      <c r="AH814" s="120"/>
      <c r="AJ814" s="119"/>
      <c r="AK814" s="119"/>
      <c r="AQ814" s="130"/>
      <c r="AS814" s="7"/>
      <c r="AT814" s="7"/>
      <c r="AU814" s="136"/>
      <c r="AV814" s="129"/>
      <c r="AW814" s="140"/>
      <c r="BP814" s="158"/>
      <c r="BR814" s="6"/>
      <c r="BS814" s="11"/>
    </row>
    <row r="815" spans="1:71" ht="15.75" x14ac:dyDescent="0.25">
      <c r="A815" s="52"/>
      <c r="B815" s="56"/>
      <c r="C815" s="7"/>
      <c r="D815" s="7"/>
      <c r="E815" s="7"/>
      <c r="F815" s="7"/>
      <c r="J815" s="71"/>
      <c r="K815" s="74"/>
      <c r="L815" s="181"/>
      <c r="M815" s="181"/>
      <c r="N815" s="78"/>
      <c r="R815" s="80"/>
      <c r="S815" s="92"/>
      <c r="W815" s="107"/>
      <c r="X815" s="62"/>
      <c r="Y815" s="108"/>
      <c r="Z815" s="107"/>
      <c r="AB815" s="108"/>
      <c r="AC815" s="108"/>
      <c r="AD815" s="71"/>
      <c r="AE815" s="71"/>
      <c r="AF815" s="71"/>
      <c r="AG815" s="71"/>
      <c r="AH815" s="120"/>
      <c r="AJ815" s="119"/>
      <c r="AK815" s="119"/>
      <c r="AQ815" s="130"/>
      <c r="AS815" s="7"/>
      <c r="AT815" s="7"/>
      <c r="AU815" s="136"/>
      <c r="AV815" s="129"/>
      <c r="AW815" s="140"/>
      <c r="BP815" s="158"/>
      <c r="BR815" s="6"/>
      <c r="BS815" s="11"/>
    </row>
    <row r="816" spans="1:71" ht="15.75" x14ac:dyDescent="0.25">
      <c r="A816" s="52"/>
      <c r="B816" s="56"/>
      <c r="C816" s="7"/>
      <c r="D816" s="7"/>
      <c r="E816" s="7"/>
      <c r="F816" s="7"/>
      <c r="J816" s="71"/>
      <c r="K816" s="74"/>
      <c r="L816" s="181"/>
      <c r="M816" s="181"/>
      <c r="N816" s="78"/>
      <c r="R816" s="80"/>
      <c r="S816" s="92"/>
      <c r="W816" s="107"/>
      <c r="X816" s="62"/>
      <c r="Y816" s="108"/>
      <c r="Z816" s="107"/>
      <c r="AB816" s="108"/>
      <c r="AC816" s="108"/>
      <c r="AD816" s="71"/>
      <c r="AE816" s="71"/>
      <c r="AF816" s="71"/>
      <c r="AG816" s="71"/>
      <c r="AH816" s="120"/>
      <c r="AJ816" s="119"/>
      <c r="AK816" s="119"/>
      <c r="AQ816" s="130"/>
      <c r="AS816" s="7"/>
      <c r="AT816" s="7"/>
      <c r="AU816" s="136"/>
      <c r="AV816" s="129"/>
      <c r="AW816" s="140"/>
      <c r="BP816" s="158"/>
      <c r="BR816" s="6"/>
      <c r="BS816" s="11"/>
    </row>
    <row r="817" spans="1:71" ht="15.75" x14ac:dyDescent="0.25">
      <c r="A817" s="52"/>
      <c r="B817" s="56"/>
      <c r="C817" s="7"/>
      <c r="D817" s="7"/>
      <c r="E817" s="7"/>
      <c r="F817" s="7"/>
      <c r="J817" s="71"/>
      <c r="K817" s="74"/>
      <c r="L817" s="181"/>
      <c r="M817" s="181"/>
      <c r="N817" s="78"/>
      <c r="R817" s="80"/>
      <c r="S817" s="92"/>
      <c r="W817" s="107"/>
      <c r="X817" s="62"/>
      <c r="Y817" s="108"/>
      <c r="Z817" s="107"/>
      <c r="AB817" s="108"/>
      <c r="AC817" s="108"/>
      <c r="AD817" s="71"/>
      <c r="AE817" s="71"/>
      <c r="AF817" s="71"/>
      <c r="AG817" s="71"/>
      <c r="AH817" s="120"/>
      <c r="AJ817" s="119"/>
      <c r="AK817" s="119"/>
      <c r="AQ817" s="130"/>
      <c r="AS817" s="7"/>
      <c r="AT817" s="7"/>
      <c r="AU817" s="136"/>
      <c r="AV817" s="129"/>
      <c r="AW817" s="140"/>
      <c r="BP817" s="158"/>
      <c r="BR817" s="6"/>
      <c r="BS817" s="11"/>
    </row>
    <row r="818" spans="1:71" ht="15.75" x14ac:dyDescent="0.25">
      <c r="A818" s="52"/>
      <c r="B818" s="56"/>
      <c r="C818" s="7"/>
      <c r="D818" s="7"/>
      <c r="E818" s="7"/>
      <c r="F818" s="7"/>
      <c r="J818" s="71"/>
      <c r="K818" s="74"/>
      <c r="L818" s="181"/>
      <c r="M818" s="181"/>
      <c r="N818" s="78"/>
      <c r="R818" s="80"/>
      <c r="S818" s="92"/>
      <c r="W818" s="107"/>
      <c r="X818" s="62"/>
      <c r="Y818" s="108"/>
      <c r="Z818" s="107"/>
      <c r="AB818" s="108"/>
      <c r="AC818" s="108"/>
      <c r="AD818" s="71"/>
      <c r="AE818" s="71"/>
      <c r="AF818" s="71"/>
      <c r="AG818" s="71"/>
      <c r="AH818" s="120"/>
      <c r="AJ818" s="119"/>
      <c r="AK818" s="119"/>
      <c r="AQ818" s="130"/>
      <c r="AS818" s="7"/>
      <c r="AT818" s="7"/>
      <c r="AU818" s="136"/>
      <c r="AV818" s="129"/>
      <c r="AW818" s="140"/>
      <c r="BP818" s="158"/>
      <c r="BR818" s="6"/>
      <c r="BS818" s="11"/>
    </row>
    <row r="819" spans="1:71" ht="15.75" x14ac:dyDescent="0.25">
      <c r="A819" s="52"/>
      <c r="B819" s="56"/>
      <c r="C819" s="7"/>
      <c r="D819" s="7"/>
      <c r="E819" s="7"/>
      <c r="F819" s="7"/>
      <c r="J819" s="71"/>
      <c r="K819" s="74"/>
      <c r="L819" s="181"/>
      <c r="M819" s="181"/>
      <c r="N819" s="78"/>
      <c r="R819" s="80"/>
      <c r="S819" s="92"/>
      <c r="W819" s="107"/>
      <c r="X819" s="62"/>
      <c r="Y819" s="108"/>
      <c r="Z819" s="107"/>
      <c r="AB819" s="108"/>
      <c r="AC819" s="108"/>
      <c r="AD819" s="71"/>
      <c r="AE819" s="71"/>
      <c r="AF819" s="71"/>
      <c r="AG819" s="71"/>
      <c r="AH819" s="120"/>
      <c r="AJ819" s="119"/>
      <c r="AK819" s="119"/>
      <c r="AQ819" s="130"/>
      <c r="AS819" s="7"/>
      <c r="AT819" s="7"/>
      <c r="AU819" s="136"/>
      <c r="AV819" s="129"/>
      <c r="AW819" s="140"/>
      <c r="BP819" s="158"/>
      <c r="BR819" s="6"/>
      <c r="BS819" s="11"/>
    </row>
    <row r="820" spans="1:71" ht="15.75" x14ac:dyDescent="0.25">
      <c r="A820" s="52"/>
      <c r="B820" s="56"/>
      <c r="C820" s="7"/>
      <c r="D820" s="7"/>
      <c r="E820" s="7"/>
      <c r="F820" s="7"/>
      <c r="J820" s="71"/>
      <c r="K820" s="74"/>
      <c r="L820" s="181"/>
      <c r="M820" s="181"/>
      <c r="N820" s="78"/>
      <c r="R820" s="80"/>
      <c r="S820" s="92"/>
      <c r="W820" s="107"/>
      <c r="X820" s="62"/>
      <c r="Y820" s="108"/>
      <c r="Z820" s="107"/>
      <c r="AB820" s="108"/>
      <c r="AC820" s="108"/>
      <c r="AD820" s="71"/>
      <c r="AE820" s="71"/>
      <c r="AF820" s="71"/>
      <c r="AG820" s="71"/>
      <c r="AH820" s="120"/>
      <c r="AJ820" s="119"/>
      <c r="AK820" s="119"/>
      <c r="AQ820" s="130"/>
      <c r="AS820" s="7"/>
      <c r="AT820" s="7"/>
      <c r="AU820" s="136"/>
      <c r="AV820" s="129"/>
      <c r="AW820" s="140"/>
      <c r="BP820" s="158"/>
      <c r="BR820" s="6"/>
      <c r="BS820" s="11"/>
    </row>
    <row r="821" spans="1:71" ht="15.75" x14ac:dyDescent="0.25">
      <c r="A821" s="52"/>
      <c r="B821" s="56"/>
      <c r="C821" s="7"/>
      <c r="D821" s="7"/>
      <c r="E821" s="7"/>
      <c r="F821" s="7"/>
      <c r="J821" s="71"/>
      <c r="K821" s="74"/>
      <c r="L821" s="181"/>
      <c r="M821" s="181"/>
      <c r="N821" s="78"/>
      <c r="R821" s="80"/>
      <c r="S821" s="92"/>
      <c r="W821" s="107"/>
      <c r="X821" s="62"/>
      <c r="Y821" s="108"/>
      <c r="Z821" s="107"/>
      <c r="AB821" s="108"/>
      <c r="AC821" s="108"/>
      <c r="AD821" s="71"/>
      <c r="AE821" s="71"/>
      <c r="AF821" s="71"/>
      <c r="AG821" s="71"/>
      <c r="AH821" s="120"/>
      <c r="AJ821" s="119"/>
      <c r="AK821" s="119"/>
      <c r="AQ821" s="130"/>
      <c r="AS821" s="7"/>
      <c r="AT821" s="7"/>
      <c r="AU821" s="136"/>
      <c r="AV821" s="129"/>
      <c r="AW821" s="140"/>
      <c r="BP821" s="158"/>
      <c r="BR821" s="6"/>
      <c r="BS821" s="11"/>
    </row>
    <row r="822" spans="1:71" ht="15.75" x14ac:dyDescent="0.25">
      <c r="A822" s="52"/>
      <c r="B822" s="56"/>
      <c r="C822" s="7"/>
      <c r="D822" s="7"/>
      <c r="E822" s="7"/>
      <c r="F822" s="7"/>
      <c r="J822" s="71"/>
      <c r="K822" s="74"/>
      <c r="L822" s="181"/>
      <c r="M822" s="181"/>
      <c r="N822" s="78"/>
      <c r="R822" s="80"/>
      <c r="S822" s="92"/>
      <c r="W822" s="107"/>
      <c r="X822" s="62"/>
      <c r="Y822" s="108"/>
      <c r="Z822" s="107"/>
      <c r="AB822" s="108"/>
      <c r="AC822" s="108"/>
      <c r="AD822" s="71"/>
      <c r="AE822" s="71"/>
      <c r="AF822" s="71"/>
      <c r="AG822" s="71"/>
      <c r="AH822" s="120"/>
      <c r="AJ822" s="119"/>
      <c r="AK822" s="119"/>
      <c r="AQ822" s="130"/>
      <c r="AS822" s="7"/>
      <c r="AT822" s="7"/>
      <c r="AU822" s="136"/>
      <c r="AV822" s="129"/>
      <c r="AW822" s="140"/>
      <c r="BP822" s="158"/>
      <c r="BR822" s="6"/>
      <c r="BS822" s="11"/>
    </row>
    <row r="823" spans="1:71" ht="15.75" x14ac:dyDescent="0.25">
      <c r="A823" s="52"/>
      <c r="B823" s="56"/>
      <c r="C823" s="7"/>
      <c r="D823" s="7"/>
      <c r="E823" s="7"/>
      <c r="F823" s="7"/>
      <c r="J823" s="71"/>
      <c r="K823" s="74"/>
      <c r="L823" s="181"/>
      <c r="M823" s="181"/>
      <c r="N823" s="78"/>
      <c r="R823" s="80"/>
      <c r="S823" s="92"/>
      <c r="W823" s="107"/>
      <c r="X823" s="62"/>
      <c r="Y823" s="108"/>
      <c r="Z823" s="107"/>
      <c r="AB823" s="108"/>
      <c r="AC823" s="108"/>
      <c r="AD823" s="71"/>
      <c r="AE823" s="71"/>
      <c r="AF823" s="71"/>
      <c r="AG823" s="71"/>
      <c r="AH823" s="120"/>
      <c r="AJ823" s="119"/>
      <c r="AK823" s="119"/>
      <c r="AQ823" s="130"/>
      <c r="AS823" s="7"/>
      <c r="AT823" s="7"/>
      <c r="AU823" s="136"/>
      <c r="AV823" s="129"/>
      <c r="AW823" s="140"/>
      <c r="BP823" s="158"/>
      <c r="BR823" s="6"/>
      <c r="BS823" s="11"/>
    </row>
    <row r="824" spans="1:71" ht="15.75" x14ac:dyDescent="0.25">
      <c r="A824" s="52"/>
      <c r="B824" s="56"/>
      <c r="C824" s="7"/>
      <c r="D824" s="7"/>
      <c r="E824" s="7"/>
      <c r="F824" s="7"/>
      <c r="J824" s="71"/>
      <c r="K824" s="74"/>
      <c r="L824" s="181"/>
      <c r="M824" s="181"/>
      <c r="N824" s="78"/>
      <c r="R824" s="80"/>
      <c r="S824" s="92"/>
      <c r="W824" s="107"/>
      <c r="X824" s="62"/>
      <c r="Y824" s="108"/>
      <c r="Z824" s="107"/>
      <c r="AB824" s="108"/>
      <c r="AC824" s="108"/>
      <c r="AD824" s="71"/>
      <c r="AE824" s="71"/>
      <c r="AF824" s="71"/>
      <c r="AG824" s="71"/>
      <c r="AH824" s="120"/>
      <c r="AJ824" s="119"/>
      <c r="AK824" s="119"/>
      <c r="AQ824" s="130"/>
      <c r="AS824" s="7"/>
      <c r="AT824" s="7"/>
      <c r="AU824" s="136"/>
      <c r="AV824" s="129"/>
      <c r="AW824" s="140"/>
      <c r="BP824" s="158"/>
      <c r="BR824" s="6"/>
      <c r="BS824" s="11"/>
    </row>
    <row r="825" spans="1:71" ht="15.75" x14ac:dyDescent="0.25">
      <c r="A825" s="52"/>
      <c r="B825" s="56"/>
      <c r="C825" s="7"/>
      <c r="D825" s="7"/>
      <c r="E825" s="7"/>
      <c r="F825" s="7"/>
      <c r="J825" s="71"/>
      <c r="K825" s="74"/>
      <c r="L825" s="181"/>
      <c r="M825" s="181"/>
      <c r="N825" s="78"/>
      <c r="R825" s="80"/>
      <c r="S825" s="92"/>
      <c r="W825" s="107"/>
      <c r="X825" s="62"/>
      <c r="Y825" s="108"/>
      <c r="Z825" s="107"/>
      <c r="AB825" s="108"/>
      <c r="AC825" s="108"/>
      <c r="AD825" s="71"/>
      <c r="AE825" s="71"/>
      <c r="AF825" s="71"/>
      <c r="AG825" s="71"/>
      <c r="AH825" s="120"/>
      <c r="AJ825" s="119"/>
      <c r="AK825" s="119"/>
      <c r="AQ825" s="130"/>
      <c r="AS825" s="7"/>
      <c r="AT825" s="7"/>
      <c r="AU825" s="136"/>
      <c r="AV825" s="129"/>
      <c r="AW825" s="140"/>
      <c r="BP825" s="158"/>
      <c r="BR825" s="6"/>
      <c r="BS825" s="11"/>
    </row>
    <row r="826" spans="1:71" ht="15.75" x14ac:dyDescent="0.25">
      <c r="A826" s="52"/>
      <c r="B826" s="56"/>
      <c r="C826" s="7"/>
      <c r="D826" s="7"/>
      <c r="E826" s="7"/>
      <c r="F826" s="7"/>
      <c r="J826" s="71"/>
      <c r="K826" s="74"/>
      <c r="L826" s="181"/>
      <c r="M826" s="181"/>
      <c r="N826" s="78"/>
      <c r="R826" s="80"/>
      <c r="S826" s="92"/>
      <c r="W826" s="107"/>
      <c r="X826" s="62"/>
      <c r="Y826" s="108"/>
      <c r="Z826" s="107"/>
      <c r="AB826" s="108"/>
      <c r="AC826" s="108"/>
      <c r="AD826" s="71"/>
      <c r="AE826" s="71"/>
      <c r="AF826" s="71"/>
      <c r="AG826" s="71"/>
      <c r="AH826" s="120"/>
      <c r="AJ826" s="119"/>
      <c r="AK826" s="119"/>
      <c r="AQ826" s="130"/>
      <c r="AS826" s="7"/>
      <c r="AT826" s="7"/>
      <c r="AU826" s="136"/>
      <c r="AV826" s="129"/>
      <c r="AW826" s="140"/>
      <c r="BP826" s="158"/>
      <c r="BR826" s="6"/>
      <c r="BS826" s="11"/>
    </row>
    <row r="827" spans="1:71" ht="15.75" x14ac:dyDescent="0.25">
      <c r="A827" s="52"/>
      <c r="B827" s="56"/>
      <c r="C827" s="7"/>
      <c r="D827" s="7"/>
      <c r="E827" s="7"/>
      <c r="F827" s="7"/>
      <c r="J827" s="71"/>
      <c r="K827" s="74"/>
      <c r="L827" s="181"/>
      <c r="M827" s="181"/>
      <c r="N827" s="78"/>
      <c r="R827" s="80"/>
      <c r="S827" s="92"/>
      <c r="W827" s="107"/>
      <c r="X827" s="62"/>
      <c r="Y827" s="108"/>
      <c r="Z827" s="107"/>
      <c r="AB827" s="108"/>
      <c r="AC827" s="108"/>
      <c r="AD827" s="71"/>
      <c r="AE827" s="71"/>
      <c r="AF827" s="71"/>
      <c r="AG827" s="71"/>
      <c r="AH827" s="120"/>
      <c r="AJ827" s="119"/>
      <c r="AK827" s="119"/>
      <c r="AQ827" s="130"/>
      <c r="AS827" s="7"/>
      <c r="AT827" s="7"/>
      <c r="AU827" s="136"/>
      <c r="AV827" s="129"/>
      <c r="AW827" s="140"/>
      <c r="BP827" s="158"/>
      <c r="BR827" s="6"/>
      <c r="BS827" s="11"/>
    </row>
    <row r="828" spans="1:71" ht="15.75" x14ac:dyDescent="0.25">
      <c r="A828" s="52"/>
      <c r="B828" s="56"/>
      <c r="C828" s="7"/>
      <c r="D828" s="7"/>
      <c r="E828" s="7"/>
      <c r="F828" s="7"/>
      <c r="J828" s="71"/>
      <c r="K828" s="74"/>
      <c r="L828" s="181"/>
      <c r="M828" s="181"/>
      <c r="N828" s="78"/>
      <c r="R828" s="80"/>
      <c r="S828" s="92"/>
      <c r="W828" s="107"/>
      <c r="X828" s="62"/>
      <c r="Y828" s="108"/>
      <c r="Z828" s="107"/>
      <c r="AB828" s="108"/>
      <c r="AC828" s="108"/>
      <c r="AD828" s="71"/>
      <c r="AE828" s="71"/>
      <c r="AF828" s="71"/>
      <c r="AG828" s="71"/>
      <c r="AH828" s="120"/>
      <c r="AJ828" s="119"/>
      <c r="AK828" s="119"/>
      <c r="AQ828" s="130"/>
      <c r="AS828" s="7"/>
      <c r="AT828" s="7"/>
      <c r="AU828" s="136"/>
      <c r="AV828" s="129"/>
      <c r="AW828" s="140"/>
      <c r="BP828" s="158"/>
      <c r="BR828" s="6"/>
      <c r="BS828" s="11"/>
    </row>
    <row r="829" spans="1:71" ht="15.75" x14ac:dyDescent="0.25">
      <c r="A829" s="52"/>
      <c r="B829" s="56"/>
      <c r="C829" s="7"/>
      <c r="D829" s="7"/>
      <c r="E829" s="7"/>
      <c r="F829" s="7"/>
      <c r="J829" s="71"/>
      <c r="K829" s="74"/>
      <c r="L829" s="181"/>
      <c r="M829" s="181"/>
      <c r="N829" s="78"/>
      <c r="R829" s="80"/>
      <c r="S829" s="92"/>
      <c r="W829" s="107"/>
      <c r="X829" s="62"/>
      <c r="Y829" s="108"/>
      <c r="Z829" s="107"/>
      <c r="AB829" s="108"/>
      <c r="AC829" s="108"/>
      <c r="AD829" s="71"/>
      <c r="AE829" s="71"/>
      <c r="AF829" s="71"/>
      <c r="AG829" s="71"/>
      <c r="AH829" s="120"/>
      <c r="AJ829" s="119"/>
      <c r="AK829" s="119"/>
      <c r="AQ829" s="130"/>
      <c r="AS829" s="7"/>
      <c r="AT829" s="7"/>
      <c r="AU829" s="136"/>
      <c r="AV829" s="129"/>
      <c r="AW829" s="140"/>
      <c r="BP829" s="158"/>
      <c r="BR829" s="6"/>
      <c r="BS829" s="11"/>
    </row>
    <row r="830" spans="1:71" ht="15.75" x14ac:dyDescent="0.25">
      <c r="A830" s="52"/>
      <c r="B830" s="56"/>
      <c r="C830" s="7"/>
      <c r="D830" s="7"/>
      <c r="E830" s="7"/>
      <c r="F830" s="7"/>
      <c r="J830" s="71"/>
      <c r="K830" s="74"/>
      <c r="L830" s="181"/>
      <c r="M830" s="181"/>
      <c r="N830" s="78"/>
      <c r="R830" s="80"/>
      <c r="S830" s="92"/>
      <c r="W830" s="107"/>
      <c r="X830" s="62"/>
      <c r="Y830" s="108"/>
      <c r="Z830" s="107"/>
      <c r="AB830" s="108"/>
      <c r="AC830" s="108"/>
      <c r="AD830" s="71"/>
      <c r="AE830" s="71"/>
      <c r="AF830" s="71"/>
      <c r="AG830" s="71"/>
      <c r="AH830" s="120"/>
      <c r="AJ830" s="119"/>
      <c r="AK830" s="119"/>
      <c r="AQ830" s="130"/>
      <c r="AS830" s="7"/>
      <c r="AT830" s="7"/>
      <c r="AU830" s="136"/>
      <c r="AV830" s="129"/>
      <c r="AW830" s="140"/>
      <c r="BP830" s="158"/>
      <c r="BR830" s="6"/>
      <c r="BS830" s="11"/>
    </row>
    <row r="831" spans="1:71" ht="15.75" x14ac:dyDescent="0.25">
      <c r="A831" s="52"/>
      <c r="B831" s="56"/>
      <c r="C831" s="7"/>
      <c r="D831" s="7"/>
      <c r="E831" s="7"/>
      <c r="F831" s="7"/>
      <c r="J831" s="71"/>
      <c r="K831" s="74"/>
      <c r="L831" s="181"/>
      <c r="M831" s="181"/>
      <c r="N831" s="78"/>
      <c r="R831" s="80"/>
      <c r="S831" s="92"/>
      <c r="W831" s="107"/>
      <c r="X831" s="62"/>
      <c r="Y831" s="108"/>
      <c r="Z831" s="107"/>
      <c r="AB831" s="108"/>
      <c r="AC831" s="108"/>
      <c r="AD831" s="71"/>
      <c r="AE831" s="71"/>
      <c r="AF831" s="71"/>
      <c r="AG831" s="71"/>
      <c r="AH831" s="120"/>
      <c r="AJ831" s="119"/>
      <c r="AK831" s="119"/>
      <c r="AQ831" s="130"/>
      <c r="AS831" s="7"/>
      <c r="AT831" s="7"/>
      <c r="AU831" s="136"/>
      <c r="AV831" s="129"/>
      <c r="AW831" s="140"/>
      <c r="BP831" s="158"/>
      <c r="BR831" s="6"/>
      <c r="BS831" s="11"/>
    </row>
    <row r="832" spans="1:71" ht="15.75" x14ac:dyDescent="0.25">
      <c r="A832" s="52"/>
      <c r="B832" s="56"/>
      <c r="C832" s="7"/>
      <c r="D832" s="7"/>
      <c r="E832" s="7"/>
      <c r="F832" s="7"/>
      <c r="J832" s="71"/>
      <c r="K832" s="74"/>
      <c r="L832" s="181"/>
      <c r="M832" s="181"/>
      <c r="N832" s="78"/>
      <c r="R832" s="80"/>
      <c r="S832" s="92"/>
      <c r="W832" s="107"/>
      <c r="X832" s="62"/>
      <c r="Y832" s="108"/>
      <c r="Z832" s="107"/>
      <c r="AB832" s="108"/>
      <c r="AC832" s="108"/>
      <c r="AD832" s="71"/>
      <c r="AE832" s="71"/>
      <c r="AF832" s="71"/>
      <c r="AG832" s="71"/>
      <c r="AH832" s="120"/>
      <c r="AJ832" s="119"/>
      <c r="AK832" s="119"/>
      <c r="AQ832" s="130"/>
      <c r="AS832" s="7"/>
      <c r="AT832" s="7"/>
      <c r="AU832" s="136"/>
      <c r="AV832" s="129"/>
      <c r="AW832" s="140"/>
      <c r="BP832" s="158"/>
      <c r="BR832" s="6"/>
      <c r="BS832" s="11"/>
    </row>
    <row r="833" spans="1:71" ht="15.75" x14ac:dyDescent="0.25">
      <c r="A833" s="52"/>
      <c r="B833" s="56"/>
      <c r="C833" s="7"/>
      <c r="D833" s="7"/>
      <c r="E833" s="7"/>
      <c r="F833" s="7"/>
      <c r="J833" s="71"/>
      <c r="K833" s="74"/>
      <c r="L833" s="181"/>
      <c r="M833" s="181"/>
      <c r="N833" s="78"/>
      <c r="R833" s="80"/>
      <c r="S833" s="92"/>
      <c r="W833" s="107"/>
      <c r="X833" s="62"/>
      <c r="Y833" s="108"/>
      <c r="Z833" s="107"/>
      <c r="AB833" s="108"/>
      <c r="AC833" s="108"/>
      <c r="AD833" s="71"/>
      <c r="AE833" s="71"/>
      <c r="AF833" s="71"/>
      <c r="AG833" s="71"/>
      <c r="AH833" s="120"/>
      <c r="AJ833" s="119"/>
      <c r="AK833" s="119"/>
      <c r="AQ833" s="130"/>
      <c r="AS833" s="7"/>
      <c r="AT833" s="7"/>
      <c r="AU833" s="136"/>
      <c r="AV833" s="129"/>
      <c r="AW833" s="140"/>
      <c r="BP833" s="158"/>
      <c r="BR833" s="6"/>
      <c r="BS833" s="11"/>
    </row>
    <row r="834" spans="1:71" ht="15.75" x14ac:dyDescent="0.25">
      <c r="A834" s="52"/>
      <c r="B834" s="56"/>
      <c r="C834" s="7"/>
      <c r="D834" s="7"/>
      <c r="E834" s="7"/>
      <c r="F834" s="7"/>
      <c r="J834" s="71"/>
      <c r="K834" s="74"/>
      <c r="L834" s="181"/>
      <c r="M834" s="181"/>
      <c r="N834" s="78"/>
      <c r="R834" s="80"/>
      <c r="S834" s="92"/>
      <c r="W834" s="107"/>
      <c r="X834" s="62"/>
      <c r="Y834" s="108"/>
      <c r="Z834" s="107"/>
      <c r="AB834" s="108"/>
      <c r="AC834" s="108"/>
      <c r="AD834" s="71"/>
      <c r="AE834" s="71"/>
      <c r="AF834" s="71"/>
      <c r="AG834" s="71"/>
      <c r="AH834" s="120"/>
      <c r="AJ834" s="119"/>
      <c r="AK834" s="119"/>
      <c r="AQ834" s="130"/>
      <c r="AS834" s="7"/>
      <c r="AT834" s="7"/>
      <c r="AU834" s="136"/>
      <c r="AV834" s="129"/>
      <c r="AW834" s="140"/>
      <c r="BP834" s="158"/>
      <c r="BR834" s="6"/>
      <c r="BS834" s="11"/>
    </row>
    <row r="835" spans="1:71" ht="15.75" x14ac:dyDescent="0.25">
      <c r="A835" s="52"/>
      <c r="B835" s="56"/>
      <c r="C835" s="7"/>
      <c r="D835" s="7"/>
      <c r="E835" s="7"/>
      <c r="F835" s="7"/>
      <c r="J835" s="71"/>
      <c r="K835" s="74"/>
      <c r="L835" s="181"/>
      <c r="M835" s="181"/>
      <c r="N835" s="78"/>
      <c r="R835" s="80"/>
      <c r="S835" s="92"/>
      <c r="W835" s="107"/>
      <c r="X835" s="62"/>
      <c r="Y835" s="108"/>
      <c r="Z835" s="107"/>
      <c r="AB835" s="108"/>
      <c r="AC835" s="108"/>
      <c r="AD835" s="71"/>
      <c r="AE835" s="71"/>
      <c r="AF835" s="71"/>
      <c r="AG835" s="71"/>
      <c r="AH835" s="120"/>
      <c r="AJ835" s="119"/>
      <c r="AK835" s="119"/>
      <c r="AQ835" s="130"/>
      <c r="AS835" s="7"/>
      <c r="AT835" s="7"/>
      <c r="AU835" s="136"/>
      <c r="AV835" s="129"/>
      <c r="AW835" s="140"/>
      <c r="BP835" s="158"/>
      <c r="BR835" s="6"/>
      <c r="BS835" s="11"/>
    </row>
    <row r="836" spans="1:71" ht="15.75" x14ac:dyDescent="0.25">
      <c r="A836" s="52"/>
      <c r="B836" s="56"/>
      <c r="C836" s="7"/>
      <c r="D836" s="7"/>
      <c r="E836" s="7"/>
      <c r="F836" s="7"/>
      <c r="J836" s="71"/>
      <c r="K836" s="74"/>
      <c r="L836" s="181"/>
      <c r="M836" s="181"/>
      <c r="N836" s="78"/>
      <c r="R836" s="80"/>
      <c r="S836" s="92"/>
      <c r="W836" s="107"/>
      <c r="X836" s="62"/>
      <c r="Y836" s="108"/>
      <c r="Z836" s="107"/>
      <c r="AB836" s="108"/>
      <c r="AC836" s="108"/>
      <c r="AD836" s="71"/>
      <c r="AE836" s="71"/>
      <c r="AF836" s="71"/>
      <c r="AG836" s="71"/>
      <c r="AH836" s="120"/>
      <c r="AJ836" s="119"/>
      <c r="AK836" s="119"/>
      <c r="AQ836" s="130"/>
      <c r="AS836" s="7"/>
      <c r="AT836" s="7"/>
      <c r="AU836" s="136"/>
      <c r="AV836" s="129"/>
      <c r="AW836" s="140"/>
      <c r="BP836" s="158"/>
      <c r="BR836" s="6"/>
      <c r="BS836" s="11"/>
    </row>
    <row r="837" spans="1:71" ht="15.75" x14ac:dyDescent="0.25">
      <c r="A837" s="52"/>
      <c r="B837" s="56"/>
      <c r="C837" s="7"/>
      <c r="D837" s="7"/>
      <c r="E837" s="7"/>
      <c r="F837" s="7"/>
      <c r="J837" s="71"/>
      <c r="K837" s="74"/>
      <c r="L837" s="181"/>
      <c r="M837" s="181"/>
      <c r="N837" s="78"/>
      <c r="R837" s="80"/>
      <c r="S837" s="92"/>
      <c r="W837" s="107"/>
      <c r="X837" s="62"/>
      <c r="Y837" s="108"/>
      <c r="Z837" s="107"/>
      <c r="AB837" s="108"/>
      <c r="AC837" s="108"/>
      <c r="AD837" s="71"/>
      <c r="AE837" s="71"/>
      <c r="AF837" s="71"/>
      <c r="AG837" s="71"/>
      <c r="AH837" s="120"/>
      <c r="AJ837" s="119"/>
      <c r="AK837" s="119"/>
      <c r="AQ837" s="130"/>
      <c r="AS837" s="7"/>
      <c r="AT837" s="7"/>
      <c r="AU837" s="136"/>
      <c r="AV837" s="129"/>
      <c r="AW837" s="140"/>
      <c r="BP837" s="158"/>
      <c r="BR837" s="6"/>
      <c r="BS837" s="11"/>
    </row>
    <row r="838" spans="1:71" ht="15.75" x14ac:dyDescent="0.25">
      <c r="A838" s="52"/>
      <c r="B838" s="56"/>
      <c r="C838" s="7"/>
      <c r="D838" s="7"/>
      <c r="E838" s="7"/>
      <c r="F838" s="7"/>
      <c r="J838" s="71"/>
      <c r="K838" s="74"/>
      <c r="L838" s="181"/>
      <c r="M838" s="181"/>
      <c r="N838" s="78"/>
      <c r="R838" s="80"/>
      <c r="S838" s="92"/>
      <c r="W838" s="107"/>
      <c r="X838" s="62"/>
      <c r="Y838" s="108"/>
      <c r="Z838" s="107"/>
      <c r="AB838" s="108"/>
      <c r="AC838" s="108"/>
      <c r="AD838" s="71"/>
      <c r="AE838" s="71"/>
      <c r="AF838" s="71"/>
      <c r="AG838" s="71"/>
      <c r="AH838" s="120"/>
      <c r="AJ838" s="119"/>
      <c r="AK838" s="119"/>
      <c r="AQ838" s="130"/>
      <c r="AS838" s="7"/>
      <c r="AT838" s="7"/>
      <c r="AU838" s="136"/>
      <c r="AV838" s="129"/>
      <c r="AW838" s="140"/>
      <c r="BP838" s="158"/>
      <c r="BR838" s="6"/>
      <c r="BS838" s="11"/>
    </row>
    <row r="839" spans="1:71" ht="15.75" x14ac:dyDescent="0.25">
      <c r="A839" s="52"/>
      <c r="B839" s="56"/>
      <c r="C839" s="7"/>
      <c r="D839" s="7"/>
      <c r="E839" s="7"/>
      <c r="F839" s="7"/>
      <c r="J839" s="71"/>
      <c r="K839" s="74"/>
      <c r="L839" s="181"/>
      <c r="M839" s="181"/>
      <c r="N839" s="78"/>
      <c r="R839" s="80"/>
      <c r="S839" s="92"/>
      <c r="W839" s="107"/>
      <c r="X839" s="62"/>
      <c r="Y839" s="108"/>
      <c r="Z839" s="107"/>
      <c r="AB839" s="108"/>
      <c r="AC839" s="108"/>
      <c r="AD839" s="71"/>
      <c r="AE839" s="71"/>
      <c r="AF839" s="71"/>
      <c r="AG839" s="71"/>
      <c r="AH839" s="120"/>
      <c r="AJ839" s="119"/>
      <c r="AK839" s="119"/>
      <c r="AQ839" s="130"/>
      <c r="AS839" s="7"/>
      <c r="AT839" s="7"/>
      <c r="AU839" s="136"/>
      <c r="AV839" s="129"/>
      <c r="AW839" s="140"/>
      <c r="BP839" s="158"/>
      <c r="BR839" s="6"/>
      <c r="BS839" s="11"/>
    </row>
    <row r="840" spans="1:71" ht="15.75" x14ac:dyDescent="0.25">
      <c r="A840" s="52"/>
      <c r="B840" s="56"/>
      <c r="C840" s="7"/>
      <c r="D840" s="7"/>
      <c r="E840" s="7"/>
      <c r="F840" s="7"/>
      <c r="J840" s="71"/>
      <c r="K840" s="74"/>
      <c r="L840" s="181"/>
      <c r="M840" s="181"/>
      <c r="N840" s="78"/>
      <c r="R840" s="80"/>
      <c r="S840" s="92"/>
      <c r="W840" s="107"/>
      <c r="X840" s="62"/>
      <c r="Y840" s="108"/>
      <c r="Z840" s="107"/>
      <c r="AB840" s="108"/>
      <c r="AC840" s="108"/>
      <c r="AD840" s="71"/>
      <c r="AE840" s="71"/>
      <c r="AF840" s="71"/>
      <c r="AG840" s="71"/>
      <c r="AH840" s="120"/>
      <c r="AJ840" s="119"/>
      <c r="AK840" s="119"/>
      <c r="AQ840" s="130"/>
      <c r="AS840" s="7"/>
      <c r="AT840" s="7"/>
      <c r="AU840" s="136"/>
      <c r="AV840" s="129"/>
      <c r="AW840" s="140"/>
      <c r="BP840" s="158"/>
      <c r="BR840" s="6"/>
      <c r="BS840" s="11"/>
    </row>
    <row r="841" spans="1:71" ht="15.75" x14ac:dyDescent="0.25">
      <c r="A841" s="52"/>
      <c r="B841" s="56"/>
      <c r="C841" s="7"/>
      <c r="D841" s="7"/>
      <c r="E841" s="7"/>
      <c r="F841" s="7"/>
      <c r="J841" s="71"/>
      <c r="K841" s="74"/>
      <c r="L841" s="181"/>
      <c r="M841" s="181"/>
      <c r="N841" s="78"/>
      <c r="R841" s="80"/>
      <c r="S841" s="92"/>
      <c r="W841" s="107"/>
      <c r="X841" s="62"/>
      <c r="Y841" s="108"/>
      <c r="Z841" s="107"/>
      <c r="AB841" s="108"/>
      <c r="AC841" s="108"/>
      <c r="AD841" s="71"/>
      <c r="AE841" s="71"/>
      <c r="AF841" s="71"/>
      <c r="AG841" s="71"/>
      <c r="AH841" s="120"/>
      <c r="AJ841" s="119"/>
      <c r="AK841" s="119"/>
      <c r="AQ841" s="130"/>
      <c r="AS841" s="7"/>
      <c r="AT841" s="7"/>
      <c r="AU841" s="136"/>
      <c r="AV841" s="129"/>
      <c r="AW841" s="140"/>
      <c r="BP841" s="158"/>
      <c r="BR841" s="6"/>
      <c r="BS841" s="11"/>
    </row>
    <row r="842" spans="1:71" ht="15.75" x14ac:dyDescent="0.25">
      <c r="A842" s="52"/>
      <c r="B842" s="56"/>
      <c r="C842" s="7"/>
      <c r="D842" s="7"/>
      <c r="E842" s="7"/>
      <c r="F842" s="7"/>
      <c r="J842" s="71"/>
      <c r="K842" s="74"/>
      <c r="L842" s="181"/>
      <c r="M842" s="181"/>
      <c r="N842" s="78"/>
      <c r="R842" s="80"/>
      <c r="S842" s="92"/>
      <c r="W842" s="107"/>
      <c r="X842" s="62"/>
      <c r="Y842" s="108"/>
      <c r="Z842" s="107"/>
      <c r="AB842" s="108"/>
      <c r="AC842" s="108"/>
      <c r="AD842" s="71"/>
      <c r="AE842" s="71"/>
      <c r="AF842" s="71"/>
      <c r="AG842" s="71"/>
      <c r="AH842" s="120"/>
      <c r="AJ842" s="119"/>
      <c r="AK842" s="119"/>
      <c r="AQ842" s="130"/>
      <c r="AS842" s="7"/>
      <c r="AT842" s="7"/>
      <c r="AU842" s="136"/>
      <c r="AV842" s="129"/>
      <c r="AW842" s="140"/>
      <c r="BP842" s="158"/>
      <c r="BR842" s="6"/>
      <c r="BS842" s="11"/>
    </row>
    <row r="843" spans="1:71" ht="15.75" x14ac:dyDescent="0.25">
      <c r="A843" s="52"/>
      <c r="B843" s="56"/>
      <c r="C843" s="7"/>
      <c r="D843" s="7"/>
      <c r="E843" s="7"/>
      <c r="F843" s="7"/>
      <c r="J843" s="71"/>
      <c r="K843" s="74"/>
      <c r="L843" s="181"/>
      <c r="M843" s="181"/>
      <c r="N843" s="78"/>
      <c r="R843" s="80"/>
      <c r="S843" s="92"/>
      <c r="W843" s="107"/>
      <c r="X843" s="62"/>
      <c r="Y843" s="108"/>
      <c r="Z843" s="107"/>
      <c r="AB843" s="108"/>
      <c r="AC843" s="108"/>
      <c r="AD843" s="71"/>
      <c r="AE843" s="71"/>
      <c r="AF843" s="71"/>
      <c r="AG843" s="71"/>
      <c r="AH843" s="120"/>
      <c r="AJ843" s="119"/>
      <c r="AK843" s="119"/>
      <c r="AQ843" s="130"/>
      <c r="AS843" s="7"/>
      <c r="AT843" s="7"/>
      <c r="AU843" s="136"/>
      <c r="AV843" s="129"/>
      <c r="AW843" s="140"/>
      <c r="BP843" s="158"/>
      <c r="BR843" s="6"/>
      <c r="BS843" s="11"/>
    </row>
    <row r="844" spans="1:71" ht="15.75" x14ac:dyDescent="0.25">
      <c r="A844" s="52"/>
      <c r="B844" s="56"/>
      <c r="C844" s="7"/>
      <c r="D844" s="7"/>
      <c r="E844" s="7"/>
      <c r="F844" s="7"/>
      <c r="J844" s="71"/>
      <c r="K844" s="74"/>
      <c r="L844" s="181"/>
      <c r="M844" s="181"/>
      <c r="N844" s="78"/>
      <c r="R844" s="80"/>
      <c r="S844" s="92"/>
      <c r="W844" s="107"/>
      <c r="X844" s="62"/>
      <c r="Y844" s="108"/>
      <c r="Z844" s="107"/>
      <c r="AB844" s="108"/>
      <c r="AC844" s="108"/>
      <c r="AD844" s="71"/>
      <c r="AE844" s="71"/>
      <c r="AF844" s="71"/>
      <c r="AG844" s="71"/>
      <c r="AH844" s="120"/>
      <c r="AJ844" s="119"/>
      <c r="AK844" s="119"/>
      <c r="AQ844" s="130"/>
      <c r="AS844" s="7"/>
      <c r="AT844" s="7"/>
      <c r="AU844" s="136"/>
      <c r="AV844" s="129"/>
      <c r="AW844" s="140"/>
      <c r="BP844" s="158"/>
      <c r="BR844" s="6"/>
      <c r="BS844" s="11"/>
    </row>
    <row r="845" spans="1:71" ht="15.75" x14ac:dyDescent="0.25">
      <c r="A845" s="52"/>
      <c r="B845" s="56"/>
      <c r="C845" s="7"/>
      <c r="D845" s="7"/>
      <c r="E845" s="7"/>
      <c r="F845" s="7"/>
      <c r="J845" s="71"/>
      <c r="K845" s="74"/>
      <c r="L845" s="181"/>
      <c r="M845" s="181"/>
      <c r="N845" s="78"/>
      <c r="R845" s="80"/>
      <c r="S845" s="92"/>
      <c r="W845" s="107"/>
      <c r="X845" s="62"/>
      <c r="Y845" s="108"/>
      <c r="Z845" s="107"/>
      <c r="AB845" s="108"/>
      <c r="AC845" s="108"/>
      <c r="AD845" s="71"/>
      <c r="AE845" s="71"/>
      <c r="AF845" s="71"/>
      <c r="AG845" s="71"/>
      <c r="AH845" s="120"/>
      <c r="AJ845" s="119"/>
      <c r="AK845" s="119"/>
      <c r="AQ845" s="130"/>
      <c r="AS845" s="7"/>
      <c r="AT845" s="7"/>
      <c r="AU845" s="136"/>
      <c r="AV845" s="129"/>
      <c r="AW845" s="140"/>
      <c r="BP845" s="158"/>
      <c r="BR845" s="6"/>
      <c r="BS845" s="11"/>
    </row>
    <row r="846" spans="1:71" ht="15.75" x14ac:dyDescent="0.25">
      <c r="A846" s="52"/>
      <c r="B846" s="56"/>
      <c r="C846" s="7"/>
      <c r="D846" s="7"/>
      <c r="E846" s="7"/>
      <c r="F846" s="7"/>
      <c r="J846" s="71"/>
      <c r="K846" s="74"/>
      <c r="L846" s="181"/>
      <c r="M846" s="181"/>
      <c r="N846" s="78"/>
      <c r="R846" s="80"/>
      <c r="S846" s="92"/>
      <c r="W846" s="107"/>
      <c r="X846" s="62"/>
      <c r="Y846" s="108"/>
      <c r="Z846" s="107"/>
      <c r="AB846" s="108"/>
      <c r="AC846" s="108"/>
      <c r="AD846" s="71"/>
      <c r="AE846" s="71"/>
      <c r="AF846" s="71"/>
      <c r="AG846" s="71"/>
      <c r="AH846" s="120"/>
      <c r="AJ846" s="119"/>
      <c r="AK846" s="119"/>
      <c r="AQ846" s="130"/>
      <c r="AS846" s="7"/>
      <c r="AT846" s="7"/>
      <c r="AU846" s="136"/>
      <c r="AV846" s="129"/>
      <c r="AW846" s="140"/>
      <c r="BP846" s="158"/>
      <c r="BR846" s="6"/>
      <c r="BS846" s="11"/>
    </row>
    <row r="847" spans="1:71" ht="15.75" x14ac:dyDescent="0.25">
      <c r="A847" s="52"/>
      <c r="B847" s="56"/>
      <c r="C847" s="7"/>
      <c r="D847" s="7"/>
      <c r="E847" s="7"/>
      <c r="F847" s="7"/>
      <c r="J847" s="71"/>
      <c r="K847" s="74"/>
      <c r="L847" s="181"/>
      <c r="M847" s="181"/>
      <c r="N847" s="78"/>
      <c r="R847" s="80"/>
      <c r="S847" s="92"/>
      <c r="W847" s="107"/>
      <c r="X847" s="62"/>
      <c r="Y847" s="108"/>
      <c r="Z847" s="107"/>
      <c r="AB847" s="108"/>
      <c r="AC847" s="108"/>
      <c r="AD847" s="71"/>
      <c r="AE847" s="71"/>
      <c r="AF847" s="71"/>
      <c r="AG847" s="71"/>
      <c r="AH847" s="120"/>
      <c r="AJ847" s="119"/>
      <c r="AK847" s="119"/>
      <c r="AQ847" s="130"/>
      <c r="AS847" s="7"/>
      <c r="AT847" s="7"/>
      <c r="AU847" s="136"/>
      <c r="AV847" s="129"/>
      <c r="AW847" s="140"/>
      <c r="BP847" s="158"/>
      <c r="BR847" s="6"/>
      <c r="BS847" s="11"/>
    </row>
    <row r="848" spans="1:71" ht="15.75" x14ac:dyDescent="0.25">
      <c r="A848" s="52"/>
      <c r="B848" s="56"/>
      <c r="C848" s="7"/>
      <c r="D848" s="7"/>
      <c r="E848" s="7"/>
      <c r="F848" s="7"/>
      <c r="J848" s="71"/>
      <c r="K848" s="74"/>
      <c r="L848" s="181"/>
      <c r="M848" s="181"/>
      <c r="N848" s="78"/>
      <c r="R848" s="80"/>
      <c r="S848" s="92"/>
      <c r="W848" s="107"/>
      <c r="X848" s="62"/>
      <c r="Y848" s="108"/>
      <c r="Z848" s="107"/>
      <c r="AB848" s="108"/>
      <c r="AC848" s="108"/>
      <c r="AD848" s="71"/>
      <c r="AE848" s="71"/>
      <c r="AF848" s="71"/>
      <c r="AG848" s="71"/>
      <c r="AH848" s="120"/>
      <c r="AJ848" s="119"/>
      <c r="AK848" s="119"/>
      <c r="AQ848" s="130"/>
      <c r="AS848" s="7"/>
      <c r="AT848" s="7"/>
      <c r="AU848" s="136"/>
      <c r="AV848" s="129"/>
      <c r="AW848" s="140"/>
      <c r="BP848" s="158"/>
      <c r="BR848" s="6"/>
      <c r="BS848" s="11"/>
    </row>
    <row r="849" spans="1:71" ht="15.75" x14ac:dyDescent="0.25">
      <c r="A849" s="52"/>
      <c r="B849" s="56"/>
      <c r="C849" s="7"/>
      <c r="D849" s="7"/>
      <c r="E849" s="7"/>
      <c r="F849" s="7"/>
      <c r="J849" s="71"/>
      <c r="K849" s="74"/>
      <c r="L849" s="181"/>
      <c r="M849" s="181"/>
      <c r="N849" s="78"/>
      <c r="R849" s="80"/>
      <c r="S849" s="92"/>
      <c r="W849" s="107"/>
      <c r="X849" s="62"/>
      <c r="Y849" s="108"/>
      <c r="Z849" s="107"/>
      <c r="AB849" s="108"/>
      <c r="AC849" s="108"/>
      <c r="AD849" s="71"/>
      <c r="AE849" s="71"/>
      <c r="AF849" s="71"/>
      <c r="AG849" s="71"/>
      <c r="AH849" s="120"/>
      <c r="AJ849" s="119"/>
      <c r="AK849" s="119"/>
      <c r="AQ849" s="130"/>
      <c r="AS849" s="7"/>
      <c r="AT849" s="7"/>
      <c r="AU849" s="136"/>
      <c r="AV849" s="129"/>
      <c r="AW849" s="140"/>
      <c r="BP849" s="158"/>
      <c r="BR849" s="6"/>
      <c r="BS849" s="11"/>
    </row>
    <row r="850" spans="1:71" ht="15.75" x14ac:dyDescent="0.25">
      <c r="A850" s="52"/>
      <c r="B850" s="56"/>
      <c r="C850" s="7"/>
      <c r="D850" s="7"/>
      <c r="E850" s="7"/>
      <c r="F850" s="7"/>
      <c r="J850" s="71"/>
      <c r="K850" s="74"/>
      <c r="L850" s="181"/>
      <c r="M850" s="181"/>
      <c r="N850" s="78"/>
      <c r="R850" s="80"/>
      <c r="S850" s="92"/>
      <c r="W850" s="107"/>
      <c r="X850" s="62"/>
      <c r="Y850" s="108"/>
      <c r="Z850" s="107"/>
      <c r="AB850" s="108"/>
      <c r="AC850" s="108"/>
      <c r="AD850" s="71"/>
      <c r="AE850" s="71"/>
      <c r="AF850" s="71"/>
      <c r="AG850" s="71"/>
      <c r="AH850" s="120"/>
      <c r="AJ850" s="119"/>
      <c r="AK850" s="119"/>
      <c r="AQ850" s="130"/>
      <c r="AS850" s="7"/>
      <c r="AT850" s="7"/>
      <c r="AU850" s="136"/>
      <c r="AV850" s="129"/>
      <c r="AW850" s="140"/>
      <c r="BP850" s="158"/>
      <c r="BR850" s="6"/>
      <c r="BS850" s="11"/>
    </row>
    <row r="851" spans="1:71" ht="15.75" x14ac:dyDescent="0.25">
      <c r="A851" s="52"/>
      <c r="B851" s="56"/>
      <c r="C851" s="7"/>
      <c r="D851" s="7"/>
      <c r="E851" s="7"/>
      <c r="F851" s="7"/>
      <c r="J851" s="71"/>
      <c r="K851" s="74"/>
      <c r="L851" s="181"/>
      <c r="M851" s="181"/>
      <c r="N851" s="78"/>
      <c r="R851" s="80"/>
      <c r="S851" s="92"/>
      <c r="W851" s="107"/>
      <c r="X851" s="62"/>
      <c r="Y851" s="108"/>
      <c r="Z851" s="107"/>
      <c r="AB851" s="108"/>
      <c r="AC851" s="108"/>
      <c r="AD851" s="71"/>
      <c r="AE851" s="71"/>
      <c r="AF851" s="71"/>
      <c r="AG851" s="71"/>
      <c r="AH851" s="120"/>
      <c r="AJ851" s="119"/>
      <c r="AK851" s="119"/>
      <c r="AQ851" s="130"/>
      <c r="AS851" s="7"/>
      <c r="AT851" s="7"/>
      <c r="AU851" s="136"/>
      <c r="AV851" s="129"/>
      <c r="AW851" s="140"/>
      <c r="BP851" s="158"/>
      <c r="BR851" s="6"/>
      <c r="BS851" s="11"/>
    </row>
    <row r="852" spans="1:71" ht="15.75" x14ac:dyDescent="0.25">
      <c r="A852" s="52"/>
      <c r="B852" s="56"/>
      <c r="C852" s="7"/>
      <c r="D852" s="7"/>
      <c r="E852" s="7"/>
      <c r="F852" s="7"/>
      <c r="J852" s="71"/>
      <c r="K852" s="74"/>
      <c r="L852" s="181"/>
      <c r="M852" s="181"/>
      <c r="N852" s="78"/>
      <c r="R852" s="80"/>
      <c r="S852" s="92"/>
      <c r="W852" s="107"/>
      <c r="X852" s="62"/>
      <c r="Y852" s="108"/>
      <c r="Z852" s="107"/>
      <c r="AB852" s="108"/>
      <c r="AC852" s="108"/>
      <c r="AD852" s="71"/>
      <c r="AE852" s="71"/>
      <c r="AF852" s="71"/>
      <c r="AG852" s="71"/>
      <c r="AH852" s="120"/>
      <c r="AJ852" s="119"/>
      <c r="AK852" s="119"/>
      <c r="AQ852" s="130"/>
      <c r="AS852" s="7"/>
      <c r="AT852" s="7"/>
      <c r="AU852" s="136"/>
      <c r="AV852" s="129"/>
      <c r="AW852" s="140"/>
      <c r="BP852" s="158"/>
      <c r="BR852" s="6"/>
      <c r="BS852" s="11"/>
    </row>
    <row r="853" spans="1:71" ht="15.75" x14ac:dyDescent="0.25">
      <c r="A853" s="52"/>
      <c r="B853" s="56"/>
      <c r="C853" s="7"/>
      <c r="D853" s="7"/>
      <c r="E853" s="7"/>
      <c r="F853" s="7"/>
      <c r="J853" s="71"/>
      <c r="K853" s="74"/>
      <c r="L853" s="181"/>
      <c r="M853" s="181"/>
      <c r="N853" s="78"/>
      <c r="R853" s="80"/>
      <c r="S853" s="92"/>
      <c r="W853" s="107"/>
      <c r="X853" s="62"/>
      <c r="Y853" s="108"/>
      <c r="Z853" s="107"/>
      <c r="AB853" s="108"/>
      <c r="AC853" s="108"/>
      <c r="AD853" s="71"/>
      <c r="AE853" s="71"/>
      <c r="AF853" s="71"/>
      <c r="AG853" s="71"/>
      <c r="AH853" s="120"/>
      <c r="AJ853" s="119"/>
      <c r="AK853" s="119"/>
      <c r="AQ853" s="130"/>
      <c r="AS853" s="7"/>
      <c r="AT853" s="7"/>
      <c r="AU853" s="136"/>
      <c r="AV853" s="129"/>
      <c r="AW853" s="140"/>
      <c r="BP853" s="158"/>
      <c r="BR853" s="6"/>
      <c r="BS853" s="11"/>
    </row>
    <row r="854" spans="1:71" ht="15.75" x14ac:dyDescent="0.25">
      <c r="A854" s="52"/>
      <c r="B854" s="56"/>
      <c r="C854" s="7"/>
      <c r="D854" s="7"/>
      <c r="E854" s="7"/>
      <c r="F854" s="7"/>
      <c r="J854" s="71"/>
      <c r="K854" s="74"/>
      <c r="L854" s="181"/>
      <c r="M854" s="181"/>
      <c r="N854" s="78"/>
      <c r="R854" s="80"/>
      <c r="S854" s="92"/>
      <c r="W854" s="107"/>
      <c r="X854" s="62"/>
      <c r="Y854" s="108"/>
      <c r="Z854" s="107"/>
      <c r="AB854" s="108"/>
      <c r="AC854" s="108"/>
      <c r="AD854" s="71"/>
      <c r="AE854" s="71"/>
      <c r="AF854" s="71"/>
      <c r="AG854" s="71"/>
      <c r="AH854" s="120"/>
      <c r="AJ854" s="119"/>
      <c r="AK854" s="119"/>
      <c r="AQ854" s="130"/>
      <c r="AS854" s="7"/>
      <c r="AT854" s="7"/>
      <c r="AU854" s="136"/>
      <c r="AV854" s="129"/>
      <c r="AW854" s="140"/>
      <c r="BP854" s="158"/>
      <c r="BR854" s="6"/>
      <c r="BS854" s="11"/>
    </row>
    <row r="855" spans="1:71" ht="15.75" x14ac:dyDescent="0.25">
      <c r="A855" s="52"/>
      <c r="B855" s="56"/>
      <c r="C855" s="7"/>
      <c r="D855" s="7"/>
      <c r="E855" s="7"/>
      <c r="F855" s="7"/>
      <c r="J855" s="71"/>
      <c r="K855" s="74"/>
      <c r="L855" s="181"/>
      <c r="M855" s="181"/>
      <c r="N855" s="78"/>
      <c r="R855" s="80"/>
      <c r="S855" s="92"/>
      <c r="W855" s="107"/>
      <c r="X855" s="62"/>
      <c r="Y855" s="108"/>
      <c r="Z855" s="107"/>
      <c r="AB855" s="108"/>
      <c r="AC855" s="108"/>
      <c r="AD855" s="71"/>
      <c r="AE855" s="71"/>
      <c r="AF855" s="71"/>
      <c r="AG855" s="71"/>
      <c r="AH855" s="120"/>
      <c r="AJ855" s="119"/>
      <c r="AK855" s="119"/>
      <c r="AQ855" s="130"/>
      <c r="AS855" s="7"/>
      <c r="AT855" s="7"/>
      <c r="AU855" s="136"/>
      <c r="AV855" s="129"/>
      <c r="AW855" s="140"/>
      <c r="BP855" s="158"/>
      <c r="BR855" s="6"/>
      <c r="BS855" s="11"/>
    </row>
    <row r="856" spans="1:71" ht="15.75" x14ac:dyDescent="0.25">
      <c r="A856" s="52"/>
      <c r="B856" s="56"/>
      <c r="C856" s="7"/>
      <c r="D856" s="7"/>
      <c r="E856" s="7"/>
      <c r="F856" s="7"/>
      <c r="J856" s="71"/>
      <c r="K856" s="74"/>
      <c r="L856" s="181"/>
      <c r="M856" s="181"/>
      <c r="N856" s="78"/>
      <c r="R856" s="80"/>
      <c r="S856" s="92"/>
      <c r="W856" s="107"/>
      <c r="X856" s="62"/>
      <c r="Y856" s="108"/>
      <c r="Z856" s="107"/>
      <c r="AB856" s="108"/>
      <c r="AC856" s="108"/>
      <c r="AD856" s="71"/>
      <c r="AE856" s="71"/>
      <c r="AF856" s="71"/>
      <c r="AG856" s="71"/>
      <c r="AH856" s="120"/>
      <c r="AJ856" s="119"/>
      <c r="AK856" s="119"/>
      <c r="AQ856" s="130"/>
      <c r="AS856" s="7"/>
      <c r="AT856" s="7"/>
      <c r="AU856" s="136"/>
      <c r="AV856" s="129"/>
      <c r="AW856" s="140"/>
      <c r="BP856" s="158"/>
      <c r="BR856" s="6"/>
      <c r="BS856" s="11"/>
    </row>
    <row r="857" spans="1:71" ht="15.75" x14ac:dyDescent="0.25">
      <c r="A857" s="52"/>
      <c r="B857" s="56"/>
      <c r="C857" s="7"/>
      <c r="D857" s="7"/>
      <c r="E857" s="7"/>
      <c r="F857" s="7"/>
      <c r="J857" s="71"/>
      <c r="K857" s="74"/>
      <c r="L857" s="181"/>
      <c r="M857" s="181"/>
      <c r="N857" s="78"/>
      <c r="R857" s="80"/>
      <c r="S857" s="92"/>
      <c r="W857" s="107"/>
      <c r="X857" s="62"/>
      <c r="Y857" s="108"/>
      <c r="Z857" s="107"/>
      <c r="AB857" s="108"/>
      <c r="AC857" s="108"/>
      <c r="AD857" s="71"/>
      <c r="AE857" s="71"/>
      <c r="AF857" s="71"/>
      <c r="AG857" s="71"/>
      <c r="AH857" s="120"/>
      <c r="AJ857" s="119"/>
      <c r="AK857" s="119"/>
      <c r="AQ857" s="130"/>
      <c r="AS857" s="7"/>
      <c r="AT857" s="7"/>
      <c r="AU857" s="136"/>
      <c r="AV857" s="129"/>
      <c r="AW857" s="140"/>
      <c r="BP857" s="158"/>
      <c r="BR857" s="6"/>
      <c r="BS857" s="11"/>
    </row>
    <row r="858" spans="1:71" ht="15.75" x14ac:dyDescent="0.25">
      <c r="A858" s="52"/>
      <c r="B858" s="56"/>
      <c r="C858" s="7"/>
      <c r="D858" s="7"/>
      <c r="E858" s="7"/>
      <c r="F858" s="7"/>
      <c r="J858" s="71"/>
      <c r="K858" s="74"/>
      <c r="L858" s="181"/>
      <c r="M858" s="181"/>
      <c r="N858" s="78"/>
      <c r="R858" s="80"/>
      <c r="S858" s="92"/>
      <c r="W858" s="107"/>
      <c r="X858" s="62"/>
      <c r="Y858" s="108"/>
      <c r="Z858" s="107"/>
      <c r="AB858" s="108"/>
      <c r="AC858" s="108"/>
      <c r="AD858" s="71"/>
      <c r="AE858" s="71"/>
      <c r="AF858" s="71"/>
      <c r="AG858" s="71"/>
      <c r="AH858" s="120"/>
      <c r="AJ858" s="119"/>
      <c r="AK858" s="119"/>
      <c r="AQ858" s="130"/>
      <c r="AS858" s="7"/>
      <c r="AT858" s="7"/>
      <c r="AU858" s="136"/>
      <c r="AV858" s="129"/>
      <c r="AW858" s="140"/>
      <c r="BP858" s="158"/>
      <c r="BR858" s="6"/>
      <c r="BS858" s="11"/>
    </row>
    <row r="859" spans="1:71" ht="15.75" x14ac:dyDescent="0.25">
      <c r="A859" s="52"/>
      <c r="B859" s="56"/>
      <c r="C859" s="7"/>
      <c r="D859" s="7"/>
      <c r="E859" s="7"/>
      <c r="F859" s="7"/>
      <c r="J859" s="71"/>
      <c r="K859" s="74"/>
      <c r="L859" s="181"/>
      <c r="M859" s="181"/>
      <c r="N859" s="78"/>
      <c r="R859" s="80"/>
      <c r="S859" s="92"/>
      <c r="W859" s="107"/>
      <c r="X859" s="62"/>
      <c r="Y859" s="108"/>
      <c r="Z859" s="107"/>
      <c r="AB859" s="108"/>
      <c r="AC859" s="108"/>
      <c r="AD859" s="71"/>
      <c r="AE859" s="71"/>
      <c r="AF859" s="71"/>
      <c r="AG859" s="71"/>
      <c r="AH859" s="120"/>
      <c r="AJ859" s="119"/>
      <c r="AK859" s="119"/>
      <c r="AQ859" s="130"/>
      <c r="AS859" s="7"/>
      <c r="AT859" s="7"/>
      <c r="AU859" s="136"/>
      <c r="AV859" s="129"/>
      <c r="AW859" s="140"/>
      <c r="BP859" s="158"/>
      <c r="BR859" s="6"/>
      <c r="BS859" s="11"/>
    </row>
    <row r="860" spans="1:71" ht="15.75" x14ac:dyDescent="0.25">
      <c r="A860" s="52"/>
      <c r="B860" s="56"/>
      <c r="C860" s="7"/>
      <c r="D860" s="7"/>
      <c r="E860" s="7"/>
      <c r="F860" s="7"/>
      <c r="J860" s="71"/>
      <c r="K860" s="74"/>
      <c r="L860" s="181"/>
      <c r="M860" s="181"/>
      <c r="N860" s="78"/>
      <c r="R860" s="80"/>
      <c r="S860" s="92"/>
      <c r="W860" s="107"/>
      <c r="X860" s="62"/>
      <c r="Y860" s="108"/>
      <c r="Z860" s="107"/>
      <c r="AB860" s="108"/>
      <c r="AC860" s="108"/>
      <c r="AD860" s="71"/>
      <c r="AE860" s="71"/>
      <c r="AF860" s="71"/>
      <c r="AG860" s="71"/>
      <c r="AH860" s="120"/>
      <c r="AJ860" s="119"/>
      <c r="AK860" s="119"/>
      <c r="AQ860" s="130"/>
      <c r="AS860" s="7"/>
      <c r="AT860" s="7"/>
      <c r="AU860" s="136"/>
      <c r="AV860" s="129"/>
      <c r="AW860" s="140"/>
      <c r="BP860" s="158"/>
      <c r="BR860" s="6"/>
      <c r="BS860" s="11"/>
    </row>
    <row r="861" spans="1:71" ht="15.75" x14ac:dyDescent="0.25">
      <c r="A861" s="52"/>
      <c r="B861" s="56"/>
      <c r="C861" s="7"/>
      <c r="D861" s="7"/>
      <c r="E861" s="7"/>
      <c r="F861" s="7"/>
      <c r="J861" s="71"/>
      <c r="K861" s="74"/>
      <c r="L861" s="181"/>
      <c r="M861" s="181"/>
      <c r="N861" s="78"/>
      <c r="R861" s="80"/>
      <c r="S861" s="92"/>
      <c r="W861" s="107"/>
      <c r="X861" s="62"/>
      <c r="Y861" s="108"/>
      <c r="Z861" s="107"/>
      <c r="AB861" s="108"/>
      <c r="AC861" s="108"/>
      <c r="AD861" s="71"/>
      <c r="AE861" s="71"/>
      <c r="AF861" s="71"/>
      <c r="AG861" s="71"/>
      <c r="AH861" s="120"/>
      <c r="AJ861" s="119"/>
      <c r="AK861" s="119"/>
      <c r="AQ861" s="130"/>
      <c r="AS861" s="7"/>
      <c r="AT861" s="7"/>
      <c r="AU861" s="136"/>
      <c r="AV861" s="129"/>
      <c r="AW861" s="140"/>
      <c r="BP861" s="158"/>
      <c r="BR861" s="6"/>
      <c r="BS861" s="11"/>
    </row>
    <row r="862" spans="1:71" ht="15.75" x14ac:dyDescent="0.25">
      <c r="A862" s="52"/>
      <c r="B862" s="56"/>
      <c r="C862" s="7"/>
      <c r="D862" s="7"/>
      <c r="E862" s="7"/>
      <c r="F862" s="7"/>
      <c r="J862" s="71"/>
      <c r="K862" s="74"/>
      <c r="L862" s="181"/>
      <c r="M862" s="181"/>
      <c r="N862" s="78"/>
      <c r="R862" s="80"/>
      <c r="S862" s="92"/>
      <c r="W862" s="107"/>
      <c r="X862" s="62"/>
      <c r="Y862" s="108"/>
      <c r="Z862" s="107"/>
      <c r="AB862" s="108"/>
      <c r="AC862" s="108"/>
      <c r="AD862" s="71"/>
      <c r="AE862" s="71"/>
      <c r="AF862" s="71"/>
      <c r="AG862" s="71"/>
      <c r="AH862" s="120"/>
      <c r="AJ862" s="119"/>
      <c r="AK862" s="119"/>
      <c r="AQ862" s="130"/>
      <c r="AS862" s="7"/>
      <c r="AT862" s="7"/>
      <c r="AU862" s="136"/>
      <c r="AV862" s="129"/>
      <c r="AW862" s="140"/>
      <c r="BP862" s="158"/>
      <c r="BR862" s="6"/>
      <c r="BS862" s="11"/>
    </row>
    <row r="863" spans="1:71" ht="15.75" x14ac:dyDescent="0.25">
      <c r="A863" s="52"/>
      <c r="B863" s="56"/>
      <c r="C863" s="7"/>
      <c r="D863" s="7"/>
      <c r="E863" s="7"/>
      <c r="F863" s="7"/>
      <c r="J863" s="71"/>
      <c r="K863" s="74"/>
      <c r="L863" s="181"/>
      <c r="M863" s="181"/>
      <c r="N863" s="78"/>
      <c r="R863" s="80"/>
      <c r="S863" s="92"/>
      <c r="W863" s="107"/>
      <c r="X863" s="62"/>
      <c r="Y863" s="108"/>
      <c r="Z863" s="107"/>
      <c r="AB863" s="108"/>
      <c r="AC863" s="108"/>
      <c r="AD863" s="71"/>
      <c r="AE863" s="71"/>
      <c r="AF863" s="71"/>
      <c r="AG863" s="71"/>
      <c r="AH863" s="120"/>
      <c r="AJ863" s="119"/>
      <c r="AK863" s="119"/>
      <c r="AQ863" s="130"/>
      <c r="AS863" s="7"/>
      <c r="AT863" s="7"/>
      <c r="AU863" s="136"/>
      <c r="AV863" s="129"/>
      <c r="AW863" s="140"/>
      <c r="BP863" s="158"/>
      <c r="BR863" s="6"/>
      <c r="BS863" s="11"/>
    </row>
    <row r="864" spans="1:71" ht="15.75" x14ac:dyDescent="0.25">
      <c r="A864" s="52"/>
      <c r="B864" s="56"/>
      <c r="C864" s="7"/>
      <c r="D864" s="7"/>
      <c r="E864" s="7"/>
      <c r="F864" s="7"/>
      <c r="J864" s="71"/>
      <c r="K864" s="74"/>
      <c r="L864" s="181"/>
      <c r="M864" s="181"/>
      <c r="N864" s="78"/>
      <c r="R864" s="80"/>
      <c r="S864" s="92"/>
      <c r="W864" s="107"/>
      <c r="X864" s="62"/>
      <c r="Y864" s="108"/>
      <c r="Z864" s="107"/>
      <c r="AB864" s="108"/>
      <c r="AC864" s="108"/>
      <c r="AD864" s="71"/>
      <c r="AE864" s="71"/>
      <c r="AF864" s="71"/>
      <c r="AG864" s="71"/>
      <c r="AH864" s="120"/>
      <c r="AJ864" s="119"/>
      <c r="AK864" s="119"/>
      <c r="AQ864" s="130"/>
      <c r="AS864" s="7"/>
      <c r="AT864" s="7"/>
      <c r="AU864" s="136"/>
      <c r="AV864" s="129"/>
      <c r="AW864" s="140"/>
      <c r="BP864" s="158"/>
      <c r="BR864" s="6"/>
      <c r="BS864" s="11"/>
    </row>
    <row r="865" spans="1:71" ht="15.75" x14ac:dyDescent="0.25">
      <c r="A865" s="52"/>
      <c r="B865" s="56"/>
      <c r="C865" s="7"/>
      <c r="D865" s="7"/>
      <c r="E865" s="7"/>
      <c r="F865" s="7"/>
      <c r="J865" s="71"/>
      <c r="K865" s="74"/>
      <c r="L865" s="181"/>
      <c r="M865" s="181"/>
      <c r="N865" s="78"/>
      <c r="R865" s="80"/>
      <c r="S865" s="92"/>
      <c r="W865" s="107"/>
      <c r="X865" s="62"/>
      <c r="Y865" s="108"/>
      <c r="Z865" s="107"/>
      <c r="AB865" s="108"/>
      <c r="AC865" s="108"/>
      <c r="AD865" s="71"/>
      <c r="AE865" s="71"/>
      <c r="AF865" s="71"/>
      <c r="AG865" s="71"/>
      <c r="AH865" s="120"/>
      <c r="AJ865" s="119"/>
      <c r="AK865" s="119"/>
      <c r="AQ865" s="130"/>
      <c r="AS865" s="7"/>
      <c r="AT865" s="7"/>
      <c r="AU865" s="136"/>
      <c r="AV865" s="129"/>
      <c r="AW865" s="140"/>
      <c r="BP865" s="158"/>
      <c r="BR865" s="6"/>
      <c r="BS865" s="11"/>
    </row>
    <row r="866" spans="1:71" ht="15.75" x14ac:dyDescent="0.25">
      <c r="A866" s="52"/>
      <c r="B866" s="56"/>
      <c r="C866" s="7"/>
      <c r="D866" s="7"/>
      <c r="E866" s="7"/>
      <c r="F866" s="7"/>
      <c r="J866" s="71"/>
      <c r="K866" s="74"/>
      <c r="L866" s="181"/>
      <c r="M866" s="181"/>
      <c r="N866" s="78"/>
      <c r="R866" s="80"/>
      <c r="S866" s="92"/>
      <c r="W866" s="107"/>
      <c r="X866" s="62"/>
      <c r="Y866" s="108"/>
      <c r="Z866" s="107"/>
      <c r="AB866" s="108"/>
      <c r="AC866" s="108"/>
      <c r="AD866" s="71"/>
      <c r="AE866" s="71"/>
      <c r="AF866" s="71"/>
      <c r="AG866" s="71"/>
      <c r="AH866" s="120"/>
      <c r="AJ866" s="119"/>
      <c r="AK866" s="119"/>
      <c r="AQ866" s="130"/>
      <c r="AS866" s="7"/>
      <c r="AT866" s="7"/>
      <c r="AU866" s="136"/>
      <c r="AV866" s="129"/>
      <c r="AW866" s="140"/>
      <c r="BP866" s="158"/>
      <c r="BR866" s="6"/>
      <c r="BS866" s="11"/>
    </row>
    <row r="867" spans="1:71" ht="15.75" x14ac:dyDescent="0.25">
      <c r="A867" s="52"/>
      <c r="B867" s="56"/>
      <c r="C867" s="7"/>
      <c r="D867" s="7"/>
      <c r="E867" s="7"/>
      <c r="F867" s="7"/>
      <c r="J867" s="71"/>
      <c r="K867" s="74"/>
      <c r="L867" s="181"/>
      <c r="M867" s="181"/>
      <c r="N867" s="78"/>
      <c r="R867" s="80"/>
      <c r="S867" s="92"/>
      <c r="W867" s="107"/>
      <c r="X867" s="62"/>
      <c r="Y867" s="108"/>
      <c r="Z867" s="107"/>
      <c r="AB867" s="108"/>
      <c r="AC867" s="108"/>
      <c r="AD867" s="71"/>
      <c r="AE867" s="71"/>
      <c r="AF867" s="71"/>
      <c r="AG867" s="71"/>
      <c r="AH867" s="120"/>
      <c r="AJ867" s="119"/>
      <c r="AK867" s="119"/>
      <c r="AQ867" s="130"/>
      <c r="AS867" s="7"/>
      <c r="AT867" s="7"/>
      <c r="AU867" s="136"/>
      <c r="AV867" s="129"/>
      <c r="AW867" s="140"/>
      <c r="BP867" s="158"/>
      <c r="BR867" s="6"/>
      <c r="BS867" s="11"/>
    </row>
    <row r="868" spans="1:71" ht="15.75" x14ac:dyDescent="0.25">
      <c r="A868" s="52"/>
      <c r="B868" s="56"/>
      <c r="C868" s="7"/>
      <c r="D868" s="7"/>
      <c r="E868" s="7"/>
      <c r="F868" s="7"/>
      <c r="J868" s="71"/>
      <c r="K868" s="74"/>
      <c r="L868" s="181"/>
      <c r="M868" s="181"/>
      <c r="N868" s="78"/>
      <c r="R868" s="80"/>
      <c r="S868" s="92"/>
      <c r="W868" s="107"/>
      <c r="X868" s="62"/>
      <c r="Y868" s="108"/>
      <c r="Z868" s="107"/>
      <c r="AB868" s="108"/>
      <c r="AC868" s="108"/>
      <c r="AD868" s="71"/>
      <c r="AE868" s="71"/>
      <c r="AF868" s="71"/>
      <c r="AG868" s="71"/>
      <c r="AH868" s="120"/>
      <c r="AJ868" s="119"/>
      <c r="AK868" s="119"/>
      <c r="AQ868" s="130"/>
      <c r="AS868" s="7"/>
      <c r="AT868" s="7"/>
      <c r="AU868" s="136"/>
      <c r="AV868" s="129"/>
      <c r="AW868" s="140"/>
      <c r="BP868" s="158"/>
      <c r="BR868" s="6"/>
      <c r="BS868" s="11"/>
    </row>
    <row r="869" spans="1:71" ht="15.75" x14ac:dyDescent="0.25">
      <c r="A869" s="52"/>
      <c r="B869" s="56"/>
      <c r="C869" s="7"/>
      <c r="D869" s="7"/>
      <c r="E869" s="7"/>
      <c r="F869" s="7"/>
      <c r="J869" s="71"/>
      <c r="K869" s="74"/>
      <c r="L869" s="181"/>
      <c r="M869" s="181"/>
      <c r="N869" s="78"/>
      <c r="R869" s="80"/>
      <c r="S869" s="92"/>
      <c r="W869" s="107"/>
      <c r="X869" s="62"/>
      <c r="Y869" s="108"/>
      <c r="Z869" s="107"/>
      <c r="AB869" s="108"/>
      <c r="AC869" s="108"/>
      <c r="AD869" s="71"/>
      <c r="AE869" s="71"/>
      <c r="AF869" s="71"/>
      <c r="AG869" s="71"/>
      <c r="AH869" s="120"/>
      <c r="AJ869" s="119"/>
      <c r="AK869" s="119"/>
      <c r="AQ869" s="130"/>
      <c r="AS869" s="7"/>
      <c r="AT869" s="7"/>
      <c r="AU869" s="136"/>
      <c r="AV869" s="129"/>
      <c r="AW869" s="140"/>
      <c r="BP869" s="158"/>
      <c r="BR869" s="6"/>
      <c r="BS869" s="11"/>
    </row>
    <row r="870" spans="1:71" ht="15.75" x14ac:dyDescent="0.25">
      <c r="A870" s="52"/>
      <c r="B870" s="56"/>
      <c r="C870" s="7"/>
      <c r="D870" s="7"/>
      <c r="E870" s="7"/>
      <c r="F870" s="7"/>
      <c r="J870" s="71"/>
      <c r="K870" s="74"/>
      <c r="L870" s="181"/>
      <c r="M870" s="181"/>
      <c r="N870" s="78"/>
      <c r="R870" s="80"/>
      <c r="S870" s="92"/>
      <c r="W870" s="107"/>
      <c r="X870" s="62"/>
      <c r="Y870" s="108"/>
      <c r="Z870" s="107"/>
      <c r="AB870" s="108"/>
      <c r="AC870" s="108"/>
      <c r="AD870" s="71"/>
      <c r="AE870" s="71"/>
      <c r="AF870" s="71"/>
      <c r="AG870" s="71"/>
      <c r="AH870" s="120"/>
      <c r="AJ870" s="119"/>
      <c r="AK870" s="119"/>
      <c r="AQ870" s="130"/>
      <c r="AS870" s="7"/>
      <c r="AT870" s="7"/>
      <c r="AU870" s="136"/>
      <c r="AV870" s="129"/>
      <c r="AW870" s="140"/>
      <c r="BP870" s="158"/>
      <c r="BR870" s="6"/>
      <c r="BS870" s="11"/>
    </row>
    <row r="871" spans="1:71" ht="15.75" x14ac:dyDescent="0.25">
      <c r="A871" s="52"/>
      <c r="B871" s="56"/>
      <c r="C871" s="7"/>
      <c r="D871" s="7"/>
      <c r="E871" s="7"/>
      <c r="F871" s="7"/>
      <c r="J871" s="71"/>
      <c r="K871" s="74"/>
      <c r="L871" s="181"/>
      <c r="M871" s="181"/>
      <c r="N871" s="78"/>
      <c r="R871" s="80"/>
      <c r="S871" s="92"/>
      <c r="W871" s="107"/>
      <c r="X871" s="62"/>
      <c r="Y871" s="108"/>
      <c r="Z871" s="107"/>
      <c r="AB871" s="108"/>
      <c r="AC871" s="108"/>
      <c r="AD871" s="71"/>
      <c r="AE871" s="71"/>
      <c r="AF871" s="71"/>
      <c r="AG871" s="71"/>
      <c r="AH871" s="120"/>
      <c r="AJ871" s="119"/>
      <c r="AK871" s="119"/>
      <c r="AQ871" s="130"/>
      <c r="AS871" s="7"/>
      <c r="AT871" s="7"/>
      <c r="AU871" s="136"/>
      <c r="AV871" s="129"/>
      <c r="AW871" s="140"/>
      <c r="BP871" s="158"/>
      <c r="BR871" s="6"/>
      <c r="BS871" s="11"/>
    </row>
    <row r="872" spans="1:71" ht="15.75" x14ac:dyDescent="0.25">
      <c r="A872" s="52"/>
      <c r="B872" s="56"/>
      <c r="C872" s="7"/>
      <c r="D872" s="7"/>
      <c r="E872" s="7"/>
      <c r="F872" s="7"/>
      <c r="J872" s="71"/>
      <c r="K872" s="74"/>
      <c r="L872" s="181"/>
      <c r="M872" s="181"/>
      <c r="N872" s="78"/>
      <c r="R872" s="80"/>
      <c r="S872" s="92"/>
      <c r="W872" s="107"/>
      <c r="X872" s="62"/>
      <c r="Y872" s="108"/>
      <c r="Z872" s="107"/>
      <c r="AB872" s="108"/>
      <c r="AC872" s="108"/>
      <c r="AD872" s="71"/>
      <c r="AE872" s="71"/>
      <c r="AF872" s="71"/>
      <c r="AG872" s="71"/>
      <c r="AH872" s="120"/>
      <c r="AJ872" s="119"/>
      <c r="AK872" s="119"/>
      <c r="AQ872" s="130"/>
      <c r="AS872" s="7"/>
      <c r="AT872" s="7"/>
      <c r="AU872" s="136"/>
      <c r="AV872" s="129"/>
      <c r="AW872" s="140"/>
      <c r="BP872" s="158"/>
      <c r="BR872" s="6"/>
      <c r="BS872" s="11"/>
    </row>
    <row r="873" spans="1:71" ht="15.75" x14ac:dyDescent="0.25">
      <c r="A873" s="52"/>
      <c r="B873" s="56"/>
      <c r="C873" s="7"/>
      <c r="D873" s="7"/>
      <c r="E873" s="7"/>
      <c r="F873" s="7"/>
      <c r="J873" s="71"/>
      <c r="K873" s="74"/>
      <c r="L873" s="181"/>
      <c r="M873" s="181"/>
      <c r="N873" s="78"/>
      <c r="R873" s="80"/>
      <c r="S873" s="92"/>
      <c r="W873" s="107"/>
      <c r="X873" s="62"/>
      <c r="Y873" s="108"/>
      <c r="Z873" s="107"/>
      <c r="AB873" s="108"/>
      <c r="AC873" s="108"/>
      <c r="AD873" s="71"/>
      <c r="AE873" s="71"/>
      <c r="AF873" s="71"/>
      <c r="AG873" s="71"/>
      <c r="AH873" s="120"/>
      <c r="AJ873" s="119"/>
      <c r="AK873" s="119"/>
      <c r="AQ873" s="130"/>
      <c r="AS873" s="7"/>
      <c r="AT873" s="7"/>
      <c r="AU873" s="136"/>
      <c r="AV873" s="129"/>
      <c r="AW873" s="140"/>
      <c r="BP873" s="158"/>
      <c r="BR873" s="6"/>
      <c r="BS873" s="11"/>
    </row>
    <row r="874" spans="1:71" ht="15.75" x14ac:dyDescent="0.25">
      <c r="A874" s="52"/>
      <c r="B874" s="56"/>
      <c r="C874" s="7"/>
      <c r="D874" s="7"/>
      <c r="E874" s="7"/>
      <c r="F874" s="7"/>
      <c r="J874" s="71"/>
      <c r="K874" s="74"/>
      <c r="L874" s="181"/>
      <c r="M874" s="181"/>
      <c r="N874" s="78"/>
      <c r="R874" s="80"/>
      <c r="S874" s="92"/>
      <c r="W874" s="107"/>
      <c r="X874" s="62"/>
      <c r="Y874" s="108"/>
      <c r="Z874" s="107"/>
      <c r="AB874" s="108"/>
      <c r="AC874" s="108"/>
      <c r="AD874" s="71"/>
      <c r="AE874" s="71"/>
      <c r="AF874" s="71"/>
      <c r="AG874" s="71"/>
      <c r="AH874" s="120"/>
      <c r="AJ874" s="119"/>
      <c r="AK874" s="119"/>
      <c r="AQ874" s="130"/>
      <c r="AS874" s="7"/>
      <c r="AT874" s="7"/>
      <c r="AU874" s="136"/>
      <c r="AV874" s="129"/>
      <c r="AW874" s="140"/>
      <c r="BP874" s="158"/>
      <c r="BR874" s="6"/>
      <c r="BS874" s="11"/>
    </row>
    <row r="875" spans="1:71" ht="15.75" x14ac:dyDescent="0.25">
      <c r="A875" s="52"/>
      <c r="B875" s="56"/>
      <c r="C875" s="7"/>
      <c r="D875" s="7"/>
      <c r="E875" s="7"/>
      <c r="F875" s="7"/>
      <c r="J875" s="71"/>
      <c r="K875" s="74"/>
      <c r="L875" s="181"/>
      <c r="M875" s="181"/>
      <c r="N875" s="78"/>
      <c r="R875" s="80"/>
      <c r="S875" s="92"/>
      <c r="W875" s="107"/>
      <c r="X875" s="62"/>
      <c r="Y875" s="108"/>
      <c r="Z875" s="107"/>
      <c r="AB875" s="108"/>
      <c r="AC875" s="108"/>
      <c r="AD875" s="71"/>
      <c r="AE875" s="71"/>
      <c r="AF875" s="71"/>
      <c r="AG875" s="71"/>
      <c r="AH875" s="120"/>
      <c r="AJ875" s="119"/>
      <c r="AK875" s="119"/>
      <c r="AQ875" s="130"/>
      <c r="AS875" s="7"/>
      <c r="AT875" s="7"/>
      <c r="AU875" s="136"/>
      <c r="AV875" s="129"/>
      <c r="AW875" s="140"/>
      <c r="BP875" s="158"/>
      <c r="BR875" s="6"/>
      <c r="BS875" s="11"/>
    </row>
    <row r="876" spans="1:71" ht="15.75" x14ac:dyDescent="0.25">
      <c r="A876" s="52"/>
      <c r="B876" s="56"/>
      <c r="C876" s="7"/>
      <c r="D876" s="7"/>
      <c r="E876" s="7"/>
      <c r="F876" s="7"/>
      <c r="J876" s="71"/>
      <c r="K876" s="74"/>
      <c r="L876" s="181"/>
      <c r="M876" s="181"/>
      <c r="N876" s="78"/>
      <c r="R876" s="80"/>
      <c r="S876" s="92"/>
      <c r="W876" s="107"/>
      <c r="X876" s="62"/>
      <c r="Y876" s="108"/>
      <c r="Z876" s="107"/>
      <c r="AB876" s="108"/>
      <c r="AC876" s="108"/>
      <c r="AD876" s="71"/>
      <c r="AE876" s="71"/>
      <c r="AF876" s="71"/>
      <c r="AG876" s="71"/>
      <c r="AH876" s="120"/>
      <c r="AJ876" s="119"/>
      <c r="AK876" s="119"/>
      <c r="AQ876" s="130"/>
      <c r="AS876" s="7"/>
      <c r="AT876" s="7"/>
      <c r="AU876" s="136"/>
      <c r="AV876" s="129"/>
      <c r="AW876" s="140"/>
      <c r="BP876" s="158"/>
      <c r="BR876" s="6"/>
      <c r="BS876" s="11"/>
    </row>
    <row r="877" spans="1:71" ht="15.75" x14ac:dyDescent="0.25">
      <c r="A877" s="52"/>
      <c r="B877" s="56"/>
      <c r="C877" s="7"/>
      <c r="D877" s="7"/>
      <c r="E877" s="7"/>
      <c r="F877" s="7"/>
      <c r="J877" s="71"/>
      <c r="K877" s="74"/>
      <c r="L877" s="181"/>
      <c r="M877" s="181"/>
      <c r="N877" s="78"/>
      <c r="R877" s="80"/>
      <c r="S877" s="92"/>
      <c r="W877" s="107"/>
      <c r="X877" s="62"/>
      <c r="Y877" s="108"/>
      <c r="Z877" s="107"/>
      <c r="AB877" s="108"/>
      <c r="AC877" s="108"/>
      <c r="AD877" s="71"/>
      <c r="AE877" s="71"/>
      <c r="AF877" s="71"/>
      <c r="AG877" s="71"/>
      <c r="AH877" s="120"/>
      <c r="AJ877" s="119"/>
      <c r="AK877" s="119"/>
      <c r="AQ877" s="130"/>
      <c r="AS877" s="7"/>
      <c r="AT877" s="7"/>
      <c r="AU877" s="136"/>
      <c r="AV877" s="129"/>
      <c r="AW877" s="140"/>
      <c r="BP877" s="158"/>
      <c r="BR877" s="6"/>
      <c r="BS877" s="11"/>
    </row>
    <row r="878" spans="1:71" ht="15.75" x14ac:dyDescent="0.25">
      <c r="A878" s="52"/>
      <c r="B878" s="56"/>
      <c r="C878" s="7"/>
      <c r="D878" s="7"/>
      <c r="E878" s="7"/>
      <c r="F878" s="7"/>
      <c r="J878" s="71"/>
      <c r="K878" s="74"/>
      <c r="L878" s="181"/>
      <c r="M878" s="181"/>
      <c r="N878" s="78"/>
      <c r="R878" s="80"/>
      <c r="S878" s="92"/>
      <c r="W878" s="107"/>
      <c r="X878" s="62"/>
      <c r="Y878" s="108"/>
      <c r="Z878" s="107"/>
      <c r="AB878" s="108"/>
      <c r="AC878" s="108"/>
      <c r="AD878" s="71"/>
      <c r="AE878" s="71"/>
      <c r="AF878" s="71"/>
      <c r="AG878" s="71"/>
      <c r="AH878" s="120"/>
      <c r="AJ878" s="119"/>
      <c r="AK878" s="119"/>
      <c r="AQ878" s="130"/>
      <c r="AS878" s="7"/>
      <c r="AT878" s="7"/>
      <c r="AU878" s="136"/>
      <c r="AV878" s="129"/>
      <c r="AW878" s="140"/>
      <c r="BP878" s="158"/>
      <c r="BR878" s="6"/>
      <c r="BS878" s="11"/>
    </row>
    <row r="879" spans="1:71" ht="15.75" x14ac:dyDescent="0.25">
      <c r="A879" s="52"/>
      <c r="B879" s="56"/>
      <c r="C879" s="7"/>
      <c r="D879" s="7"/>
      <c r="E879" s="7"/>
      <c r="F879" s="7"/>
      <c r="J879" s="71"/>
      <c r="K879" s="74"/>
      <c r="L879" s="181"/>
      <c r="M879" s="181"/>
      <c r="N879" s="78"/>
      <c r="R879" s="80"/>
      <c r="S879" s="92"/>
      <c r="W879" s="107"/>
      <c r="X879" s="62"/>
      <c r="Y879" s="108"/>
      <c r="Z879" s="107"/>
      <c r="AB879" s="108"/>
      <c r="AC879" s="108"/>
      <c r="AD879" s="71"/>
      <c r="AE879" s="71"/>
      <c r="AF879" s="71"/>
      <c r="AG879" s="71"/>
      <c r="AH879" s="120"/>
      <c r="AJ879" s="119"/>
      <c r="AK879" s="119"/>
      <c r="AQ879" s="130"/>
      <c r="AS879" s="7"/>
      <c r="AT879" s="7"/>
      <c r="AU879" s="136"/>
      <c r="AV879" s="129"/>
      <c r="AW879" s="140"/>
      <c r="BP879" s="158"/>
      <c r="BR879" s="6"/>
      <c r="BS879" s="11"/>
    </row>
    <row r="880" spans="1:71" ht="15.75" x14ac:dyDescent="0.25">
      <c r="A880" s="52"/>
      <c r="B880" s="56"/>
      <c r="C880" s="7"/>
      <c r="D880" s="7"/>
      <c r="E880" s="7"/>
      <c r="F880" s="7"/>
      <c r="J880" s="71"/>
      <c r="K880" s="74"/>
      <c r="L880" s="181"/>
      <c r="M880" s="181"/>
      <c r="N880" s="78"/>
      <c r="R880" s="80"/>
      <c r="S880" s="92"/>
      <c r="W880" s="107"/>
      <c r="X880" s="62"/>
      <c r="Y880" s="108"/>
      <c r="Z880" s="107"/>
      <c r="AB880" s="108"/>
      <c r="AC880" s="108"/>
      <c r="AD880" s="71"/>
      <c r="AE880" s="71"/>
      <c r="AF880" s="71"/>
      <c r="AG880" s="71"/>
      <c r="AH880" s="120"/>
      <c r="AJ880" s="119"/>
      <c r="AK880" s="119"/>
      <c r="AQ880" s="130"/>
      <c r="AS880" s="7"/>
      <c r="AT880" s="7"/>
      <c r="AU880" s="136"/>
      <c r="AV880" s="129"/>
      <c r="AW880" s="140"/>
      <c r="BP880" s="158"/>
      <c r="BR880" s="6"/>
      <c r="BS880" s="11"/>
    </row>
    <row r="881" spans="1:71" ht="15.75" x14ac:dyDescent="0.25">
      <c r="A881" s="52"/>
      <c r="B881" s="56"/>
      <c r="C881" s="7"/>
      <c r="D881" s="7"/>
      <c r="E881" s="7"/>
      <c r="F881" s="7"/>
      <c r="J881" s="71"/>
      <c r="K881" s="74"/>
      <c r="L881" s="181"/>
      <c r="M881" s="181"/>
      <c r="N881" s="78"/>
      <c r="R881" s="80"/>
      <c r="S881" s="92"/>
      <c r="W881" s="107"/>
      <c r="X881" s="62"/>
      <c r="Y881" s="108"/>
      <c r="Z881" s="107"/>
      <c r="AB881" s="108"/>
      <c r="AC881" s="108"/>
      <c r="AD881" s="71"/>
      <c r="AE881" s="71"/>
      <c r="AF881" s="71"/>
      <c r="AG881" s="71"/>
      <c r="AH881" s="120"/>
      <c r="AJ881" s="119"/>
      <c r="AK881" s="119"/>
      <c r="AQ881" s="130"/>
      <c r="AS881" s="7"/>
      <c r="AT881" s="7"/>
      <c r="AU881" s="136"/>
      <c r="AV881" s="129"/>
      <c r="AW881" s="140"/>
      <c r="BP881" s="158"/>
      <c r="BR881" s="6"/>
      <c r="BS881" s="11"/>
    </row>
    <row r="882" spans="1:71" ht="15.75" x14ac:dyDescent="0.25">
      <c r="A882" s="52"/>
      <c r="B882" s="56"/>
      <c r="C882" s="7"/>
      <c r="D882" s="7"/>
      <c r="E882" s="7"/>
      <c r="F882" s="7"/>
      <c r="J882" s="71"/>
      <c r="K882" s="74"/>
      <c r="L882" s="181"/>
      <c r="M882" s="181"/>
      <c r="N882" s="78"/>
      <c r="R882" s="80"/>
      <c r="S882" s="92"/>
      <c r="W882" s="107"/>
      <c r="X882" s="62"/>
      <c r="Y882" s="108"/>
      <c r="Z882" s="107"/>
      <c r="AB882" s="108"/>
      <c r="AC882" s="108"/>
      <c r="AD882" s="71"/>
      <c r="AE882" s="71"/>
      <c r="AF882" s="71"/>
      <c r="AG882" s="71"/>
      <c r="AH882" s="120"/>
      <c r="AJ882" s="119"/>
      <c r="AK882" s="119"/>
      <c r="AQ882" s="130"/>
      <c r="AS882" s="7"/>
      <c r="AT882" s="7"/>
      <c r="AU882" s="136"/>
      <c r="AV882" s="129"/>
      <c r="AW882" s="140"/>
      <c r="BP882" s="158"/>
      <c r="BR882" s="6"/>
      <c r="BS882" s="11"/>
    </row>
    <row r="883" spans="1:71" ht="15.75" x14ac:dyDescent="0.25">
      <c r="A883" s="52"/>
      <c r="B883" s="56"/>
      <c r="C883" s="7"/>
      <c r="D883" s="7"/>
      <c r="E883" s="7"/>
      <c r="F883" s="7"/>
      <c r="J883" s="71"/>
      <c r="K883" s="74"/>
      <c r="L883" s="181"/>
      <c r="M883" s="181"/>
      <c r="N883" s="78"/>
      <c r="R883" s="80"/>
      <c r="S883" s="92"/>
      <c r="W883" s="107"/>
      <c r="X883" s="62"/>
      <c r="Y883" s="108"/>
      <c r="Z883" s="107"/>
      <c r="AB883" s="108"/>
      <c r="AC883" s="108"/>
      <c r="AD883" s="71"/>
      <c r="AE883" s="71"/>
      <c r="AF883" s="71"/>
      <c r="AG883" s="71"/>
      <c r="AH883" s="120"/>
      <c r="AJ883" s="119"/>
      <c r="AK883" s="119"/>
      <c r="AQ883" s="130"/>
      <c r="AS883" s="7"/>
      <c r="AT883" s="7"/>
      <c r="AU883" s="136"/>
      <c r="AV883" s="129"/>
      <c r="AW883" s="140"/>
      <c r="BP883" s="158"/>
      <c r="BR883" s="6"/>
      <c r="BS883" s="11"/>
    </row>
    <row r="884" spans="1:71" ht="15.75" x14ac:dyDescent="0.25">
      <c r="A884" s="52"/>
      <c r="B884" s="56"/>
      <c r="C884" s="7"/>
      <c r="D884" s="7"/>
      <c r="E884" s="7"/>
      <c r="F884" s="7"/>
      <c r="J884" s="71"/>
      <c r="K884" s="74"/>
      <c r="L884" s="181"/>
      <c r="M884" s="181"/>
      <c r="N884" s="78"/>
      <c r="R884" s="80"/>
      <c r="S884" s="92"/>
      <c r="W884" s="107"/>
      <c r="X884" s="62"/>
      <c r="Y884" s="108"/>
      <c r="Z884" s="107"/>
      <c r="AB884" s="108"/>
      <c r="AC884" s="108"/>
      <c r="AD884" s="71"/>
      <c r="AE884" s="71"/>
      <c r="AF884" s="71"/>
      <c r="AG884" s="71"/>
      <c r="AH884" s="120"/>
      <c r="AJ884" s="119"/>
      <c r="AK884" s="119"/>
      <c r="AQ884" s="130"/>
      <c r="AS884" s="7"/>
      <c r="AT884" s="7"/>
      <c r="AU884" s="136"/>
      <c r="AV884" s="129"/>
      <c r="AW884" s="140"/>
      <c r="BP884" s="158"/>
      <c r="BR884" s="6"/>
      <c r="BS884" s="11"/>
    </row>
    <row r="885" spans="1:71" ht="15.75" x14ac:dyDescent="0.25">
      <c r="A885" s="52"/>
      <c r="B885" s="56"/>
      <c r="C885" s="7"/>
      <c r="D885" s="7"/>
      <c r="E885" s="7"/>
      <c r="F885" s="7"/>
      <c r="J885" s="71"/>
      <c r="K885" s="74"/>
      <c r="L885" s="181"/>
      <c r="M885" s="181"/>
      <c r="N885" s="78"/>
      <c r="R885" s="80"/>
      <c r="S885" s="92"/>
      <c r="W885" s="107"/>
      <c r="X885" s="62"/>
      <c r="Y885" s="108"/>
      <c r="Z885" s="107"/>
      <c r="AB885" s="108"/>
      <c r="AC885" s="108"/>
      <c r="AD885" s="71"/>
      <c r="AE885" s="71"/>
      <c r="AF885" s="71"/>
      <c r="AG885" s="71"/>
      <c r="AH885" s="120"/>
      <c r="AJ885" s="119"/>
      <c r="AK885" s="119"/>
      <c r="AQ885" s="130"/>
      <c r="AS885" s="7"/>
      <c r="AT885" s="7"/>
      <c r="AU885" s="136"/>
      <c r="AV885" s="129"/>
      <c r="AW885" s="140"/>
      <c r="BP885" s="158"/>
      <c r="BR885" s="6"/>
      <c r="BS885" s="11"/>
    </row>
    <row r="886" spans="1:71" ht="15.75" x14ac:dyDescent="0.25">
      <c r="A886" s="52"/>
      <c r="B886" s="56"/>
      <c r="C886" s="7"/>
      <c r="D886" s="7"/>
      <c r="E886" s="7"/>
      <c r="F886" s="7"/>
      <c r="J886" s="71"/>
      <c r="K886" s="74"/>
      <c r="L886" s="181"/>
      <c r="M886" s="181"/>
      <c r="N886" s="78"/>
      <c r="R886" s="80"/>
      <c r="S886" s="92"/>
      <c r="W886" s="107"/>
      <c r="X886" s="62"/>
      <c r="Y886" s="108"/>
      <c r="Z886" s="107"/>
      <c r="AB886" s="108"/>
      <c r="AC886" s="108"/>
      <c r="AD886" s="71"/>
      <c r="AE886" s="71"/>
      <c r="AF886" s="71"/>
      <c r="AG886" s="71"/>
      <c r="AH886" s="120"/>
      <c r="AJ886" s="119"/>
      <c r="AK886" s="119"/>
      <c r="AQ886" s="130"/>
      <c r="AS886" s="7"/>
      <c r="AT886" s="7"/>
      <c r="AU886" s="136"/>
      <c r="AV886" s="129"/>
      <c r="AW886" s="140"/>
      <c r="BP886" s="158"/>
      <c r="BR886" s="6"/>
      <c r="BS886" s="11"/>
    </row>
    <row r="887" spans="1:71" ht="15.75" x14ac:dyDescent="0.25">
      <c r="A887" s="52"/>
      <c r="B887" s="56"/>
      <c r="C887" s="7"/>
      <c r="D887" s="7"/>
      <c r="E887" s="7"/>
      <c r="F887" s="7"/>
      <c r="J887" s="71"/>
      <c r="K887" s="74"/>
      <c r="L887" s="181"/>
      <c r="M887" s="181"/>
      <c r="N887" s="78"/>
      <c r="R887" s="80"/>
      <c r="S887" s="92"/>
      <c r="W887" s="107"/>
      <c r="X887" s="62"/>
      <c r="Y887" s="108"/>
      <c r="Z887" s="107"/>
      <c r="AB887" s="108"/>
      <c r="AC887" s="108"/>
      <c r="AD887" s="71"/>
      <c r="AE887" s="71"/>
      <c r="AF887" s="71"/>
      <c r="AG887" s="71"/>
      <c r="AH887" s="120"/>
      <c r="AJ887" s="119"/>
      <c r="AK887" s="119"/>
      <c r="AQ887" s="130"/>
      <c r="AS887" s="7"/>
      <c r="AT887" s="7"/>
      <c r="AU887" s="136"/>
      <c r="AV887" s="129"/>
      <c r="AW887" s="140"/>
      <c r="BP887" s="158"/>
      <c r="BR887" s="6"/>
      <c r="BS887" s="11"/>
    </row>
    <row r="888" spans="1:71" ht="15.75" x14ac:dyDescent="0.25">
      <c r="A888" s="52"/>
      <c r="B888" s="56"/>
      <c r="C888" s="7"/>
      <c r="D888" s="7"/>
      <c r="E888" s="7"/>
      <c r="F888" s="7"/>
      <c r="J888" s="71"/>
      <c r="K888" s="74"/>
      <c r="L888" s="181"/>
      <c r="M888" s="181"/>
      <c r="N888" s="78"/>
      <c r="R888" s="80"/>
      <c r="S888" s="92"/>
      <c r="W888" s="107"/>
      <c r="X888" s="62"/>
      <c r="Y888" s="108"/>
      <c r="Z888" s="107"/>
      <c r="AB888" s="108"/>
      <c r="AC888" s="108"/>
      <c r="AD888" s="71"/>
      <c r="AE888" s="71"/>
      <c r="AF888" s="71"/>
      <c r="AG888" s="71"/>
      <c r="AH888" s="120"/>
      <c r="AJ888" s="119"/>
      <c r="AK888" s="119"/>
      <c r="AQ888" s="130"/>
      <c r="AS888" s="7"/>
      <c r="AT888" s="7"/>
      <c r="AU888" s="136"/>
      <c r="AV888" s="129"/>
      <c r="AW888" s="140"/>
      <c r="BP888" s="158"/>
      <c r="BR888" s="6"/>
      <c r="BS888" s="11"/>
    </row>
    <row r="889" spans="1:71" ht="15.75" x14ac:dyDescent="0.25">
      <c r="A889" s="52"/>
      <c r="B889" s="56"/>
      <c r="C889" s="7"/>
      <c r="D889" s="7"/>
      <c r="E889" s="7"/>
      <c r="F889" s="7"/>
      <c r="J889" s="71"/>
      <c r="K889" s="74"/>
      <c r="L889" s="181"/>
      <c r="M889" s="181"/>
      <c r="N889" s="78"/>
      <c r="R889" s="80"/>
      <c r="S889" s="92"/>
      <c r="W889" s="107"/>
      <c r="X889" s="62"/>
      <c r="Y889" s="108"/>
      <c r="Z889" s="107"/>
      <c r="AB889" s="108"/>
      <c r="AC889" s="108"/>
      <c r="AD889" s="71"/>
      <c r="AE889" s="71"/>
      <c r="AF889" s="71"/>
      <c r="AG889" s="71"/>
      <c r="AH889" s="120"/>
      <c r="AJ889" s="119"/>
      <c r="AK889" s="119"/>
      <c r="AQ889" s="130"/>
      <c r="AS889" s="7"/>
      <c r="AT889" s="7"/>
      <c r="AU889" s="136"/>
      <c r="AV889" s="129"/>
      <c r="AW889" s="140"/>
      <c r="BP889" s="158"/>
      <c r="BR889" s="6"/>
      <c r="BS889" s="11"/>
    </row>
    <row r="890" spans="1:71" ht="15.75" x14ac:dyDescent="0.25">
      <c r="A890" s="52"/>
      <c r="B890" s="56"/>
      <c r="C890" s="7"/>
      <c r="D890" s="7"/>
      <c r="E890" s="7"/>
      <c r="F890" s="7"/>
      <c r="J890" s="71"/>
      <c r="K890" s="74"/>
      <c r="L890" s="181"/>
      <c r="M890" s="181"/>
      <c r="N890" s="78"/>
      <c r="R890" s="80"/>
      <c r="S890" s="92"/>
      <c r="W890" s="107"/>
      <c r="X890" s="62"/>
      <c r="Y890" s="108"/>
      <c r="Z890" s="107"/>
      <c r="AB890" s="108"/>
      <c r="AC890" s="108"/>
      <c r="AD890" s="71"/>
      <c r="AE890" s="71"/>
      <c r="AF890" s="71"/>
      <c r="AG890" s="71"/>
      <c r="AH890" s="120"/>
      <c r="AJ890" s="119"/>
      <c r="AK890" s="119"/>
      <c r="AQ890" s="130"/>
      <c r="AS890" s="7"/>
      <c r="AT890" s="7"/>
      <c r="AU890" s="136"/>
      <c r="AV890" s="129"/>
      <c r="AW890" s="140"/>
      <c r="BP890" s="158"/>
      <c r="BR890" s="6"/>
      <c r="BS890" s="11"/>
    </row>
    <row r="891" spans="1:71" ht="15.75" x14ac:dyDescent="0.25">
      <c r="A891" s="52"/>
      <c r="B891" s="56"/>
      <c r="C891" s="7"/>
      <c r="D891" s="7"/>
      <c r="E891" s="7"/>
      <c r="F891" s="7"/>
      <c r="J891" s="71"/>
      <c r="K891" s="74"/>
      <c r="L891" s="181"/>
      <c r="M891" s="181"/>
      <c r="N891" s="78"/>
      <c r="R891" s="80"/>
      <c r="S891" s="92"/>
      <c r="W891" s="107"/>
      <c r="X891" s="62"/>
      <c r="Y891" s="108"/>
      <c r="Z891" s="107"/>
      <c r="AB891" s="108"/>
      <c r="AC891" s="108"/>
      <c r="AD891" s="71"/>
      <c r="AE891" s="71"/>
      <c r="AF891" s="71"/>
      <c r="AG891" s="71"/>
      <c r="AH891" s="120"/>
      <c r="AJ891" s="119"/>
      <c r="AK891" s="119"/>
      <c r="AQ891" s="130"/>
      <c r="AS891" s="7"/>
      <c r="AT891" s="7"/>
      <c r="AU891" s="136"/>
      <c r="AV891" s="129"/>
      <c r="AW891" s="140"/>
      <c r="BP891" s="158"/>
      <c r="BR891" s="6"/>
      <c r="BS891" s="11"/>
    </row>
    <row r="892" spans="1:71" ht="15.75" x14ac:dyDescent="0.25">
      <c r="A892" s="52"/>
      <c r="B892" s="56"/>
      <c r="C892" s="7"/>
      <c r="D892" s="7"/>
      <c r="E892" s="7"/>
      <c r="F892" s="7"/>
      <c r="J892" s="71"/>
      <c r="K892" s="74"/>
      <c r="L892" s="181"/>
      <c r="M892" s="181"/>
      <c r="N892" s="78"/>
      <c r="R892" s="80"/>
      <c r="S892" s="92"/>
      <c r="W892" s="107"/>
      <c r="X892" s="62"/>
      <c r="Y892" s="108"/>
      <c r="Z892" s="107"/>
      <c r="AB892" s="108"/>
      <c r="AC892" s="108"/>
      <c r="AD892" s="71"/>
      <c r="AE892" s="71"/>
      <c r="AF892" s="71"/>
      <c r="AG892" s="71"/>
      <c r="AH892" s="120"/>
      <c r="AJ892" s="119"/>
      <c r="AK892" s="119"/>
      <c r="AQ892" s="130"/>
      <c r="AS892" s="7"/>
      <c r="AT892" s="7"/>
      <c r="AU892" s="136"/>
      <c r="AV892" s="129"/>
      <c r="AW892" s="140"/>
      <c r="BP892" s="158"/>
      <c r="BR892" s="6"/>
      <c r="BS892" s="11"/>
    </row>
    <row r="893" spans="1:71" ht="15.75" x14ac:dyDescent="0.25">
      <c r="A893" s="52"/>
      <c r="B893" s="56"/>
      <c r="C893" s="7"/>
      <c r="D893" s="7"/>
      <c r="E893" s="7"/>
      <c r="F893" s="7"/>
      <c r="J893" s="71"/>
      <c r="K893" s="74"/>
      <c r="L893" s="181"/>
      <c r="M893" s="181"/>
      <c r="N893" s="78"/>
      <c r="R893" s="80"/>
      <c r="S893" s="92"/>
      <c r="W893" s="107"/>
      <c r="X893" s="62"/>
      <c r="Y893" s="108"/>
      <c r="Z893" s="107"/>
      <c r="AB893" s="108"/>
      <c r="AC893" s="108"/>
      <c r="AD893" s="71"/>
      <c r="AE893" s="71"/>
      <c r="AF893" s="71"/>
      <c r="AG893" s="71"/>
      <c r="AH893" s="120"/>
      <c r="AJ893" s="119"/>
      <c r="AK893" s="119"/>
      <c r="AQ893" s="130"/>
      <c r="AS893" s="7"/>
      <c r="AT893" s="7"/>
      <c r="AU893" s="136"/>
      <c r="AV893" s="129"/>
      <c r="AW893" s="140"/>
      <c r="BP893" s="158"/>
      <c r="BR893" s="6"/>
      <c r="BS893" s="11"/>
    </row>
    <row r="894" spans="1:71" ht="15.75" x14ac:dyDescent="0.25">
      <c r="A894" s="52"/>
      <c r="B894" s="56"/>
      <c r="C894" s="7"/>
      <c r="D894" s="7"/>
      <c r="E894" s="7"/>
      <c r="F894" s="7"/>
      <c r="J894" s="71"/>
      <c r="K894" s="74"/>
      <c r="L894" s="181"/>
      <c r="M894" s="181"/>
      <c r="N894" s="78"/>
      <c r="R894" s="80"/>
      <c r="S894" s="92"/>
      <c r="W894" s="107"/>
      <c r="X894" s="62"/>
      <c r="Y894" s="108"/>
      <c r="Z894" s="107"/>
      <c r="AB894" s="108"/>
      <c r="AC894" s="108"/>
      <c r="AD894" s="71"/>
      <c r="AE894" s="71"/>
      <c r="AF894" s="71"/>
      <c r="AG894" s="71"/>
      <c r="AH894" s="120"/>
      <c r="AJ894" s="119"/>
      <c r="AK894" s="119"/>
      <c r="AQ894" s="130"/>
      <c r="AS894" s="7"/>
      <c r="AT894" s="7"/>
      <c r="AU894" s="136"/>
      <c r="AV894" s="129"/>
      <c r="AW894" s="140"/>
      <c r="BP894" s="158"/>
      <c r="BR894" s="6"/>
      <c r="BS894" s="11"/>
    </row>
    <row r="895" spans="1:71" ht="15.75" x14ac:dyDescent="0.25">
      <c r="A895" s="52"/>
      <c r="B895" s="56"/>
      <c r="C895" s="7"/>
      <c r="D895" s="7"/>
      <c r="E895" s="7"/>
      <c r="F895" s="7"/>
      <c r="J895" s="71"/>
      <c r="K895" s="74"/>
      <c r="L895" s="181"/>
      <c r="M895" s="181"/>
      <c r="N895" s="78"/>
      <c r="R895" s="80"/>
      <c r="S895" s="92"/>
      <c r="W895" s="107"/>
      <c r="X895" s="62"/>
      <c r="Y895" s="108"/>
      <c r="Z895" s="107"/>
      <c r="AB895" s="108"/>
      <c r="AC895" s="108"/>
      <c r="AD895" s="71"/>
      <c r="AE895" s="71"/>
      <c r="AF895" s="71"/>
      <c r="AG895" s="71"/>
      <c r="AH895" s="120"/>
      <c r="AJ895" s="119"/>
      <c r="AK895" s="119"/>
      <c r="AQ895" s="130"/>
      <c r="AS895" s="7"/>
      <c r="AT895" s="7"/>
      <c r="AU895" s="136"/>
      <c r="AV895" s="129"/>
      <c r="AW895" s="140"/>
      <c r="BP895" s="158"/>
      <c r="BR895" s="6"/>
      <c r="BS895" s="11"/>
    </row>
    <row r="896" spans="1:71" ht="15.75" x14ac:dyDescent="0.25">
      <c r="A896" s="52"/>
      <c r="B896" s="56"/>
      <c r="C896" s="7"/>
      <c r="D896" s="7"/>
      <c r="E896" s="7"/>
      <c r="F896" s="7"/>
      <c r="J896" s="71"/>
      <c r="K896" s="74"/>
      <c r="L896" s="181"/>
      <c r="M896" s="181"/>
      <c r="N896" s="78"/>
      <c r="R896" s="80"/>
      <c r="S896" s="92"/>
      <c r="W896" s="107"/>
      <c r="X896" s="62"/>
      <c r="Y896" s="108"/>
      <c r="Z896" s="107"/>
      <c r="AB896" s="108"/>
      <c r="AC896" s="108"/>
      <c r="AD896" s="71"/>
      <c r="AE896" s="71"/>
      <c r="AF896" s="71"/>
      <c r="AG896" s="71"/>
      <c r="AH896" s="120"/>
      <c r="AJ896" s="119"/>
      <c r="AK896" s="119"/>
      <c r="AQ896" s="130"/>
      <c r="AS896" s="7"/>
      <c r="AT896" s="7"/>
      <c r="AU896" s="136"/>
      <c r="AV896" s="129"/>
      <c r="AW896" s="140"/>
      <c r="BP896" s="158"/>
      <c r="BR896" s="6"/>
      <c r="BS896" s="11"/>
    </row>
    <row r="897" spans="1:71" ht="15.75" x14ac:dyDescent="0.25">
      <c r="A897" s="52"/>
      <c r="B897" s="56"/>
      <c r="C897" s="7"/>
      <c r="D897" s="7"/>
      <c r="E897" s="7"/>
      <c r="F897" s="7"/>
      <c r="J897" s="71"/>
      <c r="K897" s="74"/>
      <c r="L897" s="181"/>
      <c r="M897" s="181"/>
      <c r="N897" s="78"/>
      <c r="R897" s="80"/>
      <c r="S897" s="92"/>
      <c r="W897" s="107"/>
      <c r="X897" s="62"/>
      <c r="Y897" s="108"/>
      <c r="Z897" s="107"/>
      <c r="AB897" s="108"/>
      <c r="AC897" s="108"/>
      <c r="AD897" s="71"/>
      <c r="AE897" s="71"/>
      <c r="AF897" s="71"/>
      <c r="AG897" s="71"/>
      <c r="AH897" s="120"/>
      <c r="AJ897" s="119"/>
      <c r="AK897" s="119"/>
      <c r="AQ897" s="130"/>
      <c r="AS897" s="7"/>
      <c r="AT897" s="7"/>
      <c r="AU897" s="136"/>
      <c r="AV897" s="129"/>
      <c r="AW897" s="140"/>
      <c r="BP897" s="158"/>
      <c r="BR897" s="6"/>
      <c r="BS897" s="11"/>
    </row>
    <row r="898" spans="1:71" ht="15.75" x14ac:dyDescent="0.25">
      <c r="A898" s="52"/>
      <c r="B898" s="56"/>
      <c r="C898" s="7"/>
      <c r="D898" s="7"/>
      <c r="E898" s="7"/>
      <c r="F898" s="7"/>
      <c r="J898" s="71"/>
      <c r="K898" s="74"/>
      <c r="L898" s="181"/>
      <c r="M898" s="181"/>
      <c r="N898" s="78"/>
      <c r="R898" s="80"/>
      <c r="S898" s="92"/>
      <c r="W898" s="107"/>
      <c r="X898" s="62"/>
      <c r="Y898" s="108"/>
      <c r="Z898" s="107"/>
      <c r="AB898" s="108"/>
      <c r="AC898" s="108"/>
      <c r="AD898" s="71"/>
      <c r="AE898" s="71"/>
      <c r="AF898" s="71"/>
      <c r="AG898" s="71"/>
      <c r="AH898" s="120"/>
      <c r="AJ898" s="119"/>
      <c r="AK898" s="119"/>
      <c r="AQ898" s="130"/>
      <c r="AS898" s="7"/>
      <c r="AT898" s="7"/>
      <c r="AU898" s="136"/>
      <c r="AV898" s="129"/>
      <c r="AW898" s="140"/>
      <c r="BP898" s="158"/>
      <c r="BR898" s="6"/>
      <c r="BS898" s="11"/>
    </row>
    <row r="899" spans="1:71" ht="15.75" x14ac:dyDescent="0.25">
      <c r="A899" s="52"/>
      <c r="B899" s="56"/>
      <c r="C899" s="7"/>
      <c r="D899" s="7"/>
      <c r="E899" s="7"/>
      <c r="F899" s="7"/>
      <c r="J899" s="71"/>
      <c r="K899" s="74"/>
      <c r="L899" s="181"/>
      <c r="M899" s="181"/>
      <c r="N899" s="78"/>
      <c r="R899" s="80"/>
      <c r="S899" s="92"/>
      <c r="W899" s="107"/>
      <c r="X899" s="62"/>
      <c r="Y899" s="108"/>
      <c r="Z899" s="107"/>
      <c r="AB899" s="108"/>
      <c r="AC899" s="108"/>
      <c r="AD899" s="71"/>
      <c r="AE899" s="71"/>
      <c r="AF899" s="71"/>
      <c r="AG899" s="71"/>
      <c r="AH899" s="120"/>
      <c r="AJ899" s="119"/>
      <c r="AK899" s="119"/>
      <c r="AQ899" s="130"/>
      <c r="AS899" s="7"/>
      <c r="AT899" s="7"/>
      <c r="AU899" s="136"/>
      <c r="AV899" s="129"/>
      <c r="AW899" s="140"/>
      <c r="BP899" s="158"/>
      <c r="BR899" s="6"/>
      <c r="BS899" s="11"/>
    </row>
    <row r="900" spans="1:71" ht="15.75" x14ac:dyDescent="0.25">
      <c r="A900" s="52"/>
      <c r="B900" s="56"/>
      <c r="C900" s="7"/>
      <c r="D900" s="7"/>
      <c r="E900" s="7"/>
      <c r="F900" s="7"/>
      <c r="J900" s="71"/>
      <c r="K900" s="74"/>
      <c r="L900" s="181"/>
      <c r="M900" s="181"/>
      <c r="N900" s="78"/>
      <c r="R900" s="80"/>
      <c r="S900" s="92"/>
      <c r="W900" s="107"/>
      <c r="X900" s="62"/>
      <c r="Y900" s="108"/>
      <c r="Z900" s="107"/>
      <c r="AB900" s="108"/>
      <c r="AC900" s="108"/>
      <c r="AD900" s="71"/>
      <c r="AE900" s="71"/>
      <c r="AF900" s="71"/>
      <c r="AG900" s="71"/>
      <c r="AH900" s="120"/>
      <c r="AJ900" s="119"/>
      <c r="AK900" s="119"/>
      <c r="AQ900" s="130"/>
      <c r="AS900" s="7"/>
      <c r="AT900" s="7"/>
      <c r="AU900" s="136"/>
      <c r="AV900" s="129"/>
      <c r="AW900" s="140"/>
      <c r="BP900" s="158"/>
      <c r="BR900" s="6"/>
      <c r="BS900" s="11"/>
    </row>
    <row r="901" spans="1:71" ht="15.75" x14ac:dyDescent="0.25">
      <c r="A901" s="52"/>
      <c r="B901" s="56"/>
      <c r="C901" s="7"/>
      <c r="D901" s="7"/>
      <c r="E901" s="7"/>
      <c r="F901" s="7"/>
      <c r="J901" s="71"/>
      <c r="K901" s="74"/>
      <c r="L901" s="181"/>
      <c r="M901" s="181"/>
      <c r="N901" s="78"/>
      <c r="R901" s="80"/>
      <c r="S901" s="92"/>
      <c r="W901" s="107"/>
      <c r="X901" s="62"/>
      <c r="Y901" s="108"/>
      <c r="Z901" s="107"/>
      <c r="AB901" s="108"/>
      <c r="AC901" s="108"/>
      <c r="AD901" s="71"/>
      <c r="AE901" s="71"/>
      <c r="AF901" s="71"/>
      <c r="AG901" s="71"/>
      <c r="AH901" s="120"/>
      <c r="AJ901" s="119"/>
      <c r="AK901" s="119"/>
      <c r="AQ901" s="130"/>
      <c r="AS901" s="7"/>
      <c r="AT901" s="7"/>
      <c r="AU901" s="136"/>
      <c r="AV901" s="129"/>
      <c r="AW901" s="140"/>
      <c r="BP901" s="158"/>
      <c r="BR901" s="6"/>
      <c r="BS901" s="11"/>
    </row>
    <row r="902" spans="1:71" ht="15.75" x14ac:dyDescent="0.25">
      <c r="A902" s="52"/>
      <c r="B902" s="56"/>
      <c r="C902" s="7"/>
      <c r="D902" s="7"/>
      <c r="E902" s="7"/>
      <c r="F902" s="7"/>
      <c r="J902" s="71"/>
      <c r="K902" s="74"/>
      <c r="L902" s="181"/>
      <c r="M902" s="181"/>
      <c r="N902" s="78"/>
      <c r="R902" s="80"/>
      <c r="S902" s="92"/>
      <c r="W902" s="107"/>
      <c r="X902" s="62"/>
      <c r="Y902" s="108"/>
      <c r="Z902" s="107"/>
      <c r="AB902" s="108"/>
      <c r="AC902" s="108"/>
      <c r="AD902" s="71"/>
      <c r="AE902" s="71"/>
      <c r="AF902" s="71"/>
      <c r="AG902" s="71"/>
      <c r="AH902" s="120"/>
      <c r="AJ902" s="119"/>
      <c r="AK902" s="119"/>
      <c r="AQ902" s="130"/>
      <c r="AS902" s="7"/>
      <c r="AT902" s="7"/>
      <c r="AU902" s="136"/>
      <c r="AV902" s="129"/>
      <c r="AW902" s="140"/>
      <c r="BP902" s="158"/>
      <c r="BR902" s="6"/>
      <c r="BS902" s="11"/>
    </row>
    <row r="903" spans="1:71" ht="15.75" x14ac:dyDescent="0.25">
      <c r="A903" s="52"/>
      <c r="B903" s="56"/>
      <c r="C903" s="7"/>
      <c r="D903" s="7"/>
      <c r="E903" s="7"/>
      <c r="F903" s="7"/>
      <c r="J903" s="71"/>
      <c r="K903" s="74"/>
      <c r="L903" s="181"/>
      <c r="M903" s="181"/>
      <c r="N903" s="78"/>
      <c r="R903" s="80"/>
      <c r="S903" s="92"/>
      <c r="W903" s="107"/>
      <c r="X903" s="62"/>
      <c r="Y903" s="108"/>
      <c r="Z903" s="107"/>
      <c r="AB903" s="108"/>
      <c r="AC903" s="108"/>
      <c r="AD903" s="71"/>
      <c r="AE903" s="71"/>
      <c r="AF903" s="71"/>
      <c r="AG903" s="71"/>
      <c r="AH903" s="120"/>
      <c r="AJ903" s="119"/>
      <c r="AK903" s="119"/>
      <c r="AQ903" s="130"/>
      <c r="AS903" s="7"/>
      <c r="AT903" s="7"/>
      <c r="AU903" s="136"/>
      <c r="AV903" s="129"/>
      <c r="AW903" s="140"/>
      <c r="BP903" s="158"/>
      <c r="BR903" s="6"/>
      <c r="BS903" s="11"/>
    </row>
    <row r="904" spans="1:71" ht="15.75" x14ac:dyDescent="0.25">
      <c r="A904" s="52"/>
      <c r="B904" s="56"/>
      <c r="C904" s="7"/>
      <c r="D904" s="7"/>
      <c r="E904" s="7"/>
      <c r="F904" s="7"/>
      <c r="J904" s="71"/>
      <c r="K904" s="74"/>
      <c r="L904" s="181"/>
      <c r="M904" s="181"/>
      <c r="N904" s="78"/>
      <c r="R904" s="80"/>
      <c r="S904" s="92"/>
      <c r="W904" s="107"/>
      <c r="X904" s="62"/>
      <c r="Y904" s="108"/>
      <c r="Z904" s="107"/>
      <c r="AB904" s="108"/>
      <c r="AC904" s="108"/>
      <c r="AD904" s="71"/>
      <c r="AE904" s="71"/>
      <c r="AF904" s="71"/>
      <c r="AG904" s="71"/>
      <c r="AH904" s="120"/>
      <c r="AJ904" s="119"/>
      <c r="AK904" s="119"/>
      <c r="AQ904" s="130"/>
      <c r="AS904" s="7"/>
      <c r="AT904" s="7"/>
      <c r="AU904" s="136"/>
      <c r="AV904" s="129"/>
      <c r="AW904" s="140"/>
      <c r="BP904" s="158"/>
      <c r="BR904" s="6"/>
      <c r="BS904" s="11"/>
    </row>
    <row r="905" spans="1:71" ht="15.75" x14ac:dyDescent="0.25">
      <c r="A905" s="52"/>
      <c r="B905" s="56"/>
      <c r="C905" s="7"/>
      <c r="D905" s="7"/>
      <c r="E905" s="7"/>
      <c r="F905" s="7"/>
      <c r="J905" s="71"/>
      <c r="K905" s="74"/>
      <c r="L905" s="181"/>
      <c r="M905" s="181"/>
      <c r="N905" s="78"/>
      <c r="R905" s="80"/>
      <c r="S905" s="92"/>
      <c r="W905" s="107"/>
      <c r="X905" s="62"/>
      <c r="Y905" s="108"/>
      <c r="Z905" s="107"/>
      <c r="AB905" s="108"/>
      <c r="AC905" s="108"/>
      <c r="AD905" s="71"/>
      <c r="AE905" s="71"/>
      <c r="AF905" s="71"/>
      <c r="AG905" s="71"/>
      <c r="AH905" s="120"/>
      <c r="AJ905" s="119"/>
      <c r="AK905" s="119"/>
      <c r="AQ905" s="130"/>
      <c r="AS905" s="7"/>
      <c r="AT905" s="7"/>
      <c r="AU905" s="136"/>
      <c r="AV905" s="129"/>
      <c r="AW905" s="140"/>
      <c r="BP905" s="158"/>
      <c r="BR905" s="6"/>
      <c r="BS905" s="11"/>
    </row>
    <row r="906" spans="1:71" ht="15.75" x14ac:dyDescent="0.25">
      <c r="A906" s="52"/>
      <c r="B906" s="56"/>
      <c r="C906" s="7"/>
      <c r="D906" s="7"/>
      <c r="E906" s="7"/>
      <c r="F906" s="7"/>
      <c r="J906" s="71"/>
      <c r="K906" s="74"/>
      <c r="L906" s="181"/>
      <c r="M906" s="181"/>
      <c r="N906" s="78"/>
      <c r="R906" s="80"/>
      <c r="S906" s="92"/>
      <c r="W906" s="107"/>
      <c r="X906" s="62"/>
      <c r="Y906" s="108"/>
      <c r="Z906" s="107"/>
      <c r="AB906" s="108"/>
      <c r="AC906" s="108"/>
      <c r="AD906" s="71"/>
      <c r="AE906" s="71"/>
      <c r="AF906" s="71"/>
      <c r="AG906" s="71"/>
      <c r="AH906" s="120"/>
      <c r="AJ906" s="119"/>
      <c r="AK906" s="119"/>
      <c r="AQ906" s="130"/>
      <c r="AS906" s="7"/>
      <c r="AT906" s="7"/>
      <c r="AU906" s="136"/>
      <c r="AV906" s="129"/>
      <c r="AW906" s="140"/>
      <c r="BP906" s="158"/>
      <c r="BR906" s="6"/>
      <c r="BS906" s="11"/>
    </row>
    <row r="907" spans="1:71" ht="15.75" x14ac:dyDescent="0.25">
      <c r="A907" s="52"/>
      <c r="B907" s="56"/>
      <c r="C907" s="7"/>
      <c r="D907" s="7"/>
      <c r="E907" s="7"/>
      <c r="F907" s="7"/>
      <c r="J907" s="71"/>
      <c r="K907" s="74"/>
      <c r="L907" s="181"/>
      <c r="M907" s="181"/>
      <c r="N907" s="78"/>
      <c r="R907" s="80"/>
      <c r="S907" s="92"/>
      <c r="W907" s="107"/>
      <c r="X907" s="62"/>
      <c r="Y907" s="108"/>
      <c r="Z907" s="107"/>
      <c r="AB907" s="108"/>
      <c r="AC907" s="108"/>
      <c r="AD907" s="71"/>
      <c r="AE907" s="71"/>
      <c r="AF907" s="71"/>
      <c r="AG907" s="71"/>
      <c r="AH907" s="120"/>
      <c r="AJ907" s="119"/>
      <c r="AK907" s="119"/>
      <c r="AQ907" s="130"/>
      <c r="AS907" s="7"/>
      <c r="AT907" s="7"/>
      <c r="AU907" s="136"/>
      <c r="AV907" s="129"/>
      <c r="AW907" s="140"/>
      <c r="BP907" s="158"/>
      <c r="BR907" s="6"/>
      <c r="BS907" s="11"/>
    </row>
    <row r="908" spans="1:71" ht="15.75" x14ac:dyDescent="0.25">
      <c r="A908" s="52"/>
      <c r="B908" s="56"/>
      <c r="C908" s="7"/>
      <c r="D908" s="7"/>
      <c r="E908" s="7"/>
      <c r="F908" s="7"/>
      <c r="J908" s="71"/>
      <c r="K908" s="74"/>
      <c r="L908" s="181"/>
      <c r="M908" s="181"/>
      <c r="N908" s="78"/>
      <c r="R908" s="80"/>
      <c r="S908" s="92"/>
      <c r="W908" s="107"/>
      <c r="X908" s="62"/>
      <c r="Y908" s="108"/>
      <c r="Z908" s="107"/>
      <c r="AB908" s="108"/>
      <c r="AC908" s="108"/>
      <c r="AD908" s="71"/>
      <c r="AE908" s="71"/>
      <c r="AF908" s="71"/>
      <c r="AG908" s="71"/>
      <c r="AH908" s="120"/>
      <c r="AJ908" s="119"/>
      <c r="AK908" s="119"/>
      <c r="AQ908" s="130"/>
      <c r="AS908" s="7"/>
      <c r="AT908" s="7"/>
      <c r="AU908" s="136"/>
      <c r="AV908" s="129"/>
      <c r="AW908" s="140"/>
      <c r="BP908" s="158"/>
      <c r="BR908" s="6"/>
      <c r="BS908" s="11"/>
    </row>
    <row r="909" spans="1:71" ht="15.75" x14ac:dyDescent="0.25">
      <c r="A909" s="52"/>
      <c r="B909" s="56"/>
      <c r="C909" s="7"/>
      <c r="D909" s="7"/>
      <c r="E909" s="7"/>
      <c r="F909" s="7"/>
      <c r="J909" s="71"/>
      <c r="K909" s="74"/>
      <c r="L909" s="181"/>
      <c r="M909" s="181"/>
      <c r="N909" s="78"/>
      <c r="R909" s="80"/>
      <c r="S909" s="92"/>
      <c r="W909" s="107"/>
      <c r="X909" s="62"/>
      <c r="Y909" s="108"/>
      <c r="Z909" s="107"/>
      <c r="AB909" s="108"/>
      <c r="AC909" s="108"/>
      <c r="AD909" s="71"/>
      <c r="AE909" s="71"/>
      <c r="AF909" s="71"/>
      <c r="AG909" s="71"/>
      <c r="AH909" s="120"/>
      <c r="AJ909" s="119"/>
      <c r="AK909" s="119"/>
      <c r="AQ909" s="130"/>
      <c r="AS909" s="7"/>
      <c r="AT909" s="7"/>
      <c r="AU909" s="136"/>
      <c r="AV909" s="129"/>
      <c r="AW909" s="140"/>
      <c r="BP909" s="158"/>
      <c r="BR909" s="6"/>
      <c r="BS909" s="11"/>
    </row>
    <row r="910" spans="1:71" ht="15.75" x14ac:dyDescent="0.25">
      <c r="A910" s="52"/>
      <c r="B910" s="56"/>
      <c r="C910" s="7"/>
      <c r="D910" s="7"/>
      <c r="E910" s="7"/>
      <c r="F910" s="7"/>
      <c r="J910" s="71"/>
      <c r="K910" s="74"/>
      <c r="L910" s="181"/>
      <c r="M910" s="181"/>
      <c r="N910" s="78"/>
      <c r="R910" s="80"/>
      <c r="S910" s="92"/>
      <c r="W910" s="107"/>
      <c r="X910" s="62"/>
      <c r="Y910" s="108"/>
      <c r="Z910" s="107"/>
      <c r="AB910" s="108"/>
      <c r="AC910" s="108"/>
      <c r="AD910" s="71"/>
      <c r="AE910" s="71"/>
      <c r="AF910" s="71"/>
      <c r="AG910" s="71"/>
      <c r="AH910" s="120"/>
      <c r="AJ910" s="119"/>
      <c r="AK910" s="119"/>
      <c r="AQ910" s="130"/>
      <c r="AS910" s="7"/>
      <c r="AT910" s="7"/>
      <c r="AU910" s="136"/>
      <c r="AV910" s="129"/>
      <c r="AW910" s="140"/>
      <c r="BP910" s="158"/>
      <c r="BR910" s="6"/>
      <c r="BS910" s="11"/>
    </row>
    <row r="911" spans="1:71" ht="15.75" x14ac:dyDescent="0.25">
      <c r="A911" s="52"/>
      <c r="B911" s="56"/>
      <c r="C911" s="7"/>
      <c r="D911" s="7"/>
      <c r="E911" s="7"/>
      <c r="F911" s="7"/>
      <c r="J911" s="71"/>
      <c r="K911" s="74"/>
      <c r="L911" s="181"/>
      <c r="M911" s="181"/>
      <c r="N911" s="78"/>
      <c r="R911" s="80"/>
      <c r="S911" s="92"/>
      <c r="W911" s="107"/>
      <c r="X911" s="62"/>
      <c r="Y911" s="108"/>
      <c r="Z911" s="107"/>
      <c r="AB911" s="108"/>
      <c r="AC911" s="108"/>
      <c r="AD911" s="71"/>
      <c r="AE911" s="71"/>
      <c r="AF911" s="71"/>
      <c r="AG911" s="71"/>
      <c r="AH911" s="120"/>
      <c r="AJ911" s="119"/>
      <c r="AK911" s="119"/>
      <c r="AQ911" s="130"/>
      <c r="AS911" s="7"/>
      <c r="AT911" s="7"/>
      <c r="AU911" s="136"/>
      <c r="AV911" s="129"/>
      <c r="AW911" s="140"/>
      <c r="BP911" s="158"/>
      <c r="BR911" s="6"/>
      <c r="BS911" s="11"/>
    </row>
    <row r="912" spans="1:71" ht="15.75" x14ac:dyDescent="0.25">
      <c r="A912" s="52"/>
      <c r="B912" s="56"/>
      <c r="C912" s="7"/>
      <c r="D912" s="7"/>
      <c r="E912" s="7"/>
      <c r="F912" s="7"/>
      <c r="J912" s="71"/>
      <c r="K912" s="74"/>
      <c r="L912" s="181"/>
      <c r="M912" s="181"/>
      <c r="N912" s="78"/>
      <c r="R912" s="80"/>
      <c r="S912" s="92"/>
      <c r="W912" s="107"/>
      <c r="X912" s="62"/>
      <c r="Y912" s="108"/>
      <c r="Z912" s="107"/>
      <c r="AB912" s="108"/>
      <c r="AC912" s="108"/>
      <c r="AD912" s="71"/>
      <c r="AE912" s="71"/>
      <c r="AF912" s="71"/>
      <c r="AG912" s="71"/>
      <c r="AH912" s="120"/>
      <c r="AJ912" s="119"/>
      <c r="AK912" s="119"/>
      <c r="AQ912" s="130"/>
      <c r="AS912" s="7"/>
      <c r="AT912" s="7"/>
      <c r="AU912" s="136"/>
      <c r="AV912" s="129"/>
      <c r="AW912" s="140"/>
      <c r="BP912" s="158"/>
      <c r="BR912" s="6"/>
      <c r="BS912" s="11"/>
    </row>
    <row r="913" spans="1:71" ht="15.75" x14ac:dyDescent="0.25">
      <c r="A913" s="52"/>
      <c r="B913" s="56"/>
      <c r="C913" s="7"/>
      <c r="D913" s="7"/>
      <c r="E913" s="7"/>
      <c r="F913" s="7"/>
      <c r="J913" s="71"/>
      <c r="K913" s="74"/>
      <c r="L913" s="181"/>
      <c r="M913" s="181"/>
      <c r="N913" s="78"/>
      <c r="R913" s="80"/>
      <c r="S913" s="92"/>
      <c r="W913" s="107"/>
      <c r="X913" s="62"/>
      <c r="Y913" s="108"/>
      <c r="Z913" s="107"/>
      <c r="AB913" s="108"/>
      <c r="AC913" s="108"/>
      <c r="AD913" s="71"/>
      <c r="AE913" s="71"/>
      <c r="AF913" s="71"/>
      <c r="AG913" s="71"/>
      <c r="AH913" s="120"/>
      <c r="AJ913" s="119"/>
      <c r="AK913" s="119"/>
      <c r="AQ913" s="130"/>
      <c r="AS913" s="7"/>
      <c r="AT913" s="7"/>
      <c r="AU913" s="136"/>
      <c r="AV913" s="129"/>
      <c r="AW913" s="140"/>
      <c r="BP913" s="158"/>
      <c r="BR913" s="6"/>
      <c r="BS913" s="11"/>
    </row>
    <row r="914" spans="1:71" ht="15.75" x14ac:dyDescent="0.25">
      <c r="A914" s="52"/>
      <c r="B914" s="56"/>
      <c r="C914" s="7"/>
      <c r="D914" s="7"/>
      <c r="E914" s="7"/>
      <c r="F914" s="7"/>
      <c r="J914" s="71"/>
      <c r="K914" s="74"/>
      <c r="L914" s="181"/>
      <c r="M914" s="181"/>
      <c r="N914" s="78"/>
      <c r="R914" s="80"/>
      <c r="S914" s="92"/>
      <c r="W914" s="107"/>
      <c r="X914" s="62"/>
      <c r="Y914" s="108"/>
      <c r="Z914" s="107"/>
      <c r="AB914" s="108"/>
      <c r="AC914" s="108"/>
      <c r="AD914" s="71"/>
      <c r="AE914" s="71"/>
      <c r="AF914" s="71"/>
      <c r="AG914" s="71"/>
      <c r="AH914" s="120"/>
      <c r="AJ914" s="119"/>
      <c r="AK914" s="119"/>
      <c r="AQ914" s="130"/>
      <c r="AS914" s="7"/>
      <c r="AT914" s="7"/>
      <c r="AU914" s="136"/>
      <c r="AV914" s="129"/>
      <c r="AW914" s="140"/>
      <c r="BP914" s="158"/>
      <c r="BR914" s="6"/>
      <c r="BS914" s="11"/>
    </row>
    <row r="915" spans="1:71" ht="15.75" x14ac:dyDescent="0.25">
      <c r="A915" s="52"/>
      <c r="B915" s="56"/>
      <c r="C915" s="7"/>
      <c r="D915" s="7"/>
      <c r="E915" s="7"/>
      <c r="F915" s="7"/>
      <c r="J915" s="71"/>
      <c r="K915" s="74"/>
      <c r="L915" s="181"/>
      <c r="M915" s="181"/>
      <c r="N915" s="78"/>
      <c r="R915" s="80"/>
      <c r="S915" s="92"/>
      <c r="W915" s="107"/>
      <c r="X915" s="62"/>
      <c r="Y915" s="108"/>
      <c r="Z915" s="107"/>
      <c r="AB915" s="108"/>
      <c r="AC915" s="108"/>
      <c r="AD915" s="71"/>
      <c r="AE915" s="71"/>
      <c r="AF915" s="71"/>
      <c r="AG915" s="71"/>
      <c r="AH915" s="120"/>
      <c r="AJ915" s="119"/>
      <c r="AK915" s="119"/>
      <c r="AQ915" s="130"/>
      <c r="AS915" s="7"/>
      <c r="AT915" s="7"/>
      <c r="AU915" s="136"/>
      <c r="AV915" s="129"/>
      <c r="AW915" s="140"/>
      <c r="BP915" s="158"/>
      <c r="BR915" s="6"/>
      <c r="BS915" s="11"/>
    </row>
    <row r="916" spans="1:71" ht="15.75" x14ac:dyDescent="0.25">
      <c r="A916" s="52"/>
      <c r="B916" s="56"/>
      <c r="C916" s="7"/>
      <c r="D916" s="7"/>
      <c r="E916" s="7"/>
      <c r="F916" s="7"/>
      <c r="J916" s="71"/>
      <c r="K916" s="74"/>
      <c r="L916" s="181"/>
      <c r="M916" s="181"/>
      <c r="N916" s="78"/>
      <c r="R916" s="80"/>
      <c r="S916" s="92"/>
      <c r="W916" s="107"/>
      <c r="X916" s="62"/>
      <c r="Y916" s="108"/>
      <c r="Z916" s="107"/>
      <c r="AB916" s="108"/>
      <c r="AC916" s="108"/>
      <c r="AD916" s="71"/>
      <c r="AE916" s="71"/>
      <c r="AF916" s="71"/>
      <c r="AG916" s="71"/>
      <c r="AH916" s="120"/>
      <c r="AJ916" s="119"/>
      <c r="AK916" s="119"/>
      <c r="AQ916" s="130"/>
      <c r="AS916" s="7"/>
      <c r="AT916" s="7"/>
      <c r="AU916" s="136"/>
      <c r="AV916" s="129"/>
      <c r="AW916" s="140"/>
      <c r="BP916" s="158"/>
      <c r="BR916" s="6"/>
      <c r="BS916" s="11"/>
    </row>
    <row r="917" spans="1:71" ht="15.75" x14ac:dyDescent="0.25">
      <c r="A917" s="52"/>
      <c r="B917" s="56"/>
      <c r="C917" s="7"/>
      <c r="D917" s="7"/>
      <c r="E917" s="7"/>
      <c r="F917" s="7"/>
      <c r="J917" s="71"/>
      <c r="K917" s="74"/>
      <c r="L917" s="181"/>
      <c r="M917" s="181"/>
      <c r="N917" s="78"/>
      <c r="R917" s="80"/>
      <c r="S917" s="92"/>
      <c r="W917" s="107"/>
      <c r="X917" s="62"/>
      <c r="Y917" s="108"/>
      <c r="Z917" s="107"/>
      <c r="AB917" s="108"/>
      <c r="AC917" s="108"/>
      <c r="AD917" s="71"/>
      <c r="AE917" s="71"/>
      <c r="AF917" s="71"/>
      <c r="AG917" s="71"/>
      <c r="AH917" s="120"/>
      <c r="AJ917" s="119"/>
      <c r="AK917" s="119"/>
      <c r="AQ917" s="130"/>
      <c r="AS917" s="7"/>
      <c r="AT917" s="7"/>
      <c r="AU917" s="136"/>
      <c r="AV917" s="129"/>
      <c r="AW917" s="140"/>
      <c r="BP917" s="158"/>
      <c r="BR917" s="6"/>
      <c r="BS917" s="11"/>
    </row>
    <row r="918" spans="1:71" ht="15.75" x14ac:dyDescent="0.25">
      <c r="A918" s="52"/>
      <c r="B918" s="56"/>
      <c r="C918" s="7"/>
      <c r="D918" s="7"/>
      <c r="E918" s="7"/>
      <c r="F918" s="7"/>
      <c r="J918" s="71"/>
      <c r="K918" s="74"/>
      <c r="L918" s="181"/>
      <c r="M918" s="181"/>
      <c r="N918" s="78"/>
      <c r="R918" s="80"/>
      <c r="S918" s="92"/>
      <c r="W918" s="107"/>
      <c r="X918" s="62"/>
      <c r="Y918" s="108"/>
      <c r="Z918" s="107"/>
      <c r="AB918" s="108"/>
      <c r="AC918" s="108"/>
      <c r="AD918" s="71"/>
      <c r="AE918" s="71"/>
      <c r="AF918" s="71"/>
      <c r="AG918" s="71"/>
      <c r="AH918" s="120"/>
      <c r="AJ918" s="119"/>
      <c r="AK918" s="119"/>
      <c r="AQ918" s="130"/>
      <c r="AS918" s="7"/>
      <c r="AT918" s="7"/>
      <c r="AU918" s="136"/>
      <c r="AV918" s="129"/>
      <c r="AW918" s="140"/>
      <c r="BP918" s="158"/>
      <c r="BR918" s="6"/>
      <c r="BS918" s="11"/>
    </row>
    <row r="919" spans="1:71" ht="15.75" x14ac:dyDescent="0.25">
      <c r="A919" s="52"/>
      <c r="B919" s="56"/>
      <c r="C919" s="7"/>
      <c r="D919" s="7"/>
      <c r="E919" s="7"/>
      <c r="F919" s="7"/>
      <c r="J919" s="71"/>
      <c r="K919" s="74"/>
      <c r="L919" s="181"/>
      <c r="M919" s="181"/>
      <c r="N919" s="78"/>
      <c r="R919" s="80"/>
      <c r="S919" s="92"/>
      <c r="W919" s="107"/>
      <c r="X919" s="62"/>
      <c r="Y919" s="108"/>
      <c r="Z919" s="107"/>
      <c r="AB919" s="108"/>
      <c r="AC919" s="108"/>
      <c r="AD919" s="71"/>
      <c r="AE919" s="71"/>
      <c r="AF919" s="71"/>
      <c r="AG919" s="71"/>
      <c r="AH919" s="120"/>
      <c r="AJ919" s="119"/>
      <c r="AK919" s="119"/>
      <c r="AQ919" s="130"/>
      <c r="AS919" s="7"/>
      <c r="AT919" s="7"/>
      <c r="AU919" s="136"/>
      <c r="AV919" s="129"/>
      <c r="AW919" s="140"/>
      <c r="BP919" s="158"/>
      <c r="BR919" s="6"/>
      <c r="BS919" s="11"/>
    </row>
    <row r="920" spans="1:71" ht="15.75" x14ac:dyDescent="0.25">
      <c r="A920" s="52"/>
      <c r="B920" s="56"/>
      <c r="C920" s="7"/>
      <c r="D920" s="7"/>
      <c r="E920" s="7"/>
      <c r="F920" s="7"/>
      <c r="J920" s="71"/>
      <c r="K920" s="74"/>
      <c r="L920" s="181"/>
      <c r="M920" s="181"/>
      <c r="N920" s="78"/>
      <c r="R920" s="80"/>
      <c r="S920" s="92"/>
      <c r="W920" s="107"/>
      <c r="X920" s="62"/>
      <c r="Y920" s="108"/>
      <c r="Z920" s="107"/>
      <c r="AB920" s="108"/>
      <c r="AC920" s="108"/>
      <c r="AD920" s="71"/>
      <c r="AE920" s="71"/>
      <c r="AF920" s="71"/>
      <c r="AG920" s="71"/>
      <c r="AH920" s="120"/>
      <c r="AJ920" s="119"/>
      <c r="AK920" s="119"/>
      <c r="AQ920" s="130"/>
      <c r="AS920" s="7"/>
      <c r="AT920" s="7"/>
      <c r="AU920" s="136"/>
      <c r="AV920" s="129"/>
      <c r="AW920" s="140"/>
      <c r="BP920" s="158"/>
      <c r="BR920" s="6"/>
      <c r="BS920" s="11"/>
    </row>
    <row r="921" spans="1:71" ht="15.75" x14ac:dyDescent="0.25">
      <c r="A921" s="52"/>
      <c r="B921" s="56"/>
      <c r="C921" s="7"/>
      <c r="D921" s="7"/>
      <c r="E921" s="7"/>
      <c r="F921" s="7"/>
      <c r="J921" s="71"/>
      <c r="K921" s="74"/>
      <c r="L921" s="181"/>
      <c r="M921" s="181"/>
      <c r="N921" s="78"/>
      <c r="R921" s="80"/>
      <c r="S921" s="92"/>
      <c r="W921" s="107"/>
      <c r="X921" s="62"/>
      <c r="Y921" s="108"/>
      <c r="Z921" s="107"/>
      <c r="AB921" s="108"/>
      <c r="AC921" s="108"/>
      <c r="AD921" s="71"/>
      <c r="AE921" s="71"/>
      <c r="AF921" s="71"/>
      <c r="AG921" s="71"/>
      <c r="AH921" s="120"/>
      <c r="AJ921" s="119"/>
      <c r="AK921" s="119"/>
      <c r="AQ921" s="130"/>
      <c r="AS921" s="7"/>
      <c r="AT921" s="7"/>
      <c r="AU921" s="136"/>
      <c r="AV921" s="129"/>
      <c r="AW921" s="140"/>
      <c r="BP921" s="158"/>
      <c r="BR921" s="6"/>
      <c r="BS921" s="11"/>
    </row>
    <row r="922" spans="1:71" ht="15.75" x14ac:dyDescent="0.25">
      <c r="A922" s="52"/>
      <c r="B922" s="56"/>
      <c r="C922" s="7"/>
      <c r="D922" s="7"/>
      <c r="E922" s="7"/>
      <c r="F922" s="7"/>
      <c r="J922" s="71"/>
      <c r="K922" s="74"/>
      <c r="L922" s="181"/>
      <c r="M922" s="181"/>
      <c r="N922" s="78"/>
      <c r="R922" s="80"/>
      <c r="S922" s="92"/>
      <c r="W922" s="107"/>
      <c r="X922" s="62"/>
      <c r="Y922" s="108"/>
      <c r="Z922" s="107"/>
      <c r="AB922" s="108"/>
      <c r="AC922" s="108"/>
      <c r="AD922" s="71"/>
      <c r="AE922" s="71"/>
      <c r="AF922" s="71"/>
      <c r="AG922" s="71"/>
      <c r="AH922" s="120"/>
      <c r="AJ922" s="119"/>
      <c r="AK922" s="119"/>
      <c r="AQ922" s="130"/>
      <c r="AS922" s="7"/>
      <c r="AT922" s="7"/>
      <c r="AU922" s="136"/>
      <c r="AV922" s="129"/>
      <c r="AW922" s="140"/>
      <c r="BP922" s="158"/>
      <c r="BR922" s="6"/>
      <c r="BS922" s="11"/>
    </row>
    <row r="923" spans="1:71" ht="15.75" x14ac:dyDescent="0.25">
      <c r="A923" s="52"/>
      <c r="B923" s="56"/>
      <c r="C923" s="7"/>
      <c r="D923" s="7"/>
      <c r="E923" s="7"/>
      <c r="F923" s="7"/>
      <c r="J923" s="71"/>
      <c r="K923" s="74"/>
      <c r="L923" s="181"/>
      <c r="M923" s="181"/>
      <c r="N923" s="78"/>
      <c r="R923" s="80"/>
      <c r="S923" s="92"/>
      <c r="W923" s="107"/>
      <c r="X923" s="62"/>
      <c r="Y923" s="108"/>
      <c r="Z923" s="107"/>
      <c r="AB923" s="108"/>
      <c r="AC923" s="108"/>
      <c r="AD923" s="71"/>
      <c r="AE923" s="71"/>
      <c r="AF923" s="71"/>
      <c r="AG923" s="71"/>
      <c r="AH923" s="120"/>
      <c r="AJ923" s="119"/>
      <c r="AK923" s="119"/>
      <c r="AQ923" s="130"/>
      <c r="AS923" s="7"/>
      <c r="AT923" s="7"/>
      <c r="AU923" s="136"/>
      <c r="AV923" s="129"/>
      <c r="AW923" s="140"/>
      <c r="BP923" s="158"/>
      <c r="BR923" s="6"/>
      <c r="BS923" s="11"/>
    </row>
    <row r="924" spans="1:71" ht="15.75" x14ac:dyDescent="0.25">
      <c r="A924" s="52"/>
      <c r="B924" s="56"/>
      <c r="C924" s="7"/>
      <c r="D924" s="7"/>
      <c r="E924" s="7"/>
      <c r="F924" s="7"/>
      <c r="J924" s="71"/>
      <c r="K924" s="74"/>
      <c r="L924" s="181"/>
      <c r="M924" s="181"/>
      <c r="N924" s="78"/>
      <c r="R924" s="80"/>
      <c r="S924" s="92"/>
      <c r="W924" s="107"/>
      <c r="X924" s="62"/>
      <c r="Y924" s="108"/>
      <c r="Z924" s="107"/>
      <c r="AB924" s="108"/>
      <c r="AC924" s="108"/>
      <c r="AD924" s="71"/>
      <c r="AE924" s="71"/>
      <c r="AF924" s="71"/>
      <c r="AG924" s="71"/>
      <c r="AH924" s="120"/>
      <c r="AJ924" s="119"/>
      <c r="AK924" s="119"/>
      <c r="AQ924" s="130"/>
      <c r="AS924" s="7"/>
      <c r="AT924" s="7"/>
      <c r="AU924" s="136"/>
      <c r="AV924" s="129"/>
      <c r="AW924" s="140"/>
      <c r="BP924" s="158"/>
      <c r="BR924" s="6"/>
      <c r="BS924" s="11"/>
    </row>
    <row r="925" spans="1:71" ht="15.75" x14ac:dyDescent="0.25">
      <c r="A925" s="52"/>
      <c r="B925" s="56"/>
      <c r="C925" s="7"/>
      <c r="D925" s="7"/>
      <c r="E925" s="7"/>
      <c r="F925" s="7"/>
      <c r="J925" s="71"/>
      <c r="K925" s="74"/>
      <c r="L925" s="181"/>
      <c r="M925" s="181"/>
      <c r="N925" s="78"/>
      <c r="R925" s="80"/>
      <c r="S925" s="92"/>
      <c r="W925" s="107"/>
      <c r="X925" s="62"/>
      <c r="Y925" s="108"/>
      <c r="Z925" s="107"/>
      <c r="AB925" s="108"/>
      <c r="AC925" s="108"/>
      <c r="AD925" s="71"/>
      <c r="AE925" s="71"/>
      <c r="AF925" s="71"/>
      <c r="AG925" s="71"/>
      <c r="AH925" s="120"/>
      <c r="AJ925" s="119"/>
      <c r="AK925" s="119"/>
      <c r="AQ925" s="130"/>
      <c r="AS925" s="7"/>
      <c r="AT925" s="7"/>
      <c r="AU925" s="136"/>
      <c r="AV925" s="129"/>
      <c r="AW925" s="140"/>
      <c r="BP925" s="158"/>
      <c r="BR925" s="6"/>
      <c r="BS925" s="11"/>
    </row>
    <row r="926" spans="1:71" ht="15.75" x14ac:dyDescent="0.25">
      <c r="A926" s="52"/>
      <c r="B926" s="56"/>
      <c r="C926" s="7"/>
      <c r="D926" s="7"/>
      <c r="E926" s="7"/>
      <c r="F926" s="7"/>
      <c r="J926" s="71"/>
      <c r="K926" s="74"/>
      <c r="L926" s="181"/>
      <c r="M926" s="181"/>
      <c r="N926" s="78"/>
      <c r="R926" s="80"/>
      <c r="S926" s="92"/>
      <c r="W926" s="107"/>
      <c r="X926" s="62"/>
      <c r="Y926" s="108"/>
      <c r="Z926" s="107"/>
      <c r="AB926" s="108"/>
      <c r="AC926" s="108"/>
      <c r="AD926" s="71"/>
      <c r="AE926" s="71"/>
      <c r="AF926" s="71"/>
      <c r="AG926" s="71"/>
      <c r="AH926" s="120"/>
      <c r="AJ926" s="119"/>
      <c r="AK926" s="119"/>
      <c r="AQ926" s="130"/>
      <c r="AS926" s="7"/>
      <c r="AT926" s="7"/>
      <c r="AU926" s="136"/>
      <c r="AV926" s="129"/>
      <c r="AW926" s="140"/>
      <c r="BP926" s="158"/>
      <c r="BR926" s="6"/>
      <c r="BS926" s="11"/>
    </row>
    <row r="927" spans="1:71" ht="15.75" x14ac:dyDescent="0.25">
      <c r="A927" s="52"/>
      <c r="B927" s="56"/>
      <c r="C927" s="7"/>
      <c r="D927" s="7"/>
      <c r="E927" s="7"/>
      <c r="F927" s="7"/>
      <c r="J927" s="71"/>
      <c r="K927" s="74"/>
      <c r="L927" s="181"/>
      <c r="M927" s="181"/>
      <c r="N927" s="78"/>
      <c r="R927" s="80"/>
      <c r="S927" s="92"/>
      <c r="W927" s="107"/>
      <c r="X927" s="62"/>
      <c r="Y927" s="108"/>
      <c r="Z927" s="107"/>
      <c r="AB927" s="108"/>
      <c r="AC927" s="108"/>
      <c r="AD927" s="71"/>
      <c r="AE927" s="71"/>
      <c r="AF927" s="71"/>
      <c r="AG927" s="71"/>
      <c r="AH927" s="120"/>
      <c r="AJ927" s="119"/>
      <c r="AK927" s="119"/>
      <c r="AQ927" s="130"/>
      <c r="AS927" s="7"/>
      <c r="AT927" s="7"/>
      <c r="AU927" s="136"/>
      <c r="AV927" s="129"/>
      <c r="AW927" s="140"/>
      <c r="BP927" s="158"/>
      <c r="BR927" s="6"/>
      <c r="BS927" s="11"/>
    </row>
    <row r="928" spans="1:71" ht="15.75" x14ac:dyDescent="0.25">
      <c r="A928" s="52"/>
      <c r="B928" s="56"/>
      <c r="C928" s="7"/>
      <c r="D928" s="7"/>
      <c r="E928" s="7"/>
      <c r="F928" s="7"/>
      <c r="J928" s="71"/>
      <c r="K928" s="74"/>
      <c r="L928" s="181"/>
      <c r="M928" s="181"/>
      <c r="N928" s="78"/>
      <c r="R928" s="80"/>
      <c r="S928" s="92"/>
      <c r="W928" s="107"/>
      <c r="X928" s="62"/>
      <c r="Y928" s="108"/>
      <c r="Z928" s="107"/>
      <c r="AB928" s="108"/>
      <c r="AC928" s="108"/>
      <c r="AD928" s="71"/>
      <c r="AE928" s="71"/>
      <c r="AF928" s="71"/>
      <c r="AG928" s="71"/>
      <c r="AH928" s="120"/>
      <c r="AJ928" s="119"/>
      <c r="AK928" s="119"/>
      <c r="AQ928" s="130"/>
      <c r="AS928" s="7"/>
      <c r="AT928" s="7"/>
      <c r="AU928" s="136"/>
      <c r="AV928" s="129"/>
      <c r="AW928" s="140"/>
      <c r="BP928" s="158"/>
      <c r="BR928" s="6"/>
      <c r="BS928" s="11"/>
    </row>
    <row r="929" spans="1:71" ht="15.75" x14ac:dyDescent="0.25">
      <c r="A929" s="52"/>
      <c r="B929" s="56"/>
      <c r="C929" s="7"/>
      <c r="D929" s="7"/>
      <c r="E929" s="7"/>
      <c r="F929" s="7"/>
      <c r="J929" s="71"/>
      <c r="K929" s="74"/>
      <c r="L929" s="181"/>
      <c r="M929" s="181"/>
      <c r="N929" s="78"/>
      <c r="R929" s="80"/>
      <c r="S929" s="92"/>
      <c r="W929" s="107"/>
      <c r="X929" s="62"/>
      <c r="Y929" s="108"/>
      <c r="Z929" s="107"/>
      <c r="AB929" s="108"/>
      <c r="AC929" s="108"/>
      <c r="AD929" s="71"/>
      <c r="AE929" s="71"/>
      <c r="AF929" s="71"/>
      <c r="AG929" s="71"/>
      <c r="AH929" s="120"/>
      <c r="AJ929" s="119"/>
      <c r="AK929" s="119"/>
      <c r="AQ929" s="130"/>
      <c r="AS929" s="7"/>
      <c r="AT929" s="7"/>
      <c r="AU929" s="136"/>
      <c r="AV929" s="129"/>
      <c r="AW929" s="140"/>
      <c r="BP929" s="158"/>
      <c r="BR929" s="6"/>
      <c r="BS929" s="11"/>
    </row>
    <row r="930" spans="1:71" ht="15.75" x14ac:dyDescent="0.25">
      <c r="A930" s="52"/>
      <c r="B930" s="56"/>
      <c r="C930" s="7"/>
      <c r="D930" s="7"/>
      <c r="E930" s="7"/>
      <c r="F930" s="7"/>
      <c r="J930" s="71"/>
      <c r="K930" s="74"/>
      <c r="L930" s="181"/>
      <c r="M930" s="181"/>
      <c r="N930" s="78"/>
      <c r="R930" s="80"/>
      <c r="S930" s="92"/>
      <c r="W930" s="107"/>
      <c r="X930" s="62"/>
      <c r="Y930" s="108"/>
      <c r="Z930" s="107"/>
      <c r="AB930" s="108"/>
      <c r="AC930" s="108"/>
      <c r="AD930" s="71"/>
      <c r="AE930" s="71"/>
      <c r="AF930" s="71"/>
      <c r="AG930" s="71"/>
      <c r="AH930" s="120"/>
      <c r="AJ930" s="119"/>
      <c r="AK930" s="119"/>
      <c r="AQ930" s="130"/>
      <c r="AS930" s="7"/>
      <c r="AT930" s="7"/>
      <c r="AU930" s="136"/>
      <c r="AV930" s="129"/>
      <c r="AW930" s="140"/>
      <c r="BP930" s="158"/>
      <c r="BR930" s="6"/>
      <c r="BS930" s="11"/>
    </row>
    <row r="931" spans="1:71" ht="15.75" x14ac:dyDescent="0.25">
      <c r="A931" s="52"/>
      <c r="B931" s="56"/>
      <c r="C931" s="7"/>
      <c r="D931" s="7"/>
      <c r="E931" s="7"/>
      <c r="F931" s="7"/>
      <c r="J931" s="71"/>
      <c r="K931" s="74"/>
      <c r="L931" s="181"/>
      <c r="M931" s="181"/>
      <c r="N931" s="78"/>
      <c r="R931" s="80"/>
      <c r="S931" s="92"/>
      <c r="W931" s="107"/>
      <c r="X931" s="62"/>
      <c r="Y931" s="108"/>
      <c r="Z931" s="107"/>
      <c r="AB931" s="108"/>
      <c r="AC931" s="108"/>
      <c r="AD931" s="71"/>
      <c r="AE931" s="71"/>
      <c r="AF931" s="71"/>
      <c r="AG931" s="71"/>
      <c r="AH931" s="120"/>
      <c r="AJ931" s="119"/>
      <c r="AK931" s="119"/>
      <c r="AQ931" s="130"/>
      <c r="AS931" s="7"/>
      <c r="AT931" s="7"/>
      <c r="AU931" s="136"/>
      <c r="AV931" s="129"/>
      <c r="AW931" s="140"/>
      <c r="BP931" s="158"/>
      <c r="BR931" s="6"/>
      <c r="BS931" s="11"/>
    </row>
    <row r="932" spans="1:71" ht="15.75" x14ac:dyDescent="0.25">
      <c r="A932" s="52"/>
      <c r="B932" s="56"/>
      <c r="C932" s="7"/>
      <c r="D932" s="7"/>
      <c r="E932" s="7"/>
      <c r="F932" s="7"/>
      <c r="J932" s="71"/>
      <c r="K932" s="74"/>
      <c r="L932" s="181"/>
      <c r="M932" s="181"/>
      <c r="N932" s="78"/>
      <c r="R932" s="80"/>
      <c r="S932" s="92"/>
      <c r="W932" s="107"/>
      <c r="X932" s="62"/>
      <c r="Y932" s="108"/>
      <c r="Z932" s="107"/>
      <c r="AB932" s="108"/>
      <c r="AC932" s="108"/>
      <c r="AD932" s="71"/>
      <c r="AE932" s="71"/>
      <c r="AF932" s="71"/>
      <c r="AG932" s="71"/>
      <c r="AH932" s="120"/>
      <c r="AJ932" s="119"/>
      <c r="AK932" s="119"/>
      <c r="AQ932" s="130"/>
      <c r="AS932" s="7"/>
      <c r="AT932" s="7"/>
      <c r="AU932" s="136"/>
      <c r="AV932" s="129"/>
      <c r="AW932" s="140"/>
      <c r="BP932" s="158"/>
      <c r="BR932" s="6"/>
      <c r="BS932" s="11"/>
    </row>
    <row r="933" spans="1:71" ht="15.75" x14ac:dyDescent="0.25">
      <c r="A933" s="52"/>
      <c r="B933" s="56"/>
      <c r="C933" s="7"/>
      <c r="D933" s="7"/>
      <c r="E933" s="7"/>
      <c r="F933" s="7"/>
      <c r="J933" s="71"/>
      <c r="K933" s="74"/>
      <c r="L933" s="181"/>
      <c r="M933" s="181"/>
      <c r="N933" s="78"/>
      <c r="R933" s="80"/>
      <c r="S933" s="92"/>
      <c r="W933" s="107"/>
      <c r="X933" s="62"/>
      <c r="Y933" s="108"/>
      <c r="Z933" s="107"/>
      <c r="AB933" s="108"/>
      <c r="AC933" s="108"/>
      <c r="AD933" s="71"/>
      <c r="AE933" s="71"/>
      <c r="AF933" s="71"/>
      <c r="AG933" s="71"/>
      <c r="AH933" s="120"/>
      <c r="AJ933" s="119"/>
      <c r="AK933" s="119"/>
      <c r="AQ933" s="130"/>
      <c r="AS933" s="7"/>
      <c r="AT933" s="7"/>
      <c r="AU933" s="136"/>
      <c r="AV933" s="129"/>
      <c r="AW933" s="140"/>
      <c r="BP933" s="158"/>
      <c r="BR933" s="6"/>
      <c r="BS933" s="11"/>
    </row>
    <row r="934" spans="1:71" ht="15.75" x14ac:dyDescent="0.25">
      <c r="A934" s="52"/>
      <c r="B934" s="56"/>
      <c r="C934" s="7"/>
      <c r="D934" s="7"/>
      <c r="E934" s="7"/>
      <c r="F934" s="7"/>
      <c r="J934" s="71"/>
      <c r="K934" s="74"/>
      <c r="L934" s="181"/>
      <c r="M934" s="181"/>
      <c r="N934" s="78"/>
      <c r="R934" s="80"/>
      <c r="S934" s="92"/>
      <c r="W934" s="107"/>
      <c r="X934" s="62"/>
      <c r="Y934" s="108"/>
      <c r="Z934" s="107"/>
      <c r="AB934" s="108"/>
      <c r="AC934" s="108"/>
      <c r="AD934" s="71"/>
      <c r="AE934" s="71"/>
      <c r="AF934" s="71"/>
      <c r="AG934" s="71"/>
      <c r="AH934" s="120"/>
      <c r="AJ934" s="119"/>
      <c r="AK934" s="119"/>
      <c r="AQ934" s="130"/>
      <c r="AS934" s="7"/>
      <c r="AT934" s="7"/>
      <c r="AU934" s="136"/>
      <c r="AV934" s="129"/>
      <c r="AW934" s="140"/>
      <c r="BP934" s="158"/>
      <c r="BR934" s="6"/>
      <c r="BS934" s="11"/>
    </row>
    <row r="935" spans="1:71" ht="15.75" x14ac:dyDescent="0.25">
      <c r="A935" s="52"/>
      <c r="B935" s="56"/>
      <c r="C935" s="7"/>
      <c r="D935" s="7"/>
      <c r="E935" s="7"/>
      <c r="F935" s="7"/>
      <c r="J935" s="71"/>
      <c r="K935" s="74"/>
      <c r="L935" s="181"/>
      <c r="M935" s="181"/>
      <c r="N935" s="78"/>
      <c r="R935" s="80"/>
      <c r="S935" s="92"/>
      <c r="W935" s="107"/>
      <c r="X935" s="62"/>
      <c r="Y935" s="108"/>
      <c r="Z935" s="107"/>
      <c r="AB935" s="108"/>
      <c r="AC935" s="108"/>
      <c r="AD935" s="71"/>
      <c r="AE935" s="71"/>
      <c r="AF935" s="71"/>
      <c r="AG935" s="71"/>
      <c r="AH935" s="120"/>
      <c r="AJ935" s="119"/>
      <c r="AK935" s="119"/>
      <c r="AQ935" s="130"/>
      <c r="AS935" s="7"/>
      <c r="AT935" s="7"/>
      <c r="AU935" s="136"/>
      <c r="AV935" s="129"/>
      <c r="AW935" s="140"/>
      <c r="BP935" s="158"/>
      <c r="BR935" s="6"/>
      <c r="BS935" s="11"/>
    </row>
    <row r="936" spans="1:71" ht="15.75" x14ac:dyDescent="0.25">
      <c r="A936" s="52"/>
      <c r="B936" s="56"/>
      <c r="C936" s="7"/>
      <c r="D936" s="7"/>
      <c r="E936" s="7"/>
      <c r="F936" s="7"/>
      <c r="J936" s="71"/>
      <c r="K936" s="74"/>
      <c r="L936" s="181"/>
      <c r="M936" s="181"/>
      <c r="N936" s="78"/>
      <c r="R936" s="80"/>
      <c r="S936" s="92"/>
      <c r="W936" s="107"/>
      <c r="X936" s="62"/>
      <c r="Y936" s="108"/>
      <c r="Z936" s="107"/>
      <c r="AB936" s="108"/>
      <c r="AC936" s="108"/>
      <c r="AD936" s="71"/>
      <c r="AE936" s="71"/>
      <c r="AF936" s="71"/>
      <c r="AG936" s="71"/>
      <c r="AH936" s="120"/>
      <c r="AJ936" s="119"/>
      <c r="AK936" s="119"/>
      <c r="AQ936" s="130"/>
      <c r="AS936" s="7"/>
      <c r="AT936" s="7"/>
      <c r="AU936" s="136"/>
      <c r="AV936" s="129"/>
      <c r="AW936" s="140"/>
      <c r="BP936" s="158"/>
      <c r="BR936" s="6"/>
      <c r="BS936" s="11"/>
    </row>
    <row r="937" spans="1:71" ht="15.75" x14ac:dyDescent="0.25">
      <c r="A937" s="52"/>
      <c r="B937" s="56"/>
      <c r="C937" s="7"/>
      <c r="D937" s="7"/>
      <c r="E937" s="7"/>
      <c r="F937" s="7"/>
      <c r="J937" s="71"/>
      <c r="K937" s="74"/>
      <c r="L937" s="181"/>
      <c r="M937" s="181"/>
      <c r="N937" s="78"/>
      <c r="R937" s="80"/>
      <c r="S937" s="92"/>
      <c r="W937" s="107"/>
      <c r="X937" s="62"/>
      <c r="Y937" s="108"/>
      <c r="Z937" s="107"/>
      <c r="AB937" s="108"/>
      <c r="AC937" s="108"/>
      <c r="AD937" s="71"/>
      <c r="AE937" s="71"/>
      <c r="AF937" s="71"/>
      <c r="AG937" s="71"/>
      <c r="AH937" s="120"/>
      <c r="AJ937" s="119"/>
      <c r="AK937" s="119"/>
      <c r="AQ937" s="130"/>
      <c r="AS937" s="7"/>
      <c r="AT937" s="7"/>
      <c r="AU937" s="136"/>
      <c r="AV937" s="129"/>
      <c r="AW937" s="140"/>
      <c r="BP937" s="158"/>
      <c r="BR937" s="6"/>
      <c r="BS937" s="11"/>
    </row>
    <row r="938" spans="1:71" ht="15.75" x14ac:dyDescent="0.25">
      <c r="A938" s="52"/>
      <c r="B938" s="56"/>
      <c r="C938" s="7"/>
      <c r="D938" s="7"/>
      <c r="E938" s="7"/>
      <c r="F938" s="7"/>
      <c r="J938" s="71"/>
      <c r="K938" s="74"/>
      <c r="L938" s="181"/>
      <c r="M938" s="181"/>
      <c r="N938" s="78"/>
      <c r="R938" s="80"/>
      <c r="S938" s="92"/>
      <c r="W938" s="107"/>
      <c r="X938" s="62"/>
      <c r="Y938" s="108"/>
      <c r="Z938" s="107"/>
      <c r="AB938" s="108"/>
      <c r="AC938" s="108"/>
      <c r="AD938" s="71"/>
      <c r="AE938" s="71"/>
      <c r="AF938" s="71"/>
      <c r="AG938" s="71"/>
      <c r="AH938" s="120"/>
      <c r="AJ938" s="119"/>
      <c r="AK938" s="119"/>
      <c r="AQ938" s="130"/>
      <c r="AS938" s="7"/>
      <c r="AT938" s="7"/>
      <c r="AU938" s="136"/>
      <c r="AV938" s="129"/>
      <c r="AW938" s="140"/>
      <c r="BP938" s="158"/>
      <c r="BR938" s="6"/>
      <c r="BS938" s="11"/>
    </row>
    <row r="939" spans="1:71" ht="15.75" x14ac:dyDescent="0.25">
      <c r="A939" s="52"/>
      <c r="B939" s="56"/>
      <c r="C939" s="7"/>
      <c r="D939" s="7"/>
      <c r="E939" s="7"/>
      <c r="F939" s="7"/>
      <c r="J939" s="71"/>
      <c r="K939" s="74"/>
      <c r="L939" s="181"/>
      <c r="M939" s="181"/>
      <c r="N939" s="78"/>
      <c r="R939" s="80"/>
      <c r="S939" s="92"/>
      <c r="W939" s="107"/>
      <c r="X939" s="62"/>
      <c r="Y939" s="108"/>
      <c r="Z939" s="107"/>
      <c r="AB939" s="108"/>
      <c r="AC939" s="108"/>
      <c r="AD939" s="71"/>
      <c r="AE939" s="71"/>
      <c r="AF939" s="71"/>
      <c r="AG939" s="71"/>
      <c r="AH939" s="120"/>
      <c r="AJ939" s="119"/>
      <c r="AK939" s="119"/>
      <c r="AQ939" s="130"/>
      <c r="AS939" s="7"/>
      <c r="AT939" s="7"/>
      <c r="AU939" s="136"/>
      <c r="AV939" s="129"/>
      <c r="AW939" s="140"/>
      <c r="BP939" s="158"/>
      <c r="BR939" s="6"/>
      <c r="BS939" s="11"/>
    </row>
    <row r="940" spans="1:71" ht="15.75" x14ac:dyDescent="0.25">
      <c r="A940" s="52"/>
      <c r="B940" s="56"/>
      <c r="C940" s="7"/>
      <c r="D940" s="7"/>
      <c r="E940" s="7"/>
      <c r="F940" s="7"/>
      <c r="J940" s="71"/>
      <c r="K940" s="74"/>
      <c r="L940" s="181"/>
      <c r="M940" s="181"/>
      <c r="N940" s="78"/>
      <c r="R940" s="80"/>
      <c r="S940" s="92"/>
      <c r="W940" s="107"/>
      <c r="X940" s="62"/>
      <c r="Y940" s="108"/>
      <c r="Z940" s="107"/>
      <c r="AB940" s="108"/>
      <c r="AC940" s="108"/>
      <c r="AD940" s="71"/>
      <c r="AE940" s="71"/>
      <c r="AF940" s="71"/>
      <c r="AG940" s="71"/>
      <c r="AH940" s="120"/>
      <c r="AJ940" s="119"/>
      <c r="AK940" s="119"/>
      <c r="AQ940" s="130"/>
      <c r="AS940" s="7"/>
      <c r="AT940" s="7"/>
      <c r="AU940" s="136"/>
      <c r="AV940" s="129"/>
      <c r="AW940" s="140"/>
      <c r="BP940" s="158"/>
      <c r="BR940" s="6"/>
      <c r="BS940" s="11"/>
    </row>
    <row r="941" spans="1:71" ht="15.75" x14ac:dyDescent="0.25">
      <c r="A941" s="52"/>
      <c r="B941" s="56"/>
      <c r="C941" s="7"/>
      <c r="D941" s="7"/>
      <c r="E941" s="7"/>
      <c r="F941" s="7"/>
      <c r="J941" s="71"/>
      <c r="K941" s="74"/>
      <c r="L941" s="181"/>
      <c r="M941" s="181"/>
      <c r="N941" s="78"/>
      <c r="R941" s="80"/>
      <c r="S941" s="92"/>
      <c r="W941" s="107"/>
      <c r="X941" s="62"/>
      <c r="Y941" s="108"/>
      <c r="Z941" s="107"/>
      <c r="AB941" s="108"/>
      <c r="AC941" s="108"/>
      <c r="AD941" s="71"/>
      <c r="AE941" s="71"/>
      <c r="AF941" s="71"/>
      <c r="AG941" s="71"/>
      <c r="AH941" s="120"/>
      <c r="AJ941" s="119"/>
      <c r="AK941" s="119"/>
      <c r="AQ941" s="130"/>
      <c r="AS941" s="7"/>
      <c r="AT941" s="7"/>
      <c r="AU941" s="136"/>
      <c r="AV941" s="129"/>
      <c r="AW941" s="140"/>
      <c r="BP941" s="158"/>
      <c r="BR941" s="6"/>
      <c r="BS941" s="11"/>
    </row>
    <row r="942" spans="1:71" ht="15.75" x14ac:dyDescent="0.25">
      <c r="A942" s="52"/>
      <c r="B942" s="56"/>
      <c r="C942" s="7"/>
      <c r="D942" s="7"/>
      <c r="E942" s="7"/>
      <c r="F942" s="7"/>
      <c r="J942" s="71"/>
      <c r="K942" s="74"/>
      <c r="L942" s="181"/>
      <c r="M942" s="181"/>
      <c r="N942" s="78"/>
      <c r="R942" s="80"/>
      <c r="S942" s="92"/>
      <c r="W942" s="107"/>
      <c r="X942" s="62"/>
      <c r="Y942" s="108"/>
      <c r="Z942" s="107"/>
      <c r="AB942" s="108"/>
      <c r="AC942" s="108"/>
      <c r="AD942" s="71"/>
      <c r="AE942" s="71"/>
      <c r="AF942" s="71"/>
      <c r="AG942" s="71"/>
      <c r="AH942" s="120"/>
      <c r="AJ942" s="119"/>
      <c r="AK942" s="119"/>
      <c r="AQ942" s="130"/>
      <c r="AS942" s="7"/>
      <c r="AT942" s="7"/>
      <c r="AU942" s="136"/>
      <c r="AV942" s="129"/>
      <c r="AW942" s="140"/>
      <c r="BP942" s="158"/>
      <c r="BR942" s="6"/>
      <c r="BS942" s="11"/>
    </row>
    <row r="943" spans="1:71" ht="15.75" x14ac:dyDescent="0.25">
      <c r="A943" s="52"/>
      <c r="B943" s="56"/>
      <c r="C943" s="7"/>
      <c r="D943" s="7"/>
      <c r="E943" s="7"/>
      <c r="F943" s="7"/>
      <c r="J943" s="71"/>
      <c r="K943" s="74"/>
      <c r="L943" s="181"/>
      <c r="M943" s="181"/>
      <c r="N943" s="78"/>
      <c r="R943" s="80"/>
      <c r="S943" s="92"/>
      <c r="W943" s="107"/>
      <c r="X943" s="62"/>
      <c r="Y943" s="108"/>
      <c r="Z943" s="107"/>
      <c r="AB943" s="108"/>
      <c r="AC943" s="108"/>
      <c r="AD943" s="71"/>
      <c r="AE943" s="71"/>
      <c r="AF943" s="71"/>
      <c r="AG943" s="71"/>
      <c r="AH943" s="120"/>
      <c r="AJ943" s="119"/>
      <c r="AK943" s="119"/>
      <c r="AQ943" s="130"/>
      <c r="AS943" s="7"/>
      <c r="AT943" s="7"/>
      <c r="AU943" s="136"/>
      <c r="AV943" s="129"/>
      <c r="AW943" s="140"/>
      <c r="BP943" s="158"/>
      <c r="BR943" s="6"/>
      <c r="BS943" s="11"/>
    </row>
    <row r="944" spans="1:71" ht="15.75" x14ac:dyDescent="0.25">
      <c r="A944" s="52"/>
      <c r="B944" s="56"/>
      <c r="C944" s="7"/>
      <c r="D944" s="7"/>
      <c r="E944" s="7"/>
      <c r="F944" s="7"/>
      <c r="J944" s="71"/>
      <c r="K944" s="74"/>
      <c r="L944" s="181"/>
      <c r="M944" s="181"/>
      <c r="N944" s="78"/>
      <c r="R944" s="80"/>
      <c r="S944" s="92"/>
      <c r="W944" s="107"/>
      <c r="X944" s="62"/>
      <c r="Y944" s="108"/>
      <c r="Z944" s="107"/>
      <c r="AB944" s="108"/>
      <c r="AC944" s="108"/>
      <c r="AD944" s="71"/>
      <c r="AE944" s="71"/>
      <c r="AF944" s="71"/>
      <c r="AG944" s="71"/>
      <c r="AH944" s="120"/>
      <c r="AJ944" s="119"/>
      <c r="AK944" s="119"/>
      <c r="AQ944" s="130"/>
      <c r="AS944" s="7"/>
      <c r="AT944" s="7"/>
      <c r="AU944" s="136"/>
      <c r="AV944" s="129"/>
      <c r="AW944" s="140"/>
      <c r="BP944" s="158"/>
      <c r="BR944" s="6"/>
      <c r="BS944" s="11"/>
    </row>
    <row r="945" spans="1:71" ht="15.75" x14ac:dyDescent="0.25">
      <c r="A945" s="52"/>
      <c r="B945" s="56"/>
      <c r="C945" s="7"/>
      <c r="D945" s="7"/>
      <c r="E945" s="7"/>
      <c r="F945" s="7"/>
      <c r="J945" s="71"/>
      <c r="K945" s="74"/>
      <c r="L945" s="181"/>
      <c r="M945" s="181"/>
      <c r="N945" s="78"/>
      <c r="R945" s="80"/>
      <c r="S945" s="92"/>
      <c r="W945" s="107"/>
      <c r="X945" s="62"/>
      <c r="Y945" s="108"/>
      <c r="Z945" s="107"/>
      <c r="AB945" s="108"/>
      <c r="AC945" s="108"/>
      <c r="AD945" s="71"/>
      <c r="AE945" s="71"/>
      <c r="AF945" s="71"/>
      <c r="AG945" s="71"/>
      <c r="AH945" s="120"/>
      <c r="AJ945" s="119"/>
      <c r="AK945" s="119"/>
      <c r="AQ945" s="130"/>
      <c r="AS945" s="7"/>
      <c r="AT945" s="7"/>
      <c r="AU945" s="136"/>
      <c r="AV945" s="129"/>
      <c r="AW945" s="140"/>
      <c r="BP945" s="158"/>
      <c r="BR945" s="6"/>
      <c r="BS945" s="11"/>
    </row>
    <row r="946" spans="1:71" ht="15.75" x14ac:dyDescent="0.25">
      <c r="A946" s="52"/>
      <c r="B946" s="56"/>
      <c r="C946" s="7"/>
      <c r="D946" s="7"/>
      <c r="E946" s="7"/>
      <c r="F946" s="7"/>
      <c r="J946" s="71"/>
      <c r="K946" s="74"/>
      <c r="L946" s="181"/>
      <c r="M946" s="181"/>
      <c r="N946" s="78"/>
      <c r="R946" s="80"/>
      <c r="S946" s="92"/>
      <c r="W946" s="107"/>
      <c r="X946" s="62"/>
      <c r="Y946" s="108"/>
      <c r="Z946" s="107"/>
      <c r="AB946" s="108"/>
      <c r="AC946" s="108"/>
      <c r="AD946" s="71"/>
      <c r="AE946" s="71"/>
      <c r="AF946" s="71"/>
      <c r="AG946" s="71"/>
      <c r="AH946" s="120"/>
      <c r="AJ946" s="119"/>
      <c r="AK946" s="119"/>
      <c r="AQ946" s="130"/>
      <c r="AS946" s="7"/>
      <c r="AT946" s="7"/>
      <c r="AU946" s="136"/>
      <c r="AV946" s="129"/>
      <c r="AW946" s="140"/>
      <c r="BP946" s="158"/>
      <c r="BR946" s="6"/>
      <c r="BS946" s="11"/>
    </row>
    <row r="947" spans="1:71" ht="15.75" x14ac:dyDescent="0.25">
      <c r="A947" s="52"/>
      <c r="B947" s="56"/>
      <c r="C947" s="7"/>
      <c r="D947" s="7"/>
      <c r="E947" s="7"/>
      <c r="F947" s="7"/>
      <c r="J947" s="71"/>
      <c r="K947" s="74"/>
      <c r="L947" s="181"/>
      <c r="M947" s="181"/>
      <c r="N947" s="78"/>
      <c r="R947" s="80"/>
      <c r="S947" s="92"/>
      <c r="W947" s="107"/>
      <c r="X947" s="62"/>
      <c r="Y947" s="108"/>
      <c r="Z947" s="107"/>
      <c r="AB947" s="108"/>
      <c r="AC947" s="108"/>
      <c r="AD947" s="71"/>
      <c r="AE947" s="71"/>
      <c r="AF947" s="71"/>
      <c r="AG947" s="71"/>
      <c r="AH947" s="120"/>
      <c r="AJ947" s="119"/>
      <c r="AK947" s="119"/>
      <c r="AQ947" s="130"/>
      <c r="AS947" s="7"/>
      <c r="AT947" s="7"/>
      <c r="AU947" s="136"/>
      <c r="AV947" s="129"/>
      <c r="AW947" s="140"/>
      <c r="BP947" s="158"/>
      <c r="BR947" s="6"/>
      <c r="BS947" s="11"/>
    </row>
    <row r="948" spans="1:71" ht="15.75" x14ac:dyDescent="0.25">
      <c r="A948" s="52"/>
      <c r="B948" s="56"/>
      <c r="C948" s="7"/>
      <c r="D948" s="7"/>
      <c r="E948" s="7"/>
      <c r="F948" s="7"/>
      <c r="J948" s="71"/>
      <c r="K948" s="74"/>
      <c r="L948" s="181"/>
      <c r="M948" s="181"/>
      <c r="N948" s="78"/>
      <c r="R948" s="80"/>
      <c r="S948" s="92"/>
      <c r="W948" s="107"/>
      <c r="X948" s="62"/>
      <c r="Y948" s="108"/>
      <c r="Z948" s="107"/>
      <c r="AB948" s="108"/>
      <c r="AC948" s="108"/>
      <c r="AD948" s="71"/>
      <c r="AE948" s="71"/>
      <c r="AF948" s="71"/>
      <c r="AG948" s="71"/>
      <c r="AH948" s="120"/>
      <c r="AJ948" s="119"/>
      <c r="AK948" s="119"/>
      <c r="AQ948" s="130"/>
      <c r="AS948" s="7"/>
      <c r="AT948" s="7"/>
      <c r="AU948" s="136"/>
      <c r="AV948" s="129"/>
      <c r="AW948" s="140"/>
      <c r="BP948" s="158"/>
      <c r="BR948" s="6"/>
      <c r="BS948" s="11"/>
    </row>
    <row r="949" spans="1:71" ht="15.75" x14ac:dyDescent="0.25">
      <c r="A949" s="52"/>
      <c r="B949" s="56"/>
      <c r="C949" s="7"/>
      <c r="D949" s="7"/>
      <c r="E949" s="7"/>
      <c r="F949" s="7"/>
      <c r="J949" s="71"/>
      <c r="K949" s="74"/>
      <c r="L949" s="181"/>
      <c r="M949" s="181"/>
      <c r="N949" s="78"/>
      <c r="R949" s="80"/>
      <c r="S949" s="92"/>
      <c r="W949" s="107"/>
      <c r="X949" s="62"/>
      <c r="Y949" s="108"/>
      <c r="Z949" s="107"/>
      <c r="AB949" s="108"/>
      <c r="AC949" s="108"/>
      <c r="AD949" s="71"/>
      <c r="AE949" s="71"/>
      <c r="AF949" s="71"/>
      <c r="AG949" s="71"/>
      <c r="AH949" s="120"/>
      <c r="AJ949" s="119"/>
      <c r="AK949" s="119"/>
      <c r="AQ949" s="130"/>
      <c r="AS949" s="7"/>
      <c r="AT949" s="7"/>
      <c r="AU949" s="136"/>
      <c r="AV949" s="129"/>
      <c r="AW949" s="140"/>
      <c r="BP949" s="158"/>
      <c r="BR949" s="6"/>
      <c r="BS949" s="11"/>
    </row>
    <row r="950" spans="1:71" ht="15.75" x14ac:dyDescent="0.25">
      <c r="A950" s="52"/>
      <c r="B950" s="56"/>
      <c r="C950" s="7"/>
      <c r="D950" s="7"/>
      <c r="E950" s="7"/>
      <c r="F950" s="7"/>
      <c r="J950" s="71"/>
      <c r="K950" s="74"/>
      <c r="L950" s="181"/>
      <c r="M950" s="181"/>
      <c r="N950" s="78"/>
      <c r="R950" s="80"/>
      <c r="S950" s="92"/>
      <c r="W950" s="107"/>
      <c r="X950" s="62"/>
      <c r="Y950" s="108"/>
      <c r="Z950" s="107"/>
      <c r="AB950" s="108"/>
      <c r="AC950" s="108"/>
      <c r="AD950" s="71"/>
      <c r="AE950" s="71"/>
      <c r="AF950" s="71"/>
      <c r="AG950" s="71"/>
      <c r="AH950" s="120"/>
      <c r="AJ950" s="119"/>
      <c r="AK950" s="119"/>
      <c r="AQ950" s="130"/>
      <c r="AS950" s="7"/>
      <c r="AT950" s="7"/>
      <c r="AU950" s="136"/>
      <c r="AV950" s="129"/>
      <c r="AW950" s="140"/>
      <c r="BP950" s="158"/>
      <c r="BR950" s="6"/>
      <c r="BS950" s="11"/>
    </row>
    <row r="951" spans="1:71" ht="15.75" x14ac:dyDescent="0.25">
      <c r="A951" s="52"/>
      <c r="B951" s="56"/>
      <c r="C951" s="7"/>
      <c r="D951" s="7"/>
      <c r="E951" s="7"/>
      <c r="F951" s="7"/>
      <c r="J951" s="71"/>
      <c r="K951" s="74"/>
      <c r="L951" s="181"/>
      <c r="M951" s="181"/>
      <c r="N951" s="78"/>
      <c r="R951" s="80"/>
      <c r="S951" s="92"/>
      <c r="W951" s="107"/>
      <c r="X951" s="62"/>
      <c r="Y951" s="108"/>
      <c r="Z951" s="107"/>
      <c r="AB951" s="108"/>
      <c r="AC951" s="108"/>
      <c r="AD951" s="71"/>
      <c r="AE951" s="71"/>
      <c r="AF951" s="71"/>
      <c r="AG951" s="71"/>
      <c r="AH951" s="120"/>
      <c r="AJ951" s="119"/>
      <c r="AK951" s="119"/>
      <c r="AQ951" s="130"/>
      <c r="AS951" s="7"/>
      <c r="AT951" s="7"/>
      <c r="AU951" s="136"/>
      <c r="AV951" s="129"/>
      <c r="AW951" s="140"/>
      <c r="BP951" s="158"/>
      <c r="BR951" s="6"/>
      <c r="BS951" s="11"/>
    </row>
    <row r="952" spans="1:71" ht="15.75" x14ac:dyDescent="0.25">
      <c r="A952" s="52"/>
      <c r="B952" s="56"/>
      <c r="C952" s="7"/>
      <c r="D952" s="7"/>
      <c r="E952" s="7"/>
      <c r="F952" s="7"/>
      <c r="J952" s="71"/>
      <c r="K952" s="74"/>
      <c r="L952" s="181"/>
      <c r="M952" s="181"/>
      <c r="N952" s="78"/>
      <c r="R952" s="80"/>
      <c r="S952" s="92"/>
      <c r="W952" s="107"/>
      <c r="X952" s="62"/>
      <c r="Y952" s="108"/>
      <c r="Z952" s="107"/>
      <c r="AB952" s="108"/>
      <c r="AC952" s="108"/>
      <c r="AD952" s="71"/>
      <c r="AE952" s="71"/>
      <c r="AF952" s="71"/>
      <c r="AG952" s="71"/>
      <c r="AH952" s="120"/>
      <c r="AJ952" s="119"/>
      <c r="AK952" s="119"/>
      <c r="AQ952" s="130"/>
      <c r="AS952" s="7"/>
      <c r="AT952" s="7"/>
      <c r="AU952" s="136"/>
      <c r="AV952" s="129"/>
      <c r="AW952" s="140"/>
      <c r="BP952" s="158"/>
      <c r="BR952" s="6"/>
      <c r="BS952" s="11"/>
    </row>
    <row r="953" spans="1:71" ht="15.75" x14ac:dyDescent="0.25">
      <c r="A953" s="52"/>
      <c r="B953" s="56"/>
      <c r="C953" s="7"/>
      <c r="D953" s="7"/>
      <c r="E953" s="7"/>
      <c r="F953" s="7"/>
      <c r="J953" s="71"/>
      <c r="K953" s="74"/>
      <c r="L953" s="181"/>
      <c r="M953" s="181"/>
      <c r="N953" s="78"/>
      <c r="R953" s="80"/>
      <c r="S953" s="92"/>
      <c r="W953" s="107"/>
      <c r="X953" s="62"/>
      <c r="Y953" s="108"/>
      <c r="Z953" s="107"/>
      <c r="AB953" s="108"/>
      <c r="AC953" s="108"/>
      <c r="AD953" s="71"/>
      <c r="AE953" s="71"/>
      <c r="AF953" s="71"/>
      <c r="AG953" s="71"/>
      <c r="AH953" s="120"/>
      <c r="AJ953" s="119"/>
      <c r="AK953" s="119"/>
      <c r="AQ953" s="130"/>
      <c r="AS953" s="7"/>
      <c r="AT953" s="7"/>
      <c r="AU953" s="136"/>
      <c r="AV953" s="129"/>
      <c r="AW953" s="140"/>
      <c r="BP953" s="158"/>
      <c r="BR953" s="6"/>
      <c r="BS953" s="11"/>
    </row>
    <row r="954" spans="1:71" ht="15.75" x14ac:dyDescent="0.25">
      <c r="A954" s="52"/>
      <c r="B954" s="56"/>
      <c r="C954" s="7"/>
      <c r="D954" s="7"/>
      <c r="E954" s="7"/>
      <c r="F954" s="7"/>
      <c r="J954" s="71"/>
      <c r="K954" s="74"/>
      <c r="L954" s="181"/>
      <c r="M954" s="181"/>
      <c r="N954" s="78"/>
      <c r="R954" s="80"/>
      <c r="S954" s="92"/>
      <c r="W954" s="107"/>
      <c r="X954" s="62"/>
      <c r="Y954" s="108"/>
      <c r="Z954" s="107"/>
      <c r="AB954" s="108"/>
      <c r="AC954" s="108"/>
      <c r="AD954" s="71"/>
      <c r="AE954" s="71"/>
      <c r="AF954" s="71"/>
      <c r="AG954" s="71"/>
      <c r="AH954" s="120"/>
      <c r="AJ954" s="119"/>
      <c r="AK954" s="119"/>
      <c r="AQ954" s="130"/>
      <c r="AS954" s="7"/>
      <c r="AT954" s="7"/>
      <c r="AU954" s="136"/>
      <c r="AV954" s="129"/>
      <c r="AW954" s="140"/>
      <c r="BP954" s="158"/>
      <c r="BR954" s="6"/>
      <c r="BS954" s="11"/>
    </row>
    <row r="955" spans="1:71" ht="15.75" x14ac:dyDescent="0.25">
      <c r="A955" s="52"/>
      <c r="B955" s="56"/>
      <c r="C955" s="7"/>
      <c r="D955" s="7"/>
      <c r="E955" s="7"/>
      <c r="F955" s="7"/>
      <c r="J955" s="71"/>
      <c r="K955" s="74"/>
      <c r="L955" s="181"/>
      <c r="M955" s="181"/>
      <c r="N955" s="78"/>
      <c r="R955" s="80"/>
      <c r="S955" s="92"/>
      <c r="W955" s="107"/>
      <c r="X955" s="62"/>
      <c r="Y955" s="108"/>
      <c r="Z955" s="107"/>
      <c r="AB955" s="108"/>
      <c r="AC955" s="108"/>
      <c r="AD955" s="71"/>
      <c r="AE955" s="71"/>
      <c r="AF955" s="71"/>
      <c r="AG955" s="71"/>
      <c r="AH955" s="120"/>
      <c r="AJ955" s="119"/>
      <c r="AK955" s="119"/>
      <c r="AQ955" s="130"/>
      <c r="AS955" s="7"/>
      <c r="AT955" s="7"/>
      <c r="AU955" s="136"/>
      <c r="AV955" s="129"/>
      <c r="AW955" s="140"/>
      <c r="BP955" s="158"/>
      <c r="BR955" s="6"/>
      <c r="BS955" s="11"/>
    </row>
    <row r="956" spans="1:71" ht="15.75" x14ac:dyDescent="0.25">
      <c r="A956" s="52"/>
      <c r="B956" s="56"/>
      <c r="C956" s="7"/>
      <c r="D956" s="7"/>
      <c r="E956" s="7"/>
      <c r="F956" s="7"/>
      <c r="J956" s="71"/>
      <c r="K956" s="74"/>
      <c r="L956" s="181"/>
      <c r="M956" s="181"/>
      <c r="N956" s="78"/>
      <c r="R956" s="80"/>
      <c r="S956" s="92"/>
      <c r="W956" s="107"/>
      <c r="X956" s="62"/>
      <c r="Y956" s="108"/>
      <c r="Z956" s="107"/>
      <c r="AB956" s="108"/>
      <c r="AC956" s="108"/>
      <c r="AD956" s="71"/>
      <c r="AE956" s="71"/>
      <c r="AF956" s="71"/>
      <c r="AG956" s="71"/>
      <c r="AH956" s="120"/>
      <c r="AJ956" s="119"/>
      <c r="AK956" s="119"/>
      <c r="AQ956" s="130"/>
      <c r="AS956" s="7"/>
      <c r="AT956" s="7"/>
      <c r="AU956" s="136"/>
      <c r="AV956" s="129"/>
      <c r="AW956" s="140"/>
      <c r="BP956" s="158"/>
      <c r="BR956" s="6"/>
      <c r="BS956" s="11"/>
    </row>
    <row r="957" spans="1:71" ht="15.75" x14ac:dyDescent="0.25">
      <c r="A957" s="52"/>
      <c r="B957" s="56"/>
      <c r="C957" s="7"/>
      <c r="D957" s="7"/>
      <c r="E957" s="7"/>
      <c r="F957" s="7"/>
      <c r="J957" s="71"/>
      <c r="K957" s="74"/>
      <c r="L957" s="181"/>
      <c r="M957" s="181"/>
      <c r="N957" s="78"/>
      <c r="R957" s="80"/>
      <c r="S957" s="92"/>
      <c r="W957" s="107"/>
      <c r="X957" s="62"/>
      <c r="Y957" s="108"/>
      <c r="Z957" s="107"/>
      <c r="AB957" s="108"/>
      <c r="AC957" s="108"/>
      <c r="AD957" s="71"/>
      <c r="AE957" s="71"/>
      <c r="AF957" s="71"/>
      <c r="AG957" s="71"/>
      <c r="AH957" s="120"/>
      <c r="AJ957" s="119"/>
      <c r="AK957" s="119"/>
      <c r="AQ957" s="130"/>
      <c r="AS957" s="7"/>
      <c r="AT957" s="7"/>
      <c r="AU957" s="136"/>
      <c r="AV957" s="129"/>
      <c r="AW957" s="140"/>
      <c r="BP957" s="158"/>
      <c r="BR957" s="6"/>
      <c r="BS957" s="11"/>
    </row>
    <row r="958" spans="1:71" ht="15.75" x14ac:dyDescent="0.25">
      <c r="A958" s="52"/>
      <c r="B958" s="56"/>
      <c r="C958" s="7"/>
      <c r="D958" s="7"/>
      <c r="E958" s="7"/>
      <c r="F958" s="7"/>
      <c r="J958" s="71"/>
      <c r="K958" s="74"/>
      <c r="L958" s="181"/>
      <c r="M958" s="181"/>
      <c r="N958" s="78"/>
      <c r="R958" s="80"/>
      <c r="S958" s="92"/>
      <c r="W958" s="107"/>
      <c r="X958" s="62"/>
      <c r="Y958" s="108"/>
      <c r="Z958" s="107"/>
      <c r="AB958" s="108"/>
      <c r="AC958" s="108"/>
      <c r="AD958" s="71"/>
      <c r="AE958" s="71"/>
      <c r="AF958" s="71"/>
      <c r="AG958" s="71"/>
      <c r="AH958" s="120"/>
      <c r="AJ958" s="119"/>
      <c r="AK958" s="119"/>
      <c r="AQ958" s="130"/>
      <c r="AS958" s="7"/>
      <c r="AT958" s="7"/>
      <c r="AU958" s="136"/>
      <c r="AV958" s="129"/>
      <c r="AW958" s="140"/>
      <c r="BP958" s="158"/>
      <c r="BR958" s="6"/>
      <c r="BS958" s="11"/>
    </row>
    <row r="959" spans="1:71" ht="15.75" x14ac:dyDescent="0.25">
      <c r="A959" s="52"/>
      <c r="B959" s="56"/>
      <c r="C959" s="7"/>
      <c r="D959" s="7"/>
      <c r="E959" s="7"/>
      <c r="F959" s="7"/>
      <c r="J959" s="71"/>
      <c r="K959" s="74"/>
      <c r="L959" s="181"/>
      <c r="M959" s="181"/>
      <c r="N959" s="78"/>
      <c r="R959" s="80"/>
      <c r="S959" s="92"/>
      <c r="W959" s="107"/>
      <c r="X959" s="62"/>
      <c r="Y959" s="108"/>
      <c r="Z959" s="107"/>
      <c r="AB959" s="108"/>
      <c r="AC959" s="108"/>
      <c r="AD959" s="71"/>
      <c r="AE959" s="71"/>
      <c r="AF959" s="71"/>
      <c r="AG959" s="71"/>
      <c r="AH959" s="120"/>
      <c r="AJ959" s="119"/>
      <c r="AK959" s="119"/>
      <c r="AQ959" s="130"/>
      <c r="AS959" s="7"/>
      <c r="AT959" s="7"/>
      <c r="AU959" s="136"/>
      <c r="AV959" s="129"/>
      <c r="AW959" s="140"/>
      <c r="BP959" s="158"/>
      <c r="BR959" s="6"/>
      <c r="BS959" s="11"/>
    </row>
    <row r="960" spans="1:71" ht="15.75" x14ac:dyDescent="0.25">
      <c r="A960" s="52"/>
      <c r="B960" s="56"/>
      <c r="C960" s="7"/>
      <c r="D960" s="7"/>
      <c r="E960" s="7"/>
      <c r="F960" s="7"/>
      <c r="J960" s="71"/>
      <c r="K960" s="74"/>
      <c r="L960" s="181"/>
      <c r="M960" s="181"/>
      <c r="N960" s="78"/>
      <c r="R960" s="80"/>
      <c r="S960" s="92"/>
      <c r="W960" s="107"/>
      <c r="X960" s="62"/>
      <c r="Y960" s="108"/>
      <c r="Z960" s="107"/>
      <c r="AB960" s="108"/>
      <c r="AC960" s="108"/>
      <c r="AD960" s="71"/>
      <c r="AE960" s="71"/>
      <c r="AF960" s="71"/>
      <c r="AG960" s="71"/>
      <c r="AH960" s="120"/>
      <c r="AJ960" s="119"/>
      <c r="AK960" s="119"/>
      <c r="AQ960" s="130"/>
      <c r="AS960" s="7"/>
      <c r="AT960" s="7"/>
      <c r="AU960" s="136"/>
      <c r="AV960" s="129"/>
      <c r="AW960" s="140"/>
      <c r="BP960" s="158"/>
      <c r="BR960" s="6"/>
      <c r="BS960" s="11"/>
    </row>
    <row r="961" spans="1:71" ht="15.75" x14ac:dyDescent="0.25">
      <c r="A961" s="52"/>
      <c r="B961" s="56"/>
      <c r="C961" s="7"/>
      <c r="D961" s="7"/>
      <c r="E961" s="7"/>
      <c r="F961" s="7"/>
      <c r="J961" s="71"/>
      <c r="K961" s="74"/>
      <c r="L961" s="181"/>
      <c r="M961" s="181"/>
      <c r="N961" s="78"/>
      <c r="R961" s="80"/>
      <c r="S961" s="92"/>
      <c r="W961" s="107"/>
      <c r="X961" s="62"/>
      <c r="Y961" s="108"/>
      <c r="Z961" s="107"/>
      <c r="AB961" s="108"/>
      <c r="AC961" s="108"/>
      <c r="AD961" s="71"/>
      <c r="AE961" s="71"/>
      <c r="AF961" s="71"/>
      <c r="AG961" s="71"/>
      <c r="AH961" s="120"/>
      <c r="AJ961" s="119"/>
      <c r="AK961" s="119"/>
      <c r="AQ961" s="130"/>
      <c r="AS961" s="7"/>
      <c r="AT961" s="7"/>
      <c r="AU961" s="136"/>
      <c r="AV961" s="129"/>
      <c r="AW961" s="140"/>
      <c r="BP961" s="158"/>
      <c r="BR961" s="6"/>
      <c r="BS961" s="11"/>
    </row>
    <row r="962" spans="1:71" ht="15.75" x14ac:dyDescent="0.25">
      <c r="A962" s="52"/>
      <c r="B962" s="56"/>
      <c r="C962" s="7"/>
      <c r="D962" s="7"/>
      <c r="E962" s="7"/>
      <c r="F962" s="7"/>
      <c r="J962" s="71"/>
      <c r="K962" s="74"/>
      <c r="L962" s="181"/>
      <c r="M962" s="181"/>
      <c r="N962" s="78"/>
      <c r="R962" s="80"/>
      <c r="S962" s="92"/>
      <c r="W962" s="107"/>
      <c r="X962" s="62"/>
      <c r="Y962" s="108"/>
      <c r="Z962" s="107"/>
      <c r="AB962" s="108"/>
      <c r="AC962" s="108"/>
      <c r="AD962" s="71"/>
      <c r="AE962" s="71"/>
      <c r="AF962" s="71"/>
      <c r="AG962" s="71"/>
      <c r="AH962" s="120"/>
      <c r="AJ962" s="119"/>
      <c r="AK962" s="119"/>
      <c r="AQ962" s="130"/>
      <c r="AS962" s="7"/>
      <c r="AT962" s="7"/>
      <c r="AU962" s="136"/>
      <c r="AV962" s="129"/>
      <c r="AW962" s="140"/>
      <c r="BP962" s="158"/>
      <c r="BR962" s="6"/>
      <c r="BS962" s="11"/>
    </row>
    <row r="963" spans="1:71" ht="15.75" x14ac:dyDescent="0.25">
      <c r="A963" s="52"/>
      <c r="B963" s="56"/>
      <c r="C963" s="7"/>
      <c r="D963" s="7"/>
      <c r="E963" s="7"/>
      <c r="F963" s="7"/>
      <c r="J963" s="71"/>
      <c r="K963" s="74"/>
      <c r="L963" s="181"/>
      <c r="M963" s="181"/>
      <c r="N963" s="78"/>
      <c r="R963" s="80"/>
      <c r="S963" s="92"/>
      <c r="W963" s="107"/>
      <c r="X963" s="62"/>
      <c r="Y963" s="108"/>
      <c r="Z963" s="107"/>
      <c r="AB963" s="108"/>
      <c r="AC963" s="108"/>
      <c r="AD963" s="71"/>
      <c r="AE963" s="71"/>
      <c r="AF963" s="71"/>
      <c r="AG963" s="71"/>
      <c r="AH963" s="120"/>
      <c r="AJ963" s="119"/>
      <c r="AK963" s="119"/>
      <c r="AQ963" s="130"/>
      <c r="AS963" s="7"/>
      <c r="AT963" s="7"/>
      <c r="AU963" s="136"/>
      <c r="AV963" s="129"/>
      <c r="AW963" s="140"/>
      <c r="BP963" s="158"/>
      <c r="BR963" s="6"/>
      <c r="BS963" s="11"/>
    </row>
    <row r="964" spans="1:71" ht="15.75" x14ac:dyDescent="0.25">
      <c r="A964" s="52"/>
      <c r="B964" s="56"/>
      <c r="C964" s="7"/>
      <c r="D964" s="7"/>
      <c r="E964" s="7"/>
      <c r="F964" s="7"/>
      <c r="J964" s="71"/>
      <c r="K964" s="74"/>
      <c r="L964" s="181"/>
      <c r="M964" s="181"/>
      <c r="N964" s="78"/>
      <c r="R964" s="80"/>
      <c r="S964" s="92"/>
      <c r="W964" s="107"/>
      <c r="X964" s="62"/>
      <c r="Y964" s="108"/>
      <c r="Z964" s="107"/>
      <c r="AB964" s="108"/>
      <c r="AC964" s="108"/>
      <c r="AD964" s="71"/>
      <c r="AE964" s="71"/>
      <c r="AF964" s="71"/>
      <c r="AG964" s="71"/>
      <c r="AH964" s="120"/>
      <c r="AJ964" s="119"/>
      <c r="AK964" s="119"/>
      <c r="AQ964" s="130"/>
      <c r="AS964" s="7"/>
      <c r="AT964" s="7"/>
      <c r="AU964" s="136"/>
      <c r="AV964" s="129"/>
      <c r="AW964" s="140"/>
      <c r="BP964" s="158"/>
      <c r="BR964" s="6"/>
      <c r="BS964" s="11"/>
    </row>
    <row r="965" spans="1:71" ht="15.75" x14ac:dyDescent="0.25">
      <c r="A965" s="52"/>
      <c r="B965" s="56"/>
      <c r="C965" s="7"/>
      <c r="D965" s="7"/>
      <c r="E965" s="7"/>
      <c r="F965" s="7"/>
      <c r="J965" s="71"/>
      <c r="K965" s="74"/>
      <c r="L965" s="181"/>
      <c r="M965" s="181"/>
      <c r="N965" s="78"/>
      <c r="R965" s="80"/>
      <c r="S965" s="92"/>
      <c r="W965" s="107"/>
      <c r="X965" s="62"/>
      <c r="Y965" s="108"/>
      <c r="Z965" s="107"/>
      <c r="AB965" s="108"/>
      <c r="AC965" s="108"/>
      <c r="AD965" s="71"/>
      <c r="AE965" s="71"/>
      <c r="AF965" s="71"/>
      <c r="AG965" s="71"/>
      <c r="AH965" s="120"/>
      <c r="AJ965" s="119"/>
      <c r="AK965" s="119"/>
      <c r="AQ965" s="130"/>
      <c r="AS965" s="7"/>
      <c r="AT965" s="7"/>
      <c r="AU965" s="136"/>
      <c r="AV965" s="129"/>
      <c r="AW965" s="140"/>
      <c r="BP965" s="158"/>
      <c r="BR965" s="6"/>
      <c r="BS965" s="11"/>
    </row>
    <row r="966" spans="1:71" ht="15.75" x14ac:dyDescent="0.25">
      <c r="A966" s="52"/>
      <c r="B966" s="56"/>
      <c r="C966" s="7"/>
      <c r="D966" s="7"/>
      <c r="E966" s="7"/>
      <c r="F966" s="7"/>
      <c r="J966" s="71"/>
      <c r="K966" s="74"/>
      <c r="L966" s="181"/>
      <c r="M966" s="181"/>
      <c r="N966" s="78"/>
      <c r="R966" s="80"/>
      <c r="S966" s="92"/>
      <c r="W966" s="107"/>
      <c r="X966" s="62"/>
      <c r="Y966" s="108"/>
      <c r="Z966" s="107"/>
      <c r="AB966" s="108"/>
      <c r="AC966" s="108"/>
      <c r="AD966" s="71"/>
      <c r="AE966" s="71"/>
      <c r="AF966" s="71"/>
      <c r="AG966" s="71"/>
      <c r="AH966" s="120"/>
      <c r="AJ966" s="119"/>
      <c r="AK966" s="119"/>
      <c r="AQ966" s="130"/>
      <c r="AS966" s="7"/>
      <c r="AT966" s="7"/>
      <c r="AU966" s="136"/>
      <c r="AV966" s="129"/>
      <c r="AW966" s="140"/>
      <c r="BP966" s="158"/>
      <c r="BR966" s="6"/>
      <c r="BS966" s="11"/>
    </row>
    <row r="967" spans="1:71" ht="15.75" x14ac:dyDescent="0.25">
      <c r="A967" s="52"/>
      <c r="B967" s="56"/>
      <c r="C967" s="7"/>
      <c r="D967" s="7"/>
      <c r="E967" s="7"/>
      <c r="F967" s="7"/>
      <c r="J967" s="71"/>
      <c r="K967" s="74"/>
      <c r="L967" s="181"/>
      <c r="M967" s="181"/>
      <c r="N967" s="78"/>
      <c r="R967" s="80"/>
      <c r="S967" s="92"/>
      <c r="W967" s="107"/>
      <c r="X967" s="62"/>
      <c r="Y967" s="108"/>
      <c r="Z967" s="107"/>
      <c r="AB967" s="108"/>
      <c r="AC967" s="108"/>
      <c r="AD967" s="71"/>
      <c r="AE967" s="71"/>
      <c r="AF967" s="71"/>
      <c r="AG967" s="71"/>
      <c r="AH967" s="120"/>
      <c r="AJ967" s="119"/>
      <c r="AK967" s="119"/>
      <c r="AQ967" s="130"/>
      <c r="AS967" s="7"/>
      <c r="AT967" s="7"/>
      <c r="AU967" s="136"/>
      <c r="AV967" s="129"/>
      <c r="AW967" s="140"/>
      <c r="BP967" s="158"/>
      <c r="BR967" s="6"/>
      <c r="BS967" s="11"/>
    </row>
    <row r="968" spans="1:71" ht="15.75" x14ac:dyDescent="0.25">
      <c r="A968" s="52"/>
      <c r="B968" s="56"/>
      <c r="C968" s="7"/>
      <c r="D968" s="7"/>
      <c r="E968" s="7"/>
      <c r="F968" s="7"/>
      <c r="J968" s="71"/>
      <c r="K968" s="74"/>
      <c r="L968" s="181"/>
      <c r="M968" s="181"/>
      <c r="N968" s="78"/>
      <c r="R968" s="80"/>
      <c r="S968" s="92"/>
      <c r="W968" s="107"/>
      <c r="X968" s="62"/>
      <c r="Y968" s="108"/>
      <c r="Z968" s="107"/>
      <c r="AB968" s="108"/>
      <c r="AC968" s="108"/>
      <c r="AD968" s="71"/>
      <c r="AE968" s="71"/>
      <c r="AF968" s="71"/>
      <c r="AG968" s="71"/>
      <c r="AH968" s="120"/>
      <c r="AJ968" s="119"/>
      <c r="AK968" s="119"/>
      <c r="AQ968" s="130"/>
      <c r="AS968" s="7"/>
      <c r="AT968" s="7"/>
      <c r="AU968" s="136"/>
      <c r="AV968" s="129"/>
      <c r="AW968" s="140"/>
      <c r="BP968" s="158"/>
      <c r="BR968" s="6"/>
      <c r="BS968" s="11"/>
    </row>
    <row r="969" spans="1:71" ht="15.75" x14ac:dyDescent="0.25">
      <c r="A969" s="52"/>
      <c r="B969" s="56"/>
      <c r="C969" s="7"/>
      <c r="D969" s="7"/>
      <c r="E969" s="7"/>
      <c r="F969" s="7"/>
      <c r="J969" s="71"/>
      <c r="K969" s="74"/>
      <c r="L969" s="181"/>
      <c r="M969" s="181"/>
      <c r="N969" s="78"/>
      <c r="R969" s="80"/>
      <c r="S969" s="92"/>
      <c r="W969" s="107"/>
      <c r="X969" s="62"/>
      <c r="Y969" s="108"/>
      <c r="Z969" s="107"/>
      <c r="AB969" s="108"/>
      <c r="AC969" s="108"/>
      <c r="AD969" s="71"/>
      <c r="AE969" s="71"/>
      <c r="AF969" s="71"/>
      <c r="AG969" s="71"/>
      <c r="AH969" s="120"/>
      <c r="AJ969" s="119"/>
      <c r="AK969" s="119"/>
      <c r="AQ969" s="130"/>
      <c r="AS969" s="7"/>
      <c r="AT969" s="7"/>
      <c r="AU969" s="136"/>
      <c r="AV969" s="129"/>
      <c r="AW969" s="140"/>
      <c r="BP969" s="158"/>
      <c r="BR969" s="6"/>
      <c r="BS969" s="11"/>
    </row>
    <row r="970" spans="1:71" ht="15.75" x14ac:dyDescent="0.25">
      <c r="A970" s="52"/>
      <c r="B970" s="56"/>
      <c r="C970" s="7"/>
      <c r="D970" s="7"/>
      <c r="E970" s="7"/>
      <c r="F970" s="7"/>
      <c r="J970" s="71"/>
      <c r="K970" s="74"/>
      <c r="L970" s="181"/>
      <c r="M970" s="181"/>
      <c r="N970" s="78"/>
      <c r="R970" s="80"/>
      <c r="S970" s="92"/>
      <c r="W970" s="107"/>
      <c r="X970" s="62"/>
      <c r="Y970" s="108"/>
      <c r="Z970" s="107"/>
      <c r="AB970" s="108"/>
      <c r="AC970" s="108"/>
      <c r="AD970" s="71"/>
      <c r="AE970" s="71"/>
      <c r="AF970" s="71"/>
      <c r="AG970" s="71"/>
      <c r="AH970" s="120"/>
      <c r="AJ970" s="119"/>
      <c r="AK970" s="119"/>
      <c r="AQ970" s="130"/>
      <c r="AS970" s="7"/>
      <c r="AT970" s="7"/>
      <c r="AU970" s="136"/>
      <c r="AV970" s="129"/>
      <c r="AW970" s="140"/>
      <c r="BP970" s="158"/>
      <c r="BR970" s="6"/>
      <c r="BS970" s="11"/>
    </row>
    <row r="971" spans="1:71" ht="15.75" x14ac:dyDescent="0.25">
      <c r="A971" s="52"/>
      <c r="B971" s="56"/>
      <c r="C971" s="7"/>
      <c r="D971" s="7"/>
      <c r="E971" s="7"/>
      <c r="F971" s="7"/>
      <c r="J971" s="71"/>
      <c r="K971" s="74"/>
      <c r="L971" s="181"/>
      <c r="M971" s="181"/>
      <c r="N971" s="78"/>
      <c r="R971" s="80"/>
      <c r="S971" s="92"/>
      <c r="W971" s="107"/>
      <c r="X971" s="62"/>
      <c r="Y971" s="108"/>
      <c r="Z971" s="107"/>
      <c r="AB971" s="108"/>
      <c r="AC971" s="108"/>
      <c r="AD971" s="71"/>
      <c r="AE971" s="71"/>
      <c r="AF971" s="71"/>
      <c r="AG971" s="71"/>
      <c r="AH971" s="120"/>
      <c r="AJ971" s="119"/>
      <c r="AK971" s="119"/>
      <c r="AQ971" s="130"/>
      <c r="AS971" s="7"/>
      <c r="AT971" s="7"/>
      <c r="AU971" s="136"/>
      <c r="AV971" s="129"/>
      <c r="AW971" s="140"/>
      <c r="BP971" s="158"/>
      <c r="BR971" s="6"/>
      <c r="BS971" s="11"/>
    </row>
    <row r="972" spans="1:71" ht="15.75" x14ac:dyDescent="0.25">
      <c r="A972" s="52"/>
      <c r="B972" s="56"/>
      <c r="C972" s="7"/>
      <c r="D972" s="7"/>
      <c r="E972" s="7"/>
      <c r="F972" s="7"/>
      <c r="J972" s="71"/>
      <c r="K972" s="74"/>
      <c r="L972" s="181"/>
      <c r="M972" s="181"/>
      <c r="N972" s="78"/>
      <c r="R972" s="80"/>
      <c r="S972" s="92"/>
      <c r="W972" s="107"/>
      <c r="X972" s="62"/>
      <c r="Y972" s="108"/>
      <c r="Z972" s="107"/>
      <c r="AB972" s="108"/>
      <c r="AC972" s="108"/>
      <c r="AD972" s="71"/>
      <c r="AE972" s="71"/>
      <c r="AF972" s="71"/>
      <c r="AG972" s="71"/>
      <c r="AH972" s="120"/>
      <c r="AJ972" s="119"/>
      <c r="AK972" s="119"/>
      <c r="AQ972" s="130"/>
      <c r="AS972" s="7"/>
      <c r="AT972" s="7"/>
      <c r="AU972" s="136"/>
      <c r="AV972" s="129"/>
      <c r="AW972" s="140"/>
      <c r="BP972" s="158"/>
      <c r="BR972" s="6"/>
      <c r="BS972" s="11"/>
    </row>
    <row r="973" spans="1:71" ht="15.75" x14ac:dyDescent="0.25">
      <c r="A973" s="52"/>
      <c r="B973" s="56"/>
      <c r="C973" s="7"/>
      <c r="D973" s="7"/>
      <c r="E973" s="7"/>
      <c r="F973" s="7"/>
      <c r="J973" s="71"/>
      <c r="K973" s="74"/>
      <c r="L973" s="181"/>
      <c r="M973" s="181"/>
      <c r="N973" s="78"/>
      <c r="R973" s="80"/>
      <c r="S973" s="92"/>
      <c r="W973" s="107"/>
      <c r="X973" s="62"/>
      <c r="Y973" s="108"/>
      <c r="Z973" s="107"/>
      <c r="AB973" s="108"/>
      <c r="AC973" s="108"/>
      <c r="AD973" s="71"/>
      <c r="AE973" s="71"/>
      <c r="AF973" s="71"/>
      <c r="AG973" s="71"/>
      <c r="AH973" s="120"/>
      <c r="AJ973" s="119"/>
      <c r="AK973" s="119"/>
      <c r="AQ973" s="130"/>
      <c r="AS973" s="7"/>
      <c r="AT973" s="7"/>
      <c r="AU973" s="136"/>
      <c r="AV973" s="129"/>
      <c r="AW973" s="140"/>
      <c r="BP973" s="158"/>
      <c r="BR973" s="6"/>
      <c r="BS973" s="11"/>
    </row>
    <row r="974" spans="1:71" ht="15.75" x14ac:dyDescent="0.25">
      <c r="A974" s="52"/>
      <c r="B974" s="56"/>
      <c r="C974" s="7"/>
      <c r="D974" s="7"/>
      <c r="E974" s="7"/>
      <c r="F974" s="7"/>
      <c r="J974" s="71"/>
      <c r="K974" s="74"/>
      <c r="L974" s="181"/>
      <c r="M974" s="181"/>
      <c r="N974" s="78"/>
      <c r="R974" s="80"/>
      <c r="S974" s="92"/>
      <c r="W974" s="107"/>
      <c r="X974" s="62"/>
      <c r="Y974" s="108"/>
      <c r="Z974" s="107"/>
      <c r="AB974" s="108"/>
      <c r="AC974" s="108"/>
      <c r="AD974" s="71"/>
      <c r="AE974" s="71"/>
      <c r="AF974" s="71"/>
      <c r="AG974" s="71"/>
      <c r="AH974" s="120"/>
      <c r="AJ974" s="119"/>
      <c r="AK974" s="119"/>
      <c r="AQ974" s="130"/>
      <c r="AS974" s="7"/>
      <c r="AT974" s="7"/>
      <c r="AU974" s="136"/>
      <c r="AV974" s="129"/>
      <c r="AW974" s="140"/>
      <c r="BP974" s="158"/>
      <c r="BR974" s="6"/>
      <c r="BS974" s="11"/>
    </row>
    <row r="975" spans="1:71" ht="15.75" x14ac:dyDescent="0.25">
      <c r="A975" s="52"/>
      <c r="B975" s="56"/>
      <c r="C975" s="7"/>
      <c r="D975" s="7"/>
      <c r="E975" s="7"/>
      <c r="F975" s="7"/>
      <c r="J975" s="71"/>
      <c r="K975" s="74"/>
      <c r="L975" s="181"/>
      <c r="M975" s="181"/>
      <c r="N975" s="78"/>
      <c r="R975" s="80"/>
      <c r="S975" s="92"/>
      <c r="W975" s="107"/>
      <c r="X975" s="62"/>
      <c r="Y975" s="108"/>
      <c r="Z975" s="107"/>
      <c r="AB975" s="108"/>
      <c r="AC975" s="108"/>
      <c r="AD975" s="71"/>
      <c r="AE975" s="71"/>
      <c r="AF975" s="71"/>
      <c r="AG975" s="71"/>
      <c r="AH975" s="120"/>
      <c r="AJ975" s="119"/>
      <c r="AK975" s="119"/>
      <c r="AQ975" s="130"/>
      <c r="AS975" s="7"/>
      <c r="AT975" s="7"/>
      <c r="AU975" s="136"/>
      <c r="AV975" s="129"/>
      <c r="AW975" s="140"/>
      <c r="BP975" s="158"/>
      <c r="BR975" s="6"/>
      <c r="BS975" s="11"/>
    </row>
    <row r="976" spans="1:71" ht="15.75" x14ac:dyDescent="0.25">
      <c r="A976" s="52"/>
      <c r="B976" s="56"/>
      <c r="C976" s="7"/>
      <c r="D976" s="7"/>
      <c r="E976" s="7"/>
      <c r="F976" s="7"/>
      <c r="J976" s="71"/>
      <c r="K976" s="74"/>
      <c r="L976" s="181"/>
      <c r="M976" s="181"/>
      <c r="N976" s="78"/>
      <c r="R976" s="80"/>
      <c r="S976" s="92"/>
      <c r="W976" s="107"/>
      <c r="X976" s="62"/>
      <c r="Y976" s="108"/>
      <c r="Z976" s="107"/>
      <c r="AB976" s="108"/>
      <c r="AC976" s="108"/>
      <c r="AD976" s="71"/>
      <c r="AE976" s="71"/>
      <c r="AF976" s="71"/>
      <c r="AG976" s="71"/>
      <c r="AH976" s="120"/>
      <c r="AJ976" s="119"/>
      <c r="AK976" s="119"/>
      <c r="AQ976" s="130"/>
      <c r="AS976" s="7"/>
      <c r="AT976" s="7"/>
      <c r="AU976" s="136"/>
      <c r="AV976" s="129"/>
      <c r="AW976" s="140"/>
      <c r="BP976" s="158"/>
      <c r="BR976" s="6"/>
      <c r="BS976" s="11"/>
    </row>
    <row r="977" spans="1:71" ht="15.75" x14ac:dyDescent="0.25">
      <c r="A977" s="52"/>
      <c r="B977" s="56"/>
      <c r="C977" s="7"/>
      <c r="D977" s="7"/>
      <c r="E977" s="7"/>
      <c r="F977" s="7"/>
      <c r="J977" s="71"/>
      <c r="K977" s="74"/>
      <c r="L977" s="181"/>
      <c r="M977" s="181"/>
      <c r="N977" s="78"/>
      <c r="R977" s="80"/>
      <c r="S977" s="92"/>
      <c r="W977" s="107"/>
      <c r="X977" s="62"/>
      <c r="Y977" s="108"/>
      <c r="Z977" s="107"/>
      <c r="AB977" s="108"/>
      <c r="AC977" s="108"/>
      <c r="AD977" s="71"/>
      <c r="AE977" s="71"/>
      <c r="AF977" s="71"/>
      <c r="AG977" s="71"/>
      <c r="AH977" s="120"/>
      <c r="AJ977" s="119"/>
      <c r="AK977" s="119"/>
      <c r="AQ977" s="130"/>
      <c r="AS977" s="7"/>
      <c r="AT977" s="7"/>
      <c r="AU977" s="136"/>
      <c r="AV977" s="129"/>
      <c r="AW977" s="140"/>
      <c r="BP977" s="158"/>
      <c r="BR977" s="6"/>
      <c r="BS977" s="11"/>
    </row>
    <row r="978" spans="1:71" ht="15.75" x14ac:dyDescent="0.25">
      <c r="A978" s="52"/>
      <c r="B978" s="56"/>
      <c r="C978" s="7"/>
      <c r="D978" s="7"/>
      <c r="E978" s="7"/>
      <c r="F978" s="7"/>
      <c r="J978" s="71"/>
      <c r="K978" s="74"/>
      <c r="L978" s="181"/>
      <c r="M978" s="181"/>
      <c r="N978" s="78"/>
      <c r="R978" s="80"/>
      <c r="S978" s="92"/>
      <c r="W978" s="107"/>
      <c r="X978" s="62"/>
      <c r="Y978" s="108"/>
      <c r="Z978" s="107"/>
      <c r="AB978" s="108"/>
      <c r="AC978" s="108"/>
      <c r="AD978" s="71"/>
      <c r="AE978" s="71"/>
      <c r="AF978" s="71"/>
      <c r="AG978" s="71"/>
      <c r="AH978" s="120"/>
      <c r="AJ978" s="119"/>
      <c r="AK978" s="119"/>
      <c r="AQ978" s="130"/>
      <c r="AS978" s="7"/>
      <c r="AT978" s="7"/>
      <c r="AU978" s="136"/>
      <c r="AV978" s="129"/>
      <c r="AW978" s="140"/>
      <c r="BP978" s="158"/>
      <c r="BR978" s="6"/>
      <c r="BS978" s="11"/>
    </row>
    <row r="979" spans="1:71" ht="15.75" x14ac:dyDescent="0.25">
      <c r="A979" s="52"/>
      <c r="B979" s="56"/>
      <c r="C979" s="7"/>
      <c r="D979" s="7"/>
      <c r="E979" s="7"/>
      <c r="F979" s="7"/>
      <c r="J979" s="71"/>
      <c r="K979" s="74"/>
      <c r="L979" s="181"/>
      <c r="M979" s="181"/>
      <c r="N979" s="78"/>
      <c r="R979" s="80"/>
      <c r="S979" s="92"/>
      <c r="W979" s="107"/>
      <c r="X979" s="62"/>
      <c r="Y979" s="108"/>
      <c r="Z979" s="107"/>
      <c r="AB979" s="108"/>
      <c r="AC979" s="108"/>
      <c r="AD979" s="71"/>
      <c r="AE979" s="71"/>
      <c r="AF979" s="71"/>
      <c r="AG979" s="71"/>
      <c r="AH979" s="120"/>
      <c r="AJ979" s="119"/>
      <c r="AK979" s="119"/>
      <c r="AQ979" s="130"/>
      <c r="AS979" s="7"/>
      <c r="AT979" s="7"/>
      <c r="AU979" s="136"/>
      <c r="AV979" s="129"/>
      <c r="AW979" s="140"/>
      <c r="BP979" s="158"/>
      <c r="BR979" s="6"/>
      <c r="BS979" s="11"/>
    </row>
    <row r="980" spans="1:71" ht="15.75" x14ac:dyDescent="0.25">
      <c r="A980" s="52"/>
      <c r="B980" s="56"/>
      <c r="C980" s="7"/>
      <c r="D980" s="7"/>
      <c r="E980" s="7"/>
      <c r="F980" s="7"/>
      <c r="J980" s="71"/>
      <c r="K980" s="74"/>
      <c r="L980" s="181"/>
      <c r="M980" s="181"/>
      <c r="N980" s="78"/>
      <c r="R980" s="80"/>
      <c r="S980" s="92"/>
      <c r="W980" s="107"/>
      <c r="X980" s="62"/>
      <c r="Y980" s="108"/>
      <c r="Z980" s="107"/>
      <c r="AB980" s="108"/>
      <c r="AC980" s="108"/>
      <c r="AD980" s="71"/>
      <c r="AE980" s="71"/>
      <c r="AF980" s="71"/>
      <c r="AG980" s="71"/>
      <c r="AH980" s="120"/>
      <c r="AJ980" s="119"/>
      <c r="AK980" s="119"/>
      <c r="AQ980" s="130"/>
      <c r="AS980" s="7"/>
      <c r="AT980" s="7"/>
      <c r="AU980" s="136"/>
      <c r="AV980" s="129"/>
      <c r="AW980" s="140"/>
      <c r="BP980" s="158"/>
      <c r="BR980" s="6"/>
      <c r="BS980" s="11"/>
    </row>
    <row r="981" spans="1:71" ht="15.75" x14ac:dyDescent="0.25">
      <c r="A981" s="52"/>
      <c r="B981" s="56"/>
      <c r="C981" s="7"/>
      <c r="D981" s="7"/>
      <c r="E981" s="7"/>
      <c r="F981" s="7"/>
      <c r="J981" s="71"/>
      <c r="K981" s="74"/>
      <c r="L981" s="181"/>
      <c r="M981" s="181"/>
      <c r="N981" s="78"/>
      <c r="R981" s="80"/>
      <c r="S981" s="92"/>
      <c r="W981" s="107"/>
      <c r="X981" s="62"/>
      <c r="Y981" s="108"/>
      <c r="Z981" s="107"/>
      <c r="AB981" s="108"/>
      <c r="AC981" s="108"/>
      <c r="AD981" s="71"/>
      <c r="AE981" s="71"/>
      <c r="AF981" s="71"/>
      <c r="AG981" s="71"/>
      <c r="AH981" s="120"/>
      <c r="AJ981" s="119"/>
      <c r="AK981" s="119"/>
      <c r="AQ981" s="130"/>
      <c r="AS981" s="7"/>
      <c r="AT981" s="7"/>
      <c r="AU981" s="136"/>
      <c r="AV981" s="129"/>
      <c r="AW981" s="140"/>
      <c r="BP981" s="158"/>
      <c r="BR981" s="6"/>
      <c r="BS981" s="11"/>
    </row>
    <row r="982" spans="1:71" ht="15.75" x14ac:dyDescent="0.25">
      <c r="A982" s="52"/>
      <c r="B982" s="56"/>
      <c r="C982" s="7"/>
      <c r="D982" s="7"/>
      <c r="E982" s="7"/>
      <c r="F982" s="7"/>
      <c r="J982" s="71"/>
      <c r="K982" s="74"/>
      <c r="L982" s="181"/>
      <c r="M982" s="181"/>
      <c r="N982" s="78"/>
      <c r="R982" s="80"/>
      <c r="S982" s="92"/>
      <c r="W982" s="107"/>
      <c r="X982" s="62"/>
      <c r="Y982" s="108"/>
      <c r="Z982" s="107"/>
      <c r="AB982" s="108"/>
      <c r="AC982" s="108"/>
      <c r="AD982" s="71"/>
      <c r="AE982" s="71"/>
      <c r="AF982" s="71"/>
      <c r="AG982" s="71"/>
      <c r="AH982" s="120"/>
      <c r="AJ982" s="119"/>
      <c r="AK982" s="119"/>
      <c r="AQ982" s="130"/>
      <c r="AS982" s="7"/>
      <c r="AT982" s="7"/>
      <c r="AU982" s="136"/>
      <c r="AV982" s="129"/>
      <c r="AW982" s="140"/>
      <c r="BP982" s="158"/>
      <c r="BR982" s="6"/>
      <c r="BS982" s="11"/>
    </row>
    <row r="983" spans="1:71" ht="15.75" x14ac:dyDescent="0.25">
      <c r="A983" s="52"/>
      <c r="B983" s="56"/>
      <c r="C983" s="7"/>
      <c r="D983" s="7"/>
      <c r="E983" s="7"/>
      <c r="F983" s="7"/>
      <c r="J983" s="71"/>
      <c r="K983" s="74"/>
      <c r="L983" s="181"/>
      <c r="M983" s="181"/>
      <c r="N983" s="78"/>
      <c r="R983" s="80"/>
      <c r="S983" s="92"/>
      <c r="W983" s="107"/>
      <c r="X983" s="62"/>
      <c r="Y983" s="108"/>
      <c r="Z983" s="107"/>
      <c r="AB983" s="108"/>
      <c r="AC983" s="108"/>
      <c r="AD983" s="71"/>
      <c r="AE983" s="71"/>
      <c r="AF983" s="71"/>
      <c r="AG983" s="71"/>
      <c r="AH983" s="120"/>
      <c r="AJ983" s="119"/>
      <c r="AK983" s="119"/>
      <c r="AQ983" s="130"/>
      <c r="AS983" s="7"/>
      <c r="AT983" s="7"/>
      <c r="AU983" s="136"/>
      <c r="AV983" s="129"/>
      <c r="AW983" s="140"/>
      <c r="BP983" s="158"/>
      <c r="BR983" s="6"/>
      <c r="BS983" s="11"/>
    </row>
    <row r="984" spans="1:71" ht="15.75" x14ac:dyDescent="0.25">
      <c r="A984" s="52"/>
      <c r="B984" s="56"/>
      <c r="C984" s="7"/>
      <c r="D984" s="7"/>
      <c r="E984" s="7"/>
      <c r="F984" s="7"/>
      <c r="J984" s="71"/>
      <c r="K984" s="74"/>
      <c r="L984" s="181"/>
      <c r="M984" s="181"/>
      <c r="N984" s="78"/>
      <c r="R984" s="80"/>
      <c r="S984" s="92"/>
      <c r="W984" s="107"/>
      <c r="X984" s="62"/>
      <c r="Y984" s="108"/>
      <c r="Z984" s="107"/>
      <c r="AB984" s="108"/>
      <c r="AC984" s="108"/>
      <c r="AD984" s="71"/>
      <c r="AE984" s="71"/>
      <c r="AF984" s="71"/>
      <c r="AG984" s="71"/>
      <c r="AH984" s="120"/>
      <c r="AJ984" s="119"/>
      <c r="AK984" s="119"/>
      <c r="AQ984" s="130"/>
      <c r="AS984" s="7"/>
      <c r="AT984" s="7"/>
      <c r="AU984" s="136"/>
      <c r="AV984" s="129"/>
      <c r="AW984" s="140"/>
      <c r="BP984" s="158"/>
      <c r="BR984" s="6"/>
      <c r="BS984" s="11"/>
    </row>
    <row r="985" spans="1:71" ht="15.75" x14ac:dyDescent="0.25">
      <c r="A985" s="52"/>
      <c r="B985" s="56"/>
      <c r="C985" s="7"/>
      <c r="D985" s="7"/>
      <c r="E985" s="7"/>
      <c r="F985" s="7"/>
      <c r="J985" s="71"/>
      <c r="K985" s="74"/>
      <c r="L985" s="181"/>
      <c r="M985" s="181"/>
      <c r="N985" s="78"/>
      <c r="R985" s="80"/>
      <c r="S985" s="92"/>
      <c r="W985" s="107"/>
      <c r="X985" s="62"/>
      <c r="Y985" s="108"/>
      <c r="Z985" s="107"/>
      <c r="AB985" s="108"/>
      <c r="AC985" s="108"/>
      <c r="AD985" s="71"/>
      <c r="AE985" s="71"/>
      <c r="AF985" s="71"/>
      <c r="AG985" s="71"/>
      <c r="AH985" s="120"/>
      <c r="AJ985" s="119"/>
      <c r="AK985" s="119"/>
      <c r="AQ985" s="130"/>
      <c r="AS985" s="7"/>
      <c r="AT985" s="7"/>
      <c r="AU985" s="136"/>
      <c r="AV985" s="129"/>
      <c r="AW985" s="140"/>
      <c r="BP985" s="158"/>
      <c r="BR985" s="6"/>
      <c r="BS985" s="11"/>
    </row>
    <row r="986" spans="1:71" ht="15.75" x14ac:dyDescent="0.25">
      <c r="A986" s="52"/>
      <c r="B986" s="56"/>
      <c r="C986" s="7"/>
      <c r="D986" s="7"/>
      <c r="E986" s="7"/>
      <c r="F986" s="7"/>
      <c r="J986" s="71"/>
      <c r="K986" s="74"/>
      <c r="L986" s="181"/>
      <c r="M986" s="181"/>
      <c r="N986" s="78"/>
      <c r="R986" s="80"/>
      <c r="S986" s="92"/>
      <c r="W986" s="107"/>
      <c r="X986" s="62"/>
      <c r="Y986" s="108"/>
      <c r="Z986" s="107"/>
      <c r="AB986" s="108"/>
      <c r="AC986" s="108"/>
      <c r="AD986" s="71"/>
      <c r="AE986" s="71"/>
      <c r="AF986" s="71"/>
      <c r="AG986" s="71"/>
      <c r="AH986" s="120"/>
      <c r="AJ986" s="119"/>
      <c r="AK986" s="119"/>
      <c r="AQ986" s="130"/>
      <c r="AS986" s="7"/>
      <c r="AT986" s="7"/>
      <c r="AU986" s="136"/>
      <c r="AV986" s="129"/>
      <c r="AW986" s="140"/>
      <c r="BP986" s="158"/>
      <c r="BR986" s="6"/>
      <c r="BS986" s="11"/>
    </row>
    <row r="987" spans="1:71" ht="15.75" x14ac:dyDescent="0.25">
      <c r="A987" s="52"/>
      <c r="B987" s="56"/>
      <c r="C987" s="7"/>
      <c r="D987" s="7"/>
      <c r="E987" s="7"/>
      <c r="F987" s="7"/>
      <c r="J987" s="71"/>
      <c r="K987" s="74"/>
      <c r="L987" s="181"/>
      <c r="M987" s="181"/>
      <c r="N987" s="78"/>
      <c r="R987" s="80"/>
      <c r="S987" s="92"/>
      <c r="W987" s="107"/>
      <c r="X987" s="62"/>
      <c r="Y987" s="108"/>
      <c r="Z987" s="107"/>
      <c r="AB987" s="108"/>
      <c r="AC987" s="108"/>
      <c r="AD987" s="71"/>
      <c r="AE987" s="71"/>
      <c r="AF987" s="71"/>
      <c r="AG987" s="71"/>
      <c r="AH987" s="120"/>
      <c r="AJ987" s="119"/>
      <c r="AK987" s="119"/>
      <c r="AQ987" s="130"/>
      <c r="AS987" s="7"/>
      <c r="AT987" s="7"/>
      <c r="AU987" s="136"/>
      <c r="AV987" s="129"/>
      <c r="AW987" s="140"/>
      <c r="BP987" s="158"/>
      <c r="BR987" s="6"/>
      <c r="BS987" s="11"/>
    </row>
    <row r="988" spans="1:71" ht="15.75" x14ac:dyDescent="0.25">
      <c r="A988" s="52"/>
      <c r="B988" s="56"/>
      <c r="C988" s="7"/>
      <c r="D988" s="7"/>
      <c r="E988" s="7"/>
      <c r="F988" s="7"/>
      <c r="J988" s="71"/>
      <c r="K988" s="74"/>
      <c r="L988" s="181"/>
      <c r="M988" s="181"/>
      <c r="N988" s="78"/>
      <c r="R988" s="80"/>
      <c r="S988" s="92"/>
      <c r="W988" s="107"/>
      <c r="X988" s="62"/>
      <c r="Y988" s="108"/>
      <c r="Z988" s="107"/>
      <c r="AB988" s="108"/>
      <c r="AC988" s="108"/>
      <c r="AD988" s="71"/>
      <c r="AE988" s="71"/>
      <c r="AF988" s="71"/>
      <c r="AG988" s="71"/>
      <c r="AH988" s="120"/>
      <c r="AJ988" s="119"/>
      <c r="AK988" s="119"/>
      <c r="AQ988" s="130"/>
      <c r="AS988" s="7"/>
      <c r="AT988" s="7"/>
      <c r="AU988" s="136"/>
      <c r="AV988" s="129"/>
      <c r="AW988" s="140"/>
      <c r="BP988" s="158"/>
      <c r="BR988" s="6"/>
      <c r="BS988" s="11"/>
    </row>
    <row r="989" spans="1:71" ht="15.75" x14ac:dyDescent="0.25">
      <c r="A989" s="52"/>
      <c r="B989" s="56"/>
      <c r="C989" s="7"/>
      <c r="D989" s="7"/>
      <c r="E989" s="7"/>
      <c r="F989" s="7"/>
      <c r="J989" s="71"/>
      <c r="K989" s="74"/>
      <c r="L989" s="181"/>
      <c r="M989" s="181"/>
      <c r="N989" s="78"/>
      <c r="R989" s="80"/>
      <c r="S989" s="92"/>
      <c r="W989" s="107"/>
      <c r="X989" s="62"/>
      <c r="Y989" s="108"/>
      <c r="Z989" s="107"/>
      <c r="AB989" s="108"/>
      <c r="AC989" s="108"/>
      <c r="AD989" s="71"/>
      <c r="AE989" s="71"/>
      <c r="AF989" s="71"/>
      <c r="AG989" s="71"/>
      <c r="AH989" s="120"/>
      <c r="AJ989" s="119"/>
      <c r="AK989" s="119"/>
      <c r="AQ989" s="130"/>
      <c r="AS989" s="7"/>
      <c r="AT989" s="7"/>
      <c r="AU989" s="136"/>
      <c r="AV989" s="129"/>
      <c r="AW989" s="140"/>
      <c r="BP989" s="158"/>
      <c r="BR989" s="6"/>
      <c r="BS989" s="11"/>
    </row>
    <row r="990" spans="1:71" ht="15.75" x14ac:dyDescent="0.25">
      <c r="A990" s="52"/>
      <c r="B990" s="56"/>
      <c r="C990" s="7"/>
      <c r="D990" s="7"/>
      <c r="E990" s="7"/>
      <c r="F990" s="7"/>
      <c r="J990" s="71"/>
      <c r="K990" s="74"/>
      <c r="L990" s="181"/>
      <c r="M990" s="181"/>
      <c r="N990" s="78"/>
      <c r="R990" s="80"/>
      <c r="S990" s="92"/>
      <c r="W990" s="107"/>
      <c r="X990" s="62"/>
      <c r="Y990" s="108"/>
      <c r="Z990" s="107"/>
      <c r="AB990" s="108"/>
      <c r="AC990" s="108"/>
      <c r="AD990" s="71"/>
      <c r="AE990" s="71"/>
      <c r="AF990" s="71"/>
      <c r="AG990" s="71"/>
      <c r="AH990" s="120"/>
      <c r="AJ990" s="119"/>
      <c r="AK990" s="119"/>
      <c r="AQ990" s="130"/>
      <c r="AS990" s="7"/>
      <c r="AT990" s="7"/>
      <c r="AU990" s="136"/>
      <c r="AV990" s="129"/>
      <c r="AW990" s="140"/>
      <c r="BP990" s="158"/>
      <c r="BR990" s="6"/>
      <c r="BS990" s="11"/>
    </row>
    <row r="991" spans="1:71" ht="15.75" x14ac:dyDescent="0.25">
      <c r="A991" s="52"/>
      <c r="B991" s="56"/>
      <c r="C991" s="7"/>
      <c r="D991" s="7"/>
      <c r="E991" s="7"/>
      <c r="F991" s="7"/>
      <c r="J991" s="71"/>
      <c r="K991" s="74"/>
      <c r="L991" s="181"/>
      <c r="M991" s="181"/>
      <c r="N991" s="78"/>
      <c r="R991" s="80"/>
      <c r="S991" s="92"/>
      <c r="W991" s="107"/>
      <c r="X991" s="62"/>
      <c r="Y991" s="108"/>
      <c r="Z991" s="107"/>
      <c r="AB991" s="108"/>
      <c r="AC991" s="108"/>
      <c r="AD991" s="71"/>
      <c r="AE991" s="71"/>
      <c r="AF991" s="71"/>
      <c r="AG991" s="71"/>
      <c r="AH991" s="120"/>
      <c r="AJ991" s="119"/>
      <c r="AK991" s="119"/>
      <c r="AQ991" s="130"/>
      <c r="AS991" s="7"/>
      <c r="AT991" s="7"/>
      <c r="AU991" s="136"/>
      <c r="AV991" s="129"/>
      <c r="AW991" s="140"/>
      <c r="BP991" s="158"/>
      <c r="BR991" s="6"/>
      <c r="BS991" s="11"/>
    </row>
    <row r="992" spans="1:71" ht="15.75" x14ac:dyDescent="0.25">
      <c r="A992" s="52"/>
      <c r="B992" s="56"/>
      <c r="C992" s="7"/>
      <c r="D992" s="7"/>
      <c r="E992" s="7"/>
      <c r="F992" s="7"/>
      <c r="J992" s="71"/>
      <c r="K992" s="74"/>
      <c r="L992" s="181"/>
      <c r="M992" s="181"/>
      <c r="N992" s="78"/>
      <c r="R992" s="80"/>
      <c r="S992" s="92"/>
      <c r="W992" s="107"/>
      <c r="X992" s="62"/>
      <c r="Y992" s="108"/>
      <c r="Z992" s="107"/>
      <c r="AB992" s="108"/>
      <c r="AC992" s="108"/>
      <c r="AD992" s="71"/>
      <c r="AE992" s="71"/>
      <c r="AF992" s="71"/>
      <c r="AG992" s="71"/>
      <c r="AH992" s="120"/>
      <c r="AJ992" s="119"/>
      <c r="AK992" s="119"/>
      <c r="AQ992" s="130"/>
      <c r="AS992" s="7"/>
      <c r="AT992" s="7"/>
      <c r="AU992" s="136"/>
      <c r="AV992" s="129"/>
      <c r="AW992" s="140"/>
      <c r="BP992" s="158"/>
      <c r="BR992" s="6"/>
      <c r="BS992" s="11"/>
    </row>
    <row r="993" spans="1:71" ht="15.75" x14ac:dyDescent="0.25">
      <c r="A993" s="52"/>
      <c r="B993" s="56"/>
      <c r="C993" s="7"/>
      <c r="D993" s="7"/>
      <c r="E993" s="7"/>
      <c r="F993" s="7"/>
      <c r="J993" s="71"/>
      <c r="K993" s="74"/>
      <c r="L993" s="181"/>
      <c r="M993" s="181"/>
      <c r="N993" s="78"/>
      <c r="R993" s="80"/>
      <c r="S993" s="92"/>
      <c r="W993" s="107"/>
      <c r="X993" s="62"/>
      <c r="Y993" s="108"/>
      <c r="Z993" s="107"/>
      <c r="AB993" s="108"/>
      <c r="AC993" s="108"/>
      <c r="AD993" s="71"/>
      <c r="AE993" s="71"/>
      <c r="AF993" s="71"/>
      <c r="AG993" s="71"/>
      <c r="AH993" s="120"/>
      <c r="AJ993" s="119"/>
      <c r="AK993" s="119"/>
      <c r="AQ993" s="130"/>
      <c r="AS993" s="7"/>
      <c r="AT993" s="7"/>
      <c r="AU993" s="136"/>
      <c r="AV993" s="129"/>
      <c r="AW993" s="140"/>
      <c r="BP993" s="158"/>
      <c r="BR993" s="6"/>
      <c r="BS993" s="11"/>
    </row>
    <row r="994" spans="1:71" ht="15.75" x14ac:dyDescent="0.25">
      <c r="A994" s="52"/>
      <c r="B994" s="56"/>
      <c r="C994" s="7"/>
      <c r="D994" s="7"/>
      <c r="E994" s="7"/>
      <c r="F994" s="7"/>
      <c r="J994" s="71"/>
      <c r="K994" s="74"/>
      <c r="L994" s="181"/>
      <c r="M994" s="181"/>
      <c r="N994" s="78"/>
      <c r="R994" s="80"/>
      <c r="S994" s="92"/>
      <c r="W994" s="107"/>
      <c r="X994" s="62"/>
      <c r="Y994" s="108"/>
      <c r="Z994" s="107"/>
      <c r="AB994" s="108"/>
      <c r="AC994" s="108"/>
      <c r="AD994" s="71"/>
      <c r="AE994" s="71"/>
      <c r="AF994" s="71"/>
      <c r="AG994" s="71"/>
      <c r="AH994" s="120"/>
      <c r="AJ994" s="119"/>
      <c r="AK994" s="119"/>
      <c r="AQ994" s="130"/>
      <c r="AS994" s="7"/>
      <c r="AT994" s="7"/>
      <c r="AU994" s="136"/>
      <c r="AV994" s="129"/>
      <c r="AW994" s="140"/>
      <c r="BP994" s="158"/>
      <c r="BR994" s="6"/>
      <c r="BS994" s="11"/>
    </row>
    <row r="995" spans="1:71" ht="15.75" x14ac:dyDescent="0.25">
      <c r="A995" s="52"/>
      <c r="B995" s="56"/>
      <c r="C995" s="7"/>
      <c r="D995" s="7"/>
      <c r="E995" s="7"/>
      <c r="F995" s="7"/>
      <c r="J995" s="71"/>
      <c r="K995" s="74"/>
      <c r="L995" s="181"/>
      <c r="M995" s="181"/>
      <c r="N995" s="78"/>
      <c r="R995" s="80"/>
      <c r="S995" s="92"/>
      <c r="W995" s="107"/>
      <c r="X995" s="62"/>
      <c r="Y995" s="108"/>
      <c r="Z995" s="107"/>
      <c r="AB995" s="108"/>
      <c r="AC995" s="108"/>
      <c r="AD995" s="71"/>
      <c r="AE995" s="71"/>
      <c r="AF995" s="71"/>
      <c r="AG995" s="71"/>
      <c r="AH995" s="120"/>
      <c r="AJ995" s="119"/>
      <c r="AK995" s="119"/>
      <c r="AQ995" s="130"/>
      <c r="AS995" s="7"/>
      <c r="AT995" s="7"/>
      <c r="AU995" s="136"/>
      <c r="AV995" s="129"/>
      <c r="AW995" s="140"/>
      <c r="BP995" s="158"/>
      <c r="BR995" s="6"/>
      <c r="BS995" s="11"/>
    </row>
    <row r="996" spans="1:71" ht="15.75" x14ac:dyDescent="0.25">
      <c r="A996" s="52"/>
      <c r="B996" s="56"/>
      <c r="C996" s="7"/>
      <c r="D996" s="7"/>
      <c r="E996" s="7"/>
      <c r="F996" s="7"/>
      <c r="J996" s="71"/>
      <c r="K996" s="74"/>
      <c r="L996" s="181"/>
      <c r="M996" s="181"/>
      <c r="N996" s="78"/>
      <c r="R996" s="80"/>
      <c r="S996" s="92"/>
      <c r="W996" s="107"/>
      <c r="X996" s="62"/>
      <c r="Y996" s="108"/>
      <c r="Z996" s="107"/>
      <c r="AB996" s="108"/>
      <c r="AC996" s="108"/>
      <c r="AD996" s="71"/>
      <c r="AE996" s="71"/>
      <c r="AF996" s="71"/>
      <c r="AG996" s="71"/>
      <c r="AH996" s="120"/>
      <c r="AJ996" s="119"/>
      <c r="AK996" s="119"/>
      <c r="AQ996" s="130"/>
      <c r="AS996" s="7"/>
      <c r="AT996" s="7"/>
      <c r="AU996" s="136"/>
      <c r="AV996" s="129"/>
      <c r="AW996" s="140"/>
      <c r="BP996" s="158"/>
      <c r="BR996" s="6"/>
      <c r="BS996" s="11"/>
    </row>
    <row r="997" spans="1:71" ht="15.75" x14ac:dyDescent="0.25">
      <c r="A997" s="52"/>
      <c r="B997" s="56"/>
      <c r="C997" s="7"/>
      <c r="D997" s="7"/>
      <c r="E997" s="7"/>
      <c r="F997" s="7"/>
      <c r="J997" s="71"/>
      <c r="K997" s="74"/>
      <c r="L997" s="181"/>
      <c r="M997" s="181"/>
      <c r="N997" s="78"/>
      <c r="R997" s="80"/>
      <c r="S997" s="92"/>
      <c r="W997" s="107"/>
      <c r="X997" s="62"/>
      <c r="Y997" s="108"/>
      <c r="Z997" s="107"/>
      <c r="AB997" s="108"/>
      <c r="AC997" s="108"/>
      <c r="AD997" s="71"/>
      <c r="AE997" s="71"/>
      <c r="AF997" s="71"/>
      <c r="AG997" s="71"/>
      <c r="AH997" s="120"/>
      <c r="AJ997" s="119"/>
      <c r="AK997" s="119"/>
      <c r="AQ997" s="130"/>
      <c r="AS997" s="7"/>
      <c r="AT997" s="7"/>
      <c r="AU997" s="136"/>
      <c r="AV997" s="129"/>
      <c r="AW997" s="140"/>
      <c r="BP997" s="158"/>
      <c r="BR997" s="6"/>
      <c r="BS997" s="11"/>
    </row>
    <row r="998" spans="1:71" ht="15.75" x14ac:dyDescent="0.25">
      <c r="A998" s="52"/>
      <c r="B998" s="56"/>
      <c r="C998" s="7"/>
      <c r="D998" s="7"/>
      <c r="E998" s="7"/>
      <c r="F998" s="7"/>
      <c r="J998" s="71"/>
      <c r="K998" s="74"/>
      <c r="L998" s="181"/>
      <c r="M998" s="181"/>
      <c r="N998" s="78"/>
      <c r="R998" s="80"/>
      <c r="S998" s="92"/>
      <c r="W998" s="107"/>
      <c r="X998" s="62"/>
      <c r="Y998" s="108"/>
      <c r="Z998" s="107"/>
      <c r="AB998" s="108"/>
      <c r="AC998" s="108"/>
      <c r="AD998" s="71"/>
      <c r="AE998" s="71"/>
      <c r="AF998" s="71"/>
      <c r="AG998" s="71"/>
      <c r="AH998" s="120"/>
      <c r="AJ998" s="119"/>
      <c r="AK998" s="119"/>
      <c r="AQ998" s="130"/>
      <c r="AS998" s="7"/>
      <c r="AT998" s="7"/>
      <c r="AU998" s="136"/>
      <c r="AV998" s="129"/>
      <c r="AW998" s="140"/>
      <c r="BP998" s="158"/>
      <c r="BR998" s="6"/>
      <c r="BS998" s="11"/>
    </row>
    <row r="999" spans="1:71" ht="15.75" x14ac:dyDescent="0.25">
      <c r="A999" s="52"/>
      <c r="B999" s="56"/>
      <c r="C999" s="7"/>
      <c r="D999" s="7"/>
      <c r="E999" s="7"/>
      <c r="F999" s="7"/>
      <c r="J999" s="71"/>
      <c r="K999" s="74"/>
      <c r="L999" s="181"/>
      <c r="M999" s="181"/>
      <c r="N999" s="78"/>
      <c r="R999" s="80"/>
      <c r="S999" s="92"/>
      <c r="W999" s="107"/>
      <c r="X999" s="62"/>
      <c r="Y999" s="108"/>
      <c r="Z999" s="107"/>
      <c r="AB999" s="108"/>
      <c r="AC999" s="108"/>
      <c r="AD999" s="71"/>
      <c r="AE999" s="71"/>
      <c r="AF999" s="71"/>
      <c r="AG999" s="71"/>
      <c r="AH999" s="120"/>
      <c r="AJ999" s="119"/>
      <c r="AK999" s="119"/>
      <c r="AQ999" s="130"/>
      <c r="AS999" s="7"/>
      <c r="AT999" s="7"/>
      <c r="AU999" s="136"/>
      <c r="AV999" s="129"/>
      <c r="AW999" s="140"/>
      <c r="BP999" s="158"/>
      <c r="BR999" s="6"/>
      <c r="BS999" s="11"/>
    </row>
    <row r="1000" spans="1:71" ht="15.75" x14ac:dyDescent="0.25">
      <c r="A1000" s="52"/>
      <c r="B1000" s="56"/>
      <c r="C1000" s="7"/>
      <c r="D1000" s="7"/>
      <c r="E1000" s="7"/>
      <c r="F1000" s="7"/>
      <c r="J1000" s="71"/>
      <c r="K1000" s="74"/>
      <c r="L1000" s="181"/>
      <c r="M1000" s="181"/>
      <c r="N1000" s="78"/>
      <c r="R1000" s="80"/>
      <c r="S1000" s="92"/>
      <c r="W1000" s="107"/>
      <c r="X1000" s="62"/>
      <c r="Y1000" s="108"/>
      <c r="Z1000" s="107"/>
      <c r="AB1000" s="108"/>
      <c r="AC1000" s="108"/>
      <c r="AD1000" s="71"/>
      <c r="AE1000" s="71"/>
      <c r="AF1000" s="71"/>
      <c r="AG1000" s="71"/>
      <c r="AH1000" s="120"/>
      <c r="AJ1000" s="119"/>
      <c r="AK1000" s="119"/>
      <c r="AQ1000" s="130"/>
      <c r="AS1000" s="7"/>
      <c r="AT1000" s="7"/>
      <c r="AU1000" s="136"/>
      <c r="AV1000" s="129"/>
      <c r="AW1000" s="140"/>
      <c r="BP1000" s="158"/>
      <c r="BR1000" s="6"/>
      <c r="BS1000" s="11"/>
    </row>
    <row r="1001" spans="1:71" ht="15.75" x14ac:dyDescent="0.25">
      <c r="A1001" s="52"/>
      <c r="B1001" s="56"/>
      <c r="C1001" s="7"/>
      <c r="D1001" s="7"/>
      <c r="E1001" s="7"/>
      <c r="F1001" s="7"/>
      <c r="J1001" s="71"/>
      <c r="K1001" s="74"/>
      <c r="L1001" s="181"/>
      <c r="M1001" s="181"/>
      <c r="N1001" s="78"/>
      <c r="R1001" s="80"/>
      <c r="S1001" s="92"/>
      <c r="W1001" s="107"/>
      <c r="X1001" s="62"/>
      <c r="Y1001" s="108"/>
      <c r="Z1001" s="107"/>
      <c r="AB1001" s="108"/>
      <c r="AC1001" s="108"/>
      <c r="AD1001" s="71"/>
      <c r="AE1001" s="71"/>
      <c r="AF1001" s="71"/>
      <c r="AG1001" s="71"/>
      <c r="AH1001" s="120"/>
      <c r="AJ1001" s="119"/>
      <c r="AK1001" s="119"/>
      <c r="AQ1001" s="130"/>
      <c r="AS1001" s="7"/>
      <c r="AT1001" s="7"/>
      <c r="AU1001" s="136"/>
      <c r="AV1001" s="129"/>
      <c r="AW1001" s="140"/>
      <c r="BP1001" s="158"/>
      <c r="BR1001" s="6"/>
      <c r="BS1001" s="11"/>
    </row>
    <row r="1002" spans="1:71" ht="15.75" x14ac:dyDescent="0.25">
      <c r="A1002" s="52"/>
      <c r="B1002" s="56"/>
      <c r="C1002" s="7"/>
      <c r="D1002" s="7"/>
      <c r="E1002" s="7"/>
      <c r="F1002" s="7"/>
      <c r="J1002" s="71"/>
      <c r="K1002" s="74"/>
      <c r="L1002" s="181"/>
      <c r="M1002" s="181"/>
      <c r="N1002" s="78"/>
      <c r="R1002" s="80"/>
      <c r="S1002" s="92"/>
      <c r="W1002" s="107"/>
      <c r="X1002" s="62"/>
      <c r="Y1002" s="108"/>
      <c r="Z1002" s="107"/>
      <c r="AB1002" s="108"/>
      <c r="AC1002" s="108"/>
      <c r="AD1002" s="71"/>
      <c r="AE1002" s="71"/>
      <c r="AF1002" s="71"/>
      <c r="AG1002" s="71"/>
      <c r="AH1002" s="120"/>
      <c r="AJ1002" s="119"/>
      <c r="AK1002" s="119"/>
      <c r="AQ1002" s="130"/>
      <c r="AS1002" s="7"/>
      <c r="AT1002" s="7"/>
      <c r="AU1002" s="136"/>
      <c r="AV1002" s="129"/>
      <c r="AW1002" s="140"/>
      <c r="BP1002" s="158"/>
      <c r="BR1002" s="6"/>
      <c r="BS1002" s="11"/>
    </row>
    <row r="1003" spans="1:71" ht="15.75" x14ac:dyDescent="0.25">
      <c r="A1003" s="52"/>
      <c r="B1003" s="56"/>
      <c r="C1003" s="7"/>
      <c r="D1003" s="7"/>
      <c r="E1003" s="7"/>
      <c r="F1003" s="7"/>
      <c r="J1003" s="71"/>
      <c r="K1003" s="74"/>
      <c r="L1003" s="181"/>
      <c r="M1003" s="181"/>
      <c r="N1003" s="78"/>
      <c r="R1003" s="80"/>
      <c r="S1003" s="92"/>
      <c r="W1003" s="107"/>
      <c r="X1003" s="62"/>
      <c r="Y1003" s="108"/>
      <c r="Z1003" s="107"/>
      <c r="AB1003" s="108"/>
      <c r="AC1003" s="108"/>
      <c r="AD1003" s="71"/>
      <c r="AE1003" s="71"/>
      <c r="AF1003" s="71"/>
      <c r="AG1003" s="71"/>
      <c r="AH1003" s="120"/>
      <c r="AJ1003" s="119"/>
      <c r="AK1003" s="119"/>
      <c r="AQ1003" s="130"/>
      <c r="AS1003" s="7"/>
      <c r="AT1003" s="7"/>
      <c r="AU1003" s="136"/>
      <c r="AV1003" s="129"/>
      <c r="AW1003" s="140"/>
      <c r="BP1003" s="158"/>
      <c r="BR1003" s="6"/>
      <c r="BS1003" s="11"/>
    </row>
    <row r="1004" spans="1:71" ht="15.75" x14ac:dyDescent="0.25">
      <c r="A1004" s="52"/>
      <c r="B1004" s="56"/>
      <c r="C1004" s="7"/>
      <c r="D1004" s="7"/>
      <c r="E1004" s="7"/>
      <c r="F1004" s="7"/>
      <c r="J1004" s="71"/>
      <c r="K1004" s="74"/>
      <c r="L1004" s="181"/>
      <c r="M1004" s="181"/>
      <c r="N1004" s="78"/>
      <c r="R1004" s="80"/>
      <c r="S1004" s="92"/>
      <c r="W1004" s="107"/>
      <c r="X1004" s="62"/>
      <c r="Y1004" s="108"/>
      <c r="Z1004" s="107"/>
      <c r="AB1004" s="108"/>
      <c r="AC1004" s="108"/>
      <c r="AD1004" s="71"/>
      <c r="AE1004" s="71"/>
      <c r="AF1004" s="71"/>
      <c r="AG1004" s="71"/>
      <c r="AH1004" s="120"/>
      <c r="AJ1004" s="119"/>
      <c r="AK1004" s="119"/>
      <c r="AQ1004" s="130"/>
      <c r="AS1004" s="7"/>
      <c r="AT1004" s="7"/>
      <c r="AU1004" s="136"/>
      <c r="AV1004" s="129"/>
      <c r="AW1004" s="140"/>
      <c r="BP1004" s="158"/>
      <c r="BR1004" s="6"/>
      <c r="BS1004" s="11"/>
    </row>
    <row r="1005" spans="1:71" ht="15.75" x14ac:dyDescent="0.25">
      <c r="A1005" s="52"/>
      <c r="B1005" s="56"/>
      <c r="C1005" s="7"/>
      <c r="D1005" s="7"/>
      <c r="E1005" s="7"/>
      <c r="F1005" s="7"/>
      <c r="J1005" s="71"/>
      <c r="K1005" s="74"/>
      <c r="L1005" s="181"/>
      <c r="M1005" s="181"/>
      <c r="N1005" s="78"/>
      <c r="R1005" s="80"/>
      <c r="S1005" s="92"/>
      <c r="W1005" s="107"/>
      <c r="X1005" s="62"/>
      <c r="Y1005" s="108"/>
      <c r="Z1005" s="107"/>
      <c r="AB1005" s="108"/>
      <c r="AC1005" s="108"/>
      <c r="AD1005" s="71"/>
      <c r="AE1005" s="71"/>
      <c r="AF1005" s="71"/>
      <c r="AG1005" s="71"/>
      <c r="AH1005" s="120"/>
      <c r="AJ1005" s="119"/>
      <c r="AK1005" s="119"/>
      <c r="AQ1005" s="130"/>
      <c r="AS1005" s="7"/>
      <c r="AT1005" s="7"/>
      <c r="AU1005" s="136"/>
      <c r="AV1005" s="129"/>
      <c r="AW1005" s="140"/>
      <c r="BP1005" s="158"/>
      <c r="BR1005" s="6"/>
      <c r="BS1005" s="11"/>
    </row>
    <row r="1006" spans="1:71" ht="15.75" x14ac:dyDescent="0.25">
      <c r="A1006" s="52"/>
      <c r="B1006" s="56"/>
      <c r="C1006" s="7"/>
      <c r="D1006" s="7"/>
      <c r="E1006" s="7"/>
      <c r="F1006" s="7"/>
      <c r="J1006" s="71"/>
      <c r="K1006" s="74"/>
      <c r="L1006" s="181"/>
      <c r="M1006" s="181"/>
      <c r="N1006" s="78"/>
      <c r="R1006" s="80"/>
      <c r="S1006" s="92"/>
      <c r="W1006" s="107"/>
      <c r="X1006" s="62"/>
      <c r="Y1006" s="108"/>
      <c r="Z1006" s="107"/>
      <c r="AB1006" s="108"/>
      <c r="AC1006" s="108"/>
      <c r="AD1006" s="71"/>
      <c r="AE1006" s="71"/>
      <c r="AF1006" s="71"/>
      <c r="AG1006" s="71"/>
      <c r="AH1006" s="120"/>
      <c r="AJ1006" s="119"/>
      <c r="AK1006" s="119"/>
      <c r="AQ1006" s="130"/>
      <c r="AS1006" s="7"/>
      <c r="AT1006" s="7"/>
      <c r="AU1006" s="136"/>
      <c r="AV1006" s="129"/>
      <c r="AW1006" s="140"/>
      <c r="BP1006" s="158"/>
      <c r="BR1006" s="6"/>
      <c r="BS1006" s="11"/>
    </row>
    <row r="1007" spans="1:71" ht="15.75" x14ac:dyDescent="0.25">
      <c r="A1007" s="52"/>
      <c r="B1007" s="56"/>
      <c r="C1007" s="7"/>
      <c r="D1007" s="7"/>
      <c r="E1007" s="7"/>
      <c r="F1007" s="7"/>
      <c r="J1007" s="71"/>
      <c r="K1007" s="74"/>
      <c r="L1007" s="181"/>
      <c r="M1007" s="181"/>
      <c r="N1007" s="78"/>
      <c r="R1007" s="80"/>
      <c r="S1007" s="92"/>
      <c r="W1007" s="107"/>
      <c r="X1007" s="62"/>
      <c r="Y1007" s="108"/>
      <c r="Z1007" s="107"/>
      <c r="AB1007" s="108"/>
      <c r="AC1007" s="108"/>
      <c r="AD1007" s="71"/>
      <c r="AE1007" s="71"/>
      <c r="AF1007" s="71"/>
      <c r="AG1007" s="71"/>
      <c r="AH1007" s="120"/>
      <c r="AJ1007" s="119"/>
      <c r="AK1007" s="119"/>
      <c r="AQ1007" s="130"/>
      <c r="AS1007" s="7"/>
      <c r="AT1007" s="7"/>
      <c r="AU1007" s="136"/>
      <c r="AV1007" s="129"/>
      <c r="AW1007" s="140"/>
      <c r="BP1007" s="158"/>
      <c r="BR1007" s="6"/>
      <c r="BS1007" s="11"/>
    </row>
    <row r="1008" spans="1:71" ht="15.75" x14ac:dyDescent="0.25">
      <c r="A1008" s="52"/>
      <c r="B1008" s="56"/>
      <c r="C1008" s="7"/>
      <c r="D1008" s="7"/>
      <c r="E1008" s="7"/>
      <c r="F1008" s="7"/>
      <c r="J1008" s="71"/>
      <c r="K1008" s="74"/>
      <c r="L1008" s="181"/>
      <c r="M1008" s="181"/>
      <c r="N1008" s="78"/>
      <c r="R1008" s="80"/>
      <c r="S1008" s="92"/>
      <c r="W1008" s="107"/>
      <c r="X1008" s="62"/>
      <c r="Y1008" s="108"/>
      <c r="Z1008" s="107"/>
      <c r="AB1008" s="108"/>
      <c r="AC1008" s="108"/>
      <c r="AD1008" s="71"/>
      <c r="AE1008" s="71"/>
      <c r="AF1008" s="71"/>
      <c r="AG1008" s="71"/>
      <c r="AH1008" s="120"/>
      <c r="AJ1008" s="119"/>
      <c r="AK1008" s="119"/>
      <c r="AQ1008" s="130"/>
      <c r="AS1008" s="7"/>
      <c r="AT1008" s="7"/>
      <c r="AU1008" s="136"/>
      <c r="AV1008" s="129"/>
      <c r="AW1008" s="140"/>
      <c r="BP1008" s="158"/>
      <c r="BR1008" s="6"/>
      <c r="BS1008" s="11"/>
    </row>
    <row r="1009" spans="1:71" ht="15.75" x14ac:dyDescent="0.25">
      <c r="A1009" s="52"/>
      <c r="B1009" s="56"/>
      <c r="C1009" s="7"/>
      <c r="D1009" s="7"/>
      <c r="E1009" s="7"/>
      <c r="F1009" s="7"/>
      <c r="J1009" s="71"/>
      <c r="K1009" s="74"/>
      <c r="L1009" s="181"/>
      <c r="M1009" s="181"/>
      <c r="N1009" s="78"/>
      <c r="R1009" s="80"/>
      <c r="S1009" s="92"/>
      <c r="W1009" s="107"/>
      <c r="X1009" s="62"/>
      <c r="Y1009" s="108"/>
      <c r="Z1009" s="107"/>
      <c r="AB1009" s="108"/>
      <c r="AC1009" s="108"/>
      <c r="AD1009" s="71"/>
      <c r="AE1009" s="71"/>
      <c r="AF1009" s="71"/>
      <c r="AG1009" s="71"/>
      <c r="AH1009" s="120"/>
      <c r="AJ1009" s="119"/>
      <c r="AK1009" s="119"/>
      <c r="AQ1009" s="130"/>
      <c r="AS1009" s="7"/>
      <c r="AT1009" s="7"/>
      <c r="AU1009" s="136"/>
      <c r="AV1009" s="129"/>
      <c r="AW1009" s="140"/>
      <c r="BP1009" s="158"/>
      <c r="BR1009" s="6"/>
      <c r="BS1009" s="11"/>
    </row>
    <row r="1010" spans="1:71" ht="15.75" x14ac:dyDescent="0.25">
      <c r="A1010" s="52"/>
      <c r="B1010" s="56"/>
      <c r="C1010" s="7"/>
      <c r="D1010" s="7"/>
      <c r="E1010" s="7"/>
      <c r="F1010" s="7"/>
      <c r="J1010" s="71"/>
      <c r="K1010" s="74"/>
      <c r="L1010" s="181"/>
      <c r="M1010" s="181"/>
      <c r="N1010" s="78"/>
      <c r="R1010" s="80"/>
      <c r="S1010" s="92"/>
      <c r="W1010" s="107"/>
      <c r="X1010" s="62"/>
      <c r="Y1010" s="108"/>
      <c r="Z1010" s="107"/>
      <c r="AB1010" s="108"/>
      <c r="AC1010" s="108"/>
      <c r="AD1010" s="71"/>
      <c r="AE1010" s="71"/>
      <c r="AF1010" s="71"/>
      <c r="AG1010" s="71"/>
      <c r="AH1010" s="120"/>
      <c r="AJ1010" s="119"/>
      <c r="AK1010" s="119"/>
      <c r="AQ1010" s="130"/>
      <c r="AS1010" s="7"/>
      <c r="AT1010" s="7"/>
      <c r="AU1010" s="136"/>
      <c r="AV1010" s="129"/>
      <c r="AW1010" s="140"/>
      <c r="BP1010" s="158"/>
      <c r="BR1010" s="6"/>
      <c r="BS1010" s="11"/>
    </row>
    <row r="1011" spans="1:71" ht="15.75" x14ac:dyDescent="0.25">
      <c r="A1011" s="52"/>
      <c r="B1011" s="56"/>
      <c r="C1011" s="7"/>
      <c r="D1011" s="7"/>
      <c r="E1011" s="7"/>
      <c r="F1011" s="7"/>
      <c r="J1011" s="71"/>
      <c r="K1011" s="74"/>
      <c r="L1011" s="181"/>
      <c r="M1011" s="181"/>
      <c r="N1011" s="78"/>
      <c r="R1011" s="80"/>
      <c r="S1011" s="92"/>
      <c r="W1011" s="107"/>
      <c r="X1011" s="62"/>
      <c r="Y1011" s="108"/>
      <c r="Z1011" s="107"/>
      <c r="AB1011" s="108"/>
      <c r="AC1011" s="108"/>
      <c r="AD1011" s="71"/>
      <c r="AE1011" s="71"/>
      <c r="AF1011" s="71"/>
      <c r="AG1011" s="71"/>
      <c r="AH1011" s="120"/>
      <c r="AJ1011" s="119"/>
      <c r="AK1011" s="119"/>
      <c r="AQ1011" s="130"/>
      <c r="AS1011" s="7"/>
      <c r="AT1011" s="7"/>
      <c r="AU1011" s="136"/>
      <c r="AV1011" s="129"/>
      <c r="AW1011" s="140"/>
      <c r="BP1011" s="158"/>
      <c r="BR1011" s="6"/>
      <c r="BS1011" s="11"/>
    </row>
    <row r="1012" spans="1:71" ht="15.75" x14ac:dyDescent="0.25">
      <c r="A1012" s="52"/>
      <c r="B1012" s="56"/>
      <c r="C1012" s="7"/>
      <c r="D1012" s="7"/>
      <c r="E1012" s="7"/>
      <c r="F1012" s="7"/>
      <c r="J1012" s="71"/>
      <c r="K1012" s="74"/>
      <c r="L1012" s="181"/>
      <c r="M1012" s="181"/>
      <c r="N1012" s="78"/>
      <c r="R1012" s="80"/>
      <c r="S1012" s="92"/>
      <c r="W1012" s="107"/>
      <c r="X1012" s="62"/>
      <c r="Y1012" s="108"/>
      <c r="Z1012" s="107"/>
      <c r="AB1012" s="108"/>
      <c r="AC1012" s="108"/>
      <c r="AD1012" s="71"/>
      <c r="AE1012" s="71"/>
      <c r="AF1012" s="71"/>
      <c r="AG1012" s="71"/>
      <c r="AH1012" s="120"/>
      <c r="AJ1012" s="119"/>
      <c r="AK1012" s="119"/>
      <c r="AQ1012" s="130"/>
      <c r="AS1012" s="7"/>
      <c r="AT1012" s="7"/>
      <c r="AU1012" s="136"/>
      <c r="AV1012" s="129"/>
      <c r="AW1012" s="140"/>
      <c r="BP1012" s="158"/>
      <c r="BR1012" s="6"/>
      <c r="BS1012" s="11"/>
    </row>
    <row r="1013" spans="1:71" ht="15.75" x14ac:dyDescent="0.25">
      <c r="A1013" s="52"/>
      <c r="B1013" s="56"/>
      <c r="C1013" s="7"/>
      <c r="D1013" s="7"/>
      <c r="E1013" s="7"/>
      <c r="F1013" s="7"/>
      <c r="J1013" s="71"/>
      <c r="K1013" s="74"/>
      <c r="L1013" s="181"/>
      <c r="M1013" s="181"/>
      <c r="N1013" s="78"/>
      <c r="R1013" s="80"/>
      <c r="S1013" s="92"/>
      <c r="W1013" s="107"/>
      <c r="X1013" s="62"/>
      <c r="Y1013" s="108"/>
      <c r="Z1013" s="107"/>
      <c r="AB1013" s="108"/>
      <c r="AC1013" s="108"/>
      <c r="AD1013" s="71"/>
      <c r="AE1013" s="71"/>
      <c r="AF1013" s="71"/>
      <c r="AG1013" s="71"/>
      <c r="AH1013" s="120"/>
      <c r="AJ1013" s="119"/>
      <c r="AK1013" s="119"/>
      <c r="AQ1013" s="130"/>
      <c r="AS1013" s="7"/>
      <c r="AT1013" s="7"/>
      <c r="AU1013" s="136"/>
      <c r="AV1013" s="129"/>
      <c r="AW1013" s="140"/>
      <c r="BP1013" s="158"/>
      <c r="BR1013" s="6"/>
      <c r="BS1013" s="11"/>
    </row>
    <row r="1014" spans="1:71" ht="15.75" x14ac:dyDescent="0.25">
      <c r="A1014" s="52"/>
      <c r="B1014" s="56"/>
      <c r="C1014" s="7"/>
      <c r="D1014" s="7"/>
      <c r="E1014" s="7"/>
      <c r="F1014" s="7"/>
      <c r="J1014" s="71"/>
      <c r="K1014" s="74"/>
      <c r="L1014" s="181"/>
      <c r="M1014" s="181"/>
      <c r="N1014" s="78"/>
      <c r="R1014" s="80"/>
      <c r="S1014" s="92"/>
      <c r="W1014" s="107"/>
      <c r="X1014" s="62"/>
      <c r="Y1014" s="108"/>
      <c r="Z1014" s="107"/>
      <c r="AB1014" s="108"/>
      <c r="AC1014" s="108"/>
      <c r="AD1014" s="71"/>
      <c r="AE1014" s="71"/>
      <c r="AF1014" s="71"/>
      <c r="AG1014" s="71"/>
      <c r="AH1014" s="120"/>
      <c r="AJ1014" s="119"/>
      <c r="AK1014" s="119"/>
      <c r="AQ1014" s="130"/>
      <c r="AS1014" s="7"/>
      <c r="AT1014" s="7"/>
      <c r="AU1014" s="136"/>
      <c r="AV1014" s="129"/>
      <c r="AW1014" s="140"/>
      <c r="BP1014" s="158"/>
      <c r="BR1014" s="6"/>
      <c r="BS1014" s="11"/>
    </row>
    <row r="1015" spans="1:71" ht="15.75" x14ac:dyDescent="0.25">
      <c r="A1015" s="52"/>
      <c r="B1015" s="56"/>
      <c r="C1015" s="7"/>
      <c r="D1015" s="7"/>
      <c r="E1015" s="7"/>
      <c r="F1015" s="7"/>
      <c r="J1015" s="71"/>
      <c r="K1015" s="74"/>
      <c r="L1015" s="181"/>
      <c r="M1015" s="181"/>
      <c r="N1015" s="78"/>
      <c r="R1015" s="80"/>
      <c r="S1015" s="92"/>
      <c r="W1015" s="107"/>
      <c r="X1015" s="62"/>
      <c r="Y1015" s="108"/>
      <c r="Z1015" s="107"/>
      <c r="AB1015" s="108"/>
      <c r="AC1015" s="108"/>
      <c r="AD1015" s="71"/>
      <c r="AE1015" s="71"/>
      <c r="AF1015" s="71"/>
      <c r="AG1015" s="71"/>
      <c r="AH1015" s="120"/>
      <c r="AJ1015" s="119"/>
      <c r="AK1015" s="119"/>
      <c r="AQ1015" s="130"/>
      <c r="AS1015" s="7"/>
      <c r="AT1015" s="7"/>
      <c r="AU1015" s="136"/>
      <c r="AV1015" s="129"/>
      <c r="AW1015" s="140"/>
      <c r="BP1015" s="158"/>
      <c r="BR1015" s="6"/>
      <c r="BS1015" s="11"/>
    </row>
    <row r="1016" spans="1:71" ht="15.75" x14ac:dyDescent="0.25">
      <c r="A1016" s="52"/>
      <c r="B1016" s="56"/>
      <c r="C1016" s="7"/>
      <c r="D1016" s="7"/>
      <c r="E1016" s="7"/>
      <c r="F1016" s="7"/>
      <c r="J1016" s="71"/>
      <c r="K1016" s="74"/>
      <c r="L1016" s="181"/>
      <c r="M1016" s="181"/>
      <c r="N1016" s="78"/>
      <c r="R1016" s="80"/>
      <c r="S1016" s="92"/>
      <c r="W1016" s="107"/>
      <c r="X1016" s="62"/>
      <c r="Y1016" s="108"/>
      <c r="Z1016" s="107"/>
      <c r="AB1016" s="108"/>
      <c r="AC1016" s="108"/>
      <c r="AD1016" s="71"/>
      <c r="AE1016" s="71"/>
      <c r="AF1016" s="71"/>
      <c r="AG1016" s="71"/>
      <c r="AH1016" s="120"/>
      <c r="AJ1016" s="119"/>
      <c r="AK1016" s="119"/>
      <c r="AQ1016" s="130"/>
      <c r="AS1016" s="7"/>
      <c r="AT1016" s="7"/>
      <c r="AU1016" s="136"/>
      <c r="AV1016" s="129"/>
      <c r="AW1016" s="140"/>
      <c r="BP1016" s="158"/>
      <c r="BR1016" s="6"/>
      <c r="BS1016" s="11"/>
    </row>
    <row r="1017" spans="1:71" ht="15.75" x14ac:dyDescent="0.25">
      <c r="A1017" s="52"/>
      <c r="B1017" s="56"/>
      <c r="C1017" s="7"/>
      <c r="D1017" s="7"/>
      <c r="E1017" s="7"/>
      <c r="F1017" s="7"/>
      <c r="J1017" s="71"/>
      <c r="K1017" s="74"/>
      <c r="L1017" s="181"/>
      <c r="M1017" s="181"/>
      <c r="N1017" s="78"/>
      <c r="R1017" s="80"/>
      <c r="S1017" s="92"/>
      <c r="W1017" s="107"/>
      <c r="X1017" s="62"/>
      <c r="Y1017" s="108"/>
      <c r="Z1017" s="107"/>
      <c r="AB1017" s="108"/>
      <c r="AC1017" s="108"/>
      <c r="AD1017" s="71"/>
      <c r="AE1017" s="71"/>
      <c r="AF1017" s="71"/>
      <c r="AG1017" s="71"/>
      <c r="AH1017" s="120"/>
      <c r="AJ1017" s="119"/>
      <c r="AK1017" s="119"/>
      <c r="AQ1017" s="130"/>
      <c r="AS1017" s="7"/>
      <c r="AT1017" s="7"/>
      <c r="AU1017" s="136"/>
      <c r="AV1017" s="129"/>
      <c r="AW1017" s="140"/>
      <c r="BP1017" s="158"/>
      <c r="BR1017" s="6"/>
      <c r="BS1017" s="11"/>
    </row>
    <row r="1018" spans="1:71" ht="15.75" x14ac:dyDescent="0.25">
      <c r="A1018" s="52"/>
      <c r="B1018" s="56"/>
      <c r="C1018" s="7"/>
      <c r="D1018" s="7"/>
      <c r="E1018" s="7"/>
      <c r="F1018" s="7"/>
      <c r="J1018" s="71"/>
      <c r="K1018" s="74"/>
      <c r="L1018" s="181"/>
      <c r="M1018" s="181"/>
      <c r="N1018" s="78"/>
      <c r="R1018" s="80"/>
      <c r="S1018" s="92"/>
      <c r="W1018" s="107"/>
      <c r="X1018" s="62"/>
      <c r="Y1018" s="108"/>
      <c r="Z1018" s="107"/>
      <c r="AB1018" s="108"/>
      <c r="AC1018" s="108"/>
      <c r="AD1018" s="71"/>
      <c r="AE1018" s="71"/>
      <c r="AF1018" s="71"/>
      <c r="AG1018" s="71"/>
      <c r="AH1018" s="120"/>
      <c r="AJ1018" s="119"/>
      <c r="AK1018" s="119"/>
      <c r="AQ1018" s="130"/>
      <c r="AS1018" s="7"/>
      <c r="AT1018" s="7"/>
      <c r="AU1018" s="136"/>
      <c r="AV1018" s="129"/>
      <c r="AW1018" s="140"/>
      <c r="BP1018" s="158"/>
      <c r="BR1018" s="6"/>
      <c r="BS1018" s="11"/>
    </row>
    <row r="1019" spans="1:71" ht="15.75" x14ac:dyDescent="0.25">
      <c r="A1019" s="52"/>
      <c r="B1019" s="56"/>
      <c r="C1019" s="7"/>
      <c r="D1019" s="7"/>
      <c r="E1019" s="7"/>
      <c r="F1019" s="7"/>
      <c r="J1019" s="71"/>
      <c r="K1019" s="74"/>
      <c r="L1019" s="181"/>
      <c r="M1019" s="181"/>
      <c r="N1019" s="78"/>
      <c r="R1019" s="80"/>
      <c r="S1019" s="92"/>
      <c r="W1019" s="107"/>
      <c r="X1019" s="62"/>
      <c r="Y1019" s="108"/>
      <c r="Z1019" s="107"/>
      <c r="AB1019" s="108"/>
      <c r="AC1019" s="108"/>
      <c r="AD1019" s="71"/>
      <c r="AE1019" s="71"/>
      <c r="AF1019" s="71"/>
      <c r="AG1019" s="71"/>
      <c r="AH1019" s="120"/>
      <c r="AJ1019" s="119"/>
      <c r="AK1019" s="119"/>
      <c r="AQ1019" s="130"/>
      <c r="AS1019" s="7"/>
      <c r="AT1019" s="7"/>
      <c r="AU1019" s="136"/>
      <c r="AV1019" s="129"/>
      <c r="AW1019" s="140"/>
      <c r="BP1019" s="158"/>
      <c r="BR1019" s="6"/>
      <c r="BS1019" s="11"/>
    </row>
    <row r="1020" spans="1:71" ht="15.75" x14ac:dyDescent="0.25">
      <c r="A1020" s="52"/>
      <c r="B1020" s="56"/>
      <c r="C1020" s="7"/>
      <c r="D1020" s="7"/>
      <c r="E1020" s="7"/>
      <c r="F1020" s="7"/>
      <c r="J1020" s="71"/>
      <c r="K1020" s="74"/>
      <c r="L1020" s="181"/>
      <c r="M1020" s="181"/>
      <c r="N1020" s="78"/>
      <c r="R1020" s="80"/>
      <c r="S1020" s="92"/>
      <c r="W1020" s="107"/>
      <c r="X1020" s="62"/>
      <c r="Y1020" s="108"/>
      <c r="Z1020" s="107"/>
      <c r="AB1020" s="108"/>
      <c r="AC1020" s="108"/>
      <c r="AD1020" s="71"/>
      <c r="AE1020" s="71"/>
      <c r="AF1020" s="71"/>
      <c r="AG1020" s="71"/>
      <c r="AH1020" s="120"/>
      <c r="AJ1020" s="119"/>
      <c r="AK1020" s="119"/>
      <c r="AQ1020" s="130"/>
      <c r="AS1020" s="7"/>
      <c r="AT1020" s="7"/>
      <c r="AU1020" s="136"/>
      <c r="AV1020" s="129"/>
      <c r="AW1020" s="140"/>
      <c r="BP1020" s="158"/>
      <c r="BR1020" s="6"/>
      <c r="BS1020" s="11"/>
    </row>
    <row r="1021" spans="1:71" ht="15.75" x14ac:dyDescent="0.25">
      <c r="A1021" s="52"/>
      <c r="B1021" s="56"/>
      <c r="C1021" s="7"/>
      <c r="D1021" s="7"/>
      <c r="E1021" s="7"/>
      <c r="F1021" s="7"/>
      <c r="J1021" s="71"/>
      <c r="K1021" s="74"/>
      <c r="L1021" s="181"/>
      <c r="M1021" s="181"/>
      <c r="N1021" s="78"/>
      <c r="R1021" s="80"/>
      <c r="S1021" s="92"/>
      <c r="W1021" s="107"/>
      <c r="X1021" s="62"/>
      <c r="Y1021" s="108"/>
      <c r="Z1021" s="107"/>
      <c r="AB1021" s="108"/>
      <c r="AC1021" s="108"/>
      <c r="AD1021" s="71"/>
      <c r="AE1021" s="71"/>
      <c r="AF1021" s="71"/>
      <c r="AG1021" s="71"/>
      <c r="AH1021" s="120"/>
      <c r="AJ1021" s="119"/>
      <c r="AK1021" s="119"/>
      <c r="AQ1021" s="130"/>
      <c r="AS1021" s="7"/>
      <c r="AT1021" s="7"/>
      <c r="AU1021" s="136"/>
      <c r="AV1021" s="129"/>
      <c r="AW1021" s="140"/>
      <c r="BP1021" s="158"/>
      <c r="BR1021" s="6"/>
      <c r="BS1021" s="11"/>
    </row>
    <row r="1022" spans="1:71" ht="15.75" x14ac:dyDescent="0.25">
      <c r="A1022" s="52"/>
      <c r="B1022" s="56"/>
      <c r="C1022" s="7"/>
      <c r="D1022" s="7"/>
      <c r="E1022" s="7"/>
      <c r="F1022" s="7"/>
      <c r="J1022" s="71"/>
      <c r="K1022" s="74"/>
      <c r="L1022" s="181"/>
      <c r="M1022" s="181"/>
      <c r="N1022" s="78"/>
      <c r="R1022" s="80"/>
      <c r="S1022" s="92"/>
      <c r="W1022" s="107"/>
      <c r="X1022" s="62"/>
      <c r="Y1022" s="108"/>
      <c r="Z1022" s="107"/>
      <c r="AB1022" s="108"/>
      <c r="AC1022" s="108"/>
      <c r="AD1022" s="71"/>
      <c r="AE1022" s="71"/>
      <c r="AF1022" s="71"/>
      <c r="AG1022" s="71"/>
      <c r="AH1022" s="120"/>
      <c r="AJ1022" s="119"/>
      <c r="AK1022" s="119"/>
      <c r="AQ1022" s="130"/>
      <c r="AS1022" s="7"/>
      <c r="AT1022" s="7"/>
      <c r="AU1022" s="136"/>
      <c r="AV1022" s="129"/>
      <c r="AW1022" s="140"/>
      <c r="BP1022" s="158"/>
      <c r="BR1022" s="6"/>
      <c r="BS1022" s="11"/>
    </row>
    <row r="1023" spans="1:71" ht="15.75" x14ac:dyDescent="0.25">
      <c r="A1023" s="52"/>
      <c r="B1023" s="56"/>
      <c r="C1023" s="7"/>
      <c r="D1023" s="7"/>
      <c r="E1023" s="7"/>
      <c r="F1023" s="7"/>
      <c r="J1023" s="71"/>
      <c r="K1023" s="74"/>
      <c r="L1023" s="181"/>
      <c r="M1023" s="181"/>
      <c r="N1023" s="78"/>
      <c r="R1023" s="80"/>
      <c r="S1023" s="92"/>
      <c r="W1023" s="107"/>
      <c r="X1023" s="62"/>
      <c r="Y1023" s="108"/>
      <c r="Z1023" s="107"/>
      <c r="AB1023" s="108"/>
      <c r="AC1023" s="108"/>
      <c r="AD1023" s="71"/>
      <c r="AE1023" s="71"/>
      <c r="AF1023" s="71"/>
      <c r="AG1023" s="71"/>
      <c r="AH1023" s="120"/>
      <c r="AJ1023" s="119"/>
      <c r="AK1023" s="119"/>
      <c r="AQ1023" s="130"/>
      <c r="AS1023" s="7"/>
      <c r="AT1023" s="7"/>
      <c r="AU1023" s="136"/>
      <c r="AV1023" s="129"/>
      <c r="AW1023" s="140"/>
      <c r="BP1023" s="158"/>
      <c r="BR1023" s="6"/>
      <c r="BS1023" s="11"/>
    </row>
    <row r="1024" spans="1:71" ht="15.75" x14ac:dyDescent="0.25">
      <c r="A1024" s="52"/>
      <c r="B1024" s="56"/>
      <c r="C1024" s="7"/>
      <c r="D1024" s="7"/>
      <c r="E1024" s="7"/>
      <c r="F1024" s="7"/>
      <c r="J1024" s="71"/>
      <c r="K1024" s="74"/>
      <c r="L1024" s="181"/>
      <c r="M1024" s="181"/>
      <c r="N1024" s="78"/>
      <c r="R1024" s="80"/>
      <c r="S1024" s="92"/>
      <c r="W1024" s="107"/>
      <c r="X1024" s="62"/>
      <c r="Y1024" s="108"/>
      <c r="Z1024" s="107"/>
      <c r="AB1024" s="108"/>
      <c r="AC1024" s="108"/>
      <c r="AD1024" s="71"/>
      <c r="AE1024" s="71"/>
      <c r="AF1024" s="71"/>
      <c r="AG1024" s="71"/>
      <c r="AH1024" s="120"/>
      <c r="AJ1024" s="119"/>
      <c r="AK1024" s="119"/>
      <c r="AQ1024" s="130"/>
      <c r="AS1024" s="7"/>
      <c r="AT1024" s="7"/>
      <c r="AU1024" s="136"/>
      <c r="AV1024" s="129"/>
      <c r="AW1024" s="140"/>
      <c r="BP1024" s="158"/>
      <c r="BR1024" s="6"/>
      <c r="BS1024" s="11"/>
    </row>
    <row r="1025" spans="1:71" ht="15.75" x14ac:dyDescent="0.25">
      <c r="A1025" s="52"/>
      <c r="B1025" s="56"/>
      <c r="C1025" s="7"/>
      <c r="D1025" s="7"/>
      <c r="E1025" s="7"/>
      <c r="F1025" s="7"/>
      <c r="J1025" s="71"/>
      <c r="K1025" s="74"/>
      <c r="L1025" s="181"/>
      <c r="M1025" s="181"/>
      <c r="N1025" s="78"/>
      <c r="R1025" s="80"/>
      <c r="S1025" s="92"/>
      <c r="W1025" s="107"/>
      <c r="X1025" s="62"/>
      <c r="Y1025" s="108"/>
      <c r="Z1025" s="107"/>
      <c r="AB1025" s="108"/>
      <c r="AC1025" s="108"/>
      <c r="AD1025" s="71"/>
      <c r="AE1025" s="71"/>
      <c r="AF1025" s="71"/>
      <c r="AG1025" s="71"/>
      <c r="AH1025" s="120"/>
      <c r="AJ1025" s="119"/>
      <c r="AK1025" s="119"/>
      <c r="AQ1025" s="130"/>
      <c r="AS1025" s="7"/>
      <c r="AT1025" s="7"/>
      <c r="AU1025" s="136"/>
      <c r="AV1025" s="129"/>
      <c r="AW1025" s="140"/>
      <c r="BP1025" s="158"/>
      <c r="BR1025" s="6"/>
      <c r="BS1025" s="11"/>
    </row>
    <row r="1026" spans="1:71" ht="15.75" x14ac:dyDescent="0.25">
      <c r="A1026" s="52"/>
      <c r="B1026" s="56"/>
      <c r="C1026" s="7"/>
      <c r="D1026" s="7"/>
      <c r="E1026" s="7"/>
      <c r="F1026" s="7"/>
      <c r="J1026" s="71"/>
      <c r="K1026" s="74"/>
      <c r="L1026" s="181"/>
      <c r="M1026" s="181"/>
      <c r="N1026" s="78"/>
      <c r="R1026" s="80"/>
      <c r="S1026" s="92"/>
      <c r="W1026" s="107"/>
      <c r="X1026" s="62"/>
      <c r="Y1026" s="108"/>
      <c r="Z1026" s="107"/>
      <c r="AB1026" s="108"/>
      <c r="AC1026" s="108"/>
      <c r="AD1026" s="71"/>
      <c r="AE1026" s="71"/>
      <c r="AF1026" s="71"/>
      <c r="AG1026" s="71"/>
      <c r="AH1026" s="120"/>
      <c r="AJ1026" s="119"/>
      <c r="AK1026" s="119"/>
      <c r="AQ1026" s="130"/>
      <c r="AS1026" s="7"/>
      <c r="AT1026" s="7"/>
      <c r="AU1026" s="136"/>
      <c r="AV1026" s="129"/>
      <c r="AW1026" s="140"/>
      <c r="BP1026" s="158"/>
      <c r="BR1026" s="6"/>
      <c r="BS1026" s="11"/>
    </row>
    <row r="1027" spans="1:71" ht="15.75" x14ac:dyDescent="0.25">
      <c r="A1027" s="52"/>
      <c r="B1027" s="56"/>
      <c r="C1027" s="7"/>
      <c r="D1027" s="7"/>
      <c r="E1027" s="7"/>
      <c r="F1027" s="7"/>
      <c r="J1027" s="71"/>
      <c r="K1027" s="74"/>
      <c r="L1027" s="181"/>
      <c r="M1027" s="181"/>
      <c r="N1027" s="78"/>
      <c r="R1027" s="80"/>
      <c r="S1027" s="92"/>
      <c r="W1027" s="107"/>
      <c r="X1027" s="62"/>
      <c r="Y1027" s="108"/>
      <c r="Z1027" s="107"/>
      <c r="AB1027" s="108"/>
      <c r="AC1027" s="108"/>
      <c r="AD1027" s="71"/>
      <c r="AE1027" s="71"/>
      <c r="AF1027" s="71"/>
      <c r="AG1027" s="71"/>
      <c r="AH1027" s="120"/>
      <c r="AJ1027" s="119"/>
      <c r="AK1027" s="119"/>
      <c r="AQ1027" s="130"/>
      <c r="AS1027" s="7"/>
      <c r="AT1027" s="7"/>
      <c r="AU1027" s="136"/>
      <c r="AV1027" s="129"/>
      <c r="AW1027" s="140"/>
      <c r="BP1027" s="158"/>
      <c r="BR1027" s="6"/>
      <c r="BS1027" s="11"/>
    </row>
    <row r="1028" spans="1:71" ht="15.75" x14ac:dyDescent="0.25">
      <c r="A1028" s="52"/>
      <c r="B1028" s="56"/>
      <c r="C1028" s="7"/>
      <c r="D1028" s="7"/>
      <c r="E1028" s="7"/>
      <c r="F1028" s="7"/>
      <c r="J1028" s="71"/>
      <c r="K1028" s="74"/>
      <c r="L1028" s="181"/>
      <c r="M1028" s="181"/>
      <c r="N1028" s="78"/>
      <c r="R1028" s="80"/>
      <c r="S1028" s="92"/>
      <c r="W1028" s="107"/>
      <c r="X1028" s="62"/>
      <c r="Y1028" s="108"/>
      <c r="Z1028" s="107"/>
      <c r="AB1028" s="108"/>
      <c r="AC1028" s="108"/>
      <c r="AD1028" s="71"/>
      <c r="AE1028" s="71"/>
      <c r="AF1028" s="71"/>
      <c r="AG1028" s="71"/>
      <c r="AH1028" s="120"/>
      <c r="AJ1028" s="119"/>
      <c r="AK1028" s="119"/>
      <c r="AQ1028" s="130"/>
      <c r="AS1028" s="7"/>
      <c r="AT1028" s="7"/>
      <c r="AU1028" s="136"/>
      <c r="AV1028" s="129"/>
      <c r="AW1028" s="140"/>
      <c r="BP1028" s="158"/>
      <c r="BR1028" s="6"/>
      <c r="BS1028" s="11"/>
    </row>
    <row r="1029" spans="1:71" ht="15.75" x14ac:dyDescent="0.25">
      <c r="A1029" s="52"/>
      <c r="B1029" s="56"/>
      <c r="C1029" s="7"/>
      <c r="D1029" s="7"/>
      <c r="E1029" s="7"/>
      <c r="F1029" s="7"/>
      <c r="J1029" s="71"/>
      <c r="K1029" s="74"/>
      <c r="L1029" s="181"/>
      <c r="M1029" s="181"/>
      <c r="N1029" s="78"/>
      <c r="R1029" s="80"/>
      <c r="S1029" s="92"/>
      <c r="W1029" s="107"/>
      <c r="X1029" s="62"/>
      <c r="Y1029" s="108"/>
      <c r="Z1029" s="107"/>
      <c r="AB1029" s="108"/>
      <c r="AC1029" s="108"/>
      <c r="AD1029" s="71"/>
      <c r="AE1029" s="71"/>
      <c r="AF1029" s="71"/>
      <c r="AG1029" s="71"/>
      <c r="AH1029" s="120"/>
      <c r="AJ1029" s="119"/>
      <c r="AK1029" s="119"/>
      <c r="AQ1029" s="130"/>
      <c r="AS1029" s="7"/>
      <c r="AT1029" s="7"/>
      <c r="AU1029" s="136"/>
      <c r="AV1029" s="129"/>
      <c r="AW1029" s="140"/>
      <c r="BP1029" s="158"/>
      <c r="BR1029" s="6"/>
      <c r="BS1029" s="11"/>
    </row>
    <row r="1030" spans="1:71" ht="15.75" x14ac:dyDescent="0.25">
      <c r="A1030" s="52"/>
      <c r="B1030" s="56"/>
      <c r="C1030" s="7"/>
      <c r="D1030" s="7"/>
      <c r="E1030" s="7"/>
      <c r="F1030" s="7"/>
      <c r="J1030" s="71"/>
      <c r="K1030" s="74"/>
      <c r="L1030" s="181"/>
      <c r="M1030" s="181"/>
      <c r="N1030" s="78"/>
      <c r="R1030" s="80"/>
      <c r="S1030" s="92"/>
      <c r="W1030" s="107"/>
      <c r="X1030" s="62"/>
      <c r="Y1030" s="108"/>
      <c r="Z1030" s="107"/>
      <c r="AB1030" s="108"/>
      <c r="AC1030" s="108"/>
      <c r="AD1030" s="71"/>
      <c r="AE1030" s="71"/>
      <c r="AF1030" s="71"/>
      <c r="AG1030" s="71"/>
      <c r="AH1030" s="120"/>
      <c r="AJ1030" s="119"/>
      <c r="AK1030" s="119"/>
      <c r="AQ1030" s="130"/>
      <c r="AS1030" s="7"/>
      <c r="AT1030" s="7"/>
      <c r="AU1030" s="136"/>
      <c r="AV1030" s="129"/>
      <c r="AW1030" s="140"/>
      <c r="BP1030" s="158"/>
      <c r="BR1030" s="6"/>
      <c r="BS1030" s="11"/>
    </row>
    <row r="1031" spans="1:71" ht="15.75" x14ac:dyDescent="0.25">
      <c r="A1031" s="52"/>
      <c r="B1031" s="56"/>
      <c r="C1031" s="7"/>
      <c r="D1031" s="7"/>
      <c r="E1031" s="7"/>
      <c r="F1031" s="7"/>
      <c r="J1031" s="71"/>
      <c r="K1031" s="74"/>
      <c r="L1031" s="181"/>
      <c r="M1031" s="181"/>
      <c r="N1031" s="78"/>
      <c r="R1031" s="80"/>
      <c r="S1031" s="92"/>
      <c r="W1031" s="107"/>
      <c r="X1031" s="62"/>
      <c r="Y1031" s="108"/>
      <c r="Z1031" s="107"/>
      <c r="AB1031" s="108"/>
      <c r="AC1031" s="108"/>
      <c r="AD1031" s="71"/>
      <c r="AE1031" s="71"/>
      <c r="AF1031" s="71"/>
      <c r="AG1031" s="71"/>
      <c r="AH1031" s="120"/>
      <c r="AJ1031" s="119"/>
      <c r="AK1031" s="119"/>
      <c r="AQ1031" s="130"/>
      <c r="AS1031" s="7"/>
      <c r="AT1031" s="7"/>
      <c r="AU1031" s="136"/>
      <c r="AV1031" s="129"/>
      <c r="AW1031" s="140"/>
      <c r="BP1031" s="158"/>
      <c r="BR1031" s="6"/>
      <c r="BS1031" s="11"/>
    </row>
    <row r="1032" spans="1:71" ht="15.75" x14ac:dyDescent="0.25">
      <c r="A1032" s="52"/>
      <c r="B1032" s="56"/>
      <c r="C1032" s="7"/>
      <c r="D1032" s="7"/>
      <c r="E1032" s="7"/>
      <c r="F1032" s="7"/>
      <c r="J1032" s="71"/>
      <c r="K1032" s="74"/>
      <c r="L1032" s="181"/>
      <c r="M1032" s="181"/>
      <c r="N1032" s="78"/>
      <c r="R1032" s="80"/>
      <c r="S1032" s="92"/>
      <c r="W1032" s="107"/>
      <c r="X1032" s="62"/>
      <c r="Y1032" s="108"/>
      <c r="Z1032" s="107"/>
      <c r="AB1032" s="108"/>
      <c r="AC1032" s="108"/>
      <c r="AD1032" s="71"/>
      <c r="AE1032" s="71"/>
      <c r="AF1032" s="71"/>
      <c r="AG1032" s="71"/>
      <c r="AH1032" s="120"/>
      <c r="AJ1032" s="119"/>
      <c r="AK1032" s="119"/>
      <c r="AQ1032" s="130"/>
      <c r="AS1032" s="7"/>
      <c r="AT1032" s="7"/>
      <c r="AU1032" s="136"/>
      <c r="AV1032" s="129"/>
      <c r="AW1032" s="140"/>
      <c r="BP1032" s="158"/>
      <c r="BR1032" s="6"/>
      <c r="BS1032" s="11"/>
    </row>
    <row r="1033" spans="1:71" ht="15.75" x14ac:dyDescent="0.25">
      <c r="A1033" s="52"/>
      <c r="B1033" s="56"/>
      <c r="C1033" s="7"/>
      <c r="D1033" s="7"/>
      <c r="E1033" s="7"/>
      <c r="F1033" s="7"/>
      <c r="J1033" s="71"/>
      <c r="K1033" s="74"/>
      <c r="L1033" s="181"/>
      <c r="M1033" s="181"/>
      <c r="N1033" s="78"/>
      <c r="R1033" s="80"/>
      <c r="S1033" s="92"/>
      <c r="W1033" s="107"/>
      <c r="X1033" s="62"/>
      <c r="Y1033" s="108"/>
      <c r="Z1033" s="107"/>
      <c r="AB1033" s="108"/>
      <c r="AC1033" s="108"/>
      <c r="AD1033" s="71"/>
      <c r="AE1033" s="71"/>
      <c r="AF1033" s="71"/>
      <c r="AG1033" s="71"/>
      <c r="AH1033" s="120"/>
      <c r="AJ1033" s="119"/>
      <c r="AK1033" s="119"/>
      <c r="AQ1033" s="130"/>
      <c r="AS1033" s="7"/>
      <c r="AT1033" s="7"/>
      <c r="AU1033" s="136"/>
      <c r="AV1033" s="129"/>
      <c r="AW1033" s="140"/>
      <c r="BP1033" s="158"/>
      <c r="BR1033" s="6"/>
      <c r="BS1033" s="11"/>
    </row>
    <row r="1034" spans="1:71" ht="15.75" x14ac:dyDescent="0.25">
      <c r="A1034" s="52"/>
      <c r="B1034" s="56"/>
      <c r="C1034" s="7"/>
      <c r="D1034" s="7"/>
      <c r="E1034" s="7"/>
      <c r="F1034" s="7"/>
      <c r="J1034" s="71"/>
      <c r="K1034" s="74"/>
      <c r="L1034" s="181"/>
      <c r="M1034" s="181"/>
      <c r="N1034" s="78"/>
      <c r="R1034" s="80"/>
      <c r="S1034" s="92"/>
      <c r="W1034" s="107"/>
      <c r="X1034" s="62"/>
      <c r="Y1034" s="108"/>
      <c r="Z1034" s="107"/>
      <c r="AB1034" s="108"/>
      <c r="AC1034" s="108"/>
      <c r="AD1034" s="71"/>
      <c r="AE1034" s="71"/>
      <c r="AF1034" s="71"/>
      <c r="AG1034" s="71"/>
      <c r="AH1034" s="120"/>
      <c r="AJ1034" s="119"/>
      <c r="AK1034" s="119"/>
      <c r="AQ1034" s="130"/>
      <c r="AS1034" s="7"/>
      <c r="AT1034" s="7"/>
      <c r="AU1034" s="136"/>
      <c r="AV1034" s="129"/>
      <c r="AW1034" s="140"/>
      <c r="BP1034" s="158"/>
      <c r="BR1034" s="6"/>
      <c r="BS1034" s="11"/>
    </row>
    <row r="1035" spans="1:71" ht="15.75" x14ac:dyDescent="0.25">
      <c r="A1035" s="52"/>
      <c r="B1035" s="56"/>
      <c r="C1035" s="7"/>
      <c r="D1035" s="7"/>
      <c r="E1035" s="7"/>
      <c r="F1035" s="7"/>
      <c r="J1035" s="71"/>
      <c r="K1035" s="74"/>
      <c r="L1035" s="181"/>
      <c r="M1035" s="181"/>
      <c r="N1035" s="78"/>
      <c r="R1035" s="80"/>
      <c r="S1035" s="92"/>
      <c r="W1035" s="107"/>
      <c r="X1035" s="62"/>
      <c r="Y1035" s="108"/>
      <c r="Z1035" s="107"/>
      <c r="AB1035" s="108"/>
      <c r="AC1035" s="108"/>
      <c r="AD1035" s="71"/>
      <c r="AE1035" s="71"/>
      <c r="AF1035" s="71"/>
      <c r="AG1035" s="71"/>
      <c r="AH1035" s="120"/>
      <c r="AJ1035" s="119"/>
      <c r="AK1035" s="119"/>
      <c r="AQ1035" s="130"/>
      <c r="AS1035" s="7"/>
      <c r="AT1035" s="7"/>
      <c r="AU1035" s="136"/>
      <c r="AV1035" s="129"/>
      <c r="AW1035" s="140"/>
      <c r="BP1035" s="158"/>
      <c r="BR1035" s="6"/>
      <c r="BS1035" s="11"/>
    </row>
    <row r="1036" spans="1:71" ht="15.75" x14ac:dyDescent="0.25">
      <c r="A1036" s="52"/>
      <c r="B1036" s="56"/>
      <c r="C1036" s="7"/>
      <c r="D1036" s="7"/>
      <c r="E1036" s="7"/>
      <c r="F1036" s="7"/>
      <c r="J1036" s="71"/>
      <c r="K1036" s="74"/>
      <c r="L1036" s="181"/>
      <c r="M1036" s="181"/>
      <c r="N1036" s="78"/>
      <c r="R1036" s="80"/>
      <c r="S1036" s="92"/>
      <c r="W1036" s="107"/>
      <c r="X1036" s="62"/>
      <c r="Y1036" s="108"/>
      <c r="Z1036" s="107"/>
      <c r="AB1036" s="108"/>
      <c r="AC1036" s="108"/>
      <c r="AD1036" s="71"/>
      <c r="AE1036" s="71"/>
      <c r="AF1036" s="71"/>
      <c r="AG1036" s="71"/>
      <c r="AH1036" s="120"/>
      <c r="AJ1036" s="119"/>
      <c r="AK1036" s="119"/>
      <c r="AQ1036" s="130"/>
      <c r="AS1036" s="7"/>
      <c r="AT1036" s="7"/>
      <c r="AU1036" s="136"/>
      <c r="AV1036" s="129"/>
      <c r="AW1036" s="140"/>
      <c r="BP1036" s="158"/>
      <c r="BR1036" s="6"/>
      <c r="BS1036" s="11"/>
    </row>
    <row r="1037" spans="1:71" ht="15.75" x14ac:dyDescent="0.25">
      <c r="A1037" s="52"/>
      <c r="B1037" s="56"/>
      <c r="C1037" s="7"/>
      <c r="D1037" s="7"/>
      <c r="E1037" s="7"/>
      <c r="F1037" s="7"/>
      <c r="J1037" s="71"/>
      <c r="K1037" s="74"/>
      <c r="L1037" s="181"/>
      <c r="M1037" s="181"/>
      <c r="N1037" s="78"/>
      <c r="R1037" s="80"/>
      <c r="S1037" s="92"/>
      <c r="W1037" s="107"/>
      <c r="X1037" s="62"/>
      <c r="Y1037" s="108"/>
      <c r="Z1037" s="107"/>
      <c r="AB1037" s="108"/>
      <c r="AC1037" s="108"/>
      <c r="AD1037" s="71"/>
      <c r="AE1037" s="71"/>
      <c r="AF1037" s="71"/>
      <c r="AG1037" s="71"/>
      <c r="AH1037" s="120"/>
      <c r="AJ1037" s="119"/>
      <c r="AK1037" s="119"/>
      <c r="AQ1037" s="130"/>
      <c r="AS1037" s="7"/>
      <c r="AT1037" s="7"/>
      <c r="AU1037" s="136"/>
      <c r="AV1037" s="129"/>
      <c r="AW1037" s="140"/>
      <c r="BP1037" s="158"/>
      <c r="BR1037" s="6"/>
      <c r="BS1037" s="11"/>
    </row>
    <row r="1038" spans="1:71" ht="15.75" x14ac:dyDescent="0.25">
      <c r="A1038" s="52"/>
      <c r="B1038" s="56"/>
      <c r="C1038" s="7"/>
      <c r="D1038" s="7"/>
      <c r="E1038" s="7"/>
      <c r="F1038" s="7"/>
      <c r="J1038" s="71"/>
      <c r="K1038" s="74"/>
      <c r="L1038" s="181"/>
      <c r="M1038" s="181"/>
      <c r="N1038" s="78"/>
      <c r="R1038" s="80"/>
      <c r="S1038" s="92"/>
      <c r="W1038" s="107"/>
      <c r="X1038" s="62"/>
      <c r="Y1038" s="108"/>
      <c r="Z1038" s="107"/>
      <c r="AB1038" s="108"/>
      <c r="AC1038" s="108"/>
      <c r="AD1038" s="71"/>
      <c r="AE1038" s="71"/>
      <c r="AF1038" s="71"/>
      <c r="AG1038" s="71"/>
      <c r="AH1038" s="120"/>
      <c r="AJ1038" s="119"/>
      <c r="AK1038" s="119"/>
      <c r="AQ1038" s="130"/>
      <c r="AS1038" s="7"/>
      <c r="AT1038" s="7"/>
      <c r="AU1038" s="136"/>
      <c r="AV1038" s="129"/>
      <c r="AW1038" s="140"/>
      <c r="BP1038" s="158"/>
      <c r="BR1038" s="6"/>
      <c r="BS1038" s="11"/>
    </row>
    <row r="1039" spans="1:71" ht="15.75" x14ac:dyDescent="0.25">
      <c r="A1039" s="52"/>
      <c r="B1039" s="56"/>
      <c r="C1039" s="7"/>
      <c r="D1039" s="7"/>
      <c r="E1039" s="7"/>
      <c r="F1039" s="7"/>
      <c r="J1039" s="71"/>
      <c r="K1039" s="74"/>
      <c r="L1039" s="181"/>
      <c r="M1039" s="181"/>
      <c r="N1039" s="78"/>
      <c r="R1039" s="80"/>
      <c r="S1039" s="92"/>
      <c r="W1039" s="107"/>
      <c r="X1039" s="62"/>
      <c r="Y1039" s="108"/>
      <c r="Z1039" s="107"/>
      <c r="AB1039" s="108"/>
      <c r="AC1039" s="108"/>
      <c r="AD1039" s="71"/>
      <c r="AE1039" s="71"/>
      <c r="AF1039" s="71"/>
      <c r="AG1039" s="71"/>
      <c r="AH1039" s="120"/>
      <c r="AJ1039" s="119"/>
      <c r="AK1039" s="119"/>
      <c r="AQ1039" s="130"/>
      <c r="AS1039" s="7"/>
      <c r="AT1039" s="7"/>
      <c r="AU1039" s="136"/>
      <c r="AV1039" s="129"/>
      <c r="AW1039" s="140"/>
      <c r="BP1039" s="158"/>
      <c r="BR1039" s="6"/>
      <c r="BS1039" s="11"/>
    </row>
    <row r="1040" spans="1:71" ht="15.75" x14ac:dyDescent="0.25">
      <c r="A1040" s="52"/>
      <c r="B1040" s="56"/>
      <c r="C1040" s="7"/>
      <c r="D1040" s="7"/>
      <c r="E1040" s="7"/>
      <c r="F1040" s="7"/>
      <c r="J1040" s="71"/>
      <c r="K1040" s="74"/>
      <c r="L1040" s="181"/>
      <c r="M1040" s="181"/>
      <c r="N1040" s="78"/>
      <c r="R1040" s="80"/>
      <c r="S1040" s="92"/>
      <c r="W1040" s="107"/>
      <c r="X1040" s="62"/>
      <c r="Y1040" s="108"/>
      <c r="Z1040" s="107"/>
      <c r="AB1040" s="108"/>
      <c r="AC1040" s="108"/>
      <c r="AD1040" s="71"/>
      <c r="AE1040" s="71"/>
      <c r="AF1040" s="71"/>
      <c r="AG1040" s="71"/>
      <c r="AH1040" s="120"/>
      <c r="AJ1040" s="119"/>
      <c r="AK1040" s="119"/>
      <c r="AQ1040" s="130"/>
      <c r="AS1040" s="7"/>
      <c r="AT1040" s="7"/>
      <c r="AU1040" s="136"/>
      <c r="AV1040" s="129"/>
      <c r="AW1040" s="140"/>
      <c r="BP1040" s="158"/>
      <c r="BR1040" s="6"/>
      <c r="BS1040" s="11"/>
    </row>
    <row r="1041" spans="1:71" ht="15.75" x14ac:dyDescent="0.25">
      <c r="A1041" s="52"/>
      <c r="B1041" s="56"/>
      <c r="C1041" s="7"/>
      <c r="D1041" s="7"/>
      <c r="E1041" s="7"/>
      <c r="F1041" s="7"/>
      <c r="J1041" s="71"/>
      <c r="K1041" s="74"/>
      <c r="L1041" s="181"/>
      <c r="M1041" s="181"/>
      <c r="N1041" s="78"/>
      <c r="R1041" s="80"/>
      <c r="S1041" s="92"/>
      <c r="W1041" s="107"/>
      <c r="X1041" s="62"/>
      <c r="Y1041" s="108"/>
      <c r="Z1041" s="107"/>
      <c r="AB1041" s="108"/>
      <c r="AC1041" s="108"/>
      <c r="AD1041" s="71"/>
      <c r="AE1041" s="71"/>
      <c r="AF1041" s="71"/>
      <c r="AG1041" s="71"/>
      <c r="AH1041" s="120"/>
      <c r="AJ1041" s="119"/>
      <c r="AK1041" s="119"/>
      <c r="AQ1041" s="130"/>
      <c r="AS1041" s="7"/>
      <c r="AT1041" s="7"/>
      <c r="AU1041" s="136"/>
      <c r="AV1041" s="129"/>
      <c r="AW1041" s="140"/>
      <c r="BP1041" s="158"/>
      <c r="BR1041" s="6"/>
      <c r="BS1041" s="11"/>
    </row>
    <row r="1042" spans="1:71" ht="15.75" x14ac:dyDescent="0.25">
      <c r="A1042" s="52"/>
      <c r="B1042" s="56"/>
      <c r="C1042" s="7"/>
      <c r="D1042" s="7"/>
      <c r="E1042" s="7"/>
      <c r="F1042" s="7"/>
      <c r="J1042" s="71"/>
      <c r="K1042" s="74"/>
      <c r="L1042" s="181"/>
      <c r="M1042" s="181"/>
      <c r="N1042" s="78"/>
      <c r="R1042" s="80"/>
      <c r="S1042" s="92"/>
      <c r="W1042" s="107"/>
      <c r="X1042" s="62"/>
      <c r="Y1042" s="108"/>
      <c r="Z1042" s="107"/>
      <c r="AB1042" s="108"/>
      <c r="AC1042" s="108"/>
      <c r="AD1042" s="71"/>
      <c r="AE1042" s="71"/>
      <c r="AF1042" s="71"/>
      <c r="AG1042" s="71"/>
      <c r="AH1042" s="120"/>
      <c r="AJ1042" s="119"/>
      <c r="AK1042" s="119"/>
      <c r="AQ1042" s="130"/>
      <c r="AS1042" s="7"/>
      <c r="AT1042" s="7"/>
      <c r="AU1042" s="136"/>
      <c r="AV1042" s="129"/>
      <c r="AW1042" s="140"/>
      <c r="BP1042" s="158"/>
      <c r="BR1042" s="6"/>
      <c r="BS1042" s="11"/>
    </row>
    <row r="1043" spans="1:71" ht="15.75" x14ac:dyDescent="0.25">
      <c r="A1043" s="52"/>
      <c r="B1043" s="56"/>
      <c r="C1043" s="7"/>
      <c r="D1043" s="7"/>
      <c r="E1043" s="7"/>
      <c r="F1043" s="7"/>
      <c r="J1043" s="71"/>
      <c r="K1043" s="74"/>
      <c r="L1043" s="181"/>
      <c r="M1043" s="181"/>
      <c r="N1043" s="78"/>
      <c r="R1043" s="80"/>
      <c r="S1043" s="92"/>
      <c r="W1043" s="107"/>
      <c r="X1043" s="62"/>
      <c r="Y1043" s="108"/>
      <c r="Z1043" s="107"/>
      <c r="AB1043" s="108"/>
      <c r="AC1043" s="108"/>
      <c r="AD1043" s="71"/>
      <c r="AE1043" s="71"/>
      <c r="AF1043" s="71"/>
      <c r="AG1043" s="71"/>
      <c r="AH1043" s="120"/>
      <c r="AJ1043" s="119"/>
      <c r="AK1043" s="119"/>
      <c r="AQ1043" s="130"/>
      <c r="AS1043" s="7"/>
      <c r="AT1043" s="7"/>
      <c r="AU1043" s="136"/>
      <c r="AV1043" s="129"/>
      <c r="AW1043" s="140"/>
      <c r="BP1043" s="158"/>
      <c r="BR1043" s="6"/>
      <c r="BS1043" s="11"/>
    </row>
    <row r="1044" spans="1:71" ht="15.75" x14ac:dyDescent="0.25">
      <c r="A1044" s="52"/>
      <c r="B1044" s="56"/>
      <c r="C1044" s="7"/>
      <c r="D1044" s="7"/>
      <c r="E1044" s="7"/>
      <c r="F1044" s="7"/>
      <c r="J1044" s="71"/>
      <c r="K1044" s="74"/>
      <c r="L1044" s="181"/>
      <c r="M1044" s="181"/>
      <c r="N1044" s="78"/>
      <c r="R1044" s="80"/>
      <c r="S1044" s="92"/>
      <c r="W1044" s="107"/>
      <c r="X1044" s="62"/>
      <c r="Y1044" s="108"/>
      <c r="Z1044" s="107"/>
      <c r="AB1044" s="108"/>
      <c r="AC1044" s="108"/>
      <c r="AD1044" s="71"/>
      <c r="AE1044" s="71"/>
      <c r="AF1044" s="71"/>
      <c r="AG1044" s="71"/>
      <c r="AH1044" s="120"/>
      <c r="AJ1044" s="119"/>
      <c r="AK1044" s="119"/>
      <c r="AQ1044" s="130"/>
      <c r="AS1044" s="7"/>
      <c r="AT1044" s="7"/>
      <c r="AU1044" s="136"/>
      <c r="AV1044" s="129"/>
      <c r="AW1044" s="140"/>
      <c r="BP1044" s="158"/>
      <c r="BR1044" s="6"/>
      <c r="BS1044" s="11"/>
    </row>
    <row r="1045" spans="1:71" ht="15.75" x14ac:dyDescent="0.25">
      <c r="A1045" s="52"/>
      <c r="B1045" s="56"/>
      <c r="C1045" s="7"/>
      <c r="D1045" s="7"/>
      <c r="E1045" s="7"/>
      <c r="F1045" s="7"/>
      <c r="J1045" s="71"/>
      <c r="K1045" s="74"/>
      <c r="L1045" s="181"/>
      <c r="M1045" s="181"/>
      <c r="N1045" s="78"/>
      <c r="R1045" s="80"/>
      <c r="S1045" s="92"/>
      <c r="W1045" s="107"/>
      <c r="X1045" s="62"/>
      <c r="Y1045" s="108"/>
      <c r="Z1045" s="107"/>
      <c r="AB1045" s="108"/>
      <c r="AC1045" s="108"/>
      <c r="AD1045" s="71"/>
      <c r="AE1045" s="71"/>
      <c r="AF1045" s="71"/>
      <c r="AG1045" s="71"/>
      <c r="AH1045" s="120"/>
      <c r="AJ1045" s="119"/>
      <c r="AK1045" s="119"/>
      <c r="AQ1045" s="130"/>
      <c r="AS1045" s="7"/>
      <c r="AT1045" s="7"/>
      <c r="AU1045" s="136"/>
      <c r="AV1045" s="129"/>
      <c r="AW1045" s="140"/>
      <c r="BP1045" s="158"/>
      <c r="BR1045" s="6"/>
      <c r="BS1045" s="11"/>
    </row>
    <row r="1046" spans="1:71" ht="15.75" x14ac:dyDescent="0.25">
      <c r="A1046" s="52"/>
      <c r="B1046" s="56"/>
      <c r="C1046" s="7"/>
      <c r="D1046" s="7"/>
      <c r="E1046" s="7"/>
      <c r="F1046" s="7"/>
      <c r="J1046" s="71"/>
      <c r="K1046" s="74"/>
      <c r="L1046" s="181"/>
      <c r="M1046" s="181"/>
      <c r="N1046" s="78"/>
      <c r="R1046" s="80"/>
      <c r="S1046" s="92"/>
      <c r="W1046" s="107"/>
      <c r="X1046" s="62"/>
      <c r="Y1046" s="108"/>
      <c r="Z1046" s="107"/>
      <c r="AB1046" s="108"/>
      <c r="AC1046" s="108"/>
      <c r="AD1046" s="71"/>
      <c r="AE1046" s="71"/>
      <c r="AF1046" s="71"/>
      <c r="AG1046" s="71"/>
      <c r="AH1046" s="120"/>
      <c r="AJ1046" s="119"/>
      <c r="AK1046" s="119"/>
      <c r="AQ1046" s="130"/>
      <c r="AS1046" s="7"/>
      <c r="AT1046" s="7"/>
      <c r="AU1046" s="136"/>
      <c r="AV1046" s="129"/>
      <c r="AW1046" s="140"/>
      <c r="BP1046" s="158"/>
      <c r="BR1046" s="6"/>
      <c r="BS1046" s="11"/>
    </row>
    <row r="1047" spans="1:71" ht="15.75" x14ac:dyDescent="0.25">
      <c r="A1047" s="52"/>
      <c r="B1047" s="56"/>
      <c r="C1047" s="7"/>
      <c r="D1047" s="7"/>
      <c r="E1047" s="7"/>
      <c r="F1047" s="7"/>
      <c r="J1047" s="71"/>
      <c r="K1047" s="74"/>
      <c r="L1047" s="181"/>
      <c r="M1047" s="181"/>
      <c r="N1047" s="78"/>
      <c r="R1047" s="80"/>
      <c r="S1047" s="92"/>
      <c r="W1047" s="107"/>
      <c r="X1047" s="62"/>
      <c r="Y1047" s="108"/>
      <c r="Z1047" s="107"/>
      <c r="AB1047" s="108"/>
      <c r="AC1047" s="108"/>
      <c r="AD1047" s="71"/>
      <c r="AE1047" s="71"/>
      <c r="AF1047" s="71"/>
      <c r="AG1047" s="71"/>
      <c r="AH1047" s="120"/>
      <c r="AJ1047" s="119"/>
      <c r="AK1047" s="119"/>
      <c r="AQ1047" s="130"/>
      <c r="AS1047" s="7"/>
      <c r="AT1047" s="7"/>
      <c r="AU1047" s="136"/>
      <c r="AV1047" s="129"/>
      <c r="AW1047" s="140"/>
      <c r="BP1047" s="158"/>
      <c r="BR1047" s="6"/>
      <c r="BS1047" s="11"/>
    </row>
    <row r="1048" spans="1:71" ht="15.75" x14ac:dyDescent="0.25">
      <c r="A1048" s="52"/>
      <c r="B1048" s="56"/>
      <c r="C1048" s="7"/>
      <c r="D1048" s="7"/>
      <c r="E1048" s="7"/>
      <c r="F1048" s="7"/>
      <c r="J1048" s="71"/>
      <c r="K1048" s="74"/>
      <c r="L1048" s="181"/>
      <c r="M1048" s="181"/>
      <c r="N1048" s="78"/>
      <c r="R1048" s="80"/>
      <c r="S1048" s="92"/>
      <c r="W1048" s="107"/>
      <c r="X1048" s="62"/>
      <c r="Y1048" s="108"/>
      <c r="Z1048" s="107"/>
      <c r="AB1048" s="108"/>
      <c r="AC1048" s="108"/>
      <c r="AD1048" s="71"/>
      <c r="AE1048" s="71"/>
      <c r="AF1048" s="71"/>
      <c r="AG1048" s="71"/>
      <c r="AH1048" s="120"/>
      <c r="AJ1048" s="119"/>
      <c r="AK1048" s="119"/>
      <c r="AQ1048" s="130"/>
      <c r="AS1048" s="7"/>
      <c r="AT1048" s="7"/>
      <c r="AU1048" s="136"/>
      <c r="AV1048" s="129"/>
      <c r="AW1048" s="140"/>
      <c r="BP1048" s="158"/>
      <c r="BR1048" s="6"/>
      <c r="BS1048" s="11"/>
    </row>
    <row r="1049" spans="1:71" ht="15.75" x14ac:dyDescent="0.25">
      <c r="A1049" s="52"/>
      <c r="B1049" s="56"/>
      <c r="C1049" s="7"/>
      <c r="D1049" s="7"/>
      <c r="E1049" s="7"/>
      <c r="F1049" s="7"/>
      <c r="J1049" s="71"/>
      <c r="K1049" s="74"/>
      <c r="L1049" s="181"/>
      <c r="M1049" s="181"/>
      <c r="N1049" s="78"/>
      <c r="R1049" s="80"/>
      <c r="S1049" s="92"/>
      <c r="W1049" s="107"/>
      <c r="X1049" s="62"/>
      <c r="Y1049" s="108"/>
      <c r="Z1049" s="107"/>
      <c r="AB1049" s="108"/>
      <c r="AC1049" s="108"/>
      <c r="AD1049" s="71"/>
      <c r="AE1049" s="71"/>
      <c r="AF1049" s="71"/>
      <c r="AG1049" s="71"/>
      <c r="AH1049" s="120"/>
      <c r="AJ1049" s="119"/>
      <c r="AK1049" s="119"/>
      <c r="AQ1049" s="130"/>
      <c r="AS1049" s="7"/>
      <c r="AT1049" s="7"/>
      <c r="AU1049" s="136"/>
      <c r="AV1049" s="129"/>
      <c r="AW1049" s="140"/>
      <c r="BP1049" s="158"/>
      <c r="BR1049" s="6"/>
      <c r="BS1049" s="11"/>
    </row>
    <row r="1050" spans="1:71" ht="15.75" x14ac:dyDescent="0.25">
      <c r="A1050" s="52"/>
      <c r="B1050" s="56"/>
      <c r="C1050" s="7"/>
      <c r="D1050" s="7"/>
      <c r="E1050" s="7"/>
      <c r="F1050" s="7"/>
      <c r="J1050" s="71"/>
      <c r="K1050" s="74"/>
      <c r="L1050" s="181"/>
      <c r="M1050" s="181"/>
      <c r="N1050" s="78"/>
      <c r="R1050" s="80"/>
      <c r="S1050" s="92"/>
      <c r="W1050" s="107"/>
      <c r="X1050" s="62"/>
      <c r="Y1050" s="108"/>
      <c r="Z1050" s="107"/>
      <c r="AB1050" s="108"/>
      <c r="AC1050" s="108"/>
      <c r="AD1050" s="71"/>
      <c r="AE1050" s="71"/>
      <c r="AF1050" s="71"/>
      <c r="AG1050" s="71"/>
      <c r="AH1050" s="120"/>
      <c r="AJ1050" s="119"/>
      <c r="AK1050" s="119"/>
      <c r="AQ1050" s="130"/>
      <c r="AS1050" s="7"/>
      <c r="AT1050" s="7"/>
      <c r="AU1050" s="136"/>
      <c r="AV1050" s="129"/>
      <c r="AW1050" s="140"/>
      <c r="BP1050" s="158"/>
      <c r="BR1050" s="6"/>
      <c r="BS1050" s="11"/>
    </row>
    <row r="1051" spans="1:71" ht="15.75" x14ac:dyDescent="0.25">
      <c r="A1051" s="52"/>
      <c r="B1051" s="56"/>
      <c r="C1051" s="7"/>
      <c r="D1051" s="7"/>
      <c r="E1051" s="7"/>
      <c r="F1051" s="7"/>
      <c r="J1051" s="71"/>
      <c r="K1051" s="74"/>
      <c r="L1051" s="181"/>
      <c r="M1051" s="181"/>
      <c r="N1051" s="78"/>
      <c r="R1051" s="80"/>
      <c r="S1051" s="92"/>
      <c r="W1051" s="107"/>
      <c r="X1051" s="62"/>
      <c r="Y1051" s="108"/>
      <c r="Z1051" s="107"/>
      <c r="AB1051" s="108"/>
      <c r="AC1051" s="108"/>
      <c r="AD1051" s="71"/>
      <c r="AE1051" s="71"/>
      <c r="AF1051" s="71"/>
      <c r="AG1051" s="71"/>
      <c r="AH1051" s="120"/>
      <c r="AJ1051" s="119"/>
      <c r="AK1051" s="119"/>
      <c r="AQ1051" s="130"/>
      <c r="AS1051" s="7"/>
      <c r="AT1051" s="7"/>
      <c r="AU1051" s="136"/>
      <c r="AV1051" s="129"/>
      <c r="AW1051" s="140"/>
      <c r="BP1051" s="158"/>
      <c r="BR1051" s="6"/>
      <c r="BS1051" s="11"/>
    </row>
    <row r="1052" spans="1:71" ht="15.75" x14ac:dyDescent="0.25">
      <c r="A1052" s="52"/>
      <c r="B1052" s="56"/>
      <c r="C1052" s="7"/>
      <c r="D1052" s="7"/>
      <c r="E1052" s="7"/>
      <c r="F1052" s="7"/>
      <c r="J1052" s="71"/>
      <c r="K1052" s="74"/>
      <c r="N1052" s="78"/>
      <c r="R1052" s="80"/>
      <c r="S1052" s="92"/>
      <c r="W1052" s="107"/>
      <c r="X1052" s="62"/>
      <c r="Y1052" s="108"/>
      <c r="Z1052" s="107"/>
      <c r="AB1052" s="108"/>
      <c r="AC1052" s="108"/>
      <c r="AD1052" s="71"/>
      <c r="AE1052" s="71"/>
      <c r="AF1052" s="71"/>
      <c r="AG1052" s="71"/>
      <c r="AH1052" s="120"/>
      <c r="AJ1052" s="119"/>
      <c r="AK1052" s="119"/>
      <c r="AQ1052" s="130"/>
      <c r="AS1052" s="7"/>
      <c r="AT1052" s="7"/>
      <c r="AU1052" s="136"/>
      <c r="AV1052" s="129"/>
      <c r="AW1052" s="140"/>
      <c r="BP1052" s="158"/>
      <c r="BR1052" s="6"/>
      <c r="BS1052" s="11"/>
    </row>
    <row r="1053" spans="1:71" ht="15.75" x14ac:dyDescent="0.25">
      <c r="A1053" s="52"/>
      <c r="B1053" s="56"/>
      <c r="C1053" s="7"/>
      <c r="D1053" s="7"/>
      <c r="E1053" s="7"/>
      <c r="F1053" s="7"/>
      <c r="J1053" s="71"/>
      <c r="K1053" s="74"/>
      <c r="N1053" s="78"/>
      <c r="R1053" s="80"/>
      <c r="S1053" s="92"/>
      <c r="W1053" s="107"/>
      <c r="X1053" s="62"/>
      <c r="Y1053" s="108"/>
      <c r="Z1053" s="107"/>
      <c r="AB1053" s="108"/>
      <c r="AC1053" s="108"/>
      <c r="AD1053" s="71"/>
      <c r="AE1053" s="71"/>
      <c r="AF1053" s="71"/>
      <c r="AG1053" s="71"/>
      <c r="AH1053" s="120"/>
      <c r="AJ1053" s="119"/>
      <c r="AK1053" s="119"/>
      <c r="AQ1053" s="130"/>
      <c r="AS1053" s="7"/>
      <c r="AT1053" s="7"/>
      <c r="AU1053" s="136"/>
      <c r="AV1053" s="129"/>
      <c r="AW1053" s="140"/>
      <c r="BP1053" s="158"/>
      <c r="BR1053" s="6"/>
      <c r="BS1053" s="11"/>
    </row>
    <row r="1054" spans="1:71" ht="15.75" x14ac:dyDescent="0.25">
      <c r="A1054" s="52"/>
      <c r="B1054" s="56"/>
      <c r="C1054" s="7"/>
      <c r="D1054" s="7"/>
      <c r="E1054" s="7"/>
      <c r="F1054" s="7"/>
      <c r="J1054" s="71"/>
      <c r="K1054" s="74"/>
      <c r="N1054" s="78"/>
      <c r="R1054" s="80"/>
      <c r="S1054" s="92"/>
      <c r="W1054" s="107"/>
      <c r="X1054" s="62"/>
      <c r="Y1054" s="108"/>
      <c r="Z1054" s="107"/>
      <c r="AB1054" s="108"/>
      <c r="AC1054" s="108"/>
      <c r="AD1054" s="71"/>
      <c r="AE1054" s="71"/>
      <c r="AF1054" s="71"/>
      <c r="AG1054" s="71"/>
      <c r="AH1054" s="120"/>
      <c r="AJ1054" s="119"/>
      <c r="AK1054" s="119"/>
      <c r="AQ1054" s="130"/>
      <c r="AS1054" s="7"/>
      <c r="AT1054" s="7"/>
      <c r="AU1054" s="136"/>
      <c r="AV1054" s="129"/>
      <c r="AW1054" s="140"/>
      <c r="BP1054" s="158"/>
      <c r="BR1054" s="6"/>
      <c r="BS1054" s="11"/>
    </row>
    <row r="1055" spans="1:71" ht="15.75" x14ac:dyDescent="0.25">
      <c r="A1055" s="52"/>
      <c r="B1055" s="56"/>
      <c r="C1055" s="7"/>
      <c r="D1055" s="7"/>
      <c r="E1055" s="7"/>
      <c r="F1055" s="7"/>
      <c r="J1055" s="71"/>
      <c r="K1055" s="74"/>
      <c r="N1055" s="78"/>
      <c r="R1055" s="80"/>
      <c r="S1055" s="92"/>
      <c r="W1055" s="107"/>
      <c r="X1055" s="62"/>
      <c r="Y1055" s="108"/>
      <c r="Z1055" s="107"/>
      <c r="AB1055" s="108"/>
      <c r="AC1055" s="108"/>
      <c r="AD1055" s="71"/>
      <c r="AE1055" s="71"/>
      <c r="AF1055" s="71"/>
      <c r="AG1055" s="71"/>
      <c r="AH1055" s="120"/>
      <c r="AJ1055" s="119"/>
      <c r="AK1055" s="119"/>
      <c r="AQ1055" s="130"/>
      <c r="AS1055" s="7"/>
      <c r="AT1055" s="7"/>
      <c r="AU1055" s="136"/>
      <c r="AV1055" s="129"/>
      <c r="AW1055" s="140"/>
      <c r="BP1055" s="158"/>
      <c r="BR1055" s="6"/>
      <c r="BS1055" s="11"/>
    </row>
    <row r="1056" spans="1:71" ht="15.75" x14ac:dyDescent="0.25">
      <c r="A1056" s="52"/>
      <c r="B1056" s="56"/>
      <c r="C1056" s="7"/>
      <c r="D1056" s="7"/>
      <c r="E1056" s="7"/>
      <c r="F1056" s="7"/>
      <c r="J1056" s="71"/>
      <c r="K1056" s="74"/>
      <c r="N1056" s="78"/>
      <c r="R1056" s="80"/>
      <c r="S1056" s="92"/>
      <c r="W1056" s="107"/>
      <c r="X1056" s="62"/>
      <c r="Y1056" s="108"/>
      <c r="Z1056" s="107"/>
      <c r="AB1056" s="108"/>
      <c r="AC1056" s="108"/>
      <c r="AD1056" s="71"/>
      <c r="AE1056" s="71"/>
      <c r="AF1056" s="71"/>
      <c r="AG1056" s="71"/>
      <c r="AH1056" s="120"/>
      <c r="AJ1056" s="119"/>
      <c r="AK1056" s="119"/>
      <c r="AQ1056" s="130"/>
      <c r="AS1056" s="7"/>
      <c r="AT1056" s="7"/>
      <c r="AU1056" s="136"/>
      <c r="AV1056" s="129"/>
      <c r="AW1056" s="140"/>
      <c r="BP1056" s="158"/>
      <c r="BR1056" s="6"/>
      <c r="BS1056" s="11"/>
    </row>
    <row r="1057" spans="1:71" ht="15.75" x14ac:dyDescent="0.25">
      <c r="A1057" s="52"/>
      <c r="B1057" s="56"/>
      <c r="C1057" s="7"/>
      <c r="D1057" s="7"/>
      <c r="E1057" s="7"/>
      <c r="F1057" s="7"/>
      <c r="J1057" s="71"/>
      <c r="K1057" s="74"/>
      <c r="N1057" s="78"/>
      <c r="R1057" s="80"/>
      <c r="S1057" s="92"/>
      <c r="W1057" s="107"/>
      <c r="X1057" s="62"/>
      <c r="Y1057" s="108"/>
      <c r="Z1057" s="107"/>
      <c r="AB1057" s="108"/>
      <c r="AC1057" s="108"/>
      <c r="AD1057" s="71"/>
      <c r="AE1057" s="71"/>
      <c r="AF1057" s="71"/>
      <c r="AG1057" s="71"/>
      <c r="AH1057" s="120"/>
      <c r="AJ1057" s="119"/>
      <c r="AK1057" s="119"/>
      <c r="AQ1057" s="130"/>
      <c r="AS1057" s="7"/>
      <c r="AT1057" s="7"/>
      <c r="AU1057" s="136"/>
      <c r="AV1057" s="129"/>
      <c r="AW1057" s="140"/>
      <c r="BP1057" s="158"/>
      <c r="BR1057" s="6"/>
      <c r="BS1057" s="11"/>
    </row>
    <row r="1058" spans="1:71" ht="15.75" x14ac:dyDescent="0.25">
      <c r="A1058" s="52"/>
      <c r="B1058" s="56"/>
      <c r="C1058" s="7"/>
      <c r="D1058" s="7"/>
      <c r="E1058" s="7"/>
      <c r="F1058" s="7"/>
      <c r="J1058" s="71"/>
      <c r="K1058" s="74"/>
      <c r="N1058" s="78"/>
      <c r="R1058" s="80"/>
      <c r="S1058" s="92"/>
      <c r="W1058" s="107"/>
      <c r="X1058" s="62"/>
      <c r="Y1058" s="108"/>
      <c r="Z1058" s="107"/>
      <c r="AB1058" s="108"/>
      <c r="AC1058" s="108"/>
      <c r="AD1058" s="71"/>
      <c r="AE1058" s="71"/>
      <c r="AF1058" s="71"/>
      <c r="AG1058" s="71"/>
      <c r="AH1058" s="120"/>
      <c r="AJ1058" s="119"/>
      <c r="AK1058" s="119"/>
      <c r="AQ1058" s="130"/>
      <c r="AS1058" s="7"/>
      <c r="AT1058" s="7"/>
      <c r="AU1058" s="136"/>
      <c r="AV1058" s="129"/>
      <c r="AW1058" s="140"/>
      <c r="BP1058" s="158"/>
      <c r="BR1058" s="6"/>
      <c r="BS1058" s="11"/>
    </row>
    <row r="1059" spans="1:71" ht="15.75" x14ac:dyDescent="0.25">
      <c r="A1059" s="52"/>
      <c r="B1059" s="56"/>
      <c r="C1059" s="7"/>
      <c r="D1059" s="7"/>
      <c r="E1059" s="7"/>
      <c r="F1059" s="7"/>
      <c r="J1059" s="71"/>
      <c r="K1059" s="74"/>
      <c r="N1059" s="78"/>
      <c r="R1059" s="80"/>
      <c r="S1059" s="92"/>
      <c r="W1059" s="107"/>
      <c r="X1059" s="62"/>
      <c r="Y1059" s="108"/>
      <c r="Z1059" s="107"/>
      <c r="AB1059" s="108"/>
      <c r="AC1059" s="108"/>
      <c r="AD1059" s="71"/>
      <c r="AE1059" s="71"/>
      <c r="AF1059" s="71"/>
      <c r="AG1059" s="71"/>
      <c r="AH1059" s="120"/>
      <c r="AJ1059" s="119"/>
      <c r="AK1059" s="119"/>
      <c r="AQ1059" s="130"/>
      <c r="AS1059" s="7"/>
      <c r="AT1059" s="7"/>
      <c r="AU1059" s="136"/>
      <c r="AV1059" s="129"/>
      <c r="AW1059" s="140"/>
      <c r="BP1059" s="158"/>
      <c r="BR1059" s="6"/>
      <c r="BS1059" s="11"/>
    </row>
    <row r="1060" spans="1:71" ht="15.75" x14ac:dyDescent="0.25">
      <c r="A1060" s="52"/>
      <c r="B1060" s="56"/>
      <c r="C1060" s="7"/>
      <c r="D1060" s="7"/>
      <c r="E1060" s="7"/>
      <c r="F1060" s="7"/>
      <c r="J1060" s="71"/>
      <c r="K1060" s="74"/>
      <c r="N1060" s="78"/>
      <c r="R1060" s="80"/>
      <c r="S1060" s="92"/>
      <c r="W1060" s="107"/>
      <c r="X1060" s="62"/>
      <c r="Y1060" s="108"/>
      <c r="Z1060" s="107"/>
      <c r="AB1060" s="108"/>
      <c r="AC1060" s="108"/>
      <c r="AD1060" s="71"/>
      <c r="AE1060" s="71"/>
      <c r="AF1060" s="71"/>
      <c r="AG1060" s="71"/>
      <c r="AH1060" s="120"/>
      <c r="AJ1060" s="119"/>
      <c r="AK1060" s="119"/>
      <c r="AQ1060" s="130"/>
      <c r="AS1060" s="7"/>
      <c r="AT1060" s="7"/>
      <c r="AU1060" s="136"/>
      <c r="AV1060" s="129"/>
      <c r="AW1060" s="140"/>
      <c r="BP1060" s="158"/>
      <c r="BR1060" s="6"/>
      <c r="BS1060" s="11"/>
    </row>
    <row r="1061" spans="1:71" ht="15.75" x14ac:dyDescent="0.25">
      <c r="A1061" s="52"/>
      <c r="B1061" s="56"/>
      <c r="C1061" s="7"/>
      <c r="D1061" s="7"/>
      <c r="E1061" s="7"/>
      <c r="F1061" s="7"/>
      <c r="J1061" s="71"/>
      <c r="K1061" s="74"/>
      <c r="N1061" s="78"/>
      <c r="R1061" s="80"/>
      <c r="S1061" s="92"/>
      <c r="W1061" s="107"/>
      <c r="X1061" s="62"/>
      <c r="Y1061" s="108"/>
      <c r="Z1061" s="107"/>
      <c r="AB1061" s="108"/>
      <c r="AC1061" s="108"/>
      <c r="AD1061" s="71"/>
      <c r="AE1061" s="71"/>
      <c r="AF1061" s="71"/>
      <c r="AG1061" s="71"/>
      <c r="AH1061" s="120"/>
      <c r="AJ1061" s="119"/>
      <c r="AK1061" s="119"/>
      <c r="AQ1061" s="130"/>
      <c r="AS1061" s="7"/>
      <c r="AT1061" s="7"/>
      <c r="AU1061" s="136"/>
      <c r="AV1061" s="129"/>
      <c r="AW1061" s="140"/>
      <c r="BP1061" s="158"/>
      <c r="BR1061" s="6"/>
      <c r="BS1061" s="11"/>
    </row>
    <row r="1062" spans="1:71" ht="15.75" x14ac:dyDescent="0.25">
      <c r="A1062" s="52"/>
      <c r="B1062" s="56"/>
      <c r="C1062" s="7"/>
      <c r="D1062" s="7"/>
      <c r="E1062" s="7"/>
      <c r="F1062" s="7"/>
      <c r="J1062" s="71"/>
      <c r="K1062" s="74"/>
      <c r="N1062" s="78"/>
      <c r="R1062" s="80"/>
      <c r="S1062" s="92"/>
      <c r="W1062" s="107"/>
      <c r="X1062" s="62"/>
      <c r="Y1062" s="108"/>
      <c r="Z1062" s="107"/>
      <c r="AB1062" s="108"/>
      <c r="AC1062" s="108"/>
      <c r="AD1062" s="71"/>
      <c r="AE1062" s="71"/>
      <c r="AF1062" s="71"/>
      <c r="AG1062" s="71"/>
      <c r="AH1062" s="120"/>
      <c r="AJ1062" s="119"/>
      <c r="AK1062" s="119"/>
      <c r="AQ1062" s="130"/>
      <c r="AS1062" s="7"/>
      <c r="AT1062" s="7"/>
      <c r="AU1062" s="136"/>
      <c r="AV1062" s="129"/>
      <c r="AW1062" s="140"/>
      <c r="BP1062" s="158"/>
      <c r="BR1062" s="6"/>
      <c r="BS1062" s="11"/>
    </row>
    <row r="1063" spans="1:71" ht="15.75" x14ac:dyDescent="0.25">
      <c r="A1063" s="52"/>
      <c r="B1063" s="56"/>
      <c r="C1063" s="7"/>
      <c r="D1063" s="7"/>
      <c r="E1063" s="7"/>
      <c r="F1063" s="7"/>
      <c r="J1063" s="71"/>
      <c r="K1063" s="74"/>
      <c r="N1063" s="78"/>
      <c r="R1063" s="80"/>
      <c r="S1063" s="92"/>
      <c r="W1063" s="107"/>
      <c r="X1063" s="62"/>
      <c r="Y1063" s="108"/>
      <c r="Z1063" s="107"/>
      <c r="AB1063" s="108"/>
      <c r="AC1063" s="108"/>
      <c r="AD1063" s="71"/>
      <c r="AE1063" s="71"/>
      <c r="AF1063" s="71"/>
      <c r="AG1063" s="71"/>
      <c r="AH1063" s="120"/>
      <c r="AJ1063" s="119"/>
      <c r="AK1063" s="119"/>
      <c r="AQ1063" s="130"/>
      <c r="AS1063" s="7"/>
      <c r="AT1063" s="7"/>
      <c r="AU1063" s="136"/>
      <c r="AV1063" s="129"/>
      <c r="AW1063" s="140"/>
      <c r="BP1063" s="158"/>
      <c r="BR1063" s="6"/>
      <c r="BS1063" s="11"/>
    </row>
    <row r="1064" spans="1:71" ht="15.75" x14ac:dyDescent="0.25">
      <c r="A1064" s="52"/>
      <c r="B1064" s="56"/>
      <c r="C1064" s="7"/>
      <c r="D1064" s="7"/>
      <c r="E1064" s="7"/>
      <c r="F1064" s="7"/>
      <c r="J1064" s="71"/>
      <c r="K1064" s="74"/>
      <c r="N1064" s="78"/>
      <c r="R1064" s="80"/>
      <c r="S1064" s="92"/>
      <c r="W1064" s="107"/>
      <c r="X1064" s="62"/>
      <c r="Y1064" s="108"/>
      <c r="Z1064" s="107"/>
      <c r="AB1064" s="108"/>
      <c r="AC1064" s="108"/>
      <c r="AD1064" s="71"/>
      <c r="AE1064" s="71"/>
      <c r="AF1064" s="71"/>
      <c r="AG1064" s="71"/>
      <c r="AH1064" s="120"/>
      <c r="AJ1064" s="119"/>
      <c r="AK1064" s="119"/>
      <c r="AQ1064" s="130"/>
      <c r="AS1064" s="7"/>
      <c r="AT1064" s="7"/>
      <c r="AU1064" s="136"/>
      <c r="AV1064" s="129"/>
      <c r="AW1064" s="140"/>
      <c r="BP1064" s="158"/>
      <c r="BR1064" s="6"/>
      <c r="BS1064" s="11"/>
    </row>
    <row r="1065" spans="1:71" ht="15.75" x14ac:dyDescent="0.25">
      <c r="A1065" s="52"/>
      <c r="B1065" s="56"/>
      <c r="C1065" s="7"/>
      <c r="D1065" s="7"/>
      <c r="E1065" s="7"/>
      <c r="F1065" s="7"/>
      <c r="J1065" s="71"/>
      <c r="K1065" s="74"/>
      <c r="N1065" s="78"/>
      <c r="R1065" s="80"/>
      <c r="S1065" s="92"/>
      <c r="W1065" s="107"/>
      <c r="X1065" s="62"/>
      <c r="Y1065" s="108"/>
      <c r="Z1065" s="107"/>
      <c r="AB1065" s="108"/>
      <c r="AC1065" s="108"/>
      <c r="AD1065" s="71"/>
      <c r="AE1065" s="71"/>
      <c r="AF1065" s="71"/>
      <c r="AG1065" s="71"/>
      <c r="AH1065" s="120"/>
      <c r="AJ1065" s="119"/>
      <c r="AK1065" s="119"/>
      <c r="AQ1065" s="130"/>
      <c r="AS1065" s="7"/>
      <c r="AT1065" s="7"/>
      <c r="AU1065" s="136"/>
      <c r="AV1065" s="129"/>
      <c r="AW1065" s="140"/>
      <c r="BP1065" s="158"/>
      <c r="BR1065" s="6"/>
      <c r="BS1065" s="11"/>
    </row>
    <row r="1066" spans="1:71" ht="15.75" x14ac:dyDescent="0.25">
      <c r="A1066" s="52"/>
      <c r="B1066" s="56"/>
      <c r="C1066" s="7"/>
      <c r="D1066" s="7"/>
      <c r="E1066" s="7"/>
      <c r="F1066" s="7"/>
      <c r="J1066" s="71"/>
      <c r="K1066" s="74"/>
      <c r="N1066" s="78"/>
      <c r="R1066" s="80"/>
      <c r="S1066" s="92"/>
      <c r="W1066" s="107"/>
      <c r="X1066" s="62"/>
      <c r="Y1066" s="108"/>
      <c r="Z1066" s="107"/>
      <c r="AB1066" s="108"/>
      <c r="AC1066" s="108"/>
      <c r="AD1066" s="71"/>
      <c r="AE1066" s="71"/>
      <c r="AF1066" s="71"/>
      <c r="AG1066" s="71"/>
      <c r="AH1066" s="120"/>
      <c r="AJ1066" s="119"/>
      <c r="AK1066" s="119"/>
      <c r="AQ1066" s="130"/>
      <c r="AS1066" s="7"/>
      <c r="AT1066" s="7"/>
      <c r="AU1066" s="136"/>
      <c r="AV1066" s="129"/>
      <c r="AW1066" s="140"/>
      <c r="BP1066" s="158"/>
      <c r="BR1066" s="6"/>
      <c r="BS1066" s="11"/>
    </row>
    <row r="1067" spans="1:71" ht="15.75" x14ac:dyDescent="0.25">
      <c r="A1067" s="52"/>
      <c r="B1067" s="56"/>
      <c r="C1067" s="7"/>
      <c r="D1067" s="7"/>
      <c r="E1067" s="7"/>
      <c r="F1067" s="7"/>
      <c r="J1067" s="71"/>
      <c r="K1067" s="74"/>
      <c r="N1067" s="78"/>
      <c r="R1067" s="80"/>
      <c r="S1067" s="92"/>
      <c r="W1067" s="107"/>
      <c r="X1067" s="62"/>
      <c r="Y1067" s="108"/>
      <c r="Z1067" s="107"/>
      <c r="AB1067" s="108"/>
      <c r="AC1067" s="108"/>
      <c r="AD1067" s="71"/>
      <c r="AE1067" s="71"/>
      <c r="AF1067" s="71"/>
      <c r="AG1067" s="71"/>
      <c r="AH1067" s="120"/>
      <c r="AJ1067" s="119"/>
      <c r="AK1067" s="119"/>
      <c r="AQ1067" s="130"/>
      <c r="AS1067" s="7"/>
      <c r="AT1067" s="7"/>
      <c r="AU1067" s="136"/>
      <c r="AV1067" s="129"/>
      <c r="AW1067" s="140"/>
      <c r="BP1067" s="158"/>
      <c r="BR1067" s="6"/>
      <c r="BS1067" s="11"/>
    </row>
    <row r="1068" spans="1:71" ht="15.75" x14ac:dyDescent="0.25">
      <c r="A1068" s="52"/>
      <c r="B1068" s="56"/>
      <c r="C1068" s="7"/>
      <c r="D1068" s="7"/>
      <c r="E1068" s="7"/>
      <c r="F1068" s="7"/>
      <c r="J1068" s="71"/>
      <c r="K1068" s="74"/>
      <c r="N1068" s="78"/>
      <c r="R1068" s="80"/>
      <c r="S1068" s="92"/>
      <c r="W1068" s="107"/>
      <c r="X1068" s="62"/>
      <c r="Y1068" s="108"/>
      <c r="Z1068" s="107"/>
      <c r="AB1068" s="108"/>
      <c r="AC1068" s="108"/>
      <c r="AD1068" s="71"/>
      <c r="AE1068" s="71"/>
      <c r="AF1068" s="71"/>
      <c r="AG1068" s="71"/>
      <c r="AH1068" s="120"/>
      <c r="AJ1068" s="119"/>
      <c r="AK1068" s="119"/>
      <c r="AQ1068" s="130"/>
      <c r="AS1068" s="7"/>
      <c r="AT1068" s="7"/>
      <c r="AU1068" s="136"/>
      <c r="AV1068" s="129"/>
      <c r="AW1068" s="140"/>
      <c r="BP1068" s="158"/>
      <c r="BR1068" s="6"/>
      <c r="BS1068" s="11"/>
    </row>
    <row r="1069" spans="1:71" ht="15.75" x14ac:dyDescent="0.25">
      <c r="A1069" s="52"/>
      <c r="B1069" s="56"/>
      <c r="C1069" s="7"/>
      <c r="D1069" s="7"/>
      <c r="E1069" s="7"/>
      <c r="F1069" s="7"/>
      <c r="J1069" s="71"/>
      <c r="K1069" s="74"/>
      <c r="N1069" s="78"/>
      <c r="R1069" s="80"/>
      <c r="S1069" s="92"/>
      <c r="W1069" s="107"/>
      <c r="X1069" s="62"/>
      <c r="Y1069" s="108"/>
      <c r="Z1069" s="107"/>
      <c r="AB1069" s="108"/>
      <c r="AC1069" s="108"/>
      <c r="AD1069" s="71"/>
      <c r="AE1069" s="71"/>
      <c r="AF1069" s="71"/>
      <c r="AG1069" s="71"/>
      <c r="AH1069" s="120"/>
      <c r="AJ1069" s="119"/>
      <c r="AK1069" s="119"/>
      <c r="AQ1069" s="130"/>
      <c r="AS1069" s="7"/>
      <c r="AT1069" s="7"/>
      <c r="AU1069" s="136"/>
      <c r="AV1069" s="129"/>
      <c r="AW1069" s="140"/>
      <c r="BP1069" s="158"/>
      <c r="BR1069" s="6"/>
      <c r="BS1069" s="11"/>
    </row>
    <row r="1070" spans="1:71" ht="15.75" x14ac:dyDescent="0.25">
      <c r="A1070" s="52"/>
      <c r="B1070" s="56"/>
      <c r="C1070" s="7"/>
      <c r="D1070" s="7"/>
      <c r="E1070" s="7"/>
      <c r="F1070" s="7"/>
      <c r="J1070" s="71"/>
      <c r="K1070" s="74"/>
      <c r="N1070" s="78"/>
      <c r="R1070" s="80"/>
      <c r="S1070" s="92"/>
      <c r="W1070" s="107"/>
      <c r="X1070" s="62"/>
      <c r="Y1070" s="108"/>
      <c r="Z1070" s="107"/>
      <c r="AB1070" s="108"/>
      <c r="AC1070" s="108"/>
      <c r="AD1070" s="71"/>
      <c r="AE1070" s="71"/>
      <c r="AF1070" s="71"/>
      <c r="AG1070" s="71"/>
      <c r="AH1070" s="120"/>
      <c r="AJ1070" s="119"/>
      <c r="AK1070" s="119"/>
      <c r="AQ1070" s="130"/>
      <c r="AS1070" s="7"/>
      <c r="AT1070" s="7"/>
      <c r="AU1070" s="136"/>
      <c r="AV1070" s="129"/>
      <c r="AW1070" s="140"/>
      <c r="BP1070" s="158"/>
      <c r="BR1070" s="6"/>
      <c r="BS1070" s="11"/>
    </row>
    <row r="1071" spans="1:71" ht="15.75" x14ac:dyDescent="0.25">
      <c r="A1071" s="52"/>
      <c r="B1071" s="56"/>
      <c r="C1071" s="7"/>
      <c r="D1071" s="7"/>
      <c r="E1071" s="7"/>
      <c r="F1071" s="7"/>
      <c r="J1071" s="71"/>
      <c r="K1071" s="74"/>
      <c r="N1071" s="78"/>
      <c r="R1071" s="80"/>
      <c r="S1071" s="92"/>
      <c r="W1071" s="107"/>
      <c r="X1071" s="62"/>
      <c r="Y1071" s="108"/>
      <c r="Z1071" s="107"/>
      <c r="AB1071" s="108"/>
      <c r="AC1071" s="108"/>
      <c r="AD1071" s="71"/>
      <c r="AE1071" s="71"/>
      <c r="AF1071" s="71"/>
      <c r="AG1071" s="71"/>
      <c r="AH1071" s="120"/>
      <c r="AJ1071" s="119"/>
      <c r="AK1071" s="119"/>
      <c r="AQ1071" s="130"/>
      <c r="AS1071" s="7"/>
      <c r="AT1071" s="7"/>
      <c r="AU1071" s="136"/>
      <c r="AV1071" s="129"/>
      <c r="AW1071" s="140"/>
      <c r="BP1071" s="158"/>
      <c r="BR1071" s="6"/>
      <c r="BS1071" s="11"/>
    </row>
    <row r="1072" spans="1:71" ht="15.75" x14ac:dyDescent="0.25">
      <c r="A1072" s="52"/>
      <c r="B1072" s="56"/>
      <c r="C1072" s="7"/>
      <c r="D1072" s="7"/>
      <c r="E1072" s="7"/>
      <c r="F1072" s="7"/>
      <c r="J1072" s="71"/>
      <c r="K1072" s="74"/>
      <c r="N1072" s="78"/>
      <c r="R1072" s="80"/>
      <c r="S1072" s="92"/>
      <c r="W1072" s="107"/>
      <c r="X1072" s="62"/>
      <c r="Y1072" s="108"/>
      <c r="Z1072" s="107"/>
      <c r="AB1072" s="108"/>
      <c r="AC1072" s="108"/>
      <c r="AD1072" s="71"/>
      <c r="AE1072" s="71"/>
      <c r="AF1072" s="71"/>
      <c r="AG1072" s="71"/>
      <c r="AH1072" s="120"/>
      <c r="AJ1072" s="119"/>
      <c r="AK1072" s="119"/>
      <c r="AQ1072" s="130"/>
      <c r="AS1072" s="7"/>
      <c r="AT1072" s="7"/>
      <c r="AU1072" s="136"/>
      <c r="AV1072" s="129"/>
      <c r="AW1072" s="140"/>
      <c r="BP1072" s="158"/>
      <c r="BR1072" s="6"/>
      <c r="BS1072" s="11"/>
    </row>
    <row r="1073" spans="1:71" ht="15.75" x14ac:dyDescent="0.25">
      <c r="A1073" s="52"/>
      <c r="B1073" s="56"/>
      <c r="C1073" s="7"/>
      <c r="D1073" s="7"/>
      <c r="E1073" s="7"/>
      <c r="F1073" s="7"/>
      <c r="J1073" s="71"/>
      <c r="K1073" s="74"/>
      <c r="N1073" s="78"/>
      <c r="R1073" s="80"/>
      <c r="S1073" s="92"/>
      <c r="W1073" s="107"/>
      <c r="X1073" s="62"/>
      <c r="Y1073" s="108"/>
      <c r="Z1073" s="107"/>
      <c r="AB1073" s="108"/>
      <c r="AC1073" s="108"/>
      <c r="AD1073" s="71"/>
      <c r="AE1073" s="71"/>
      <c r="AF1073" s="71"/>
      <c r="AG1073" s="71"/>
      <c r="AH1073" s="120"/>
      <c r="AJ1073" s="119"/>
      <c r="AK1073" s="119"/>
      <c r="AQ1073" s="130"/>
      <c r="AS1073" s="7"/>
      <c r="AT1073" s="7"/>
      <c r="AU1073" s="136"/>
      <c r="AV1073" s="129"/>
      <c r="AW1073" s="140"/>
      <c r="BP1073" s="158"/>
      <c r="BR1073" s="6"/>
      <c r="BS1073" s="11"/>
    </row>
    <row r="1074" spans="1:71" ht="15.75" x14ac:dyDescent="0.25">
      <c r="A1074" s="52"/>
      <c r="B1074" s="56"/>
      <c r="C1074" s="7"/>
      <c r="D1074" s="7"/>
      <c r="E1074" s="7"/>
      <c r="F1074" s="7"/>
      <c r="J1074" s="71"/>
      <c r="K1074" s="74"/>
      <c r="N1074" s="78"/>
      <c r="R1074" s="80"/>
      <c r="S1074" s="92"/>
      <c r="W1074" s="107"/>
      <c r="X1074" s="62"/>
      <c r="Y1074" s="108"/>
      <c r="Z1074" s="107"/>
      <c r="AB1074" s="108"/>
      <c r="AC1074" s="108"/>
      <c r="AD1074" s="71"/>
      <c r="AE1074" s="71"/>
      <c r="AF1074" s="71"/>
      <c r="AG1074" s="71"/>
      <c r="AH1074" s="120"/>
      <c r="AJ1074" s="119"/>
      <c r="AK1074" s="119"/>
      <c r="AQ1074" s="130"/>
      <c r="AS1074" s="7"/>
      <c r="AT1074" s="7"/>
      <c r="AU1074" s="136"/>
      <c r="AV1074" s="129"/>
      <c r="AW1074" s="140"/>
      <c r="BP1074" s="158"/>
      <c r="BR1074" s="6"/>
      <c r="BS1074" s="11"/>
    </row>
    <row r="1075" spans="1:71" ht="15.75" x14ac:dyDescent="0.25">
      <c r="A1075" s="52"/>
      <c r="B1075" s="56"/>
      <c r="C1075" s="7"/>
      <c r="D1075" s="7"/>
      <c r="E1075" s="7"/>
      <c r="F1075" s="7"/>
      <c r="J1075" s="71"/>
      <c r="K1075" s="74"/>
      <c r="N1075" s="78"/>
      <c r="R1075" s="80"/>
      <c r="S1075" s="92"/>
      <c r="W1075" s="107"/>
      <c r="X1075" s="62"/>
      <c r="Y1075" s="108"/>
      <c r="Z1075" s="107"/>
      <c r="AB1075" s="108"/>
      <c r="AC1075" s="108"/>
      <c r="AD1075" s="71"/>
      <c r="AE1075" s="71"/>
      <c r="AF1075" s="71"/>
      <c r="AG1075" s="71"/>
      <c r="AH1075" s="120"/>
      <c r="AJ1075" s="119"/>
      <c r="AK1075" s="119"/>
      <c r="AQ1075" s="130"/>
      <c r="AS1075" s="7"/>
      <c r="AT1075" s="7"/>
      <c r="AU1075" s="136"/>
      <c r="AV1075" s="129"/>
      <c r="AW1075" s="140"/>
      <c r="BP1075" s="158"/>
      <c r="BR1075" s="6"/>
      <c r="BS1075" s="11"/>
    </row>
    <row r="1076" spans="1:71" ht="15.75" x14ac:dyDescent="0.25">
      <c r="A1076" s="52"/>
      <c r="B1076" s="56"/>
      <c r="C1076" s="7"/>
      <c r="D1076" s="7"/>
      <c r="E1076" s="7"/>
      <c r="F1076" s="7"/>
      <c r="J1076" s="71"/>
      <c r="K1076" s="74"/>
      <c r="N1076" s="78"/>
      <c r="R1076" s="80"/>
      <c r="S1076" s="92"/>
      <c r="W1076" s="107"/>
      <c r="X1076" s="62"/>
      <c r="Y1076" s="108"/>
      <c r="Z1076" s="107"/>
      <c r="AB1076" s="108"/>
      <c r="AC1076" s="108"/>
      <c r="AD1076" s="71"/>
      <c r="AE1076" s="71"/>
      <c r="AF1076" s="71"/>
      <c r="AG1076" s="71"/>
      <c r="AH1076" s="120"/>
      <c r="AJ1076" s="119"/>
      <c r="AK1076" s="119"/>
      <c r="AQ1076" s="130"/>
      <c r="AS1076" s="7"/>
      <c r="AT1076" s="7"/>
      <c r="AU1076" s="136"/>
      <c r="AV1076" s="129"/>
      <c r="AW1076" s="140"/>
      <c r="BP1076" s="158"/>
      <c r="BR1076" s="6"/>
      <c r="BS1076" s="11"/>
    </row>
    <row r="1077" spans="1:71" ht="15.75" x14ac:dyDescent="0.25">
      <c r="A1077" s="52"/>
      <c r="B1077" s="56"/>
      <c r="C1077" s="7"/>
      <c r="D1077" s="7"/>
      <c r="E1077" s="7"/>
      <c r="F1077" s="7"/>
      <c r="J1077" s="71"/>
      <c r="K1077" s="74"/>
      <c r="N1077" s="78"/>
      <c r="R1077" s="80"/>
      <c r="S1077" s="92"/>
      <c r="W1077" s="107"/>
      <c r="X1077" s="62"/>
      <c r="Y1077" s="108"/>
      <c r="Z1077" s="107"/>
      <c r="AB1077" s="108"/>
      <c r="AC1077" s="108"/>
      <c r="AD1077" s="71"/>
      <c r="AE1077" s="71"/>
      <c r="AF1077" s="71"/>
      <c r="AG1077" s="71"/>
      <c r="AH1077" s="120"/>
      <c r="AJ1077" s="119"/>
      <c r="AK1077" s="119"/>
      <c r="AQ1077" s="130"/>
      <c r="AS1077" s="7"/>
      <c r="AT1077" s="7"/>
      <c r="AU1077" s="136"/>
      <c r="AV1077" s="129"/>
      <c r="AW1077" s="140"/>
      <c r="BP1077" s="158"/>
      <c r="BR1077" s="6"/>
      <c r="BS1077" s="11"/>
    </row>
    <row r="1078" spans="1:71" ht="15.75" x14ac:dyDescent="0.25">
      <c r="A1078" s="52"/>
      <c r="B1078" s="56"/>
      <c r="C1078" s="7"/>
      <c r="D1078" s="7"/>
      <c r="E1078" s="7"/>
      <c r="F1078" s="7"/>
      <c r="J1078" s="71"/>
      <c r="K1078" s="74"/>
      <c r="N1078" s="78"/>
      <c r="R1078" s="80"/>
      <c r="S1078" s="92"/>
      <c r="W1078" s="107"/>
      <c r="X1078" s="62"/>
      <c r="Y1078" s="108"/>
      <c r="Z1078" s="107"/>
      <c r="AB1078" s="108"/>
      <c r="AC1078" s="108"/>
      <c r="AD1078" s="71"/>
      <c r="AE1078" s="71"/>
      <c r="AF1078" s="71"/>
      <c r="AG1078" s="71"/>
      <c r="AH1078" s="120"/>
      <c r="AJ1078" s="119"/>
      <c r="AK1078" s="119"/>
      <c r="AQ1078" s="130"/>
      <c r="AS1078" s="7"/>
      <c r="AT1078" s="7"/>
      <c r="AU1078" s="136"/>
      <c r="AV1078" s="129"/>
      <c r="AW1078" s="140"/>
      <c r="BP1078" s="158"/>
      <c r="BR1078" s="6"/>
      <c r="BS1078" s="11"/>
    </row>
    <row r="1079" spans="1:71" ht="15.75" x14ac:dyDescent="0.25">
      <c r="A1079" s="52"/>
      <c r="B1079" s="56"/>
      <c r="C1079" s="7"/>
      <c r="D1079" s="7"/>
      <c r="E1079" s="7"/>
      <c r="F1079" s="7"/>
      <c r="J1079" s="71"/>
      <c r="K1079" s="74"/>
      <c r="N1079" s="78"/>
      <c r="R1079" s="80"/>
      <c r="S1079" s="92"/>
      <c r="W1079" s="107"/>
      <c r="X1079" s="62"/>
      <c r="Y1079" s="108"/>
      <c r="Z1079" s="107"/>
      <c r="AB1079" s="108"/>
      <c r="AC1079" s="108"/>
      <c r="AD1079" s="71"/>
      <c r="AE1079" s="71"/>
      <c r="AF1079" s="71"/>
      <c r="AG1079" s="71"/>
      <c r="AH1079" s="120"/>
      <c r="AJ1079" s="119"/>
      <c r="AK1079" s="119"/>
      <c r="AQ1079" s="130"/>
      <c r="AS1079" s="7"/>
      <c r="AT1079" s="7"/>
      <c r="AU1079" s="136"/>
      <c r="AV1079" s="129"/>
      <c r="AW1079" s="140"/>
      <c r="BP1079" s="158"/>
      <c r="BR1079" s="6"/>
      <c r="BS1079" s="11"/>
    </row>
    <row r="1080" spans="1:71" ht="15.75" x14ac:dyDescent="0.25">
      <c r="A1080" s="52"/>
      <c r="B1080" s="56"/>
      <c r="C1080" s="7"/>
      <c r="D1080" s="7"/>
      <c r="E1080" s="7"/>
      <c r="F1080" s="7"/>
      <c r="J1080" s="71"/>
      <c r="K1080" s="74"/>
      <c r="N1080" s="78"/>
      <c r="R1080" s="80"/>
      <c r="S1080" s="92"/>
      <c r="W1080" s="107"/>
      <c r="X1080" s="62"/>
      <c r="Y1080" s="108"/>
      <c r="Z1080" s="107"/>
      <c r="AB1080" s="108"/>
      <c r="AC1080" s="108"/>
      <c r="AD1080" s="71"/>
      <c r="AE1080" s="71"/>
      <c r="AF1080" s="71"/>
      <c r="AG1080" s="71"/>
      <c r="AH1080" s="120"/>
      <c r="AJ1080" s="119"/>
      <c r="AK1080" s="119"/>
      <c r="AQ1080" s="130"/>
      <c r="AS1080" s="7"/>
      <c r="AT1080" s="7"/>
      <c r="AU1080" s="136"/>
      <c r="AV1080" s="129"/>
      <c r="AW1080" s="140"/>
      <c r="BP1080" s="158"/>
      <c r="BR1080" s="6"/>
      <c r="BS1080" s="11"/>
    </row>
    <row r="1081" spans="1:71" ht="15.75" x14ac:dyDescent="0.25">
      <c r="A1081" s="52"/>
      <c r="B1081" s="56"/>
      <c r="C1081" s="7"/>
      <c r="D1081" s="7"/>
      <c r="E1081" s="7"/>
      <c r="F1081" s="7"/>
      <c r="J1081" s="71"/>
      <c r="K1081" s="74"/>
      <c r="N1081" s="78"/>
      <c r="R1081" s="80"/>
      <c r="S1081" s="92"/>
      <c r="W1081" s="107"/>
      <c r="X1081" s="62"/>
      <c r="Y1081" s="108"/>
      <c r="Z1081" s="107"/>
      <c r="AB1081" s="108"/>
      <c r="AC1081" s="108"/>
      <c r="AD1081" s="71"/>
      <c r="AE1081" s="71"/>
      <c r="AF1081" s="71"/>
      <c r="AG1081" s="71"/>
      <c r="AH1081" s="120"/>
      <c r="AJ1081" s="119"/>
      <c r="AK1081" s="119"/>
      <c r="AQ1081" s="130"/>
      <c r="AS1081" s="7"/>
      <c r="AT1081" s="7"/>
      <c r="AU1081" s="136"/>
      <c r="AV1081" s="129"/>
      <c r="AW1081" s="140"/>
      <c r="BP1081" s="158"/>
      <c r="BR1081" s="6"/>
      <c r="BS1081" s="11"/>
    </row>
    <row r="1082" spans="1:71" ht="15.75" x14ac:dyDescent="0.25">
      <c r="A1082" s="52"/>
      <c r="B1082" s="56"/>
      <c r="C1082" s="7"/>
      <c r="D1082" s="7"/>
      <c r="E1082" s="7"/>
      <c r="F1082" s="7"/>
      <c r="J1082" s="71"/>
      <c r="K1082" s="74"/>
      <c r="N1082" s="78"/>
      <c r="R1082" s="80"/>
      <c r="S1082" s="92"/>
      <c r="W1082" s="107"/>
      <c r="X1082" s="62"/>
      <c r="Y1082" s="108"/>
      <c r="Z1082" s="107"/>
      <c r="AB1082" s="108"/>
      <c r="AC1082" s="108"/>
      <c r="AD1082" s="71"/>
      <c r="AE1082" s="71"/>
      <c r="AF1082" s="71"/>
      <c r="AG1082" s="71"/>
      <c r="AH1082" s="120"/>
      <c r="AJ1082" s="119"/>
      <c r="AK1082" s="119"/>
      <c r="AQ1082" s="130"/>
      <c r="AS1082" s="7"/>
      <c r="AT1082" s="7"/>
      <c r="AU1082" s="136"/>
      <c r="AV1082" s="129"/>
      <c r="AW1082" s="140"/>
      <c r="BP1082" s="158"/>
      <c r="BR1082" s="6"/>
      <c r="BS1082" s="11"/>
    </row>
    <row r="1083" spans="1:71" ht="15.75" x14ac:dyDescent="0.25">
      <c r="A1083" s="52"/>
      <c r="B1083" s="56"/>
      <c r="C1083" s="7"/>
      <c r="D1083" s="7"/>
      <c r="E1083" s="7"/>
      <c r="F1083" s="7"/>
      <c r="J1083" s="71"/>
      <c r="K1083" s="74"/>
      <c r="N1083" s="78"/>
      <c r="R1083" s="80"/>
      <c r="S1083" s="92"/>
      <c r="W1083" s="107"/>
      <c r="X1083" s="62"/>
      <c r="Y1083" s="108"/>
      <c r="Z1083" s="107"/>
      <c r="AB1083" s="108"/>
      <c r="AC1083" s="108"/>
      <c r="AD1083" s="71"/>
      <c r="AE1083" s="71"/>
      <c r="AF1083" s="71"/>
      <c r="AG1083" s="71"/>
      <c r="AH1083" s="120"/>
      <c r="AJ1083" s="119"/>
      <c r="AK1083" s="119"/>
      <c r="AQ1083" s="130"/>
      <c r="AS1083" s="7"/>
      <c r="AT1083" s="7"/>
      <c r="AU1083" s="136"/>
      <c r="AV1083" s="129"/>
      <c r="AW1083" s="140"/>
      <c r="BP1083" s="158"/>
      <c r="BR1083" s="6"/>
      <c r="BS1083" s="11"/>
    </row>
    <row r="1084" spans="1:71" ht="15.75" x14ac:dyDescent="0.25">
      <c r="A1084" s="52"/>
      <c r="B1084" s="56"/>
      <c r="C1084" s="7"/>
      <c r="D1084" s="7"/>
      <c r="E1084" s="7"/>
      <c r="F1084" s="7"/>
      <c r="J1084" s="71"/>
      <c r="K1084" s="74"/>
      <c r="N1084" s="78"/>
      <c r="R1084" s="80"/>
      <c r="S1084" s="92"/>
      <c r="W1084" s="107"/>
      <c r="X1084" s="62"/>
      <c r="Y1084" s="108"/>
      <c r="Z1084" s="107"/>
      <c r="AB1084" s="108"/>
      <c r="AC1084" s="108"/>
      <c r="AD1084" s="71"/>
      <c r="AE1084" s="71"/>
      <c r="AF1084" s="71"/>
      <c r="AG1084" s="71"/>
      <c r="AH1084" s="120"/>
      <c r="AJ1084" s="119"/>
      <c r="AK1084" s="119"/>
      <c r="AQ1084" s="130"/>
      <c r="AS1084" s="7"/>
      <c r="AT1084" s="7"/>
      <c r="AU1084" s="136"/>
      <c r="AV1084" s="129"/>
      <c r="AW1084" s="140"/>
      <c r="BP1084" s="158"/>
      <c r="BR1084" s="6"/>
      <c r="BS1084" s="11"/>
    </row>
    <row r="1085" spans="1:71" ht="15.75" x14ac:dyDescent="0.25">
      <c r="A1085" s="52"/>
      <c r="B1085" s="56"/>
      <c r="C1085" s="7"/>
      <c r="D1085" s="7"/>
      <c r="E1085" s="7"/>
      <c r="F1085" s="7"/>
      <c r="J1085" s="71"/>
      <c r="K1085" s="74"/>
      <c r="N1085" s="78"/>
      <c r="R1085" s="80"/>
      <c r="S1085" s="92"/>
      <c r="W1085" s="107"/>
      <c r="X1085" s="62"/>
      <c r="Y1085" s="108"/>
      <c r="Z1085" s="107"/>
      <c r="AB1085" s="108"/>
      <c r="AC1085" s="108"/>
      <c r="AD1085" s="71"/>
      <c r="AE1085" s="71"/>
      <c r="AF1085" s="71"/>
      <c r="AG1085" s="71"/>
      <c r="AH1085" s="120"/>
      <c r="AJ1085" s="119"/>
      <c r="AK1085" s="119"/>
      <c r="AQ1085" s="130"/>
      <c r="AS1085" s="7"/>
      <c r="AT1085" s="7"/>
      <c r="AU1085" s="136"/>
      <c r="AV1085" s="129"/>
      <c r="AW1085" s="140"/>
      <c r="BP1085" s="158"/>
      <c r="BR1085" s="6"/>
      <c r="BS1085" s="11"/>
    </row>
    <row r="1086" spans="1:71" ht="15.75" x14ac:dyDescent="0.25">
      <c r="A1086" s="52"/>
      <c r="B1086" s="56"/>
      <c r="C1086" s="7"/>
      <c r="D1086" s="7"/>
      <c r="E1086" s="7"/>
      <c r="F1086" s="7"/>
      <c r="J1086" s="71"/>
      <c r="K1086" s="74"/>
      <c r="N1086" s="78"/>
      <c r="R1086" s="80"/>
      <c r="S1086" s="92"/>
      <c r="W1086" s="107"/>
      <c r="X1086" s="62"/>
      <c r="Y1086" s="108"/>
      <c r="Z1086" s="107"/>
      <c r="AB1086" s="108"/>
      <c r="AC1086" s="108"/>
      <c r="AD1086" s="71"/>
      <c r="AE1086" s="71"/>
      <c r="AF1086" s="71"/>
      <c r="AG1086" s="71"/>
      <c r="AH1086" s="120"/>
      <c r="AJ1086" s="119"/>
      <c r="AK1086" s="119"/>
      <c r="AQ1086" s="130"/>
      <c r="AS1086" s="7"/>
      <c r="AT1086" s="7"/>
      <c r="AU1086" s="136"/>
      <c r="AV1086" s="129"/>
      <c r="AW1086" s="140"/>
      <c r="BP1086" s="158"/>
      <c r="BR1086" s="6"/>
      <c r="BS1086" s="11"/>
    </row>
    <row r="1087" spans="1:71" ht="15.75" x14ac:dyDescent="0.25">
      <c r="A1087" s="52"/>
      <c r="B1087" s="56"/>
      <c r="C1087" s="7"/>
      <c r="D1087" s="7"/>
      <c r="E1087" s="7"/>
      <c r="F1087" s="7"/>
      <c r="J1087" s="71"/>
      <c r="K1087" s="74"/>
      <c r="N1087" s="78"/>
      <c r="R1087" s="80"/>
      <c r="S1087" s="92"/>
      <c r="W1087" s="107"/>
      <c r="X1087" s="62"/>
      <c r="Y1087" s="108"/>
      <c r="Z1087" s="107"/>
      <c r="AB1087" s="108"/>
      <c r="AC1087" s="108"/>
      <c r="AD1087" s="71"/>
      <c r="AE1087" s="71"/>
      <c r="AF1087" s="71"/>
      <c r="AG1087" s="71"/>
      <c r="AH1087" s="120"/>
      <c r="AJ1087" s="119"/>
      <c r="AK1087" s="119"/>
      <c r="AQ1087" s="130"/>
      <c r="AS1087" s="7"/>
      <c r="AT1087" s="7"/>
      <c r="AU1087" s="136"/>
      <c r="AV1087" s="129"/>
      <c r="AW1087" s="140"/>
      <c r="BP1087" s="158"/>
      <c r="BR1087" s="6"/>
      <c r="BS1087" s="11"/>
    </row>
    <row r="1088" spans="1:71" ht="15.75" x14ac:dyDescent="0.25">
      <c r="A1088" s="52"/>
      <c r="B1088" s="56"/>
      <c r="C1088" s="7"/>
      <c r="D1088" s="7"/>
      <c r="E1088" s="7"/>
      <c r="F1088" s="7"/>
      <c r="J1088" s="71"/>
      <c r="K1088" s="74"/>
      <c r="N1088" s="78"/>
      <c r="R1088" s="80"/>
      <c r="S1088" s="92"/>
      <c r="W1088" s="107"/>
      <c r="X1088" s="62"/>
      <c r="Y1088" s="108"/>
      <c r="Z1088" s="107"/>
      <c r="AB1088" s="108"/>
      <c r="AC1088" s="108"/>
      <c r="AD1088" s="71"/>
      <c r="AE1088" s="71"/>
      <c r="AF1088" s="71"/>
      <c r="AG1088" s="71"/>
      <c r="AH1088" s="120"/>
      <c r="AJ1088" s="119"/>
      <c r="AK1088" s="119"/>
      <c r="AQ1088" s="130"/>
      <c r="AS1088" s="7"/>
      <c r="AT1088" s="7"/>
      <c r="AU1088" s="136"/>
      <c r="AV1088" s="129"/>
      <c r="AW1088" s="140"/>
      <c r="BP1088" s="158"/>
      <c r="BR1088" s="6"/>
      <c r="BS1088" s="11"/>
    </row>
    <row r="1089" spans="1:71" ht="15.75" x14ac:dyDescent="0.25">
      <c r="A1089" s="52"/>
      <c r="B1089" s="56"/>
      <c r="C1089" s="7"/>
      <c r="D1089" s="7"/>
      <c r="E1089" s="7"/>
      <c r="F1089" s="7"/>
      <c r="J1089" s="71"/>
      <c r="K1089" s="74"/>
      <c r="N1089" s="78"/>
      <c r="R1089" s="80"/>
      <c r="S1089" s="92"/>
      <c r="W1089" s="107"/>
      <c r="X1089" s="62"/>
      <c r="Y1089" s="108"/>
      <c r="Z1089" s="107"/>
      <c r="AB1089" s="108"/>
      <c r="AC1089" s="108"/>
      <c r="AD1089" s="71"/>
      <c r="AE1089" s="71"/>
      <c r="AF1089" s="71"/>
      <c r="AG1089" s="71"/>
      <c r="AH1089" s="120"/>
      <c r="AJ1089" s="119"/>
      <c r="AK1089" s="119"/>
      <c r="AQ1089" s="130"/>
      <c r="AS1089" s="7"/>
      <c r="AT1089" s="7"/>
      <c r="AU1089" s="136"/>
      <c r="AV1089" s="129"/>
      <c r="AW1089" s="140"/>
      <c r="BP1089" s="158"/>
      <c r="BR1089" s="6"/>
      <c r="BS1089" s="11"/>
    </row>
    <row r="1090" spans="1:71" ht="15.75" x14ac:dyDescent="0.25">
      <c r="A1090" s="52"/>
      <c r="B1090" s="56"/>
      <c r="C1090" s="7"/>
      <c r="D1090" s="7"/>
      <c r="E1090" s="7"/>
      <c r="F1090" s="7"/>
      <c r="J1090" s="71"/>
      <c r="K1090" s="74"/>
      <c r="N1090" s="78"/>
      <c r="R1090" s="80"/>
      <c r="S1090" s="92"/>
      <c r="W1090" s="107"/>
      <c r="X1090" s="62"/>
      <c r="Y1090" s="108"/>
      <c r="Z1090" s="107"/>
      <c r="AB1090" s="108"/>
      <c r="AC1090" s="108"/>
      <c r="AD1090" s="71"/>
      <c r="AE1090" s="71"/>
      <c r="AF1090" s="71"/>
      <c r="AG1090" s="71"/>
      <c r="AH1090" s="120"/>
      <c r="AJ1090" s="119"/>
      <c r="AK1090" s="119"/>
      <c r="AQ1090" s="130"/>
      <c r="AS1090" s="7"/>
      <c r="AT1090" s="7"/>
      <c r="AU1090" s="136"/>
      <c r="AV1090" s="129"/>
      <c r="AW1090" s="140"/>
      <c r="BP1090" s="158"/>
      <c r="BR1090" s="6"/>
      <c r="BS1090" s="11"/>
    </row>
    <row r="1091" spans="1:71" ht="15.75" x14ac:dyDescent="0.25">
      <c r="A1091" s="52"/>
      <c r="B1091" s="56"/>
      <c r="C1091" s="7"/>
      <c r="D1091" s="7"/>
      <c r="E1091" s="7"/>
      <c r="F1091" s="7"/>
      <c r="J1091" s="71"/>
      <c r="K1091" s="74"/>
      <c r="N1091" s="78"/>
      <c r="R1091" s="80"/>
      <c r="S1091" s="92"/>
      <c r="W1091" s="107"/>
      <c r="X1091" s="62"/>
      <c r="Y1091" s="108"/>
      <c r="Z1091" s="107"/>
      <c r="AB1091" s="108"/>
      <c r="AC1091" s="108"/>
      <c r="AD1091" s="71"/>
      <c r="AE1091" s="71"/>
      <c r="AF1091" s="71"/>
      <c r="AG1091" s="71"/>
      <c r="AH1091" s="120"/>
      <c r="AJ1091" s="119"/>
      <c r="AK1091" s="119"/>
      <c r="AQ1091" s="130"/>
      <c r="AS1091" s="7"/>
      <c r="AT1091" s="7"/>
      <c r="AU1091" s="136"/>
      <c r="AV1091" s="129"/>
      <c r="AW1091" s="140"/>
      <c r="BP1091" s="158"/>
      <c r="BR1091" s="6"/>
      <c r="BS1091" s="11"/>
    </row>
    <row r="1092" spans="1:71" ht="15.75" x14ac:dyDescent="0.25">
      <c r="A1092" s="52"/>
      <c r="B1092" s="56"/>
      <c r="C1092" s="7"/>
      <c r="D1092" s="7"/>
      <c r="E1092" s="7"/>
      <c r="F1092" s="7"/>
      <c r="J1092" s="71"/>
      <c r="K1092" s="74"/>
      <c r="N1092" s="78"/>
      <c r="R1092" s="80"/>
      <c r="S1092" s="92"/>
      <c r="W1092" s="107"/>
      <c r="X1092" s="62"/>
      <c r="Y1092" s="108"/>
      <c r="Z1092" s="107"/>
      <c r="AB1092" s="108"/>
      <c r="AC1092" s="108"/>
      <c r="AD1092" s="71"/>
      <c r="AE1092" s="71"/>
      <c r="AF1092" s="71"/>
      <c r="AG1092" s="71"/>
      <c r="AH1092" s="120"/>
      <c r="AJ1092" s="119"/>
      <c r="AK1092" s="119"/>
      <c r="AQ1092" s="130"/>
      <c r="AS1092" s="7"/>
      <c r="AT1092" s="7"/>
      <c r="AU1092" s="136"/>
      <c r="AV1092" s="129"/>
      <c r="AW1092" s="140"/>
      <c r="BP1092" s="158"/>
      <c r="BR1092" s="6"/>
      <c r="BS1092" s="11"/>
    </row>
    <row r="1093" spans="1:71" ht="15.75" x14ac:dyDescent="0.25">
      <c r="A1093" s="52"/>
      <c r="B1093" s="56"/>
      <c r="C1093" s="7"/>
      <c r="D1093" s="7"/>
      <c r="E1093" s="7"/>
      <c r="F1093" s="7"/>
      <c r="J1093" s="71"/>
      <c r="K1093" s="74"/>
      <c r="N1093" s="78"/>
      <c r="R1093" s="80"/>
      <c r="S1093" s="92"/>
      <c r="W1093" s="107"/>
      <c r="X1093" s="62"/>
      <c r="Y1093" s="108"/>
      <c r="Z1093" s="107"/>
      <c r="AB1093" s="108"/>
      <c r="AC1093" s="108"/>
      <c r="AD1093" s="71"/>
      <c r="AE1093" s="71"/>
      <c r="AF1093" s="71"/>
      <c r="AG1093" s="71"/>
      <c r="AH1093" s="120"/>
      <c r="AJ1093" s="119"/>
      <c r="AK1093" s="119"/>
      <c r="AQ1093" s="130"/>
      <c r="AS1093" s="7"/>
      <c r="AT1093" s="7"/>
      <c r="AU1093" s="136"/>
      <c r="AV1093" s="129"/>
      <c r="AW1093" s="140"/>
      <c r="BP1093" s="158"/>
      <c r="BR1093" s="6"/>
      <c r="BS1093" s="11"/>
    </row>
    <row r="1094" spans="1:71" ht="15.75" x14ac:dyDescent="0.25">
      <c r="A1094" s="52"/>
      <c r="B1094" s="56"/>
      <c r="C1094" s="7"/>
      <c r="D1094" s="7"/>
      <c r="E1094" s="7"/>
      <c r="F1094" s="7"/>
      <c r="J1094" s="71"/>
      <c r="K1094" s="74"/>
      <c r="N1094" s="78"/>
      <c r="R1094" s="80"/>
      <c r="S1094" s="92"/>
      <c r="W1094" s="107"/>
      <c r="X1094" s="62"/>
      <c r="Y1094" s="108"/>
      <c r="Z1094" s="107"/>
      <c r="AB1094" s="108"/>
      <c r="AC1094" s="108"/>
      <c r="AD1094" s="71"/>
      <c r="AE1094" s="71"/>
      <c r="AF1094" s="71"/>
      <c r="AG1094" s="71"/>
      <c r="AH1094" s="120"/>
      <c r="AJ1094" s="119"/>
      <c r="AK1094" s="119"/>
      <c r="AQ1094" s="130"/>
      <c r="AS1094" s="7"/>
      <c r="AT1094" s="7"/>
      <c r="AU1094" s="136"/>
      <c r="AV1094" s="129"/>
      <c r="AW1094" s="140"/>
      <c r="BP1094" s="158"/>
      <c r="BR1094" s="6"/>
      <c r="BS1094" s="11"/>
    </row>
    <row r="1095" spans="1:71" ht="15.75" x14ac:dyDescent="0.25">
      <c r="A1095" s="52"/>
      <c r="B1095" s="56"/>
      <c r="C1095" s="7"/>
      <c r="D1095" s="7"/>
      <c r="E1095" s="7"/>
      <c r="F1095" s="7"/>
      <c r="J1095" s="71"/>
      <c r="K1095" s="74"/>
      <c r="N1095" s="78"/>
      <c r="R1095" s="80"/>
      <c r="S1095" s="92"/>
      <c r="W1095" s="107"/>
      <c r="X1095" s="62"/>
      <c r="Y1095" s="108"/>
      <c r="Z1095" s="107"/>
      <c r="AB1095" s="108"/>
      <c r="AC1095" s="108"/>
      <c r="AD1095" s="71"/>
      <c r="AE1095" s="71"/>
      <c r="AF1095" s="71"/>
      <c r="AG1095" s="71"/>
      <c r="AH1095" s="120"/>
      <c r="AJ1095" s="119"/>
      <c r="AK1095" s="119"/>
      <c r="AQ1095" s="130"/>
      <c r="AS1095" s="7"/>
      <c r="AT1095" s="7"/>
      <c r="AU1095" s="136"/>
      <c r="AV1095" s="129"/>
      <c r="AW1095" s="140"/>
      <c r="BP1095" s="158"/>
      <c r="BR1095" s="6"/>
      <c r="BS1095" s="11"/>
    </row>
    <row r="1096" spans="1:71" ht="15.75" x14ac:dyDescent="0.25">
      <c r="A1096" s="52"/>
      <c r="B1096" s="56"/>
      <c r="C1096" s="7"/>
      <c r="D1096" s="7"/>
      <c r="E1096" s="7"/>
      <c r="F1096" s="7"/>
      <c r="J1096" s="71"/>
      <c r="K1096" s="74"/>
      <c r="N1096" s="78"/>
      <c r="R1096" s="80"/>
      <c r="S1096" s="92"/>
      <c r="W1096" s="107"/>
      <c r="X1096" s="62"/>
      <c r="Y1096" s="108"/>
      <c r="Z1096" s="107"/>
      <c r="AB1096" s="108"/>
      <c r="AC1096" s="108"/>
      <c r="AD1096" s="71"/>
      <c r="AE1096" s="71"/>
      <c r="AF1096" s="71"/>
      <c r="AG1096" s="71"/>
      <c r="AH1096" s="120"/>
      <c r="AJ1096" s="119"/>
      <c r="AK1096" s="119"/>
      <c r="AQ1096" s="130"/>
      <c r="AS1096" s="7"/>
      <c r="AT1096" s="7"/>
      <c r="AU1096" s="136"/>
      <c r="AV1096" s="129"/>
      <c r="AW1096" s="140"/>
      <c r="BP1096" s="158"/>
      <c r="BR1096" s="6"/>
      <c r="BS1096" s="11"/>
    </row>
    <row r="1097" spans="1:71" ht="15.75" x14ac:dyDescent="0.25">
      <c r="A1097" s="52"/>
      <c r="B1097" s="56"/>
      <c r="C1097" s="7"/>
      <c r="D1097" s="7"/>
      <c r="E1097" s="7"/>
      <c r="F1097" s="7"/>
      <c r="J1097" s="71"/>
      <c r="K1097" s="74"/>
      <c r="N1097" s="78"/>
      <c r="R1097" s="80"/>
      <c r="S1097" s="92"/>
      <c r="W1097" s="107"/>
      <c r="X1097" s="62"/>
      <c r="Y1097" s="108"/>
      <c r="Z1097" s="107"/>
      <c r="AB1097" s="108"/>
      <c r="AC1097" s="108"/>
      <c r="AD1097" s="71"/>
      <c r="AE1097" s="71"/>
      <c r="AF1097" s="71"/>
      <c r="AG1097" s="71"/>
      <c r="AH1097" s="120"/>
      <c r="AJ1097" s="119"/>
      <c r="AK1097" s="119"/>
      <c r="AQ1097" s="130"/>
      <c r="AS1097" s="7"/>
      <c r="AT1097" s="7"/>
      <c r="AU1097" s="136"/>
      <c r="AV1097" s="129"/>
      <c r="AW1097" s="140"/>
      <c r="BP1097" s="158"/>
      <c r="BR1097" s="6"/>
      <c r="BS1097" s="11"/>
    </row>
    <row r="1098" spans="1:71" ht="15.75" x14ac:dyDescent="0.25">
      <c r="A1098" s="52"/>
      <c r="B1098" s="56"/>
      <c r="C1098" s="7"/>
      <c r="D1098" s="7"/>
      <c r="E1098" s="7"/>
      <c r="F1098" s="7"/>
      <c r="J1098" s="71"/>
      <c r="K1098" s="74"/>
      <c r="N1098" s="78"/>
      <c r="R1098" s="80"/>
      <c r="S1098" s="92"/>
      <c r="W1098" s="107"/>
      <c r="X1098" s="62"/>
      <c r="Y1098" s="108"/>
      <c r="Z1098" s="107"/>
      <c r="AB1098" s="108"/>
      <c r="AC1098" s="108"/>
      <c r="AD1098" s="71"/>
      <c r="AE1098" s="71"/>
      <c r="AF1098" s="71"/>
      <c r="AG1098" s="71"/>
      <c r="AH1098" s="120"/>
      <c r="AJ1098" s="119"/>
      <c r="AK1098" s="119"/>
      <c r="AQ1098" s="130"/>
      <c r="AS1098" s="7"/>
      <c r="AT1098" s="7"/>
      <c r="AU1098" s="136"/>
      <c r="AV1098" s="129"/>
      <c r="AW1098" s="140"/>
      <c r="BP1098" s="158"/>
      <c r="BR1098" s="6"/>
      <c r="BS1098" s="11"/>
    </row>
    <row r="1099" spans="1:71" ht="15.75" x14ac:dyDescent="0.25">
      <c r="A1099" s="52"/>
      <c r="B1099" s="56"/>
      <c r="C1099" s="7"/>
      <c r="D1099" s="7"/>
      <c r="E1099" s="7"/>
      <c r="F1099" s="7"/>
      <c r="J1099" s="71"/>
      <c r="K1099" s="74"/>
      <c r="N1099" s="78"/>
      <c r="R1099" s="80"/>
      <c r="S1099" s="92"/>
      <c r="W1099" s="107"/>
      <c r="X1099" s="62"/>
      <c r="Y1099" s="108"/>
      <c r="Z1099" s="107"/>
      <c r="AB1099" s="108"/>
      <c r="AC1099" s="108"/>
      <c r="AD1099" s="71"/>
      <c r="AE1099" s="71"/>
      <c r="AF1099" s="71"/>
      <c r="AG1099" s="71"/>
      <c r="AH1099" s="120"/>
      <c r="AJ1099" s="119"/>
      <c r="AK1099" s="119"/>
      <c r="AQ1099" s="130"/>
      <c r="AS1099" s="7"/>
      <c r="AT1099" s="7"/>
      <c r="AU1099" s="136"/>
      <c r="AV1099" s="129"/>
      <c r="AW1099" s="140"/>
      <c r="BP1099" s="158"/>
      <c r="BR1099" s="6"/>
      <c r="BS1099" s="11"/>
    </row>
    <row r="1100" spans="1:71" ht="15.75" x14ac:dyDescent="0.25">
      <c r="A1100" s="52"/>
      <c r="B1100" s="56"/>
      <c r="C1100" s="7"/>
      <c r="D1100" s="7"/>
      <c r="E1100" s="7"/>
      <c r="F1100" s="7"/>
      <c r="J1100" s="71"/>
      <c r="K1100" s="74"/>
      <c r="N1100" s="78"/>
      <c r="R1100" s="80"/>
      <c r="S1100" s="92"/>
      <c r="W1100" s="107"/>
      <c r="X1100" s="62"/>
      <c r="Y1100" s="108"/>
      <c r="Z1100" s="107"/>
      <c r="AB1100" s="108"/>
      <c r="AC1100" s="108"/>
      <c r="AD1100" s="71"/>
      <c r="AE1100" s="71"/>
      <c r="AF1100" s="71"/>
      <c r="AG1100" s="71"/>
      <c r="AH1100" s="120"/>
      <c r="AJ1100" s="119"/>
      <c r="AK1100" s="119"/>
      <c r="AQ1100" s="130"/>
      <c r="AS1100" s="7"/>
      <c r="AT1100" s="7"/>
      <c r="AU1100" s="136"/>
      <c r="AV1100" s="129"/>
      <c r="AW1100" s="140"/>
      <c r="BP1100" s="158"/>
      <c r="BR1100" s="6"/>
      <c r="BS1100" s="11"/>
    </row>
    <row r="1101" spans="1:71" ht="15.75" x14ac:dyDescent="0.25">
      <c r="A1101" s="52"/>
      <c r="B1101" s="56"/>
      <c r="C1101" s="7"/>
      <c r="D1101" s="7"/>
      <c r="E1101" s="7"/>
      <c r="F1101" s="7"/>
      <c r="J1101" s="71"/>
      <c r="K1101" s="74"/>
      <c r="N1101" s="78"/>
      <c r="R1101" s="80"/>
      <c r="S1101" s="92"/>
      <c r="W1101" s="107"/>
      <c r="X1101" s="62"/>
      <c r="Y1101" s="108"/>
      <c r="Z1101" s="107"/>
      <c r="AB1101" s="108"/>
      <c r="AC1101" s="108"/>
      <c r="AD1101" s="71"/>
      <c r="AE1101" s="71"/>
      <c r="AF1101" s="71"/>
      <c r="AG1101" s="71"/>
      <c r="AH1101" s="120"/>
      <c r="AJ1101" s="119"/>
      <c r="AK1101" s="119"/>
      <c r="AQ1101" s="130"/>
      <c r="AS1101" s="7"/>
      <c r="AT1101" s="7"/>
      <c r="AU1101" s="136"/>
      <c r="AV1101" s="129"/>
      <c r="AW1101" s="140"/>
      <c r="BP1101" s="158"/>
      <c r="BR1101" s="6"/>
      <c r="BS1101" s="11"/>
    </row>
    <row r="1102" spans="1:71" ht="15.75" x14ac:dyDescent="0.25">
      <c r="A1102" s="52"/>
      <c r="B1102" s="56"/>
      <c r="C1102" s="7"/>
      <c r="D1102" s="7"/>
      <c r="E1102" s="7"/>
      <c r="F1102" s="7"/>
      <c r="J1102" s="71"/>
      <c r="K1102" s="74"/>
      <c r="N1102" s="78"/>
      <c r="R1102" s="80"/>
      <c r="S1102" s="92"/>
      <c r="W1102" s="107"/>
      <c r="X1102" s="62"/>
      <c r="Y1102" s="108"/>
      <c r="Z1102" s="107"/>
      <c r="AB1102" s="108"/>
      <c r="AC1102" s="108"/>
      <c r="AD1102" s="71"/>
      <c r="AE1102" s="71"/>
      <c r="AF1102" s="71"/>
      <c r="AG1102" s="71"/>
      <c r="AH1102" s="120"/>
      <c r="AJ1102" s="119"/>
      <c r="AK1102" s="119"/>
      <c r="AQ1102" s="130"/>
      <c r="AS1102" s="7"/>
      <c r="AT1102" s="7"/>
      <c r="AU1102" s="136"/>
      <c r="AV1102" s="129"/>
      <c r="AW1102" s="140"/>
      <c r="BP1102" s="158"/>
      <c r="BR1102" s="6"/>
      <c r="BS1102" s="11"/>
    </row>
    <row r="1103" spans="1:71" ht="15.75" x14ac:dyDescent="0.25">
      <c r="A1103" s="52"/>
      <c r="B1103" s="56"/>
      <c r="C1103" s="7"/>
      <c r="D1103" s="7"/>
      <c r="E1103" s="7"/>
      <c r="F1103" s="7"/>
      <c r="J1103" s="71"/>
      <c r="K1103" s="74"/>
      <c r="N1103" s="78"/>
      <c r="R1103" s="80"/>
      <c r="S1103" s="92"/>
      <c r="W1103" s="107"/>
      <c r="X1103" s="62"/>
      <c r="Y1103" s="108"/>
      <c r="Z1103" s="107"/>
      <c r="AB1103" s="108"/>
      <c r="AC1103" s="108"/>
      <c r="AD1103" s="71"/>
      <c r="AE1103" s="71"/>
      <c r="AF1103" s="71"/>
      <c r="AG1103" s="71"/>
      <c r="AH1103" s="120"/>
      <c r="AJ1103" s="119"/>
      <c r="AK1103" s="119"/>
      <c r="AQ1103" s="130"/>
      <c r="AS1103" s="7"/>
      <c r="AT1103" s="7"/>
      <c r="AU1103" s="136"/>
      <c r="AV1103" s="129"/>
      <c r="AW1103" s="140"/>
      <c r="BP1103" s="158"/>
      <c r="BR1103" s="6"/>
      <c r="BS1103" s="11"/>
    </row>
    <row r="1104" spans="1:71" ht="15.75" x14ac:dyDescent="0.25">
      <c r="A1104" s="52"/>
      <c r="B1104" s="56"/>
      <c r="C1104" s="7"/>
      <c r="D1104" s="7"/>
      <c r="E1104" s="7"/>
      <c r="F1104" s="7"/>
      <c r="J1104" s="71"/>
      <c r="K1104" s="74"/>
      <c r="N1104" s="78"/>
      <c r="R1104" s="80"/>
      <c r="S1104" s="92"/>
      <c r="W1104" s="107"/>
      <c r="X1104" s="62"/>
      <c r="Y1104" s="108"/>
      <c r="Z1104" s="107"/>
      <c r="AB1104" s="108"/>
      <c r="AC1104" s="108"/>
      <c r="AD1104" s="71"/>
      <c r="AE1104" s="71"/>
      <c r="AF1104" s="71"/>
      <c r="AG1104" s="71"/>
      <c r="AH1104" s="120"/>
      <c r="AJ1104" s="119"/>
      <c r="AK1104" s="119"/>
      <c r="AQ1104" s="130"/>
      <c r="AS1104" s="7"/>
      <c r="AT1104" s="7"/>
      <c r="AU1104" s="136"/>
      <c r="AV1104" s="129"/>
      <c r="AW1104" s="140"/>
      <c r="BP1104" s="158"/>
      <c r="BR1104" s="6"/>
      <c r="BS1104" s="11"/>
    </row>
    <row r="1105" spans="1:71" ht="15.75" x14ac:dyDescent="0.25">
      <c r="A1105" s="52"/>
      <c r="B1105" s="56"/>
      <c r="C1105" s="7"/>
      <c r="D1105" s="7"/>
      <c r="E1105" s="7"/>
      <c r="F1105" s="7"/>
      <c r="J1105" s="71"/>
      <c r="K1105" s="74"/>
      <c r="N1105" s="78"/>
      <c r="R1105" s="80"/>
      <c r="S1105" s="92"/>
      <c r="W1105" s="107"/>
      <c r="X1105" s="62"/>
      <c r="Y1105" s="108"/>
      <c r="Z1105" s="107"/>
      <c r="AB1105" s="108"/>
      <c r="AC1105" s="108"/>
      <c r="AD1105" s="71"/>
      <c r="AE1105" s="71"/>
      <c r="AF1105" s="71"/>
      <c r="AG1105" s="71"/>
      <c r="AH1105" s="120"/>
      <c r="AJ1105" s="119"/>
      <c r="AK1105" s="119"/>
      <c r="AQ1105" s="130"/>
      <c r="AS1105" s="7"/>
      <c r="AT1105" s="7"/>
      <c r="AU1105" s="136"/>
      <c r="AV1105" s="129"/>
      <c r="AW1105" s="140"/>
      <c r="BP1105" s="158"/>
      <c r="BR1105" s="6"/>
      <c r="BS1105" s="11"/>
    </row>
    <row r="1106" spans="1:71" ht="15.75" x14ac:dyDescent="0.25">
      <c r="A1106" s="52"/>
      <c r="B1106" s="56"/>
      <c r="C1106" s="7"/>
      <c r="D1106" s="7"/>
      <c r="E1106" s="7"/>
      <c r="F1106" s="7"/>
      <c r="J1106" s="71"/>
      <c r="K1106" s="74"/>
      <c r="N1106" s="78"/>
      <c r="R1106" s="80"/>
      <c r="S1106" s="92"/>
      <c r="W1106" s="107"/>
      <c r="X1106" s="62"/>
      <c r="Y1106" s="108"/>
      <c r="Z1106" s="107"/>
      <c r="AB1106" s="108"/>
      <c r="AC1106" s="108"/>
      <c r="AD1106" s="71"/>
      <c r="AE1106" s="71"/>
      <c r="AF1106" s="71"/>
      <c r="AG1106" s="71"/>
      <c r="AH1106" s="120"/>
      <c r="AJ1106" s="119"/>
      <c r="AK1106" s="119"/>
      <c r="AQ1106" s="130"/>
      <c r="AS1106" s="7"/>
      <c r="AT1106" s="7"/>
      <c r="AU1106" s="136"/>
      <c r="AV1106" s="129"/>
      <c r="AW1106" s="140"/>
      <c r="BP1106" s="158"/>
      <c r="BR1106" s="6"/>
      <c r="BS1106" s="11"/>
    </row>
    <row r="1107" spans="1:71" ht="15.75" x14ac:dyDescent="0.25">
      <c r="A1107" s="52"/>
      <c r="B1107" s="56"/>
      <c r="C1107" s="7"/>
      <c r="D1107" s="7"/>
      <c r="E1107" s="7"/>
      <c r="F1107" s="7"/>
      <c r="J1107" s="71"/>
      <c r="K1107" s="74"/>
      <c r="N1107" s="78"/>
      <c r="R1107" s="80"/>
      <c r="S1107" s="92"/>
      <c r="W1107" s="107"/>
      <c r="X1107" s="62"/>
      <c r="Y1107" s="108"/>
      <c r="Z1107" s="107"/>
      <c r="AB1107" s="108"/>
      <c r="AC1107" s="108"/>
      <c r="AD1107" s="71"/>
      <c r="AE1107" s="71"/>
      <c r="AF1107" s="71"/>
      <c r="AG1107" s="71"/>
      <c r="AH1107" s="120"/>
      <c r="AJ1107" s="119"/>
      <c r="AK1107" s="119"/>
      <c r="AQ1107" s="130"/>
      <c r="AS1107" s="7"/>
      <c r="AT1107" s="7"/>
      <c r="AU1107" s="136"/>
      <c r="AV1107" s="129"/>
      <c r="AW1107" s="140"/>
      <c r="BP1107" s="158"/>
      <c r="BR1107" s="6"/>
      <c r="BS1107" s="11"/>
    </row>
    <row r="1108" spans="1:71" ht="15.75" x14ac:dyDescent="0.25">
      <c r="A1108" s="52"/>
      <c r="B1108" s="56"/>
      <c r="C1108" s="7"/>
      <c r="D1108" s="7"/>
      <c r="E1108" s="7"/>
      <c r="F1108" s="7"/>
      <c r="J1108" s="71"/>
      <c r="K1108" s="74"/>
      <c r="N1108" s="78"/>
      <c r="R1108" s="80"/>
      <c r="S1108" s="92"/>
      <c r="W1108" s="107"/>
      <c r="X1108" s="62"/>
      <c r="Y1108" s="108"/>
      <c r="Z1108" s="107"/>
      <c r="AB1108" s="108"/>
      <c r="AC1108" s="108"/>
      <c r="AD1108" s="71"/>
      <c r="AE1108" s="71"/>
      <c r="AF1108" s="71"/>
      <c r="AG1108" s="71"/>
      <c r="AH1108" s="120"/>
      <c r="AJ1108" s="119"/>
      <c r="AK1108" s="119"/>
      <c r="AQ1108" s="130"/>
      <c r="AS1108" s="7"/>
      <c r="AT1108" s="7"/>
      <c r="AU1108" s="136"/>
      <c r="AV1108" s="129"/>
      <c r="AW1108" s="140"/>
      <c r="BP1108" s="158"/>
      <c r="BR1108" s="6"/>
      <c r="BS1108" s="11"/>
    </row>
    <row r="1109" spans="1:71" ht="15.75" x14ac:dyDescent="0.25">
      <c r="A1109" s="52"/>
      <c r="B1109" s="56"/>
      <c r="C1109" s="7"/>
      <c r="D1109" s="7"/>
      <c r="E1109" s="7"/>
      <c r="F1109" s="7"/>
      <c r="J1109" s="71"/>
      <c r="K1109" s="74"/>
      <c r="N1109" s="78"/>
      <c r="R1109" s="80"/>
      <c r="S1109" s="92"/>
      <c r="W1109" s="107"/>
      <c r="X1109" s="62"/>
      <c r="Y1109" s="108"/>
      <c r="Z1109" s="107"/>
      <c r="AB1109" s="108"/>
      <c r="AC1109" s="108"/>
      <c r="AD1109" s="71"/>
      <c r="AE1109" s="71"/>
      <c r="AF1109" s="71"/>
      <c r="AG1109" s="71"/>
      <c r="AH1109" s="120"/>
      <c r="AJ1109" s="119"/>
      <c r="AK1109" s="119"/>
      <c r="AQ1109" s="130"/>
      <c r="AS1109" s="7"/>
      <c r="AT1109" s="7"/>
      <c r="AU1109" s="136"/>
      <c r="AV1109" s="129"/>
      <c r="AW1109" s="140"/>
      <c r="BP1109" s="158"/>
      <c r="BR1109" s="6"/>
      <c r="BS1109" s="11"/>
    </row>
    <row r="1110" spans="1:71" ht="15.75" x14ac:dyDescent="0.25">
      <c r="A1110" s="52"/>
      <c r="B1110" s="56"/>
      <c r="C1110" s="7"/>
      <c r="D1110" s="7"/>
      <c r="E1110" s="7"/>
      <c r="F1110" s="7"/>
      <c r="J1110" s="71"/>
      <c r="K1110" s="74"/>
      <c r="N1110" s="78"/>
      <c r="R1110" s="80"/>
      <c r="S1110" s="92"/>
      <c r="W1110" s="107"/>
      <c r="X1110" s="62"/>
      <c r="Y1110" s="108"/>
      <c r="Z1110" s="107"/>
      <c r="AB1110" s="108"/>
      <c r="AC1110" s="108"/>
      <c r="AD1110" s="71"/>
      <c r="AE1110" s="71"/>
      <c r="AF1110" s="71"/>
      <c r="AG1110" s="71"/>
      <c r="AH1110" s="120"/>
      <c r="AJ1110" s="119"/>
      <c r="AK1110" s="119"/>
      <c r="AQ1110" s="130"/>
      <c r="AS1110" s="7"/>
      <c r="AT1110" s="7"/>
      <c r="AU1110" s="136"/>
      <c r="AV1110" s="129"/>
      <c r="AW1110" s="140"/>
      <c r="BP1110" s="158"/>
      <c r="BR1110" s="6"/>
      <c r="BS1110" s="11"/>
    </row>
    <row r="1111" spans="1:71" ht="15.75" x14ac:dyDescent="0.25">
      <c r="A1111" s="52"/>
      <c r="B1111" s="56"/>
      <c r="C1111" s="7"/>
      <c r="D1111" s="7"/>
      <c r="E1111" s="7"/>
      <c r="F1111" s="7"/>
      <c r="J1111" s="71"/>
      <c r="K1111" s="74"/>
      <c r="N1111" s="78"/>
      <c r="R1111" s="80"/>
      <c r="S1111" s="92"/>
      <c r="W1111" s="107"/>
      <c r="X1111" s="62"/>
      <c r="Y1111" s="108"/>
      <c r="Z1111" s="107"/>
      <c r="AB1111" s="108"/>
      <c r="AC1111" s="108"/>
      <c r="AD1111" s="71"/>
      <c r="AE1111" s="71"/>
      <c r="AF1111" s="71"/>
      <c r="AG1111" s="71"/>
      <c r="AH1111" s="120"/>
      <c r="AJ1111" s="119"/>
      <c r="AK1111" s="119"/>
      <c r="AQ1111" s="130"/>
      <c r="AS1111" s="7"/>
      <c r="AT1111" s="7"/>
      <c r="AU1111" s="136"/>
      <c r="AV1111" s="129"/>
      <c r="AW1111" s="140"/>
      <c r="BP1111" s="158"/>
      <c r="BR1111" s="6"/>
      <c r="BS1111" s="11"/>
    </row>
    <row r="1112" spans="1:71" ht="15.75" x14ac:dyDescent="0.25">
      <c r="A1112" s="52"/>
      <c r="B1112" s="56"/>
      <c r="C1112" s="7"/>
      <c r="D1112" s="7"/>
      <c r="E1112" s="7"/>
      <c r="F1112" s="7"/>
      <c r="J1112" s="71"/>
      <c r="K1112" s="74"/>
      <c r="N1112" s="78"/>
      <c r="R1112" s="80"/>
      <c r="S1112" s="92"/>
      <c r="W1112" s="107"/>
      <c r="X1112" s="62"/>
      <c r="Y1112" s="108"/>
      <c r="Z1112" s="107"/>
      <c r="AB1112" s="108"/>
      <c r="AC1112" s="108"/>
      <c r="AD1112" s="71"/>
      <c r="AE1112" s="71"/>
      <c r="AF1112" s="71"/>
      <c r="AG1112" s="71"/>
      <c r="AH1112" s="120"/>
      <c r="AJ1112" s="119"/>
      <c r="AK1112" s="119"/>
      <c r="AQ1112" s="130"/>
      <c r="AS1112" s="7"/>
      <c r="AT1112" s="7"/>
      <c r="AU1112" s="136"/>
      <c r="AV1112" s="129"/>
      <c r="AW1112" s="140"/>
      <c r="BP1112" s="158"/>
      <c r="BR1112" s="6"/>
      <c r="BS1112" s="11"/>
    </row>
    <row r="1113" spans="1:71" ht="15.75" x14ac:dyDescent="0.25">
      <c r="A1113" s="52"/>
      <c r="B1113" s="56"/>
      <c r="C1113" s="7"/>
      <c r="D1113" s="7"/>
      <c r="E1113" s="7"/>
      <c r="F1113" s="7"/>
      <c r="J1113" s="71"/>
      <c r="K1113" s="74"/>
      <c r="N1113" s="78"/>
      <c r="R1113" s="80"/>
      <c r="S1113" s="92"/>
      <c r="W1113" s="107"/>
      <c r="X1113" s="62"/>
      <c r="Y1113" s="108"/>
      <c r="Z1113" s="107"/>
      <c r="AB1113" s="108"/>
      <c r="AC1113" s="108"/>
      <c r="AD1113" s="71"/>
      <c r="AE1113" s="71"/>
      <c r="AF1113" s="71"/>
      <c r="AG1113" s="71"/>
      <c r="AH1113" s="120"/>
      <c r="AJ1113" s="119"/>
      <c r="AK1113" s="119"/>
      <c r="AQ1113" s="130"/>
      <c r="AS1113" s="7"/>
      <c r="AT1113" s="7"/>
      <c r="AU1113" s="136"/>
      <c r="AV1113" s="129"/>
      <c r="AW1113" s="140"/>
      <c r="BP1113" s="158"/>
      <c r="BR1113" s="6"/>
      <c r="BS1113" s="11"/>
    </row>
    <row r="1114" spans="1:71" ht="15.75" x14ac:dyDescent="0.25">
      <c r="A1114" s="52"/>
      <c r="B1114" s="56"/>
      <c r="C1114" s="7"/>
      <c r="D1114" s="7"/>
      <c r="E1114" s="7"/>
      <c r="F1114" s="7"/>
      <c r="J1114" s="71"/>
      <c r="K1114" s="74"/>
      <c r="N1114" s="78"/>
      <c r="R1114" s="80"/>
      <c r="S1114" s="92"/>
      <c r="W1114" s="107"/>
      <c r="X1114" s="62"/>
      <c r="Y1114" s="108"/>
      <c r="Z1114" s="107"/>
      <c r="AB1114" s="108"/>
      <c r="AC1114" s="108"/>
      <c r="AD1114" s="71"/>
      <c r="AE1114" s="71"/>
      <c r="AF1114" s="71"/>
      <c r="AG1114" s="71"/>
      <c r="AH1114" s="120"/>
      <c r="AJ1114" s="119"/>
      <c r="AK1114" s="119"/>
      <c r="AQ1114" s="130"/>
      <c r="AS1114" s="7"/>
      <c r="AT1114" s="7"/>
      <c r="AU1114" s="136"/>
      <c r="AV1114" s="129"/>
      <c r="AW1114" s="140"/>
      <c r="BP1114" s="158"/>
      <c r="BR1114" s="6"/>
      <c r="BS1114" s="11"/>
    </row>
    <row r="1115" spans="1:71" ht="15.75" x14ac:dyDescent="0.25">
      <c r="A1115" s="52"/>
      <c r="B1115" s="56"/>
      <c r="C1115" s="7"/>
      <c r="D1115" s="7"/>
      <c r="E1115" s="7"/>
      <c r="F1115" s="7"/>
      <c r="J1115" s="71"/>
      <c r="K1115" s="74"/>
      <c r="N1115" s="78"/>
      <c r="R1115" s="80"/>
      <c r="S1115" s="92"/>
      <c r="W1115" s="107"/>
      <c r="X1115" s="62"/>
      <c r="Y1115" s="108"/>
      <c r="Z1115" s="107"/>
      <c r="AB1115" s="108"/>
      <c r="AC1115" s="108"/>
      <c r="AD1115" s="71"/>
      <c r="AE1115" s="71"/>
      <c r="AF1115" s="71"/>
      <c r="AG1115" s="71"/>
      <c r="AH1115" s="120"/>
      <c r="AJ1115" s="119"/>
      <c r="AK1115" s="119"/>
      <c r="AQ1115" s="130"/>
      <c r="AS1115" s="7"/>
      <c r="AT1115" s="7"/>
      <c r="AU1115" s="136"/>
      <c r="AV1115" s="129"/>
      <c r="AW1115" s="140"/>
      <c r="BP1115" s="158"/>
      <c r="BR1115" s="6"/>
      <c r="BS1115" s="11"/>
    </row>
    <row r="1116" spans="1:71" ht="15.75" x14ac:dyDescent="0.25">
      <c r="A1116" s="52"/>
      <c r="B1116" s="56"/>
      <c r="C1116" s="7"/>
      <c r="D1116" s="7"/>
      <c r="E1116" s="7"/>
      <c r="F1116" s="7"/>
      <c r="J1116" s="71"/>
      <c r="K1116" s="74"/>
      <c r="N1116" s="78"/>
      <c r="R1116" s="80"/>
      <c r="S1116" s="92"/>
      <c r="W1116" s="107"/>
      <c r="X1116" s="62"/>
      <c r="Y1116" s="108"/>
      <c r="Z1116" s="107"/>
      <c r="AB1116" s="108"/>
      <c r="AC1116" s="108"/>
      <c r="AD1116" s="71"/>
      <c r="AE1116" s="71"/>
      <c r="AF1116" s="71"/>
      <c r="AG1116" s="71"/>
      <c r="AH1116" s="120"/>
      <c r="AJ1116" s="119"/>
      <c r="AK1116" s="119"/>
      <c r="AQ1116" s="130"/>
      <c r="AS1116" s="7"/>
      <c r="AT1116" s="7"/>
      <c r="AU1116" s="136"/>
      <c r="AV1116" s="129"/>
      <c r="AW1116" s="140"/>
      <c r="BP1116" s="158"/>
      <c r="BR1116" s="6"/>
      <c r="BS1116" s="11"/>
    </row>
    <row r="1117" spans="1:71" ht="15.75" x14ac:dyDescent="0.25">
      <c r="A1117" s="52"/>
      <c r="B1117" s="56"/>
      <c r="C1117" s="7"/>
      <c r="D1117" s="7"/>
      <c r="E1117" s="7"/>
      <c r="F1117" s="7"/>
      <c r="J1117" s="71"/>
      <c r="K1117" s="74"/>
      <c r="N1117" s="78"/>
      <c r="R1117" s="80"/>
      <c r="S1117" s="92"/>
      <c r="W1117" s="107"/>
      <c r="X1117" s="62"/>
      <c r="Y1117" s="108"/>
      <c r="Z1117" s="107"/>
      <c r="AB1117" s="108"/>
      <c r="AC1117" s="108"/>
      <c r="AD1117" s="71"/>
      <c r="AE1117" s="71"/>
      <c r="AF1117" s="71"/>
      <c r="AG1117" s="71"/>
      <c r="AH1117" s="120"/>
      <c r="AJ1117" s="119"/>
      <c r="AK1117" s="119"/>
      <c r="AQ1117" s="130"/>
      <c r="AS1117" s="7"/>
      <c r="AT1117" s="7"/>
      <c r="AU1117" s="136"/>
      <c r="AV1117" s="129"/>
      <c r="AW1117" s="140"/>
      <c r="BP1117" s="158"/>
      <c r="BR1117" s="6"/>
      <c r="BS1117" s="11"/>
    </row>
    <row r="1118" spans="1:71" ht="15.75" x14ac:dyDescent="0.25">
      <c r="A1118" s="52"/>
      <c r="B1118" s="56"/>
      <c r="C1118" s="7"/>
      <c r="D1118" s="7"/>
      <c r="E1118" s="7"/>
      <c r="F1118" s="7"/>
      <c r="J1118" s="71"/>
      <c r="K1118" s="74"/>
      <c r="N1118" s="78"/>
      <c r="R1118" s="80"/>
      <c r="S1118" s="92"/>
      <c r="W1118" s="107"/>
      <c r="X1118" s="62"/>
      <c r="Y1118" s="108"/>
      <c r="Z1118" s="107"/>
      <c r="AB1118" s="108"/>
      <c r="AC1118" s="108"/>
      <c r="AD1118" s="71"/>
      <c r="AE1118" s="71"/>
      <c r="AF1118" s="71"/>
      <c r="AG1118" s="71"/>
      <c r="AH1118" s="120"/>
      <c r="AJ1118" s="119"/>
      <c r="AK1118" s="119"/>
      <c r="AQ1118" s="130"/>
      <c r="AS1118" s="7"/>
      <c r="AT1118" s="7"/>
      <c r="AU1118" s="136"/>
      <c r="AV1118" s="129"/>
      <c r="AW1118" s="140"/>
      <c r="BP1118" s="158"/>
      <c r="BR1118" s="6"/>
      <c r="BS1118" s="11"/>
    </row>
    <row r="1119" spans="1:71" ht="15.75" x14ac:dyDescent="0.25">
      <c r="A1119" s="52"/>
      <c r="B1119" s="56"/>
      <c r="C1119" s="7"/>
      <c r="D1119" s="7"/>
      <c r="E1119" s="7"/>
      <c r="F1119" s="7"/>
      <c r="J1119" s="71"/>
      <c r="K1119" s="74"/>
      <c r="N1119" s="78"/>
      <c r="R1119" s="80"/>
      <c r="S1119" s="92"/>
      <c r="W1119" s="107"/>
      <c r="X1119" s="62"/>
      <c r="Y1119" s="108"/>
      <c r="Z1119" s="107"/>
      <c r="AB1119" s="108"/>
      <c r="AC1119" s="108"/>
      <c r="AD1119" s="71"/>
      <c r="AE1119" s="71"/>
      <c r="AF1119" s="71"/>
      <c r="AG1119" s="71"/>
      <c r="AH1119" s="120"/>
      <c r="AJ1119" s="119"/>
      <c r="AK1119" s="119"/>
      <c r="AQ1119" s="130"/>
      <c r="AS1119" s="7"/>
      <c r="AT1119" s="7"/>
      <c r="AU1119" s="136"/>
      <c r="AV1119" s="129"/>
      <c r="AW1119" s="140"/>
      <c r="BP1119" s="158"/>
      <c r="BR1119" s="6"/>
      <c r="BS1119" s="11"/>
    </row>
    <row r="1120" spans="1:71" x14ac:dyDescent="0.25">
      <c r="A1120" s="52"/>
      <c r="N1120" s="78"/>
      <c r="W1120" s="107"/>
      <c r="X1120" s="62"/>
      <c r="Y1120" s="108"/>
    </row>
    <row r="1121" spans="14:25" x14ac:dyDescent="0.25">
      <c r="N1121" s="78"/>
      <c r="W1121" s="107"/>
      <c r="X1121" s="62"/>
      <c r="Y1121" s="108"/>
    </row>
    <row r="1122" spans="14:25" x14ac:dyDescent="0.25">
      <c r="N1122" s="78"/>
      <c r="W1122" s="107"/>
      <c r="X1122" s="62"/>
      <c r="Y1122" s="108"/>
    </row>
    <row r="1123" spans="14:25" x14ac:dyDescent="0.25">
      <c r="N1123" s="78"/>
      <c r="W1123" s="107"/>
      <c r="X1123" s="62"/>
      <c r="Y1123" s="108"/>
    </row>
    <row r="1124" spans="14:25" x14ac:dyDescent="0.25">
      <c r="N1124" s="78"/>
      <c r="W1124" s="107"/>
      <c r="X1124" s="62"/>
      <c r="Y1124" s="108"/>
    </row>
    <row r="1125" spans="14:25" x14ac:dyDescent="0.25">
      <c r="W1125" s="107"/>
      <c r="X1125" s="62"/>
      <c r="Y1125" s="108"/>
    </row>
    <row r="1126" spans="14:25" x14ac:dyDescent="0.25">
      <c r="W1126" s="107"/>
      <c r="X1126" s="62"/>
      <c r="Y1126" s="108"/>
    </row>
    <row r="1127" spans="14:25" x14ac:dyDescent="0.25">
      <c r="W1127" s="107"/>
      <c r="X1127" s="62"/>
      <c r="Y1127" s="108"/>
    </row>
    <row r="1128" spans="14:25" x14ac:dyDescent="0.25">
      <c r="W1128" s="107"/>
      <c r="X1128" s="62"/>
      <c r="Y1128" s="108"/>
    </row>
    <row r="1129" spans="14:25" x14ac:dyDescent="0.25">
      <c r="W1129" s="107"/>
      <c r="X1129" s="62"/>
      <c r="Y1129" s="108"/>
    </row>
    <row r="1130" spans="14:25" x14ac:dyDescent="0.25">
      <c r="W1130" s="107"/>
      <c r="X1130" s="62"/>
      <c r="Y1130" s="108"/>
    </row>
    <row r="1131" spans="14:25" x14ac:dyDescent="0.25">
      <c r="W1131" s="107"/>
      <c r="X1131" s="62"/>
      <c r="Y1131" s="108"/>
    </row>
    <row r="1132" spans="14:25" x14ac:dyDescent="0.25">
      <c r="W1132" s="107"/>
      <c r="X1132" s="62"/>
      <c r="Y1132" s="108"/>
    </row>
    <row r="1133" spans="14:25" x14ac:dyDescent="0.25">
      <c r="W1133" s="107"/>
      <c r="X1133" s="62"/>
      <c r="Y1133" s="108"/>
    </row>
    <row r="1134" spans="14:25" x14ac:dyDescent="0.25">
      <c r="W1134" s="107"/>
      <c r="X1134" s="62"/>
      <c r="Y1134" s="108"/>
    </row>
    <row r="1135" spans="14:25" x14ac:dyDescent="0.25">
      <c r="W1135" s="107"/>
      <c r="X1135" s="62"/>
      <c r="Y1135" s="108"/>
    </row>
    <row r="1136" spans="14:25" x14ac:dyDescent="0.25">
      <c r="W1136" s="107"/>
      <c r="X1136" s="62"/>
      <c r="Y1136" s="108"/>
    </row>
    <row r="1137" spans="23:25" x14ac:dyDescent="0.25">
      <c r="W1137" s="107"/>
      <c r="X1137" s="62"/>
      <c r="Y1137" s="108"/>
    </row>
    <row r="1138" spans="23:25" x14ac:dyDescent="0.25">
      <c r="W1138" s="107"/>
      <c r="X1138" s="62"/>
      <c r="Y1138" s="108"/>
    </row>
    <row r="1139" spans="23:25" x14ac:dyDescent="0.25">
      <c r="W1139" s="107"/>
      <c r="X1139" s="62"/>
      <c r="Y1139" s="108"/>
    </row>
    <row r="1140" spans="23:25" x14ac:dyDescent="0.25">
      <c r="W1140" s="107"/>
      <c r="X1140" s="62"/>
      <c r="Y1140" s="108"/>
    </row>
    <row r="1141" spans="23:25" x14ac:dyDescent="0.25">
      <c r="W1141" s="107"/>
      <c r="X1141" s="62"/>
      <c r="Y1141" s="108"/>
    </row>
    <row r="1142" spans="23:25" x14ac:dyDescent="0.25">
      <c r="W1142" s="107"/>
      <c r="X1142" s="62"/>
      <c r="Y1142" s="108"/>
    </row>
    <row r="1143" spans="23:25" x14ac:dyDescent="0.25">
      <c r="W1143" s="107"/>
      <c r="X1143" s="62"/>
      <c r="Y1143" s="108"/>
    </row>
    <row r="1144" spans="23:25" x14ac:dyDescent="0.25">
      <c r="W1144" s="107"/>
      <c r="X1144" s="62"/>
      <c r="Y1144" s="108"/>
    </row>
    <row r="1145" spans="23:25" x14ac:dyDescent="0.25">
      <c r="W1145" s="107"/>
      <c r="X1145" s="62"/>
      <c r="Y1145" s="108"/>
    </row>
    <row r="1146" spans="23:25" x14ac:dyDescent="0.25">
      <c r="W1146" s="107"/>
      <c r="X1146" s="62"/>
      <c r="Y1146" s="108"/>
    </row>
    <row r="1147" spans="23:25" x14ac:dyDescent="0.25">
      <c r="W1147" s="107"/>
      <c r="X1147" s="62"/>
      <c r="Y1147" s="108"/>
    </row>
    <row r="1148" spans="23:25" x14ac:dyDescent="0.25">
      <c r="W1148" s="107"/>
      <c r="X1148" s="62"/>
      <c r="Y1148" s="108"/>
    </row>
    <row r="1149" spans="23:25" x14ac:dyDescent="0.25">
      <c r="W1149" s="107"/>
      <c r="X1149" s="62"/>
      <c r="Y1149" s="108"/>
    </row>
    <row r="1150" spans="23:25" x14ac:dyDescent="0.25">
      <c r="W1150" s="107"/>
      <c r="X1150" s="62"/>
      <c r="Y1150" s="108"/>
    </row>
    <row r="1151" spans="23:25" x14ac:dyDescent="0.25">
      <c r="W1151" s="107"/>
      <c r="X1151" s="62"/>
      <c r="Y1151" s="108"/>
    </row>
    <row r="1152" spans="23:25" x14ac:dyDescent="0.25">
      <c r="W1152" s="107"/>
      <c r="X1152" s="62"/>
      <c r="Y1152" s="108"/>
    </row>
    <row r="1153" spans="23:25" x14ac:dyDescent="0.25">
      <c r="W1153" s="107"/>
      <c r="X1153" s="62"/>
      <c r="Y1153" s="108"/>
    </row>
    <row r="1154" spans="23:25" x14ac:dyDescent="0.25">
      <c r="W1154" s="107"/>
      <c r="X1154" s="62"/>
      <c r="Y1154" s="108"/>
    </row>
    <row r="1155" spans="23:25" x14ac:dyDescent="0.25">
      <c r="W1155" s="107"/>
      <c r="X1155" s="62"/>
      <c r="Y1155" s="108"/>
    </row>
    <row r="1156" spans="23:25" x14ac:dyDescent="0.25">
      <c r="W1156" s="107"/>
      <c r="X1156" s="62"/>
      <c r="Y1156" s="108"/>
    </row>
    <row r="1157" spans="23:25" x14ac:dyDescent="0.25">
      <c r="W1157" s="107"/>
      <c r="X1157" s="62"/>
      <c r="Y1157" s="108"/>
    </row>
    <row r="1158" spans="23:25" x14ac:dyDescent="0.25">
      <c r="W1158" s="107"/>
      <c r="X1158" s="62"/>
      <c r="Y1158" s="108"/>
    </row>
    <row r="1159" spans="23:25" x14ac:dyDescent="0.25">
      <c r="W1159" s="107"/>
      <c r="X1159" s="62"/>
      <c r="Y1159" s="108"/>
    </row>
    <row r="1160" spans="23:25" x14ac:dyDescent="0.25">
      <c r="W1160" s="107"/>
      <c r="X1160" s="62"/>
      <c r="Y1160" s="108"/>
    </row>
    <row r="1161" spans="23:25" x14ac:dyDescent="0.25">
      <c r="W1161" s="107"/>
      <c r="X1161" s="62"/>
      <c r="Y1161" s="108"/>
    </row>
    <row r="1162" spans="23:25" x14ac:dyDescent="0.25">
      <c r="W1162" s="107"/>
      <c r="X1162" s="62"/>
      <c r="Y1162" s="108"/>
    </row>
    <row r="1163" spans="23:25" x14ac:dyDescent="0.25">
      <c r="W1163" s="107"/>
      <c r="X1163" s="62"/>
      <c r="Y1163" s="108"/>
    </row>
    <row r="1164" spans="23:25" x14ac:dyDescent="0.25">
      <c r="W1164" s="107"/>
      <c r="X1164" s="62"/>
      <c r="Y1164" s="108"/>
    </row>
    <row r="1165" spans="23:25" x14ac:dyDescent="0.25">
      <c r="W1165" s="107"/>
      <c r="X1165" s="62"/>
      <c r="Y1165" s="108"/>
    </row>
    <row r="1166" spans="23:25" x14ac:dyDescent="0.25">
      <c r="W1166" s="107"/>
      <c r="X1166" s="62"/>
      <c r="Y1166" s="108"/>
    </row>
    <row r="1167" spans="23:25" x14ac:dyDescent="0.25">
      <c r="W1167" s="107"/>
      <c r="X1167" s="62"/>
      <c r="Y1167" s="108"/>
    </row>
    <row r="1168" spans="23:25" x14ac:dyDescent="0.25">
      <c r="W1168" s="107"/>
      <c r="X1168" s="62"/>
      <c r="Y1168" s="108"/>
    </row>
    <row r="1169" spans="23:25" x14ac:dyDescent="0.25">
      <c r="W1169" s="107"/>
      <c r="X1169" s="62"/>
      <c r="Y1169" s="108"/>
    </row>
    <row r="1170" spans="23:25" x14ac:dyDescent="0.25">
      <c r="W1170" s="107"/>
      <c r="X1170" s="62"/>
      <c r="Y1170" s="108"/>
    </row>
    <row r="1171" spans="23:25" x14ac:dyDescent="0.25">
      <c r="W1171" s="107"/>
      <c r="X1171" s="62"/>
      <c r="Y1171" s="108"/>
    </row>
    <row r="1172" spans="23:25" x14ac:dyDescent="0.25">
      <c r="W1172" s="107"/>
      <c r="X1172" s="62"/>
      <c r="Y1172" s="108"/>
    </row>
    <row r="1173" spans="23:25" x14ac:dyDescent="0.25">
      <c r="W1173" s="107"/>
      <c r="X1173" s="62"/>
      <c r="Y1173" s="108"/>
    </row>
    <row r="1174" spans="23:25" x14ac:dyDescent="0.25">
      <c r="W1174" s="107"/>
      <c r="X1174" s="62"/>
      <c r="Y1174" s="108"/>
    </row>
    <row r="1175" spans="23:25" x14ac:dyDescent="0.25">
      <c r="W1175" s="107"/>
      <c r="X1175" s="62"/>
      <c r="Y1175" s="108"/>
    </row>
    <row r="1176" spans="23:25" x14ac:dyDescent="0.25">
      <c r="W1176" s="107"/>
      <c r="X1176" s="62"/>
      <c r="Y1176" s="108"/>
    </row>
    <row r="1177" spans="23:25" x14ac:dyDescent="0.25">
      <c r="W1177" s="107"/>
      <c r="X1177" s="62"/>
      <c r="Y1177" s="108"/>
    </row>
    <row r="1178" spans="23:25" x14ac:dyDescent="0.25">
      <c r="W1178" s="107"/>
      <c r="X1178" s="62"/>
      <c r="Y1178" s="108"/>
    </row>
    <row r="1179" spans="23:25" x14ac:dyDescent="0.25">
      <c r="W1179" s="107"/>
      <c r="X1179" s="62"/>
      <c r="Y1179" s="108"/>
    </row>
    <row r="1180" spans="23:25" x14ac:dyDescent="0.25">
      <c r="W1180" s="107"/>
      <c r="X1180" s="62"/>
      <c r="Y1180" s="108"/>
    </row>
    <row r="1181" spans="23:25" x14ac:dyDescent="0.25">
      <c r="W1181" s="107"/>
      <c r="X1181" s="62"/>
      <c r="Y1181" s="108"/>
    </row>
    <row r="1182" spans="23:25" x14ac:dyDescent="0.25">
      <c r="W1182" s="107"/>
      <c r="X1182" s="62"/>
      <c r="Y1182" s="108"/>
    </row>
    <row r="1183" spans="23:25" x14ac:dyDescent="0.25">
      <c r="W1183" s="107"/>
      <c r="X1183" s="62"/>
      <c r="Y1183" s="108"/>
    </row>
    <row r="1184" spans="23:25" x14ac:dyDescent="0.25">
      <c r="W1184" s="107"/>
      <c r="X1184" s="62"/>
      <c r="Y1184" s="108"/>
    </row>
    <row r="1185" spans="23:25" x14ac:dyDescent="0.25">
      <c r="W1185" s="107"/>
      <c r="X1185" s="62"/>
      <c r="Y1185" s="108"/>
    </row>
    <row r="1186" spans="23:25" x14ac:dyDescent="0.25">
      <c r="W1186" s="107"/>
      <c r="X1186" s="62"/>
      <c r="Y1186" s="108"/>
    </row>
    <row r="1187" spans="23:25" x14ac:dyDescent="0.25">
      <c r="W1187" s="107"/>
      <c r="X1187" s="62"/>
      <c r="Y1187" s="108"/>
    </row>
    <row r="1188" spans="23:25" x14ac:dyDescent="0.25">
      <c r="W1188" s="107"/>
      <c r="X1188" s="62"/>
      <c r="Y1188" s="108"/>
    </row>
    <row r="1189" spans="23:25" x14ac:dyDescent="0.25">
      <c r="W1189" s="107"/>
      <c r="X1189" s="62"/>
      <c r="Y1189" s="108"/>
    </row>
    <row r="1190" spans="23:25" x14ac:dyDescent="0.25">
      <c r="W1190" s="107"/>
      <c r="X1190" s="62"/>
      <c r="Y1190" s="108"/>
    </row>
    <row r="1191" spans="23:25" x14ac:dyDescent="0.25">
      <c r="W1191" s="107"/>
      <c r="X1191" s="62"/>
      <c r="Y1191" s="108"/>
    </row>
    <row r="1192" spans="23:25" x14ac:dyDescent="0.25">
      <c r="W1192" s="107"/>
      <c r="X1192" s="62"/>
      <c r="Y1192" s="108"/>
    </row>
    <row r="1193" spans="23:25" x14ac:dyDescent="0.25">
      <c r="W1193" s="107"/>
      <c r="X1193" s="62"/>
      <c r="Y1193" s="108"/>
    </row>
    <row r="1194" spans="23:25" x14ac:dyDescent="0.25">
      <c r="W1194" s="107"/>
      <c r="X1194" s="62"/>
      <c r="Y1194" s="108"/>
    </row>
    <row r="1195" spans="23:25" x14ac:dyDescent="0.25">
      <c r="W1195" s="107"/>
      <c r="X1195" s="62"/>
      <c r="Y1195" s="108"/>
    </row>
    <row r="1196" spans="23:25" x14ac:dyDescent="0.25">
      <c r="W1196" s="107"/>
      <c r="X1196" s="62"/>
      <c r="Y1196" s="108"/>
    </row>
    <row r="1197" spans="23:25" x14ac:dyDescent="0.25">
      <c r="W1197" s="107"/>
      <c r="X1197" s="62"/>
      <c r="Y1197" s="108"/>
    </row>
    <row r="1198" spans="23:25" x14ac:dyDescent="0.25">
      <c r="W1198" s="107"/>
      <c r="X1198" s="62"/>
      <c r="Y1198" s="108"/>
    </row>
    <row r="1199" spans="23:25" x14ac:dyDescent="0.25">
      <c r="W1199" s="107"/>
      <c r="X1199" s="62"/>
      <c r="Y1199" s="108"/>
    </row>
    <row r="1200" spans="23:25" x14ac:dyDescent="0.25">
      <c r="W1200" s="107"/>
      <c r="X1200" s="62"/>
      <c r="Y1200" s="108"/>
    </row>
    <row r="1201" spans="23:25" x14ac:dyDescent="0.25">
      <c r="W1201" s="107"/>
      <c r="X1201" s="62"/>
      <c r="Y1201" s="108"/>
    </row>
    <row r="1202" spans="23:25" x14ac:dyDescent="0.25">
      <c r="W1202" s="107"/>
      <c r="X1202" s="62"/>
      <c r="Y1202" s="108"/>
    </row>
    <row r="1203" spans="23:25" x14ac:dyDescent="0.25">
      <c r="W1203" s="107"/>
      <c r="X1203" s="62"/>
      <c r="Y1203" s="108"/>
    </row>
    <row r="1204" spans="23:25" x14ac:dyDescent="0.25">
      <c r="W1204" s="107"/>
      <c r="X1204" s="62"/>
      <c r="Y1204" s="108"/>
    </row>
    <row r="1205" spans="23:25" x14ac:dyDescent="0.25">
      <c r="W1205" s="107"/>
      <c r="X1205" s="62"/>
      <c r="Y1205" s="108"/>
    </row>
    <row r="1206" spans="23:25" x14ac:dyDescent="0.25">
      <c r="W1206" s="107"/>
      <c r="X1206" s="62"/>
      <c r="Y1206" s="108"/>
    </row>
    <row r="1207" spans="23:25" x14ac:dyDescent="0.25">
      <c r="W1207" s="107"/>
      <c r="X1207" s="62"/>
      <c r="Y1207" s="108"/>
    </row>
    <row r="1208" spans="23:25" x14ac:dyDescent="0.25">
      <c r="W1208" s="107"/>
      <c r="X1208" s="62"/>
      <c r="Y1208" s="108"/>
    </row>
    <row r="1209" spans="23:25" x14ac:dyDescent="0.25">
      <c r="W1209" s="107"/>
      <c r="X1209" s="62"/>
      <c r="Y1209" s="108"/>
    </row>
    <row r="1210" spans="23:25" x14ac:dyDescent="0.25">
      <c r="W1210" s="107"/>
      <c r="X1210" s="62"/>
      <c r="Y1210" s="108"/>
    </row>
    <row r="1211" spans="23:25" x14ac:dyDescent="0.25">
      <c r="W1211" s="107"/>
      <c r="X1211" s="62"/>
      <c r="Y1211" s="108"/>
    </row>
    <row r="1212" spans="23:25" x14ac:dyDescent="0.25">
      <c r="W1212" s="107"/>
      <c r="X1212" s="62"/>
      <c r="Y1212" s="108"/>
    </row>
    <row r="1213" spans="23:25" x14ac:dyDescent="0.25">
      <c r="W1213" s="107"/>
      <c r="X1213" s="62"/>
      <c r="Y1213" s="108"/>
    </row>
    <row r="1214" spans="23:25" x14ac:dyDescent="0.25">
      <c r="W1214" s="107"/>
      <c r="X1214" s="62"/>
      <c r="Y1214" s="108"/>
    </row>
    <row r="1215" spans="23:25" x14ac:dyDescent="0.25">
      <c r="W1215" s="107"/>
      <c r="X1215" s="62"/>
      <c r="Y1215" s="108"/>
    </row>
    <row r="1216" spans="23:25" x14ac:dyDescent="0.25">
      <c r="W1216" s="107"/>
      <c r="X1216" s="62"/>
      <c r="Y1216" s="108"/>
    </row>
    <row r="1217" spans="23:25" x14ac:dyDescent="0.25">
      <c r="W1217" s="107"/>
      <c r="X1217" s="62"/>
      <c r="Y1217" s="108"/>
    </row>
    <row r="1218" spans="23:25" x14ac:dyDescent="0.25">
      <c r="W1218" s="107"/>
      <c r="X1218" s="62"/>
      <c r="Y1218" s="108"/>
    </row>
    <row r="1219" spans="23:25" x14ac:dyDescent="0.25">
      <c r="W1219" s="107"/>
      <c r="X1219" s="62"/>
      <c r="Y1219" s="108"/>
    </row>
    <row r="1220" spans="23:25" x14ac:dyDescent="0.25">
      <c r="W1220" s="107"/>
      <c r="X1220" s="62"/>
      <c r="Y1220" s="108"/>
    </row>
    <row r="1221" spans="23:25" x14ac:dyDescent="0.25">
      <c r="W1221" s="107"/>
      <c r="X1221" s="62"/>
      <c r="Y1221" s="108"/>
    </row>
    <row r="1222" spans="23:25" x14ac:dyDescent="0.25">
      <c r="W1222" s="107"/>
      <c r="X1222" s="62"/>
      <c r="Y1222" s="108"/>
    </row>
    <row r="1223" spans="23:25" x14ac:dyDescent="0.25">
      <c r="W1223" s="107"/>
      <c r="X1223" s="62"/>
      <c r="Y1223" s="108"/>
    </row>
    <row r="1224" spans="23:25" x14ac:dyDescent="0.25">
      <c r="W1224" s="107"/>
      <c r="X1224" s="62"/>
      <c r="Y1224" s="108"/>
    </row>
    <row r="1225" spans="23:25" x14ac:dyDescent="0.25">
      <c r="W1225" s="107"/>
      <c r="X1225" s="62"/>
      <c r="Y1225" s="108"/>
    </row>
    <row r="1226" spans="23:25" x14ac:dyDescent="0.25">
      <c r="W1226" s="107"/>
      <c r="X1226" s="62"/>
      <c r="Y1226" s="108"/>
    </row>
    <row r="1227" spans="23:25" x14ac:dyDescent="0.25">
      <c r="W1227" s="107"/>
      <c r="X1227" s="62"/>
      <c r="Y1227" s="108"/>
    </row>
    <row r="1228" spans="23:25" x14ac:dyDescent="0.25">
      <c r="W1228" s="107"/>
      <c r="X1228" s="62"/>
      <c r="Y1228" s="108"/>
    </row>
    <row r="1229" spans="23:25" x14ac:dyDescent="0.25">
      <c r="W1229" s="107"/>
      <c r="X1229" s="62"/>
      <c r="Y1229" s="108"/>
    </row>
    <row r="1230" spans="23:25" x14ac:dyDescent="0.25">
      <c r="W1230" s="107"/>
      <c r="X1230" s="62"/>
      <c r="Y1230" s="108"/>
    </row>
    <row r="1231" spans="23:25" x14ac:dyDescent="0.25">
      <c r="W1231" s="107"/>
      <c r="X1231" s="62"/>
      <c r="Y1231" s="108"/>
    </row>
    <row r="1232" spans="23:25" x14ac:dyDescent="0.25">
      <c r="W1232" s="107"/>
      <c r="X1232" s="62"/>
      <c r="Y1232" s="108"/>
    </row>
    <row r="1233" spans="23:25" x14ac:dyDescent="0.25">
      <c r="W1233" s="107"/>
      <c r="X1233" s="62"/>
      <c r="Y1233" s="108"/>
    </row>
    <row r="1234" spans="23:25" x14ac:dyDescent="0.25">
      <c r="W1234" s="107"/>
      <c r="X1234" s="62"/>
      <c r="Y1234" s="108"/>
    </row>
    <row r="1235" spans="23:25" x14ac:dyDescent="0.25">
      <c r="W1235" s="107"/>
      <c r="X1235" s="62"/>
      <c r="Y1235" s="108"/>
    </row>
    <row r="1236" spans="23:25" x14ac:dyDescent="0.25">
      <c r="W1236" s="107"/>
      <c r="X1236" s="62"/>
      <c r="Y1236" s="108"/>
    </row>
    <row r="1237" spans="23:25" x14ac:dyDescent="0.25">
      <c r="W1237" s="107"/>
      <c r="X1237" s="62"/>
      <c r="Y1237" s="108"/>
    </row>
    <row r="1238" spans="23:25" x14ac:dyDescent="0.25">
      <c r="W1238" s="107"/>
      <c r="X1238" s="62"/>
      <c r="Y1238" s="108"/>
    </row>
    <row r="1239" spans="23:25" x14ac:dyDescent="0.25">
      <c r="W1239" s="107"/>
      <c r="X1239" s="62"/>
      <c r="Y1239" s="108"/>
    </row>
    <row r="1240" spans="23:25" x14ac:dyDescent="0.25">
      <c r="W1240" s="107"/>
      <c r="X1240" s="62"/>
      <c r="Y1240" s="108"/>
    </row>
    <row r="1241" spans="23:25" x14ac:dyDescent="0.25">
      <c r="W1241" s="107"/>
      <c r="X1241" s="62"/>
      <c r="Y1241" s="108"/>
    </row>
    <row r="1242" spans="23:25" x14ac:dyDescent="0.25">
      <c r="W1242" s="107"/>
      <c r="X1242" s="62"/>
      <c r="Y1242" s="108"/>
    </row>
    <row r="1243" spans="23:25" x14ac:dyDescent="0.25">
      <c r="W1243" s="107"/>
      <c r="X1243" s="62"/>
      <c r="Y1243" s="108"/>
    </row>
    <row r="1244" spans="23:25" x14ac:dyDescent="0.25">
      <c r="W1244" s="107"/>
      <c r="X1244" s="62"/>
      <c r="Y1244" s="108"/>
    </row>
    <row r="1245" spans="23:25" x14ac:dyDescent="0.25">
      <c r="W1245" s="107"/>
      <c r="X1245" s="62"/>
      <c r="Y1245" s="108"/>
    </row>
    <row r="1246" spans="23:25" x14ac:dyDescent="0.25">
      <c r="W1246" s="107"/>
      <c r="X1246" s="62"/>
      <c r="Y1246" s="108"/>
    </row>
    <row r="1247" spans="23:25" x14ac:dyDescent="0.25">
      <c r="W1247" s="107"/>
      <c r="X1247" s="62"/>
      <c r="Y1247" s="108"/>
    </row>
    <row r="1248" spans="23:25" x14ac:dyDescent="0.25">
      <c r="W1248" s="107"/>
      <c r="X1248" s="62"/>
      <c r="Y1248" s="108"/>
    </row>
    <row r="1249" spans="23:25" x14ac:dyDescent="0.25">
      <c r="W1249" s="107"/>
      <c r="X1249" s="62"/>
      <c r="Y1249" s="108"/>
    </row>
    <row r="1250" spans="23:25" x14ac:dyDescent="0.25">
      <c r="W1250" s="107"/>
      <c r="X1250" s="62"/>
      <c r="Y1250" s="108"/>
    </row>
    <row r="1251" spans="23:25" x14ac:dyDescent="0.25">
      <c r="W1251" s="107"/>
      <c r="X1251" s="62"/>
      <c r="Y1251" s="108"/>
    </row>
    <row r="1252" spans="23:25" x14ac:dyDescent="0.25">
      <c r="W1252" s="107"/>
      <c r="X1252" s="62"/>
      <c r="Y1252" s="108"/>
    </row>
    <row r="1253" spans="23:25" x14ac:dyDescent="0.25">
      <c r="W1253" s="107"/>
      <c r="X1253" s="62"/>
      <c r="Y1253" s="108"/>
    </row>
    <row r="1254" spans="23:25" x14ac:dyDescent="0.25">
      <c r="W1254" s="107"/>
      <c r="X1254" s="62"/>
      <c r="Y1254" s="108"/>
    </row>
    <row r="1255" spans="23:25" x14ac:dyDescent="0.25">
      <c r="W1255" s="107"/>
      <c r="X1255" s="62"/>
      <c r="Y1255" s="108"/>
    </row>
    <row r="1256" spans="23:25" x14ac:dyDescent="0.25">
      <c r="W1256" s="107"/>
      <c r="X1256" s="62"/>
      <c r="Y1256" s="108"/>
    </row>
    <row r="1257" spans="23:25" x14ac:dyDescent="0.25">
      <c r="W1257" s="107"/>
      <c r="X1257" s="62"/>
      <c r="Y1257" s="108"/>
    </row>
    <row r="1258" spans="23:25" x14ac:dyDescent="0.25">
      <c r="W1258" s="107"/>
      <c r="X1258" s="62"/>
      <c r="Y1258" s="108"/>
    </row>
    <row r="1259" spans="23:25" x14ac:dyDescent="0.25">
      <c r="W1259" s="107"/>
      <c r="X1259" s="62"/>
      <c r="Y1259" s="108"/>
    </row>
    <row r="1260" spans="23:25" x14ac:dyDescent="0.25">
      <c r="W1260" s="107"/>
      <c r="X1260" s="62"/>
      <c r="Y1260" s="108"/>
    </row>
    <row r="1261" spans="23:25" x14ac:dyDescent="0.25">
      <c r="W1261" s="107"/>
      <c r="X1261" s="62"/>
      <c r="Y1261" s="108"/>
    </row>
    <row r="1262" spans="23:25" x14ac:dyDescent="0.25">
      <c r="W1262" s="107"/>
      <c r="X1262" s="62"/>
      <c r="Y1262" s="108"/>
    </row>
    <row r="1263" spans="23:25" x14ac:dyDescent="0.25">
      <c r="W1263" s="107"/>
      <c r="X1263" s="62"/>
      <c r="Y1263" s="108"/>
    </row>
    <row r="1264" spans="23:25" x14ac:dyDescent="0.25">
      <c r="W1264" s="107"/>
      <c r="X1264" s="62"/>
      <c r="Y1264" s="108"/>
    </row>
    <row r="1265" spans="23:25" x14ac:dyDescent="0.25">
      <c r="W1265" s="107"/>
      <c r="X1265" s="62"/>
      <c r="Y1265" s="108"/>
    </row>
    <row r="1266" spans="23:25" x14ac:dyDescent="0.25">
      <c r="W1266" s="107"/>
      <c r="X1266" s="62"/>
      <c r="Y1266" s="108"/>
    </row>
    <row r="1267" spans="23:25" x14ac:dyDescent="0.25">
      <c r="W1267" s="107"/>
      <c r="X1267" s="62"/>
      <c r="Y1267" s="108"/>
    </row>
    <row r="1268" spans="23:25" x14ac:dyDescent="0.25">
      <c r="W1268" s="107"/>
      <c r="X1268" s="62"/>
      <c r="Y1268" s="108"/>
    </row>
    <row r="1269" spans="23:25" x14ac:dyDescent="0.25">
      <c r="W1269" s="107"/>
      <c r="X1269" s="62"/>
      <c r="Y1269" s="108"/>
    </row>
    <row r="1270" spans="23:25" x14ac:dyDescent="0.25">
      <c r="W1270" s="107"/>
      <c r="X1270" s="62"/>
      <c r="Y1270" s="108"/>
    </row>
    <row r="1271" spans="23:25" x14ac:dyDescent="0.25">
      <c r="W1271" s="107"/>
      <c r="X1271" s="62"/>
      <c r="Y1271" s="108"/>
    </row>
    <row r="1272" spans="23:25" x14ac:dyDescent="0.25">
      <c r="W1272" s="107"/>
      <c r="X1272" s="62"/>
      <c r="Y1272" s="108"/>
    </row>
    <row r="1273" spans="23:25" x14ac:dyDescent="0.25">
      <c r="W1273" s="107"/>
      <c r="X1273" s="62"/>
      <c r="Y1273" s="108"/>
    </row>
    <row r="1274" spans="23:25" x14ac:dyDescent="0.25">
      <c r="W1274" s="107"/>
      <c r="X1274" s="62"/>
      <c r="Y1274" s="108"/>
    </row>
    <row r="1275" spans="23:25" x14ac:dyDescent="0.25">
      <c r="W1275" s="107"/>
      <c r="X1275" s="62"/>
      <c r="Y1275" s="108"/>
    </row>
    <row r="1276" spans="23:25" x14ac:dyDescent="0.25">
      <c r="W1276" s="107"/>
      <c r="X1276" s="62"/>
      <c r="Y1276" s="108"/>
    </row>
    <row r="1277" spans="23:25" x14ac:dyDescent="0.25">
      <c r="W1277" s="107"/>
      <c r="X1277" s="62"/>
      <c r="Y1277" s="108"/>
    </row>
    <row r="1278" spans="23:25" x14ac:dyDescent="0.25">
      <c r="W1278" s="107"/>
      <c r="X1278" s="62"/>
      <c r="Y1278" s="108"/>
    </row>
    <row r="1279" spans="23:25" x14ac:dyDescent="0.25">
      <c r="W1279" s="107"/>
      <c r="X1279" s="62"/>
      <c r="Y1279" s="108"/>
    </row>
    <row r="1280" spans="23:25" x14ac:dyDescent="0.25">
      <c r="W1280" s="107"/>
      <c r="X1280" s="62"/>
      <c r="Y1280" s="108"/>
    </row>
    <row r="1281" spans="23:25" x14ac:dyDescent="0.25">
      <c r="W1281" s="107"/>
      <c r="X1281" s="62"/>
      <c r="Y1281" s="108"/>
    </row>
    <row r="1282" spans="23:25" x14ac:dyDescent="0.25">
      <c r="W1282" s="107"/>
      <c r="X1282" s="62"/>
      <c r="Y1282" s="108"/>
    </row>
    <row r="1283" spans="23:25" x14ac:dyDescent="0.25">
      <c r="W1283" s="107"/>
      <c r="X1283" s="62"/>
      <c r="Y1283" s="108"/>
    </row>
    <row r="1284" spans="23:25" x14ac:dyDescent="0.25">
      <c r="W1284" s="107"/>
      <c r="X1284" s="62"/>
      <c r="Y1284" s="108"/>
    </row>
    <row r="1285" spans="23:25" x14ac:dyDescent="0.25">
      <c r="W1285" s="107"/>
      <c r="X1285" s="62"/>
      <c r="Y1285" s="108"/>
    </row>
    <row r="1286" spans="23:25" x14ac:dyDescent="0.25">
      <c r="W1286" s="107"/>
      <c r="X1286" s="62"/>
      <c r="Y1286" s="108"/>
    </row>
    <row r="1287" spans="23:25" x14ac:dyDescent="0.25">
      <c r="W1287" s="107"/>
      <c r="X1287" s="62"/>
      <c r="Y1287" s="108"/>
    </row>
    <row r="1288" spans="23:25" x14ac:dyDescent="0.25">
      <c r="W1288" s="107"/>
      <c r="X1288" s="62"/>
      <c r="Y1288" s="108"/>
    </row>
    <row r="1289" spans="23:25" x14ac:dyDescent="0.25">
      <c r="W1289" s="107"/>
      <c r="X1289" s="62"/>
      <c r="Y1289" s="108"/>
    </row>
    <row r="1290" spans="23:25" x14ac:dyDescent="0.25">
      <c r="W1290" s="107"/>
      <c r="X1290" s="62"/>
      <c r="Y1290" s="108"/>
    </row>
    <row r="1291" spans="23:25" x14ac:dyDescent="0.25">
      <c r="W1291" s="107"/>
      <c r="X1291" s="62"/>
      <c r="Y1291" s="108"/>
    </row>
    <row r="1292" spans="23:25" x14ac:dyDescent="0.25">
      <c r="W1292" s="107"/>
      <c r="X1292" s="62"/>
      <c r="Y1292" s="108"/>
    </row>
    <row r="1293" spans="23:25" x14ac:dyDescent="0.25">
      <c r="W1293" s="107"/>
      <c r="X1293" s="62"/>
      <c r="Y1293" s="108"/>
    </row>
    <row r="1294" spans="23:25" x14ac:dyDescent="0.25">
      <c r="W1294" s="107"/>
      <c r="X1294" s="62"/>
      <c r="Y1294" s="108"/>
    </row>
    <row r="1295" spans="23:25" x14ac:dyDescent="0.25">
      <c r="W1295" s="107"/>
      <c r="X1295" s="62"/>
      <c r="Y1295" s="108"/>
    </row>
    <row r="1296" spans="23:25" x14ac:dyDescent="0.25">
      <c r="W1296" s="107"/>
      <c r="X1296" s="62"/>
      <c r="Y1296" s="108"/>
    </row>
    <row r="1297" spans="23:25" x14ac:dyDescent="0.25">
      <c r="W1297" s="107"/>
      <c r="X1297" s="62"/>
      <c r="Y1297" s="108"/>
    </row>
    <row r="1298" spans="23:25" x14ac:dyDescent="0.25">
      <c r="W1298" s="107"/>
      <c r="X1298" s="62"/>
      <c r="Y1298" s="108"/>
    </row>
    <row r="1299" spans="23:25" x14ac:dyDescent="0.25">
      <c r="W1299" s="107"/>
      <c r="X1299" s="62"/>
      <c r="Y1299" s="108"/>
    </row>
    <row r="1300" spans="23:25" x14ac:dyDescent="0.25">
      <c r="W1300" s="107"/>
      <c r="X1300" s="62"/>
      <c r="Y1300" s="108"/>
    </row>
    <row r="1301" spans="23:25" x14ac:dyDescent="0.25">
      <c r="W1301" s="107"/>
      <c r="X1301" s="62"/>
      <c r="Y1301" s="108"/>
    </row>
    <row r="1302" spans="23:25" x14ac:dyDescent="0.25">
      <c r="W1302" s="107"/>
      <c r="X1302" s="62"/>
      <c r="Y1302" s="108"/>
    </row>
    <row r="1303" spans="23:25" x14ac:dyDescent="0.25">
      <c r="W1303" s="107"/>
      <c r="X1303" s="62"/>
      <c r="Y1303" s="108"/>
    </row>
    <row r="1304" spans="23:25" x14ac:dyDescent="0.25">
      <c r="W1304" s="107"/>
      <c r="X1304" s="62"/>
      <c r="Y1304" s="108"/>
    </row>
    <row r="1305" spans="23:25" x14ac:dyDescent="0.25">
      <c r="W1305" s="107"/>
      <c r="X1305" s="62"/>
      <c r="Y1305" s="108"/>
    </row>
    <row r="1306" spans="23:25" x14ac:dyDescent="0.25">
      <c r="W1306" s="107"/>
      <c r="X1306" s="62"/>
      <c r="Y1306" s="108"/>
    </row>
    <row r="1307" spans="23:25" x14ac:dyDescent="0.25">
      <c r="W1307" s="107"/>
      <c r="X1307" s="62"/>
      <c r="Y1307" s="108"/>
    </row>
    <row r="1308" spans="23:25" x14ac:dyDescent="0.25">
      <c r="W1308" s="107"/>
      <c r="X1308" s="62"/>
      <c r="Y1308" s="108"/>
    </row>
    <row r="1309" spans="23:25" x14ac:dyDescent="0.25">
      <c r="W1309" s="107"/>
      <c r="X1309" s="62"/>
      <c r="Y1309" s="108"/>
    </row>
    <row r="1310" spans="23:25" x14ac:dyDescent="0.25">
      <c r="W1310" s="107"/>
      <c r="X1310" s="62"/>
      <c r="Y1310" s="108"/>
    </row>
    <row r="1311" spans="23:25" x14ac:dyDescent="0.25">
      <c r="W1311" s="107"/>
      <c r="X1311" s="62"/>
      <c r="Y1311" s="108"/>
    </row>
    <row r="1312" spans="23:25" x14ac:dyDescent="0.25">
      <c r="W1312" s="107"/>
      <c r="X1312" s="62"/>
      <c r="Y1312" s="108"/>
    </row>
    <row r="1313" spans="23:25" x14ac:dyDescent="0.25">
      <c r="W1313" s="107"/>
      <c r="X1313" s="62"/>
      <c r="Y1313" s="108"/>
    </row>
    <row r="1314" spans="23:25" x14ac:dyDescent="0.25">
      <c r="W1314" s="107"/>
      <c r="X1314" s="62"/>
      <c r="Y1314" s="108"/>
    </row>
    <row r="1315" spans="23:25" x14ac:dyDescent="0.25">
      <c r="W1315" s="107"/>
      <c r="X1315" s="62"/>
      <c r="Y1315" s="108"/>
    </row>
    <row r="1316" spans="23:25" x14ac:dyDescent="0.25">
      <c r="W1316" s="107"/>
      <c r="X1316" s="62"/>
      <c r="Y1316" s="108"/>
    </row>
    <row r="1317" spans="23:25" x14ac:dyDescent="0.25">
      <c r="W1317" s="107"/>
      <c r="X1317" s="62"/>
      <c r="Y1317" s="108"/>
    </row>
    <row r="1318" spans="23:25" x14ac:dyDescent="0.25">
      <c r="W1318" s="107"/>
      <c r="X1318" s="62"/>
      <c r="Y1318" s="108"/>
    </row>
    <row r="1319" spans="23:25" x14ac:dyDescent="0.25">
      <c r="W1319" s="107"/>
      <c r="X1319" s="62"/>
      <c r="Y1319" s="108"/>
    </row>
    <row r="1320" spans="23:25" x14ac:dyDescent="0.25">
      <c r="W1320" s="107"/>
      <c r="X1320" s="62"/>
      <c r="Y1320" s="108"/>
    </row>
    <row r="1321" spans="23:25" x14ac:dyDescent="0.25">
      <c r="W1321" s="107"/>
      <c r="X1321" s="62"/>
      <c r="Y1321" s="108"/>
    </row>
    <row r="1322" spans="23:25" x14ac:dyDescent="0.25">
      <c r="W1322" s="107"/>
      <c r="X1322" s="62"/>
      <c r="Y1322" s="108"/>
    </row>
    <row r="1323" spans="23:25" x14ac:dyDescent="0.25">
      <c r="W1323" s="107"/>
      <c r="X1323" s="62"/>
      <c r="Y1323" s="108"/>
    </row>
    <row r="1324" spans="23:25" x14ac:dyDescent="0.25">
      <c r="W1324" s="107"/>
      <c r="X1324" s="62"/>
      <c r="Y1324" s="108"/>
    </row>
    <row r="1325" spans="23:25" x14ac:dyDescent="0.25">
      <c r="W1325" s="107"/>
      <c r="X1325" s="62"/>
      <c r="Y1325" s="108"/>
    </row>
    <row r="1326" spans="23:25" x14ac:dyDescent="0.25">
      <c r="W1326" s="107"/>
      <c r="X1326" s="62"/>
      <c r="Y1326" s="108"/>
    </row>
    <row r="1327" spans="23:25" x14ac:dyDescent="0.25">
      <c r="W1327" s="107"/>
      <c r="X1327" s="62"/>
      <c r="Y1327" s="108"/>
    </row>
    <row r="1328" spans="23:25" x14ac:dyDescent="0.25">
      <c r="W1328" s="107"/>
      <c r="X1328" s="62"/>
      <c r="Y1328" s="108"/>
    </row>
    <row r="1329" spans="23:25" x14ac:dyDescent="0.25">
      <c r="W1329" s="107"/>
      <c r="X1329" s="62"/>
      <c r="Y1329" s="108"/>
    </row>
    <row r="1330" spans="23:25" x14ac:dyDescent="0.25">
      <c r="W1330" s="107"/>
      <c r="X1330" s="62"/>
      <c r="Y1330" s="108"/>
    </row>
    <row r="1331" spans="23:25" x14ac:dyDescent="0.25">
      <c r="W1331" s="107"/>
      <c r="X1331" s="62"/>
      <c r="Y1331" s="108"/>
    </row>
    <row r="1332" spans="23:25" x14ac:dyDescent="0.25">
      <c r="W1332" s="107"/>
      <c r="X1332" s="62"/>
      <c r="Y1332" s="108"/>
    </row>
    <row r="1333" spans="23:25" x14ac:dyDescent="0.25">
      <c r="W1333" s="107"/>
      <c r="X1333" s="62"/>
      <c r="Y1333" s="108"/>
    </row>
    <row r="1334" spans="23:25" x14ac:dyDescent="0.25">
      <c r="W1334" s="107"/>
      <c r="X1334" s="62"/>
      <c r="Y1334" s="108"/>
    </row>
    <row r="1335" spans="23:25" x14ac:dyDescent="0.25">
      <c r="W1335" s="107"/>
      <c r="X1335" s="62"/>
      <c r="Y1335" s="108"/>
    </row>
    <row r="1336" spans="23:25" x14ac:dyDescent="0.25">
      <c r="W1336" s="107"/>
      <c r="X1336" s="62"/>
      <c r="Y1336" s="108"/>
    </row>
    <row r="1337" spans="23:25" x14ac:dyDescent="0.25">
      <c r="W1337" s="107"/>
      <c r="X1337" s="62"/>
      <c r="Y1337" s="108"/>
    </row>
    <row r="1338" spans="23:25" x14ac:dyDescent="0.25">
      <c r="W1338" s="107"/>
      <c r="X1338" s="62"/>
      <c r="Y1338" s="108"/>
    </row>
    <row r="1339" spans="23:25" x14ac:dyDescent="0.25">
      <c r="W1339" s="107"/>
      <c r="X1339" s="62"/>
      <c r="Y1339" s="108"/>
    </row>
    <row r="1340" spans="23:25" x14ac:dyDescent="0.25">
      <c r="W1340" s="107"/>
      <c r="X1340" s="62"/>
      <c r="Y1340" s="108"/>
    </row>
    <row r="1341" spans="23:25" x14ac:dyDescent="0.25">
      <c r="W1341" s="107"/>
      <c r="X1341" s="62"/>
      <c r="Y1341" s="108"/>
    </row>
    <row r="1342" spans="23:25" x14ac:dyDescent="0.25">
      <c r="W1342" s="107"/>
      <c r="X1342" s="62"/>
      <c r="Y1342" s="108"/>
    </row>
    <row r="1343" spans="23:25" x14ac:dyDescent="0.25">
      <c r="W1343" s="107"/>
      <c r="X1343" s="62"/>
      <c r="Y1343" s="108"/>
    </row>
    <row r="1344" spans="23:25" x14ac:dyDescent="0.25">
      <c r="W1344" s="107"/>
      <c r="X1344" s="62"/>
      <c r="Y1344" s="108"/>
    </row>
    <row r="1345" spans="23:25" x14ac:dyDescent="0.25">
      <c r="W1345" s="107"/>
      <c r="X1345" s="62"/>
      <c r="Y1345" s="108"/>
    </row>
    <row r="1346" spans="23:25" x14ac:dyDescent="0.25">
      <c r="W1346" s="107"/>
      <c r="X1346" s="62"/>
      <c r="Y1346" s="108"/>
    </row>
    <row r="1347" spans="23:25" x14ac:dyDescent="0.25">
      <c r="W1347" s="107"/>
      <c r="X1347" s="62"/>
      <c r="Y1347" s="108"/>
    </row>
    <row r="1348" spans="23:25" x14ac:dyDescent="0.25">
      <c r="W1348" s="107"/>
      <c r="X1348" s="62"/>
      <c r="Y1348" s="108"/>
    </row>
    <row r="1349" spans="23:25" x14ac:dyDescent="0.25">
      <c r="W1349" s="107"/>
      <c r="X1349" s="62"/>
      <c r="Y1349" s="108"/>
    </row>
    <row r="1350" spans="23:25" x14ac:dyDescent="0.25">
      <c r="W1350" s="107"/>
      <c r="X1350" s="62"/>
      <c r="Y1350" s="108"/>
    </row>
    <row r="1351" spans="23:25" x14ac:dyDescent="0.25">
      <c r="W1351" s="107"/>
      <c r="X1351" s="62"/>
      <c r="Y1351" s="108"/>
    </row>
    <row r="1352" spans="23:25" x14ac:dyDescent="0.25">
      <c r="W1352" s="107"/>
      <c r="X1352" s="62"/>
      <c r="Y1352" s="108"/>
    </row>
    <row r="1353" spans="23:25" x14ac:dyDescent="0.25">
      <c r="W1353" s="107"/>
      <c r="X1353" s="62"/>
      <c r="Y1353" s="108"/>
    </row>
    <row r="1354" spans="23:25" x14ac:dyDescent="0.25">
      <c r="W1354" s="107"/>
      <c r="X1354" s="62"/>
      <c r="Y1354" s="108"/>
    </row>
    <row r="1355" spans="23:25" x14ac:dyDescent="0.25">
      <c r="W1355" s="107"/>
      <c r="X1355" s="62"/>
      <c r="Y1355" s="108"/>
    </row>
    <row r="1356" spans="23:25" x14ac:dyDescent="0.25">
      <c r="W1356" s="107"/>
      <c r="X1356" s="62"/>
      <c r="Y1356" s="108"/>
    </row>
    <row r="1357" spans="23:25" x14ac:dyDescent="0.25">
      <c r="W1357" s="107"/>
      <c r="X1357" s="62"/>
      <c r="Y1357" s="108"/>
    </row>
    <row r="1358" spans="23:25" x14ac:dyDescent="0.25">
      <c r="W1358" s="107"/>
      <c r="X1358" s="62"/>
      <c r="Y1358" s="108"/>
    </row>
    <row r="1359" spans="23:25" x14ac:dyDescent="0.25">
      <c r="W1359" s="107"/>
      <c r="X1359" s="62"/>
      <c r="Y1359" s="108"/>
    </row>
    <row r="1360" spans="23:25" x14ac:dyDescent="0.25">
      <c r="W1360" s="107"/>
      <c r="X1360" s="62"/>
      <c r="Y1360" s="108"/>
    </row>
    <row r="1361" spans="23:25" x14ac:dyDescent="0.25">
      <c r="W1361" s="107"/>
      <c r="X1361" s="62"/>
      <c r="Y1361" s="108"/>
    </row>
    <row r="1362" spans="23:25" x14ac:dyDescent="0.25">
      <c r="W1362" s="107"/>
      <c r="X1362" s="62"/>
      <c r="Y1362" s="108"/>
    </row>
    <row r="1363" spans="23:25" x14ac:dyDescent="0.25">
      <c r="W1363" s="107"/>
      <c r="X1363" s="62"/>
      <c r="Y1363" s="108"/>
    </row>
    <row r="1364" spans="23:25" x14ac:dyDescent="0.25">
      <c r="W1364" s="107"/>
      <c r="X1364" s="62"/>
      <c r="Y1364" s="108"/>
    </row>
    <row r="1365" spans="23:25" x14ac:dyDescent="0.25">
      <c r="W1365" s="107"/>
      <c r="X1365" s="62"/>
      <c r="Y1365" s="108"/>
    </row>
    <row r="1366" spans="23:25" x14ac:dyDescent="0.25">
      <c r="W1366" s="107"/>
      <c r="X1366" s="62"/>
      <c r="Y1366" s="108"/>
    </row>
    <row r="1367" spans="23:25" x14ac:dyDescent="0.25">
      <c r="W1367" s="107"/>
      <c r="X1367" s="62"/>
      <c r="Y1367" s="108"/>
    </row>
    <row r="1368" spans="23:25" x14ac:dyDescent="0.25">
      <c r="W1368" s="107"/>
      <c r="X1368" s="62"/>
      <c r="Y1368" s="108"/>
    </row>
    <row r="1369" spans="23:25" x14ac:dyDescent="0.25">
      <c r="W1369" s="107"/>
      <c r="X1369" s="62"/>
      <c r="Y1369" s="108"/>
    </row>
    <row r="1370" spans="23:25" x14ac:dyDescent="0.25">
      <c r="W1370" s="107"/>
      <c r="X1370" s="62"/>
      <c r="Y1370" s="108"/>
    </row>
    <row r="1371" spans="23:25" x14ac:dyDescent="0.25">
      <c r="W1371" s="107"/>
      <c r="X1371" s="62"/>
      <c r="Y1371" s="108"/>
    </row>
    <row r="1372" spans="23:25" x14ac:dyDescent="0.25">
      <c r="W1372" s="107"/>
      <c r="X1372" s="62"/>
      <c r="Y1372" s="108"/>
    </row>
    <row r="1373" spans="23:25" x14ac:dyDescent="0.25">
      <c r="W1373" s="107"/>
      <c r="X1373" s="62"/>
      <c r="Y1373" s="108"/>
    </row>
    <row r="1374" spans="23:25" x14ac:dyDescent="0.25">
      <c r="W1374" s="107"/>
      <c r="X1374" s="62"/>
      <c r="Y1374" s="108"/>
    </row>
    <row r="1375" spans="23:25" x14ac:dyDescent="0.25">
      <c r="W1375" s="107"/>
      <c r="X1375" s="62"/>
      <c r="Y1375" s="108"/>
    </row>
    <row r="1376" spans="23:25" x14ac:dyDescent="0.25">
      <c r="W1376" s="107"/>
      <c r="X1376" s="62"/>
      <c r="Y1376" s="108"/>
    </row>
    <row r="1377" spans="23:25" x14ac:dyDescent="0.25">
      <c r="W1377" s="107"/>
      <c r="X1377" s="62"/>
      <c r="Y1377" s="108"/>
    </row>
    <row r="1378" spans="23:25" x14ac:dyDescent="0.25">
      <c r="W1378" s="107"/>
      <c r="X1378" s="62"/>
      <c r="Y1378" s="108"/>
    </row>
    <row r="1379" spans="23:25" x14ac:dyDescent="0.25">
      <c r="W1379" s="107"/>
      <c r="X1379" s="62"/>
      <c r="Y1379" s="108"/>
    </row>
    <row r="1380" spans="23:25" x14ac:dyDescent="0.25">
      <c r="W1380" s="107"/>
      <c r="X1380" s="62"/>
      <c r="Y1380" s="108"/>
    </row>
    <row r="1381" spans="23:25" x14ac:dyDescent="0.25">
      <c r="W1381" s="107"/>
      <c r="X1381" s="62"/>
      <c r="Y1381" s="108"/>
    </row>
    <row r="1382" spans="23:25" x14ac:dyDescent="0.25">
      <c r="W1382" s="107"/>
      <c r="X1382" s="62"/>
      <c r="Y1382" s="108"/>
    </row>
    <row r="1383" spans="23:25" x14ac:dyDescent="0.25">
      <c r="W1383" s="107"/>
      <c r="X1383" s="62"/>
      <c r="Y1383" s="108"/>
    </row>
    <row r="1384" spans="23:25" x14ac:dyDescent="0.25">
      <c r="W1384" s="107"/>
      <c r="X1384" s="62"/>
      <c r="Y1384" s="108"/>
    </row>
    <row r="1385" spans="23:25" x14ac:dyDescent="0.25">
      <c r="W1385" s="107"/>
      <c r="X1385" s="62"/>
      <c r="Y1385" s="108"/>
    </row>
    <row r="1386" spans="23:25" x14ac:dyDescent="0.25">
      <c r="W1386" s="107"/>
      <c r="X1386" s="62"/>
      <c r="Y1386" s="108"/>
    </row>
    <row r="1387" spans="23:25" x14ac:dyDescent="0.25">
      <c r="W1387" s="107"/>
      <c r="X1387" s="62"/>
      <c r="Y1387" s="108"/>
    </row>
    <row r="1388" spans="23:25" x14ac:dyDescent="0.25">
      <c r="W1388" s="107"/>
      <c r="X1388" s="62"/>
      <c r="Y1388" s="108"/>
    </row>
    <row r="1389" spans="23:25" x14ac:dyDescent="0.25">
      <c r="W1389" s="107"/>
      <c r="X1389" s="62"/>
      <c r="Y1389" s="108"/>
    </row>
    <row r="1390" spans="23:25" x14ac:dyDescent="0.25">
      <c r="W1390" s="107"/>
      <c r="X1390" s="62"/>
      <c r="Y1390" s="108"/>
    </row>
    <row r="1391" spans="23:25" x14ac:dyDescent="0.25">
      <c r="W1391" s="107"/>
      <c r="X1391" s="62"/>
      <c r="Y1391" s="108"/>
    </row>
    <row r="1392" spans="23:25" x14ac:dyDescent="0.25">
      <c r="W1392" s="107"/>
      <c r="X1392" s="62"/>
      <c r="Y1392" s="108"/>
    </row>
    <row r="1393" spans="23:25" x14ac:dyDescent="0.25">
      <c r="W1393" s="107"/>
      <c r="X1393" s="62"/>
      <c r="Y1393" s="108"/>
    </row>
    <row r="1394" spans="23:25" x14ac:dyDescent="0.25">
      <c r="W1394" s="107"/>
      <c r="X1394" s="62"/>
      <c r="Y1394" s="108"/>
    </row>
    <row r="1395" spans="23:25" x14ac:dyDescent="0.25">
      <c r="W1395" s="107"/>
      <c r="X1395" s="62"/>
      <c r="Y1395" s="108"/>
    </row>
    <row r="1396" spans="23:25" x14ac:dyDescent="0.25">
      <c r="W1396" s="107"/>
      <c r="X1396" s="62"/>
      <c r="Y1396" s="108"/>
    </row>
    <row r="1397" spans="23:25" x14ac:dyDescent="0.25">
      <c r="W1397" s="107"/>
      <c r="X1397" s="62"/>
      <c r="Y1397" s="108"/>
    </row>
    <row r="1398" spans="23:25" x14ac:dyDescent="0.25">
      <c r="W1398" s="107"/>
      <c r="X1398" s="62"/>
      <c r="Y1398" s="108"/>
    </row>
    <row r="1399" spans="23:25" x14ac:dyDescent="0.25">
      <c r="W1399" s="107"/>
      <c r="X1399" s="62"/>
      <c r="Y1399" s="108"/>
    </row>
    <row r="1400" spans="23:25" x14ac:dyDescent="0.25">
      <c r="W1400" s="107"/>
      <c r="X1400" s="62"/>
      <c r="Y1400" s="108"/>
    </row>
    <row r="1401" spans="23:25" x14ac:dyDescent="0.25">
      <c r="W1401" s="107"/>
      <c r="X1401" s="62"/>
      <c r="Y1401" s="108"/>
    </row>
    <row r="1402" spans="23:25" x14ac:dyDescent="0.25">
      <c r="W1402" s="107"/>
      <c r="X1402" s="62"/>
      <c r="Y1402" s="108"/>
    </row>
    <row r="1403" spans="23:25" x14ac:dyDescent="0.25">
      <c r="W1403" s="107"/>
      <c r="X1403" s="62"/>
      <c r="Y1403" s="108"/>
    </row>
    <row r="1404" spans="23:25" x14ac:dyDescent="0.25">
      <c r="W1404" s="107"/>
      <c r="X1404" s="62"/>
      <c r="Y1404" s="108"/>
    </row>
    <row r="1405" spans="23:25" x14ac:dyDescent="0.25">
      <c r="W1405" s="107"/>
      <c r="X1405" s="62"/>
      <c r="Y1405" s="108"/>
    </row>
    <row r="1406" spans="23:25" x14ac:dyDescent="0.25">
      <c r="W1406" s="107"/>
      <c r="X1406" s="62"/>
      <c r="Y1406" s="108"/>
    </row>
    <row r="1407" spans="23:25" x14ac:dyDescent="0.25">
      <c r="W1407" s="107"/>
      <c r="X1407" s="62"/>
      <c r="Y1407" s="108"/>
    </row>
    <row r="1408" spans="23:25" x14ac:dyDescent="0.25">
      <c r="W1408" s="107"/>
      <c r="X1408" s="62"/>
      <c r="Y1408" s="108"/>
    </row>
    <row r="1409" spans="23:25" x14ac:dyDescent="0.25">
      <c r="W1409" s="107"/>
      <c r="X1409" s="62"/>
      <c r="Y1409" s="108"/>
    </row>
    <row r="1410" spans="23:25" x14ac:dyDescent="0.25">
      <c r="W1410" s="107"/>
      <c r="X1410" s="62"/>
      <c r="Y1410" s="108"/>
    </row>
    <row r="1411" spans="23:25" x14ac:dyDescent="0.25">
      <c r="W1411" s="107"/>
      <c r="X1411" s="62"/>
      <c r="Y1411" s="108"/>
    </row>
    <row r="1412" spans="23:25" x14ac:dyDescent="0.25">
      <c r="W1412" s="107"/>
      <c r="X1412" s="62"/>
      <c r="Y1412" s="108"/>
    </row>
    <row r="1413" spans="23:25" x14ac:dyDescent="0.25">
      <c r="W1413" s="107"/>
      <c r="X1413" s="62"/>
      <c r="Y1413" s="108"/>
    </row>
    <row r="1414" spans="23:25" x14ac:dyDescent="0.25">
      <c r="W1414" s="107"/>
      <c r="X1414" s="62"/>
      <c r="Y1414" s="108"/>
    </row>
    <row r="1415" spans="23:25" x14ac:dyDescent="0.25">
      <c r="W1415" s="107"/>
      <c r="X1415" s="62"/>
      <c r="Y1415" s="108"/>
    </row>
    <row r="1416" spans="23:25" x14ac:dyDescent="0.25">
      <c r="W1416" s="107"/>
      <c r="X1416" s="62"/>
      <c r="Y1416" s="108"/>
    </row>
    <row r="1417" spans="23:25" x14ac:dyDescent="0.25">
      <c r="W1417" s="107"/>
      <c r="X1417" s="62"/>
      <c r="Y1417" s="108"/>
    </row>
    <row r="1418" spans="23:25" x14ac:dyDescent="0.25">
      <c r="W1418" s="107"/>
      <c r="X1418" s="62"/>
      <c r="Y1418" s="108"/>
    </row>
    <row r="1419" spans="23:25" x14ac:dyDescent="0.25">
      <c r="W1419" s="107"/>
      <c r="X1419" s="62"/>
      <c r="Y1419" s="108"/>
    </row>
    <row r="1420" spans="23:25" x14ac:dyDescent="0.25">
      <c r="W1420" s="107"/>
      <c r="X1420" s="62"/>
      <c r="Y1420" s="108"/>
    </row>
    <row r="1421" spans="23:25" x14ac:dyDescent="0.25">
      <c r="W1421" s="107"/>
      <c r="X1421" s="62"/>
      <c r="Y1421" s="108"/>
    </row>
    <row r="1422" spans="23:25" x14ac:dyDescent="0.25">
      <c r="W1422" s="107"/>
      <c r="X1422" s="62"/>
      <c r="Y1422" s="108"/>
    </row>
    <row r="1423" spans="23:25" x14ac:dyDescent="0.25">
      <c r="W1423" s="107"/>
      <c r="X1423" s="62"/>
      <c r="Y1423" s="108"/>
    </row>
    <row r="1424" spans="23:25" x14ac:dyDescent="0.25">
      <c r="W1424" s="107"/>
      <c r="X1424" s="62"/>
      <c r="Y1424" s="108"/>
    </row>
    <row r="1425" spans="23:25" x14ac:dyDescent="0.25">
      <c r="W1425" s="107"/>
      <c r="X1425" s="62"/>
      <c r="Y1425" s="108"/>
    </row>
    <row r="1426" spans="23:25" x14ac:dyDescent="0.25">
      <c r="W1426" s="107"/>
      <c r="X1426" s="62"/>
      <c r="Y1426" s="108"/>
    </row>
    <row r="1427" spans="23:25" x14ac:dyDescent="0.25">
      <c r="W1427" s="107"/>
      <c r="X1427" s="62"/>
      <c r="Y1427" s="108"/>
    </row>
    <row r="1428" spans="23:25" x14ac:dyDescent="0.25">
      <c r="W1428" s="107"/>
      <c r="X1428" s="62"/>
      <c r="Y1428" s="108"/>
    </row>
    <row r="1429" spans="23:25" x14ac:dyDescent="0.25">
      <c r="W1429" s="107"/>
      <c r="X1429" s="62"/>
      <c r="Y1429" s="108"/>
    </row>
    <row r="1430" spans="23:25" x14ac:dyDescent="0.25">
      <c r="W1430" s="107"/>
      <c r="X1430" s="62"/>
      <c r="Y1430" s="108"/>
    </row>
    <row r="1431" spans="23:25" x14ac:dyDescent="0.25">
      <c r="W1431" s="107"/>
      <c r="X1431" s="62"/>
      <c r="Y1431" s="108"/>
    </row>
    <row r="1432" spans="23:25" x14ac:dyDescent="0.25">
      <c r="W1432" s="107"/>
      <c r="X1432" s="62"/>
      <c r="Y1432" s="108"/>
    </row>
    <row r="1433" spans="23:25" x14ac:dyDescent="0.25">
      <c r="W1433" s="107"/>
      <c r="X1433" s="62"/>
      <c r="Y1433" s="108"/>
    </row>
    <row r="1434" spans="23:25" x14ac:dyDescent="0.25">
      <c r="W1434" s="107"/>
      <c r="X1434" s="62"/>
      <c r="Y1434" s="108"/>
    </row>
    <row r="1435" spans="23:25" x14ac:dyDescent="0.25">
      <c r="W1435" s="107"/>
      <c r="X1435" s="62"/>
      <c r="Y1435" s="108"/>
    </row>
    <row r="1436" spans="23:25" x14ac:dyDescent="0.25">
      <c r="W1436" s="107"/>
      <c r="X1436" s="62"/>
      <c r="Y1436" s="108"/>
    </row>
    <row r="1437" spans="23:25" x14ac:dyDescent="0.25">
      <c r="W1437" s="107"/>
      <c r="X1437" s="62"/>
      <c r="Y1437" s="108"/>
    </row>
    <row r="1438" spans="23:25" x14ac:dyDescent="0.25">
      <c r="W1438" s="107"/>
      <c r="X1438" s="62"/>
      <c r="Y1438" s="108"/>
    </row>
    <row r="1439" spans="23:25" x14ac:dyDescent="0.25">
      <c r="W1439" s="107"/>
      <c r="X1439" s="62"/>
      <c r="Y1439" s="108"/>
    </row>
    <row r="1440" spans="23:25" x14ac:dyDescent="0.25">
      <c r="W1440" s="107"/>
      <c r="X1440" s="62"/>
      <c r="Y1440" s="108"/>
    </row>
    <row r="1441" spans="23:25" x14ac:dyDescent="0.25">
      <c r="W1441" s="107"/>
      <c r="X1441" s="62"/>
      <c r="Y1441" s="108"/>
    </row>
    <row r="1442" spans="23:25" x14ac:dyDescent="0.25">
      <c r="W1442" s="107"/>
      <c r="X1442" s="62"/>
      <c r="Y1442" s="108"/>
    </row>
    <row r="1443" spans="23:25" x14ac:dyDescent="0.25">
      <c r="W1443" s="107"/>
      <c r="X1443" s="62"/>
      <c r="Y1443" s="108"/>
    </row>
    <row r="1444" spans="23:25" x14ac:dyDescent="0.25">
      <c r="W1444" s="107"/>
      <c r="X1444" s="62"/>
      <c r="Y1444" s="108"/>
    </row>
    <row r="1445" spans="23:25" x14ac:dyDescent="0.25">
      <c r="W1445" s="107"/>
      <c r="X1445" s="62"/>
      <c r="Y1445" s="108"/>
    </row>
    <row r="1446" spans="23:25" x14ac:dyDescent="0.25">
      <c r="W1446" s="107"/>
      <c r="X1446" s="62"/>
      <c r="Y1446" s="108"/>
    </row>
    <row r="1447" spans="23:25" x14ac:dyDescent="0.25">
      <c r="W1447" s="107"/>
      <c r="X1447" s="62"/>
      <c r="Y1447" s="108"/>
    </row>
    <row r="1448" spans="23:25" x14ac:dyDescent="0.25">
      <c r="W1448" s="107"/>
      <c r="X1448" s="62"/>
      <c r="Y1448" s="108"/>
    </row>
    <row r="1449" spans="23:25" x14ac:dyDescent="0.25">
      <c r="W1449" s="107"/>
      <c r="X1449" s="62"/>
      <c r="Y1449" s="108"/>
    </row>
    <row r="1450" spans="23:25" x14ac:dyDescent="0.25">
      <c r="W1450" s="107"/>
      <c r="X1450" s="62"/>
      <c r="Y1450" s="108"/>
    </row>
    <row r="1451" spans="23:25" x14ac:dyDescent="0.25">
      <c r="W1451" s="107"/>
      <c r="X1451" s="62"/>
      <c r="Y1451" s="108"/>
    </row>
    <row r="1452" spans="23:25" x14ac:dyDescent="0.25">
      <c r="W1452" s="107"/>
      <c r="X1452" s="62"/>
      <c r="Y1452" s="108"/>
    </row>
    <row r="1453" spans="23:25" x14ac:dyDescent="0.25">
      <c r="W1453" s="107"/>
      <c r="X1453" s="62"/>
      <c r="Y1453" s="108"/>
    </row>
    <row r="1454" spans="23:25" x14ac:dyDescent="0.25">
      <c r="W1454" s="107"/>
      <c r="X1454" s="62"/>
      <c r="Y1454" s="108"/>
    </row>
    <row r="1455" spans="23:25" x14ac:dyDescent="0.25">
      <c r="W1455" s="107"/>
      <c r="X1455" s="62"/>
      <c r="Y1455" s="108"/>
    </row>
    <row r="1456" spans="23:25" x14ac:dyDescent="0.25">
      <c r="W1456" s="107"/>
      <c r="X1456" s="62"/>
      <c r="Y1456" s="108"/>
    </row>
    <row r="1457" spans="23:25" x14ac:dyDescent="0.25">
      <c r="W1457" s="107"/>
      <c r="X1457" s="62"/>
      <c r="Y1457" s="108"/>
    </row>
    <row r="1458" spans="23:25" x14ac:dyDescent="0.25">
      <c r="W1458" s="107"/>
      <c r="X1458" s="62"/>
      <c r="Y1458" s="108"/>
    </row>
    <row r="1459" spans="23:25" x14ac:dyDescent="0.25">
      <c r="W1459" s="107"/>
      <c r="X1459" s="62"/>
      <c r="Y1459" s="108"/>
    </row>
    <row r="1460" spans="23:25" x14ac:dyDescent="0.25">
      <c r="W1460" s="107"/>
      <c r="X1460" s="62"/>
      <c r="Y1460" s="108"/>
    </row>
    <row r="1461" spans="23:25" x14ac:dyDescent="0.25">
      <c r="W1461" s="107"/>
      <c r="X1461" s="62"/>
      <c r="Y1461" s="108"/>
    </row>
    <row r="1462" spans="23:25" x14ac:dyDescent="0.25">
      <c r="W1462" s="107"/>
      <c r="X1462" s="62"/>
      <c r="Y1462" s="108"/>
    </row>
    <row r="1463" spans="23:25" x14ac:dyDescent="0.25">
      <c r="W1463" s="107"/>
      <c r="X1463" s="62"/>
      <c r="Y1463" s="108"/>
    </row>
    <row r="1464" spans="23:25" x14ac:dyDescent="0.25">
      <c r="W1464" s="107"/>
      <c r="X1464" s="62"/>
      <c r="Y1464" s="108"/>
    </row>
    <row r="1465" spans="23:25" x14ac:dyDescent="0.25">
      <c r="W1465" s="107"/>
      <c r="X1465" s="62"/>
      <c r="Y1465" s="108"/>
    </row>
    <row r="1466" spans="23:25" x14ac:dyDescent="0.25">
      <c r="W1466" s="107"/>
      <c r="X1466" s="62"/>
      <c r="Y1466" s="108"/>
    </row>
    <row r="1467" spans="23:25" x14ac:dyDescent="0.25">
      <c r="W1467" s="107"/>
      <c r="X1467" s="62"/>
      <c r="Y1467" s="108"/>
    </row>
    <row r="1468" spans="23:25" x14ac:dyDescent="0.25">
      <c r="W1468" s="107"/>
      <c r="X1468" s="62"/>
      <c r="Y1468" s="108"/>
    </row>
    <row r="1469" spans="23:25" x14ac:dyDescent="0.25">
      <c r="W1469" s="107"/>
      <c r="X1469" s="62"/>
      <c r="Y1469" s="108"/>
    </row>
    <row r="1470" spans="23:25" x14ac:dyDescent="0.25">
      <c r="W1470" s="107"/>
      <c r="X1470" s="62"/>
      <c r="Y1470" s="108"/>
    </row>
    <row r="1471" spans="23:25" x14ac:dyDescent="0.25">
      <c r="W1471" s="107"/>
      <c r="X1471" s="62"/>
      <c r="Y1471" s="108"/>
    </row>
    <row r="1472" spans="23:25" x14ac:dyDescent="0.25">
      <c r="W1472" s="107"/>
      <c r="X1472" s="62"/>
      <c r="Y1472" s="108"/>
    </row>
    <row r="1473" spans="23:25" x14ac:dyDescent="0.25">
      <c r="W1473" s="107"/>
      <c r="X1473" s="62"/>
      <c r="Y1473" s="108"/>
    </row>
    <row r="1474" spans="23:25" x14ac:dyDescent="0.25">
      <c r="W1474" s="107"/>
      <c r="X1474" s="62"/>
      <c r="Y1474" s="108"/>
    </row>
    <row r="1475" spans="23:25" x14ac:dyDescent="0.25">
      <c r="W1475" s="107"/>
      <c r="X1475" s="62"/>
      <c r="Y1475" s="108"/>
    </row>
    <row r="1476" spans="23:25" x14ac:dyDescent="0.25">
      <c r="W1476" s="107"/>
      <c r="X1476" s="62"/>
      <c r="Y1476" s="108"/>
    </row>
    <row r="1477" spans="23:25" x14ac:dyDescent="0.25">
      <c r="W1477" s="107"/>
      <c r="X1477" s="62"/>
      <c r="Y1477" s="108"/>
    </row>
    <row r="1478" spans="23:25" x14ac:dyDescent="0.25">
      <c r="W1478" s="107"/>
      <c r="X1478" s="62"/>
      <c r="Y1478" s="108"/>
    </row>
    <row r="1479" spans="23:25" x14ac:dyDescent="0.25">
      <c r="W1479" s="107"/>
      <c r="X1479" s="62"/>
      <c r="Y1479" s="108"/>
    </row>
    <row r="1480" spans="23:25" x14ac:dyDescent="0.25">
      <c r="W1480" s="107"/>
      <c r="X1480" s="62"/>
      <c r="Y1480" s="108"/>
    </row>
    <row r="1481" spans="23:25" x14ac:dyDescent="0.25">
      <c r="W1481" s="107"/>
      <c r="X1481" s="62"/>
      <c r="Y1481" s="108"/>
    </row>
    <row r="1482" spans="23:25" x14ac:dyDescent="0.25">
      <c r="W1482" s="107"/>
      <c r="X1482" s="62"/>
      <c r="Y1482" s="108"/>
    </row>
    <row r="1483" spans="23:25" x14ac:dyDescent="0.25">
      <c r="W1483" s="107"/>
      <c r="X1483" s="62"/>
      <c r="Y1483" s="108"/>
    </row>
    <row r="1484" spans="23:25" x14ac:dyDescent="0.25">
      <c r="W1484" s="107"/>
      <c r="X1484" s="62"/>
      <c r="Y1484" s="108"/>
    </row>
    <row r="1485" spans="23:25" x14ac:dyDescent="0.25">
      <c r="W1485" s="107"/>
      <c r="X1485" s="62"/>
      <c r="Y1485" s="108"/>
    </row>
    <row r="1486" spans="23:25" x14ac:dyDescent="0.25">
      <c r="W1486" s="107"/>
      <c r="X1486" s="62"/>
      <c r="Y1486" s="108"/>
    </row>
    <row r="1487" spans="23:25" x14ac:dyDescent="0.25">
      <c r="W1487" s="107"/>
      <c r="X1487" s="62"/>
      <c r="Y1487" s="108"/>
    </row>
    <row r="1488" spans="23:25" x14ac:dyDescent="0.25">
      <c r="W1488" s="107"/>
      <c r="X1488" s="62"/>
      <c r="Y1488" s="108"/>
    </row>
    <row r="1489" spans="23:25" x14ac:dyDescent="0.25">
      <c r="W1489" s="107"/>
      <c r="X1489" s="62"/>
      <c r="Y1489" s="108"/>
    </row>
    <row r="1490" spans="23:25" x14ac:dyDescent="0.25">
      <c r="W1490" s="107"/>
      <c r="X1490" s="62"/>
      <c r="Y1490" s="108"/>
    </row>
    <row r="1491" spans="23:25" x14ac:dyDescent="0.25">
      <c r="W1491" s="107"/>
      <c r="X1491" s="62"/>
      <c r="Y1491" s="108"/>
    </row>
    <row r="1492" spans="23:25" x14ac:dyDescent="0.25">
      <c r="W1492" s="107"/>
      <c r="X1492" s="62"/>
      <c r="Y1492" s="108"/>
    </row>
    <row r="1493" spans="23:25" x14ac:dyDescent="0.25">
      <c r="W1493" s="107"/>
      <c r="X1493" s="62"/>
      <c r="Y1493" s="108"/>
    </row>
    <row r="1494" spans="23:25" x14ac:dyDescent="0.25">
      <c r="W1494" s="107"/>
      <c r="X1494" s="62"/>
      <c r="Y1494" s="108"/>
    </row>
    <row r="1495" spans="23:25" x14ac:dyDescent="0.25">
      <c r="W1495" s="107"/>
      <c r="X1495" s="62"/>
      <c r="Y1495" s="108"/>
    </row>
    <row r="1496" spans="23:25" x14ac:dyDescent="0.25">
      <c r="W1496" s="107"/>
      <c r="X1496" s="62"/>
      <c r="Y1496" s="108"/>
    </row>
    <row r="1497" spans="23:25" x14ac:dyDescent="0.25">
      <c r="W1497" s="107"/>
      <c r="X1497" s="62"/>
      <c r="Y1497" s="108"/>
    </row>
    <row r="1498" spans="23:25" x14ac:dyDescent="0.25">
      <c r="W1498" s="107"/>
      <c r="X1498" s="62"/>
      <c r="Y1498" s="108"/>
    </row>
    <row r="1499" spans="23:25" x14ac:dyDescent="0.25">
      <c r="W1499" s="107"/>
      <c r="X1499" s="62"/>
      <c r="Y1499" s="108"/>
    </row>
    <row r="1500" spans="23:25" x14ac:dyDescent="0.25">
      <c r="W1500" s="107"/>
      <c r="X1500" s="62"/>
      <c r="Y1500" s="108"/>
    </row>
    <row r="1501" spans="23:25" x14ac:dyDescent="0.25">
      <c r="W1501" s="107"/>
      <c r="X1501" s="62"/>
      <c r="Y1501" s="108"/>
    </row>
    <row r="1502" spans="23:25" x14ac:dyDescent="0.25">
      <c r="W1502" s="107"/>
      <c r="X1502" s="62"/>
      <c r="Y1502" s="108"/>
    </row>
    <row r="1503" spans="23:25" x14ac:dyDescent="0.25">
      <c r="W1503" s="107"/>
      <c r="X1503" s="62"/>
      <c r="Y1503" s="108"/>
    </row>
    <row r="1504" spans="23:25" x14ac:dyDescent="0.25">
      <c r="W1504" s="107"/>
      <c r="X1504" s="62"/>
      <c r="Y1504" s="108"/>
    </row>
    <row r="1505" spans="23:25" x14ac:dyDescent="0.25">
      <c r="W1505" s="107"/>
      <c r="X1505" s="62"/>
      <c r="Y1505" s="108"/>
    </row>
    <row r="1506" spans="23:25" x14ac:dyDescent="0.25">
      <c r="W1506" s="107"/>
      <c r="X1506" s="62"/>
      <c r="Y1506" s="108"/>
    </row>
    <row r="1507" spans="23:25" x14ac:dyDescent="0.25">
      <c r="W1507" s="107"/>
      <c r="X1507" s="62"/>
      <c r="Y1507" s="108"/>
    </row>
    <row r="1508" spans="23:25" x14ac:dyDescent="0.25">
      <c r="W1508" s="107"/>
      <c r="X1508" s="62"/>
      <c r="Y1508" s="108"/>
    </row>
    <row r="1509" spans="23:25" x14ac:dyDescent="0.25">
      <c r="W1509" s="107"/>
      <c r="X1509" s="62"/>
      <c r="Y1509" s="108"/>
    </row>
    <row r="1510" spans="23:25" x14ac:dyDescent="0.25">
      <c r="W1510" s="107"/>
      <c r="X1510" s="62"/>
      <c r="Y1510" s="108"/>
    </row>
    <row r="1511" spans="23:25" x14ac:dyDescent="0.25">
      <c r="W1511" s="107"/>
      <c r="X1511" s="62"/>
      <c r="Y1511" s="108"/>
    </row>
    <row r="1512" spans="23:25" x14ac:dyDescent="0.25">
      <c r="W1512" s="107"/>
      <c r="X1512" s="62"/>
      <c r="Y1512" s="108"/>
    </row>
    <row r="1513" spans="23:25" x14ac:dyDescent="0.25">
      <c r="W1513" s="107"/>
      <c r="X1513" s="62"/>
      <c r="Y1513" s="108"/>
    </row>
    <row r="1514" spans="23:25" x14ac:dyDescent="0.25">
      <c r="W1514" s="107"/>
      <c r="X1514" s="62"/>
      <c r="Y1514" s="108"/>
    </row>
    <row r="1515" spans="23:25" x14ac:dyDescent="0.25">
      <c r="W1515" s="107"/>
      <c r="X1515" s="62"/>
      <c r="Y1515" s="108"/>
    </row>
    <row r="1516" spans="23:25" x14ac:dyDescent="0.25">
      <c r="W1516" s="107"/>
      <c r="X1516" s="62"/>
      <c r="Y1516" s="108"/>
    </row>
    <row r="1517" spans="23:25" x14ac:dyDescent="0.25">
      <c r="W1517" s="107"/>
      <c r="X1517" s="62"/>
      <c r="Y1517" s="108"/>
    </row>
    <row r="1518" spans="23:25" x14ac:dyDescent="0.25">
      <c r="W1518" s="107"/>
      <c r="X1518" s="62"/>
      <c r="Y1518" s="108"/>
    </row>
    <row r="1519" spans="23:25" x14ac:dyDescent="0.25">
      <c r="W1519" s="107"/>
      <c r="X1519" s="62"/>
      <c r="Y1519" s="108"/>
    </row>
    <row r="1520" spans="23:25" x14ac:dyDescent="0.25">
      <c r="W1520" s="107"/>
      <c r="X1520" s="62"/>
      <c r="Y1520" s="108"/>
    </row>
    <row r="1521" spans="23:25" x14ac:dyDescent="0.25">
      <c r="W1521" s="107"/>
      <c r="X1521" s="62"/>
      <c r="Y1521" s="108"/>
    </row>
    <row r="1522" spans="23:25" x14ac:dyDescent="0.25">
      <c r="W1522" s="107"/>
      <c r="X1522" s="62"/>
      <c r="Y1522" s="108"/>
    </row>
    <row r="1523" spans="23:25" x14ac:dyDescent="0.25">
      <c r="W1523" s="107"/>
      <c r="X1523" s="62"/>
      <c r="Y1523" s="108"/>
    </row>
    <row r="1524" spans="23:25" x14ac:dyDescent="0.25">
      <c r="W1524" s="107"/>
      <c r="X1524" s="62"/>
      <c r="Y1524" s="108"/>
    </row>
    <row r="1525" spans="23:25" x14ac:dyDescent="0.25">
      <c r="W1525" s="107"/>
      <c r="X1525" s="62"/>
      <c r="Y1525" s="108"/>
    </row>
    <row r="1526" spans="23:25" x14ac:dyDescent="0.25">
      <c r="W1526" s="107"/>
      <c r="X1526" s="62"/>
      <c r="Y1526" s="108"/>
    </row>
    <row r="1527" spans="23:25" x14ac:dyDescent="0.25">
      <c r="W1527" s="107"/>
      <c r="X1527" s="62"/>
      <c r="Y1527" s="108"/>
    </row>
    <row r="1528" spans="23:25" x14ac:dyDescent="0.25">
      <c r="W1528" s="107"/>
      <c r="X1528" s="62"/>
      <c r="Y1528" s="108"/>
    </row>
    <row r="1529" spans="23:25" x14ac:dyDescent="0.25">
      <c r="W1529" s="107"/>
      <c r="X1529" s="62"/>
      <c r="Y1529" s="108"/>
    </row>
    <row r="1530" spans="23:25" x14ac:dyDescent="0.25">
      <c r="W1530" s="107"/>
      <c r="X1530" s="62"/>
      <c r="Y1530" s="108"/>
    </row>
    <row r="1531" spans="23:25" x14ac:dyDescent="0.25">
      <c r="W1531" s="107"/>
      <c r="X1531" s="62"/>
      <c r="Y1531" s="108"/>
    </row>
    <row r="1532" spans="23:25" x14ac:dyDescent="0.25">
      <c r="W1532" s="107"/>
      <c r="X1532" s="62"/>
      <c r="Y1532" s="108"/>
    </row>
    <row r="1533" spans="23:25" x14ac:dyDescent="0.25">
      <c r="W1533" s="107"/>
      <c r="X1533" s="62"/>
      <c r="Y1533" s="108"/>
    </row>
    <row r="1534" spans="23:25" x14ac:dyDescent="0.25">
      <c r="W1534" s="107"/>
      <c r="X1534" s="62"/>
      <c r="Y1534" s="108"/>
    </row>
    <row r="1535" spans="23:25" x14ac:dyDescent="0.25">
      <c r="W1535" s="107"/>
      <c r="X1535" s="62"/>
      <c r="Y1535" s="108"/>
    </row>
    <row r="1536" spans="23:25" x14ac:dyDescent="0.25">
      <c r="W1536" s="107"/>
      <c r="X1536" s="62"/>
      <c r="Y1536" s="108"/>
    </row>
    <row r="1537" spans="23:25" x14ac:dyDescent="0.25">
      <c r="W1537" s="107"/>
      <c r="X1537" s="62"/>
      <c r="Y1537" s="108"/>
    </row>
    <row r="1538" spans="23:25" x14ac:dyDescent="0.25">
      <c r="W1538" s="107"/>
      <c r="X1538" s="62"/>
      <c r="Y1538" s="108"/>
    </row>
    <row r="1539" spans="23:25" x14ac:dyDescent="0.25">
      <c r="W1539" s="107"/>
      <c r="X1539" s="62"/>
      <c r="Y1539" s="108"/>
    </row>
    <row r="1540" spans="23:25" x14ac:dyDescent="0.25">
      <c r="W1540" s="107"/>
      <c r="X1540" s="62"/>
      <c r="Y1540" s="108"/>
    </row>
    <row r="1541" spans="23:25" x14ac:dyDescent="0.25">
      <c r="W1541" s="107"/>
      <c r="X1541" s="62"/>
      <c r="Y1541" s="108"/>
    </row>
    <row r="1542" spans="23:25" x14ac:dyDescent="0.25">
      <c r="W1542" s="107"/>
      <c r="X1542" s="62"/>
      <c r="Y1542" s="108"/>
    </row>
    <row r="1543" spans="23:25" x14ac:dyDescent="0.25">
      <c r="W1543" s="107"/>
      <c r="X1543" s="62"/>
      <c r="Y1543" s="108"/>
    </row>
    <row r="1544" spans="23:25" x14ac:dyDescent="0.25">
      <c r="W1544" s="107"/>
      <c r="X1544" s="62"/>
      <c r="Y1544" s="108"/>
    </row>
    <row r="1545" spans="23:25" x14ac:dyDescent="0.25">
      <c r="W1545" s="107"/>
      <c r="X1545" s="62"/>
      <c r="Y1545" s="108"/>
    </row>
    <row r="1546" spans="23:25" x14ac:dyDescent="0.25">
      <c r="W1546" s="107"/>
      <c r="X1546" s="62"/>
      <c r="Y1546" s="108"/>
    </row>
    <row r="1547" spans="23:25" x14ac:dyDescent="0.25">
      <c r="W1547" s="107"/>
      <c r="X1547" s="62"/>
      <c r="Y1547" s="108"/>
    </row>
    <row r="1548" spans="23:25" x14ac:dyDescent="0.25">
      <c r="W1548" s="107"/>
      <c r="X1548" s="62"/>
      <c r="Y1548" s="108"/>
    </row>
    <row r="1549" spans="23:25" x14ac:dyDescent="0.25">
      <c r="W1549" s="107"/>
      <c r="X1549" s="62"/>
      <c r="Y1549" s="108"/>
    </row>
    <row r="1550" spans="23:25" x14ac:dyDescent="0.25">
      <c r="W1550" s="107"/>
      <c r="X1550" s="62"/>
      <c r="Y1550" s="108"/>
    </row>
    <row r="1551" spans="23:25" x14ac:dyDescent="0.25">
      <c r="W1551" s="107"/>
      <c r="X1551" s="62"/>
      <c r="Y1551" s="108"/>
    </row>
    <row r="1552" spans="23:25" x14ac:dyDescent="0.25">
      <c r="W1552" s="107"/>
      <c r="X1552" s="62"/>
      <c r="Y1552" s="108"/>
    </row>
    <row r="1553" spans="23:25" x14ac:dyDescent="0.25">
      <c r="W1553" s="107"/>
      <c r="X1553" s="62"/>
      <c r="Y1553" s="108"/>
    </row>
    <row r="1554" spans="23:25" x14ac:dyDescent="0.25">
      <c r="W1554" s="107"/>
      <c r="X1554" s="62"/>
      <c r="Y1554" s="108"/>
    </row>
    <row r="1555" spans="23:25" x14ac:dyDescent="0.25">
      <c r="W1555" s="107"/>
      <c r="X1555" s="62"/>
      <c r="Y1555" s="108"/>
    </row>
    <row r="1556" spans="23:25" x14ac:dyDescent="0.25">
      <c r="W1556" s="107"/>
      <c r="X1556" s="62"/>
      <c r="Y1556" s="108"/>
    </row>
    <row r="1557" spans="23:25" x14ac:dyDescent="0.25">
      <c r="W1557" s="107"/>
      <c r="X1557" s="62"/>
      <c r="Y1557" s="108"/>
    </row>
    <row r="1558" spans="23:25" x14ac:dyDescent="0.25">
      <c r="W1558" s="107"/>
      <c r="X1558" s="62"/>
      <c r="Y1558" s="108"/>
    </row>
    <row r="1559" spans="23:25" x14ac:dyDescent="0.25">
      <c r="W1559" s="107"/>
      <c r="X1559" s="62"/>
      <c r="Y1559" s="108"/>
    </row>
    <row r="1560" spans="23:25" x14ac:dyDescent="0.25">
      <c r="W1560" s="107"/>
      <c r="X1560" s="62"/>
      <c r="Y1560" s="108"/>
    </row>
    <row r="1561" spans="23:25" x14ac:dyDescent="0.25">
      <c r="W1561" s="107"/>
      <c r="X1561" s="62"/>
      <c r="Y1561" s="108"/>
    </row>
    <row r="1562" spans="23:25" x14ac:dyDescent="0.25">
      <c r="W1562" s="107"/>
      <c r="X1562" s="62"/>
      <c r="Y1562" s="108"/>
    </row>
    <row r="1563" spans="23:25" x14ac:dyDescent="0.25">
      <c r="W1563" s="107"/>
      <c r="X1563" s="62"/>
      <c r="Y1563" s="108"/>
    </row>
    <row r="1564" spans="23:25" x14ac:dyDescent="0.25">
      <c r="W1564" s="107"/>
      <c r="X1564" s="62"/>
      <c r="Y1564" s="108"/>
    </row>
    <row r="1565" spans="23:25" x14ac:dyDescent="0.25">
      <c r="W1565" s="107"/>
      <c r="X1565" s="62"/>
      <c r="Y1565" s="108"/>
    </row>
    <row r="1566" spans="23:25" x14ac:dyDescent="0.25">
      <c r="W1566" s="107"/>
      <c r="X1566" s="62"/>
      <c r="Y1566" s="108"/>
    </row>
    <row r="1567" spans="23:25" x14ac:dyDescent="0.25">
      <c r="W1567" s="107"/>
      <c r="X1567" s="62"/>
      <c r="Y1567" s="108"/>
    </row>
    <row r="1568" spans="23:25" x14ac:dyDescent="0.25">
      <c r="W1568" s="107"/>
      <c r="X1568" s="62"/>
      <c r="Y1568" s="108"/>
    </row>
    <row r="1569" spans="23:25" x14ac:dyDescent="0.25">
      <c r="W1569" s="107"/>
      <c r="X1569" s="62"/>
      <c r="Y1569" s="108"/>
    </row>
    <row r="1570" spans="23:25" x14ac:dyDescent="0.25">
      <c r="W1570" s="107"/>
      <c r="X1570" s="62"/>
      <c r="Y1570" s="108"/>
    </row>
    <row r="1571" spans="23:25" x14ac:dyDescent="0.25">
      <c r="W1571" s="107"/>
      <c r="X1571" s="62"/>
      <c r="Y1571" s="108"/>
    </row>
    <row r="1572" spans="23:25" x14ac:dyDescent="0.25">
      <c r="W1572" s="107"/>
      <c r="X1572" s="62"/>
      <c r="Y1572" s="108"/>
    </row>
    <row r="1573" spans="23:25" x14ac:dyDescent="0.25">
      <c r="W1573" s="107"/>
      <c r="X1573" s="62"/>
      <c r="Y1573" s="108"/>
    </row>
    <row r="1574" spans="23:25" x14ac:dyDescent="0.25">
      <c r="W1574" s="107"/>
      <c r="X1574" s="62"/>
      <c r="Y1574" s="108"/>
    </row>
    <row r="1575" spans="23:25" x14ac:dyDescent="0.25">
      <c r="W1575" s="107"/>
      <c r="X1575" s="62"/>
      <c r="Y1575" s="108"/>
    </row>
    <row r="1576" spans="23:25" x14ac:dyDescent="0.25">
      <c r="W1576" s="107"/>
      <c r="X1576" s="62"/>
      <c r="Y1576" s="108"/>
    </row>
    <row r="1577" spans="23:25" x14ac:dyDescent="0.25">
      <c r="W1577" s="107"/>
      <c r="X1577" s="62"/>
      <c r="Y1577" s="108"/>
    </row>
    <row r="1578" spans="23:25" x14ac:dyDescent="0.25">
      <c r="W1578" s="107"/>
      <c r="X1578" s="62"/>
      <c r="Y1578" s="108"/>
    </row>
    <row r="1579" spans="23:25" x14ac:dyDescent="0.25">
      <c r="W1579" s="107"/>
      <c r="X1579" s="62"/>
      <c r="Y1579" s="108"/>
    </row>
    <row r="1580" spans="23:25" x14ac:dyDescent="0.25">
      <c r="W1580" s="107"/>
      <c r="X1580" s="62"/>
      <c r="Y1580" s="108"/>
    </row>
    <row r="1581" spans="23:25" x14ac:dyDescent="0.25">
      <c r="W1581" s="107"/>
      <c r="X1581" s="62"/>
      <c r="Y1581" s="108"/>
    </row>
    <row r="1582" spans="23:25" x14ac:dyDescent="0.25">
      <c r="W1582" s="107"/>
      <c r="X1582" s="62"/>
      <c r="Y1582" s="108"/>
    </row>
    <row r="1583" spans="23:25" x14ac:dyDescent="0.25">
      <c r="W1583" s="107"/>
      <c r="X1583" s="62"/>
      <c r="Y1583" s="108"/>
    </row>
    <row r="1584" spans="23:25" x14ac:dyDescent="0.25">
      <c r="W1584" s="107"/>
      <c r="X1584" s="62"/>
      <c r="Y1584" s="108"/>
    </row>
    <row r="1585" spans="23:25" x14ac:dyDescent="0.25">
      <c r="W1585" s="107"/>
      <c r="X1585" s="62"/>
      <c r="Y1585" s="108"/>
    </row>
    <row r="1586" spans="23:25" x14ac:dyDescent="0.25">
      <c r="W1586" s="107"/>
      <c r="X1586" s="62"/>
      <c r="Y1586" s="108"/>
    </row>
    <row r="1587" spans="23:25" x14ac:dyDescent="0.25">
      <c r="W1587" s="107"/>
      <c r="X1587" s="62"/>
      <c r="Y1587" s="108"/>
    </row>
    <row r="1588" spans="23:25" x14ac:dyDescent="0.25">
      <c r="W1588" s="107"/>
      <c r="X1588" s="62"/>
      <c r="Y1588" s="108"/>
    </row>
    <row r="1589" spans="23:25" x14ac:dyDescent="0.25">
      <c r="W1589" s="107"/>
      <c r="X1589" s="62"/>
      <c r="Y1589" s="108"/>
    </row>
    <row r="1590" spans="23:25" x14ac:dyDescent="0.25">
      <c r="W1590" s="107"/>
      <c r="X1590" s="62"/>
      <c r="Y1590" s="108"/>
    </row>
    <row r="1591" spans="23:25" x14ac:dyDescent="0.25">
      <c r="W1591" s="107"/>
      <c r="X1591" s="62"/>
      <c r="Y1591" s="108"/>
    </row>
    <row r="1592" spans="23:25" x14ac:dyDescent="0.25">
      <c r="W1592" s="107"/>
      <c r="X1592" s="62"/>
      <c r="Y1592" s="108"/>
    </row>
    <row r="1593" spans="23:25" x14ac:dyDescent="0.25">
      <c r="W1593" s="107"/>
      <c r="X1593" s="62"/>
      <c r="Y1593" s="108"/>
    </row>
    <row r="1594" spans="23:25" x14ac:dyDescent="0.25">
      <c r="W1594" s="107"/>
      <c r="X1594" s="62"/>
      <c r="Y1594" s="108"/>
    </row>
    <row r="1595" spans="23:25" x14ac:dyDescent="0.25">
      <c r="W1595" s="107"/>
      <c r="X1595" s="62"/>
      <c r="Y1595" s="108"/>
    </row>
    <row r="1596" spans="23:25" x14ac:dyDescent="0.25">
      <c r="W1596" s="107"/>
      <c r="X1596" s="62"/>
      <c r="Y1596" s="108"/>
    </row>
    <row r="1597" spans="23:25" x14ac:dyDescent="0.25">
      <c r="W1597" s="107"/>
      <c r="X1597" s="62"/>
      <c r="Y1597" s="108"/>
    </row>
    <row r="1598" spans="23:25" x14ac:dyDescent="0.25">
      <c r="W1598" s="107"/>
      <c r="X1598" s="62"/>
      <c r="Y1598" s="108"/>
    </row>
    <row r="1599" spans="23:25" x14ac:dyDescent="0.25">
      <c r="W1599" s="107"/>
      <c r="X1599" s="62"/>
      <c r="Y1599" s="108"/>
    </row>
    <row r="1600" spans="23:25" x14ac:dyDescent="0.25">
      <c r="W1600" s="107"/>
      <c r="X1600" s="62"/>
      <c r="Y1600" s="108"/>
    </row>
    <row r="1601" spans="23:25" x14ac:dyDescent="0.25">
      <c r="W1601" s="107"/>
      <c r="X1601" s="62"/>
      <c r="Y1601" s="108"/>
    </row>
    <row r="1602" spans="23:25" x14ac:dyDescent="0.25">
      <c r="W1602" s="107"/>
      <c r="X1602" s="62"/>
      <c r="Y1602" s="108"/>
    </row>
    <row r="1603" spans="23:25" x14ac:dyDescent="0.25">
      <c r="W1603" s="107"/>
      <c r="X1603" s="62"/>
      <c r="Y1603" s="108"/>
    </row>
    <row r="1604" spans="23:25" x14ac:dyDescent="0.25">
      <c r="W1604" s="107"/>
      <c r="X1604" s="62"/>
      <c r="Y1604" s="108"/>
    </row>
    <row r="1605" spans="23:25" x14ac:dyDescent="0.25">
      <c r="W1605" s="107"/>
      <c r="X1605" s="62"/>
      <c r="Y1605" s="108"/>
    </row>
    <row r="1606" spans="23:25" x14ac:dyDescent="0.25">
      <c r="W1606" s="107"/>
      <c r="X1606" s="62"/>
      <c r="Y1606" s="108"/>
    </row>
    <row r="1607" spans="23:25" x14ac:dyDescent="0.25">
      <c r="W1607" s="107"/>
      <c r="X1607" s="62"/>
      <c r="Y1607" s="108"/>
    </row>
    <row r="1608" spans="23:25" x14ac:dyDescent="0.25">
      <c r="W1608" s="107"/>
      <c r="X1608" s="62"/>
      <c r="Y1608" s="108"/>
    </row>
    <row r="1609" spans="23:25" x14ac:dyDescent="0.25">
      <c r="W1609" s="107"/>
      <c r="X1609" s="62"/>
      <c r="Y1609" s="108"/>
    </row>
    <row r="1610" spans="23:25" x14ac:dyDescent="0.25">
      <c r="W1610" s="107"/>
      <c r="X1610" s="62"/>
      <c r="Y1610" s="108"/>
    </row>
    <row r="1611" spans="23:25" x14ac:dyDescent="0.25">
      <c r="W1611" s="107"/>
      <c r="X1611" s="62"/>
      <c r="Y1611" s="108"/>
    </row>
    <row r="1612" spans="23:25" x14ac:dyDescent="0.25">
      <c r="W1612" s="107"/>
      <c r="X1612" s="62"/>
      <c r="Y1612" s="108"/>
    </row>
    <row r="1613" spans="23:25" x14ac:dyDescent="0.25">
      <c r="W1613" s="107"/>
      <c r="X1613" s="62"/>
      <c r="Y1613" s="108"/>
    </row>
    <row r="1614" spans="23:25" x14ac:dyDescent="0.25">
      <c r="W1614" s="107"/>
      <c r="X1614" s="62"/>
      <c r="Y1614" s="108"/>
    </row>
    <row r="1615" spans="23:25" x14ac:dyDescent="0.25">
      <c r="W1615" s="107"/>
      <c r="X1615" s="62"/>
      <c r="Y1615" s="108"/>
    </row>
    <row r="1616" spans="23:25" x14ac:dyDescent="0.25">
      <c r="W1616" s="107"/>
      <c r="X1616" s="62"/>
      <c r="Y1616" s="108"/>
    </row>
    <row r="1617" spans="23:25" x14ac:dyDescent="0.25">
      <c r="W1617" s="107"/>
      <c r="X1617" s="62"/>
      <c r="Y1617" s="108"/>
    </row>
    <row r="1618" spans="23:25" x14ac:dyDescent="0.25">
      <c r="W1618" s="107"/>
      <c r="X1618" s="62"/>
      <c r="Y1618" s="108"/>
    </row>
    <row r="1619" spans="23:25" x14ac:dyDescent="0.25">
      <c r="W1619" s="107"/>
      <c r="X1619" s="62"/>
      <c r="Y1619" s="108"/>
    </row>
    <row r="1620" spans="23:25" x14ac:dyDescent="0.25">
      <c r="W1620" s="107"/>
      <c r="X1620" s="62"/>
      <c r="Y1620" s="108"/>
    </row>
    <row r="1621" spans="23:25" x14ac:dyDescent="0.25">
      <c r="W1621" s="107"/>
      <c r="X1621" s="62"/>
      <c r="Y1621" s="108"/>
    </row>
    <row r="1622" spans="23:25" x14ac:dyDescent="0.25">
      <c r="W1622" s="107"/>
      <c r="X1622" s="62"/>
      <c r="Y1622" s="108"/>
    </row>
    <row r="1623" spans="23:25" x14ac:dyDescent="0.25">
      <c r="W1623" s="107"/>
      <c r="X1623" s="62"/>
      <c r="Y1623" s="108"/>
    </row>
    <row r="1624" spans="23:25" x14ac:dyDescent="0.25">
      <c r="W1624" s="107"/>
      <c r="X1624" s="62"/>
      <c r="Y1624" s="108"/>
    </row>
    <row r="1625" spans="23:25" x14ac:dyDescent="0.25">
      <c r="W1625" s="107"/>
      <c r="X1625" s="62"/>
      <c r="Y1625" s="108"/>
    </row>
    <row r="1626" spans="23:25" x14ac:dyDescent="0.25">
      <c r="W1626" s="107"/>
      <c r="X1626" s="62"/>
      <c r="Y1626" s="108"/>
    </row>
    <row r="1627" spans="23:25" x14ac:dyDescent="0.25">
      <c r="W1627" s="107"/>
      <c r="X1627" s="62"/>
      <c r="Y1627" s="108"/>
    </row>
    <row r="1628" spans="23:25" x14ac:dyDescent="0.25">
      <c r="W1628" s="107"/>
      <c r="X1628" s="62"/>
      <c r="Y1628" s="108"/>
    </row>
    <row r="1629" spans="23:25" x14ac:dyDescent="0.25">
      <c r="W1629" s="107"/>
      <c r="X1629" s="62"/>
      <c r="Y1629" s="108"/>
    </row>
    <row r="1630" spans="23:25" x14ac:dyDescent="0.25">
      <c r="W1630" s="107"/>
      <c r="X1630" s="62"/>
      <c r="Y1630" s="108"/>
    </row>
    <row r="1631" spans="23:25" x14ac:dyDescent="0.25">
      <c r="W1631" s="107"/>
      <c r="X1631" s="62"/>
      <c r="Y1631" s="108"/>
    </row>
    <row r="1632" spans="23:25" x14ac:dyDescent="0.25">
      <c r="W1632" s="107"/>
      <c r="X1632" s="62"/>
      <c r="Y1632" s="108"/>
    </row>
    <row r="1633" spans="23:25" x14ac:dyDescent="0.25">
      <c r="W1633" s="107"/>
      <c r="X1633" s="62"/>
      <c r="Y1633" s="108"/>
    </row>
    <row r="1634" spans="23:25" x14ac:dyDescent="0.25">
      <c r="W1634" s="107"/>
      <c r="X1634" s="62"/>
      <c r="Y1634" s="108"/>
    </row>
    <row r="1635" spans="23:25" x14ac:dyDescent="0.25">
      <c r="W1635" s="107"/>
      <c r="X1635" s="62"/>
      <c r="Y1635" s="108"/>
    </row>
    <row r="1636" spans="23:25" x14ac:dyDescent="0.25">
      <c r="W1636" s="107"/>
      <c r="X1636" s="62"/>
      <c r="Y1636" s="108"/>
    </row>
    <row r="1637" spans="23:25" x14ac:dyDescent="0.25">
      <c r="W1637" s="107"/>
      <c r="X1637" s="62"/>
      <c r="Y1637" s="108"/>
    </row>
    <row r="1638" spans="23:25" x14ac:dyDescent="0.25">
      <c r="W1638" s="107"/>
      <c r="X1638" s="62"/>
      <c r="Y1638" s="108"/>
    </row>
    <row r="1639" spans="23:25" x14ac:dyDescent="0.25">
      <c r="W1639" s="107"/>
      <c r="X1639" s="62"/>
      <c r="Y1639" s="108"/>
    </row>
    <row r="1640" spans="23:25" x14ac:dyDescent="0.25">
      <c r="W1640" s="107"/>
      <c r="X1640" s="62"/>
      <c r="Y1640" s="108"/>
    </row>
    <row r="1641" spans="23:25" x14ac:dyDescent="0.25">
      <c r="W1641" s="107"/>
      <c r="X1641" s="62"/>
      <c r="Y1641" s="108"/>
    </row>
    <row r="1642" spans="23:25" x14ac:dyDescent="0.25">
      <c r="W1642" s="107"/>
      <c r="X1642" s="62"/>
      <c r="Y1642" s="108"/>
    </row>
    <row r="1643" spans="23:25" x14ac:dyDescent="0.25">
      <c r="W1643" s="107"/>
      <c r="X1643" s="62"/>
      <c r="Y1643" s="108"/>
    </row>
    <row r="1644" spans="23:25" x14ac:dyDescent="0.25">
      <c r="W1644" s="107"/>
      <c r="X1644" s="62"/>
      <c r="Y1644" s="108"/>
    </row>
    <row r="1645" spans="23:25" x14ac:dyDescent="0.25">
      <c r="W1645" s="107"/>
      <c r="X1645" s="62"/>
      <c r="Y1645" s="108"/>
    </row>
    <row r="1646" spans="23:25" x14ac:dyDescent="0.25">
      <c r="W1646" s="107"/>
      <c r="X1646" s="62"/>
      <c r="Y1646" s="108"/>
    </row>
    <row r="1647" spans="23:25" x14ac:dyDescent="0.25">
      <c r="W1647" s="107"/>
      <c r="X1647" s="62"/>
      <c r="Y1647" s="108"/>
    </row>
    <row r="1648" spans="23:25" x14ac:dyDescent="0.25">
      <c r="W1648" s="107"/>
      <c r="X1648" s="62"/>
      <c r="Y1648" s="108"/>
    </row>
    <row r="1649" spans="23:25" x14ac:dyDescent="0.25">
      <c r="W1649" s="107"/>
      <c r="X1649" s="62"/>
      <c r="Y1649" s="108"/>
    </row>
    <row r="1650" spans="23:25" x14ac:dyDescent="0.25">
      <c r="W1650" s="107"/>
      <c r="X1650" s="62"/>
      <c r="Y1650" s="108"/>
    </row>
    <row r="1651" spans="23:25" x14ac:dyDescent="0.25">
      <c r="W1651" s="107"/>
      <c r="X1651" s="62"/>
      <c r="Y1651" s="108"/>
    </row>
    <row r="1652" spans="23:25" x14ac:dyDescent="0.25">
      <c r="W1652" s="107"/>
      <c r="X1652" s="62"/>
      <c r="Y1652" s="108"/>
    </row>
    <row r="1653" spans="23:25" x14ac:dyDescent="0.25">
      <c r="W1653" s="107"/>
      <c r="X1653" s="62"/>
      <c r="Y1653" s="108"/>
    </row>
    <row r="1654" spans="23:25" x14ac:dyDescent="0.25">
      <c r="W1654" s="107"/>
      <c r="X1654" s="62"/>
      <c r="Y1654" s="108"/>
    </row>
    <row r="1655" spans="23:25" x14ac:dyDescent="0.25">
      <c r="W1655" s="107"/>
      <c r="X1655" s="62"/>
      <c r="Y1655" s="108"/>
    </row>
    <row r="1656" spans="23:25" x14ac:dyDescent="0.25">
      <c r="W1656" s="107"/>
      <c r="X1656" s="62"/>
      <c r="Y1656" s="108"/>
    </row>
    <row r="1657" spans="23:25" x14ac:dyDescent="0.25">
      <c r="W1657" s="107"/>
      <c r="X1657" s="62"/>
      <c r="Y1657" s="108"/>
    </row>
    <row r="1658" spans="23:25" x14ac:dyDescent="0.25">
      <c r="W1658" s="107"/>
      <c r="X1658" s="62"/>
      <c r="Y1658" s="108"/>
    </row>
    <row r="1659" spans="23:25" x14ac:dyDescent="0.25">
      <c r="W1659" s="107"/>
      <c r="X1659" s="62"/>
      <c r="Y1659" s="108"/>
    </row>
    <row r="1660" spans="23:25" x14ac:dyDescent="0.25">
      <c r="W1660" s="107"/>
      <c r="X1660" s="62"/>
      <c r="Y1660" s="108"/>
    </row>
    <row r="1661" spans="23:25" x14ac:dyDescent="0.25">
      <c r="W1661" s="107"/>
      <c r="X1661" s="62"/>
      <c r="Y1661" s="108"/>
    </row>
    <row r="1662" spans="23:25" x14ac:dyDescent="0.25">
      <c r="W1662" s="107"/>
      <c r="X1662" s="62"/>
      <c r="Y1662" s="108"/>
    </row>
    <row r="1663" spans="23:25" x14ac:dyDescent="0.25">
      <c r="W1663" s="107"/>
      <c r="X1663" s="62"/>
      <c r="Y1663" s="108"/>
    </row>
    <row r="1664" spans="23:25" x14ac:dyDescent="0.25">
      <c r="W1664" s="107"/>
      <c r="X1664" s="62"/>
      <c r="Y1664" s="108"/>
    </row>
    <row r="1665" spans="23:25" x14ac:dyDescent="0.25">
      <c r="W1665" s="107"/>
      <c r="X1665" s="62"/>
      <c r="Y1665" s="108"/>
    </row>
    <row r="1666" spans="23:25" x14ac:dyDescent="0.25">
      <c r="W1666" s="107"/>
      <c r="X1666" s="62"/>
      <c r="Y1666" s="108"/>
    </row>
    <row r="1667" spans="23:25" x14ac:dyDescent="0.25">
      <c r="W1667" s="107"/>
      <c r="X1667" s="62"/>
      <c r="Y1667" s="108"/>
    </row>
    <row r="1668" spans="23:25" x14ac:dyDescent="0.25">
      <c r="W1668" s="107"/>
      <c r="X1668" s="62"/>
      <c r="Y1668" s="108"/>
    </row>
    <row r="1669" spans="23:25" x14ac:dyDescent="0.25">
      <c r="W1669" s="107"/>
      <c r="X1669" s="62"/>
      <c r="Y1669" s="108"/>
    </row>
    <row r="1670" spans="23:25" x14ac:dyDescent="0.25">
      <c r="W1670" s="107"/>
      <c r="X1670" s="62"/>
      <c r="Y1670" s="108"/>
    </row>
    <row r="1671" spans="23:25" x14ac:dyDescent="0.25">
      <c r="W1671" s="107"/>
      <c r="X1671" s="62"/>
      <c r="Y1671" s="108"/>
    </row>
    <row r="1672" spans="23:25" x14ac:dyDescent="0.25">
      <c r="W1672" s="107"/>
      <c r="X1672" s="62"/>
      <c r="Y1672" s="108"/>
    </row>
    <row r="1673" spans="23:25" x14ac:dyDescent="0.25">
      <c r="W1673" s="107"/>
      <c r="X1673" s="62"/>
      <c r="Y1673" s="108"/>
    </row>
    <row r="1674" spans="23:25" x14ac:dyDescent="0.25">
      <c r="W1674" s="107"/>
      <c r="X1674" s="62"/>
      <c r="Y1674" s="108"/>
    </row>
    <row r="1675" spans="23:25" x14ac:dyDescent="0.25">
      <c r="W1675" s="107"/>
      <c r="X1675" s="62"/>
      <c r="Y1675" s="108"/>
    </row>
    <row r="1676" spans="23:25" x14ac:dyDescent="0.25">
      <c r="W1676" s="107"/>
      <c r="X1676" s="62"/>
      <c r="Y1676" s="108"/>
    </row>
    <row r="1677" spans="23:25" x14ac:dyDescent="0.25">
      <c r="W1677" s="107"/>
      <c r="X1677" s="62"/>
      <c r="Y1677" s="108"/>
    </row>
    <row r="1678" spans="23:25" x14ac:dyDescent="0.25">
      <c r="W1678" s="107"/>
      <c r="X1678" s="62"/>
      <c r="Y1678" s="108"/>
    </row>
    <row r="1679" spans="23:25" x14ac:dyDescent="0.25">
      <c r="W1679" s="107"/>
      <c r="X1679" s="62"/>
      <c r="Y1679" s="108"/>
    </row>
    <row r="1680" spans="23:25" x14ac:dyDescent="0.25">
      <c r="W1680" s="107"/>
      <c r="X1680" s="62"/>
      <c r="Y1680" s="108"/>
    </row>
    <row r="1681" spans="23:25" x14ac:dyDescent="0.25">
      <c r="W1681" s="107"/>
      <c r="X1681" s="62"/>
      <c r="Y1681" s="108"/>
    </row>
    <row r="1682" spans="23:25" x14ac:dyDescent="0.25">
      <c r="W1682" s="107"/>
      <c r="X1682" s="62"/>
      <c r="Y1682" s="108"/>
    </row>
    <row r="1683" spans="23:25" x14ac:dyDescent="0.25">
      <c r="W1683" s="107"/>
      <c r="X1683" s="62"/>
      <c r="Y1683" s="108"/>
    </row>
    <row r="1684" spans="23:25" x14ac:dyDescent="0.25">
      <c r="W1684" s="107"/>
      <c r="X1684" s="62"/>
      <c r="Y1684" s="108"/>
    </row>
    <row r="1685" spans="23:25" x14ac:dyDescent="0.25">
      <c r="W1685" s="107"/>
      <c r="X1685" s="62"/>
      <c r="Y1685" s="108"/>
    </row>
    <row r="1686" spans="23:25" x14ac:dyDescent="0.25">
      <c r="W1686" s="107"/>
      <c r="X1686" s="62"/>
      <c r="Y1686" s="108"/>
    </row>
    <row r="1687" spans="23:25" x14ac:dyDescent="0.25">
      <c r="W1687" s="107"/>
      <c r="X1687" s="62"/>
      <c r="Y1687" s="108"/>
    </row>
    <row r="1688" spans="23:25" x14ac:dyDescent="0.25">
      <c r="W1688" s="107"/>
      <c r="X1688" s="62"/>
      <c r="Y1688" s="108"/>
    </row>
    <row r="1689" spans="23:25" x14ac:dyDescent="0.25">
      <c r="W1689" s="107"/>
      <c r="X1689" s="62"/>
      <c r="Y1689" s="108"/>
    </row>
    <row r="1690" spans="23:25" x14ac:dyDescent="0.25">
      <c r="W1690" s="107"/>
      <c r="X1690" s="62"/>
      <c r="Y1690" s="108"/>
    </row>
    <row r="1691" spans="23:25" x14ac:dyDescent="0.25">
      <c r="W1691" s="107"/>
      <c r="X1691" s="62"/>
      <c r="Y1691" s="108"/>
    </row>
    <row r="1692" spans="23:25" x14ac:dyDescent="0.25">
      <c r="W1692" s="107"/>
      <c r="X1692" s="62"/>
      <c r="Y1692" s="108"/>
    </row>
    <row r="1693" spans="23:25" x14ac:dyDescent="0.25">
      <c r="W1693" s="107"/>
      <c r="X1693" s="62"/>
      <c r="Y1693" s="108"/>
    </row>
    <row r="1694" spans="23:25" x14ac:dyDescent="0.25">
      <c r="W1694" s="107"/>
      <c r="X1694" s="62"/>
      <c r="Y1694" s="108"/>
    </row>
    <row r="1695" spans="23:25" x14ac:dyDescent="0.25">
      <c r="W1695" s="107"/>
      <c r="X1695" s="62"/>
      <c r="Y1695" s="108"/>
    </row>
    <row r="1696" spans="23:25" x14ac:dyDescent="0.25">
      <c r="W1696" s="107"/>
      <c r="X1696" s="62"/>
      <c r="Y1696" s="108"/>
    </row>
    <row r="1697" spans="23:25" x14ac:dyDescent="0.25">
      <c r="W1697" s="107"/>
      <c r="X1697" s="62"/>
      <c r="Y1697" s="108"/>
    </row>
    <row r="1698" spans="23:25" x14ac:dyDescent="0.25">
      <c r="W1698" s="107"/>
      <c r="X1698" s="62"/>
      <c r="Y1698" s="108"/>
    </row>
    <row r="1699" spans="23:25" x14ac:dyDescent="0.25">
      <c r="W1699" s="107"/>
      <c r="X1699" s="62"/>
      <c r="Y1699" s="108"/>
    </row>
    <row r="1700" spans="23:25" x14ac:dyDescent="0.25">
      <c r="W1700" s="107"/>
      <c r="X1700" s="62"/>
      <c r="Y1700" s="108"/>
    </row>
    <row r="1701" spans="23:25" x14ac:dyDescent="0.25">
      <c r="W1701" s="107"/>
      <c r="X1701" s="62"/>
      <c r="Y1701" s="108"/>
    </row>
    <row r="1702" spans="23:25" x14ac:dyDescent="0.25">
      <c r="W1702" s="107"/>
      <c r="X1702" s="62"/>
      <c r="Y1702" s="108"/>
    </row>
    <row r="1703" spans="23:25" x14ac:dyDescent="0.25">
      <c r="W1703" s="107"/>
      <c r="X1703" s="62"/>
      <c r="Y1703" s="108"/>
    </row>
    <row r="1704" spans="23:25" x14ac:dyDescent="0.25">
      <c r="W1704" s="107"/>
      <c r="X1704" s="62"/>
      <c r="Y1704" s="108"/>
    </row>
    <row r="1705" spans="23:25" x14ac:dyDescent="0.25">
      <c r="W1705" s="107"/>
      <c r="X1705" s="62"/>
      <c r="Y1705" s="108"/>
    </row>
    <row r="1706" spans="23:25" x14ac:dyDescent="0.25">
      <c r="W1706" s="107"/>
      <c r="X1706" s="62"/>
      <c r="Y1706" s="108"/>
    </row>
    <row r="1707" spans="23:25" x14ac:dyDescent="0.25">
      <c r="W1707" s="107"/>
      <c r="X1707" s="62"/>
      <c r="Y1707" s="108"/>
    </row>
    <row r="1708" spans="23:25" x14ac:dyDescent="0.25">
      <c r="W1708" s="107"/>
      <c r="X1708" s="62"/>
      <c r="Y1708" s="108"/>
    </row>
    <row r="1709" spans="23:25" x14ac:dyDescent="0.25">
      <c r="W1709" s="107"/>
      <c r="X1709" s="62"/>
      <c r="Y1709" s="108"/>
    </row>
    <row r="1710" spans="23:25" x14ac:dyDescent="0.25">
      <c r="W1710" s="107"/>
      <c r="X1710" s="62"/>
      <c r="Y1710" s="108"/>
    </row>
    <row r="1711" spans="23:25" x14ac:dyDescent="0.25">
      <c r="W1711" s="107"/>
      <c r="X1711" s="62"/>
      <c r="Y1711" s="108"/>
    </row>
    <row r="1712" spans="23:25" x14ac:dyDescent="0.25">
      <c r="W1712" s="107"/>
      <c r="X1712" s="62"/>
      <c r="Y1712" s="108"/>
    </row>
    <row r="1713" spans="23:25" x14ac:dyDescent="0.25">
      <c r="W1713" s="107"/>
      <c r="X1713" s="62"/>
      <c r="Y1713" s="108"/>
    </row>
    <row r="1714" spans="23:25" x14ac:dyDescent="0.25">
      <c r="W1714" s="107"/>
      <c r="X1714" s="62"/>
      <c r="Y1714" s="108"/>
    </row>
    <row r="1715" spans="23:25" x14ac:dyDescent="0.25">
      <c r="W1715" s="107"/>
      <c r="X1715" s="62"/>
      <c r="Y1715" s="108"/>
    </row>
    <row r="1716" spans="23:25" x14ac:dyDescent="0.25">
      <c r="W1716" s="107"/>
      <c r="X1716" s="62"/>
      <c r="Y1716" s="108"/>
    </row>
    <row r="1717" spans="23:25" x14ac:dyDescent="0.25">
      <c r="W1717" s="107"/>
      <c r="X1717" s="62"/>
      <c r="Y1717" s="108"/>
    </row>
    <row r="1718" spans="23:25" x14ac:dyDescent="0.25">
      <c r="W1718" s="107"/>
      <c r="X1718" s="62"/>
      <c r="Y1718" s="108"/>
    </row>
    <row r="1719" spans="23:25" x14ac:dyDescent="0.25">
      <c r="W1719" s="107"/>
      <c r="X1719" s="62"/>
      <c r="Y1719" s="108"/>
    </row>
    <row r="1720" spans="23:25" x14ac:dyDescent="0.25">
      <c r="W1720" s="107"/>
      <c r="X1720" s="62"/>
      <c r="Y1720" s="108"/>
    </row>
    <row r="1721" spans="23:25" x14ac:dyDescent="0.25">
      <c r="W1721" s="107"/>
      <c r="X1721" s="62"/>
      <c r="Y1721" s="108"/>
    </row>
    <row r="1722" spans="23:25" x14ac:dyDescent="0.25">
      <c r="W1722" s="107"/>
      <c r="X1722" s="62"/>
      <c r="Y1722" s="108"/>
    </row>
    <row r="1723" spans="23:25" x14ac:dyDescent="0.25">
      <c r="W1723" s="107"/>
      <c r="X1723" s="62"/>
      <c r="Y1723" s="108"/>
    </row>
    <row r="1724" spans="23:25" x14ac:dyDescent="0.25">
      <c r="W1724" s="107"/>
      <c r="X1724" s="62"/>
      <c r="Y1724" s="108"/>
    </row>
    <row r="1725" spans="23:25" x14ac:dyDescent="0.25">
      <c r="W1725" s="107"/>
      <c r="X1725" s="62"/>
      <c r="Y1725" s="108"/>
    </row>
    <row r="1726" spans="23:25" x14ac:dyDescent="0.25">
      <c r="W1726" s="107"/>
      <c r="X1726" s="62"/>
      <c r="Y1726" s="108"/>
    </row>
    <row r="1727" spans="23:25" x14ac:dyDescent="0.25">
      <c r="W1727" s="107"/>
      <c r="X1727" s="62"/>
      <c r="Y1727" s="108"/>
    </row>
    <row r="1728" spans="23:25" x14ac:dyDescent="0.25">
      <c r="W1728" s="107"/>
      <c r="X1728" s="62"/>
      <c r="Y1728" s="108"/>
    </row>
    <row r="1729" spans="23:25" x14ac:dyDescent="0.25">
      <c r="W1729" s="107"/>
      <c r="X1729" s="62"/>
      <c r="Y1729" s="108"/>
    </row>
    <row r="1730" spans="23:25" x14ac:dyDescent="0.25">
      <c r="W1730" s="107"/>
      <c r="X1730" s="62"/>
      <c r="Y1730" s="108"/>
    </row>
    <row r="1731" spans="23:25" x14ac:dyDescent="0.25">
      <c r="W1731" s="107"/>
      <c r="X1731" s="62"/>
      <c r="Y1731" s="108"/>
    </row>
    <row r="1732" spans="23:25" x14ac:dyDescent="0.25">
      <c r="W1732" s="107"/>
      <c r="X1732" s="62"/>
      <c r="Y1732" s="108"/>
    </row>
    <row r="1733" spans="23:25" x14ac:dyDescent="0.25">
      <c r="W1733" s="107"/>
      <c r="X1733" s="62"/>
      <c r="Y1733" s="108"/>
    </row>
    <row r="1734" spans="23:25" x14ac:dyDescent="0.25">
      <c r="W1734" s="107"/>
      <c r="X1734" s="62"/>
      <c r="Y1734" s="108"/>
    </row>
    <row r="1735" spans="23:25" x14ac:dyDescent="0.25">
      <c r="W1735" s="107"/>
      <c r="X1735" s="62"/>
      <c r="Y1735" s="108"/>
    </row>
    <row r="1736" spans="23:25" x14ac:dyDescent="0.25">
      <c r="W1736" s="107"/>
      <c r="X1736" s="62"/>
      <c r="Y1736" s="108"/>
    </row>
    <row r="1737" spans="23:25" x14ac:dyDescent="0.25">
      <c r="W1737" s="107"/>
      <c r="X1737" s="62"/>
      <c r="Y1737" s="108"/>
    </row>
    <row r="1738" spans="23:25" x14ac:dyDescent="0.25">
      <c r="W1738" s="107"/>
      <c r="X1738" s="62"/>
      <c r="Y1738" s="108"/>
    </row>
    <row r="1739" spans="23:25" x14ac:dyDescent="0.25">
      <c r="W1739" s="107"/>
      <c r="X1739" s="62"/>
      <c r="Y1739" s="108"/>
    </row>
    <row r="1740" spans="23:25" x14ac:dyDescent="0.25">
      <c r="W1740" s="107"/>
      <c r="X1740" s="62"/>
      <c r="Y1740" s="108"/>
    </row>
    <row r="1741" spans="23:25" x14ac:dyDescent="0.25">
      <c r="W1741" s="107"/>
      <c r="X1741" s="62"/>
      <c r="Y1741" s="108"/>
    </row>
    <row r="1742" spans="23:25" x14ac:dyDescent="0.25">
      <c r="W1742" s="107"/>
      <c r="X1742" s="62"/>
      <c r="Y1742" s="108"/>
    </row>
    <row r="1743" spans="23:25" x14ac:dyDescent="0.25">
      <c r="W1743" s="107"/>
      <c r="X1743" s="62"/>
      <c r="Y1743" s="108"/>
    </row>
    <row r="1744" spans="23:25" x14ac:dyDescent="0.25">
      <c r="W1744" s="107"/>
      <c r="X1744" s="62"/>
      <c r="Y1744" s="108"/>
    </row>
    <row r="1745" spans="23:25" x14ac:dyDescent="0.25">
      <c r="W1745" s="107"/>
      <c r="X1745" s="62"/>
      <c r="Y1745" s="108"/>
    </row>
    <row r="1746" spans="23:25" x14ac:dyDescent="0.25">
      <c r="W1746" s="107"/>
      <c r="X1746" s="62"/>
      <c r="Y1746" s="108"/>
    </row>
    <row r="1747" spans="23:25" x14ac:dyDescent="0.25">
      <c r="W1747" s="107"/>
      <c r="X1747" s="62"/>
      <c r="Y1747" s="108"/>
    </row>
    <row r="1748" spans="23:25" x14ac:dyDescent="0.25">
      <c r="W1748" s="107"/>
      <c r="X1748" s="62"/>
      <c r="Y1748" s="108"/>
    </row>
    <row r="1749" spans="23:25" x14ac:dyDescent="0.25">
      <c r="W1749" s="107"/>
      <c r="X1749" s="62"/>
      <c r="Y1749" s="108"/>
    </row>
    <row r="1750" spans="23:25" x14ac:dyDescent="0.25">
      <c r="W1750" s="107"/>
      <c r="X1750" s="62"/>
      <c r="Y1750" s="108"/>
    </row>
    <row r="1751" spans="23:25" x14ac:dyDescent="0.25">
      <c r="W1751" s="107"/>
      <c r="X1751" s="62"/>
      <c r="Y1751" s="108"/>
    </row>
    <row r="1752" spans="23:25" x14ac:dyDescent="0.25">
      <c r="W1752" s="107"/>
      <c r="X1752" s="62"/>
      <c r="Y1752" s="108"/>
    </row>
    <row r="1753" spans="23:25" x14ac:dyDescent="0.25">
      <c r="W1753" s="107"/>
      <c r="X1753" s="62"/>
      <c r="Y1753" s="108"/>
    </row>
    <row r="1754" spans="23:25" x14ac:dyDescent="0.25">
      <c r="W1754" s="107"/>
      <c r="X1754" s="62"/>
      <c r="Y1754" s="108"/>
    </row>
    <row r="1755" spans="23:25" x14ac:dyDescent="0.25">
      <c r="W1755" s="107"/>
      <c r="X1755" s="62"/>
      <c r="Y1755" s="108"/>
    </row>
    <row r="1756" spans="23:25" x14ac:dyDescent="0.25">
      <c r="W1756" s="107"/>
      <c r="X1756" s="62"/>
      <c r="Y1756" s="108"/>
    </row>
    <row r="1757" spans="23:25" x14ac:dyDescent="0.25">
      <c r="W1757" s="107"/>
      <c r="X1757" s="62"/>
      <c r="Y1757" s="108"/>
    </row>
    <row r="1758" spans="23:25" x14ac:dyDescent="0.25">
      <c r="W1758" s="107"/>
      <c r="X1758" s="62"/>
      <c r="Y1758" s="108"/>
    </row>
    <row r="1759" spans="23:25" x14ac:dyDescent="0.25">
      <c r="W1759" s="107"/>
      <c r="X1759" s="62"/>
      <c r="Y1759" s="108"/>
    </row>
    <row r="1760" spans="23:25" x14ac:dyDescent="0.25">
      <c r="W1760" s="107"/>
      <c r="X1760" s="62"/>
      <c r="Y1760" s="108"/>
    </row>
    <row r="1761" spans="23:25" x14ac:dyDescent="0.25">
      <c r="W1761" s="107"/>
      <c r="X1761" s="62"/>
      <c r="Y1761" s="108"/>
    </row>
    <row r="1762" spans="23:25" x14ac:dyDescent="0.25">
      <c r="W1762" s="107"/>
      <c r="X1762" s="62"/>
      <c r="Y1762" s="108"/>
    </row>
    <row r="1763" spans="23:25" x14ac:dyDescent="0.25">
      <c r="W1763" s="107"/>
      <c r="X1763" s="62"/>
      <c r="Y1763" s="108"/>
    </row>
    <row r="1764" spans="23:25" x14ac:dyDescent="0.25">
      <c r="W1764" s="107"/>
      <c r="X1764" s="62"/>
      <c r="Y1764" s="108"/>
    </row>
    <row r="1765" spans="23:25" x14ac:dyDescent="0.25">
      <c r="W1765" s="107"/>
      <c r="X1765" s="62"/>
      <c r="Y1765" s="108"/>
    </row>
    <row r="1766" spans="23:25" x14ac:dyDescent="0.25">
      <c r="W1766" s="107"/>
      <c r="X1766" s="62"/>
      <c r="Y1766" s="108"/>
    </row>
    <row r="1767" spans="23:25" x14ac:dyDescent="0.25">
      <c r="W1767" s="107"/>
      <c r="X1767" s="62"/>
      <c r="Y1767" s="108"/>
    </row>
    <row r="1768" spans="23:25" x14ac:dyDescent="0.25">
      <c r="W1768" s="107"/>
      <c r="X1768" s="62"/>
      <c r="Y1768" s="108"/>
    </row>
    <row r="1769" spans="23:25" x14ac:dyDescent="0.25">
      <c r="W1769" s="107"/>
      <c r="X1769" s="62"/>
      <c r="Y1769" s="108"/>
    </row>
    <row r="1770" spans="23:25" x14ac:dyDescent="0.25">
      <c r="W1770" s="107"/>
      <c r="X1770" s="62"/>
      <c r="Y1770" s="108"/>
    </row>
    <row r="1771" spans="23:25" x14ac:dyDescent="0.25">
      <c r="W1771" s="107"/>
      <c r="X1771" s="62"/>
      <c r="Y1771" s="108"/>
    </row>
    <row r="1772" spans="23:25" x14ac:dyDescent="0.25">
      <c r="W1772" s="107"/>
      <c r="X1772" s="62"/>
      <c r="Y1772" s="108"/>
    </row>
    <row r="1773" spans="23:25" x14ac:dyDescent="0.25">
      <c r="W1773" s="107"/>
      <c r="X1773" s="62"/>
      <c r="Y1773" s="108"/>
    </row>
    <row r="1774" spans="23:25" x14ac:dyDescent="0.25">
      <c r="W1774" s="107"/>
      <c r="X1774" s="62"/>
      <c r="Y1774" s="108"/>
    </row>
    <row r="1775" spans="23:25" x14ac:dyDescent="0.25">
      <c r="W1775" s="107"/>
      <c r="X1775" s="62"/>
      <c r="Y1775" s="108"/>
    </row>
    <row r="1776" spans="23:25" x14ac:dyDescent="0.25">
      <c r="W1776" s="107"/>
      <c r="X1776" s="62"/>
      <c r="Y1776" s="108"/>
    </row>
    <row r="1777" spans="23:25" x14ac:dyDescent="0.25">
      <c r="W1777" s="107"/>
      <c r="X1777" s="62"/>
      <c r="Y1777" s="108"/>
    </row>
    <row r="1778" spans="23:25" x14ac:dyDescent="0.25">
      <c r="W1778" s="107"/>
      <c r="X1778" s="62"/>
      <c r="Y1778" s="108"/>
    </row>
    <row r="1779" spans="23:25" x14ac:dyDescent="0.25">
      <c r="W1779" s="107"/>
      <c r="X1779" s="62"/>
      <c r="Y1779" s="108"/>
    </row>
    <row r="1780" spans="23:25" x14ac:dyDescent="0.25">
      <c r="W1780" s="107"/>
      <c r="X1780" s="62"/>
      <c r="Y1780" s="108"/>
    </row>
    <row r="1781" spans="23:25" x14ac:dyDescent="0.25">
      <c r="W1781" s="107"/>
      <c r="X1781" s="62"/>
      <c r="Y1781" s="108"/>
    </row>
    <row r="1782" spans="23:25" x14ac:dyDescent="0.25">
      <c r="W1782" s="107"/>
      <c r="X1782" s="62"/>
      <c r="Y1782" s="108"/>
    </row>
    <row r="1783" spans="23:25" x14ac:dyDescent="0.25">
      <c r="W1783" s="107"/>
      <c r="X1783" s="62"/>
      <c r="Y1783" s="108"/>
    </row>
    <row r="1784" spans="23:25" x14ac:dyDescent="0.25">
      <c r="W1784" s="107"/>
      <c r="X1784" s="62"/>
      <c r="Y1784" s="108"/>
    </row>
    <row r="1785" spans="23:25" x14ac:dyDescent="0.25">
      <c r="W1785" s="107"/>
      <c r="X1785" s="62"/>
      <c r="Y1785" s="108"/>
    </row>
    <row r="1786" spans="23:25" x14ac:dyDescent="0.25">
      <c r="W1786" s="107"/>
      <c r="X1786" s="62"/>
      <c r="Y1786" s="108"/>
    </row>
    <row r="1787" spans="23:25" x14ac:dyDescent="0.25">
      <c r="W1787" s="107"/>
      <c r="X1787" s="62"/>
      <c r="Y1787" s="108"/>
    </row>
    <row r="1788" spans="23:25" x14ac:dyDescent="0.25">
      <c r="W1788" s="107"/>
      <c r="X1788" s="62"/>
      <c r="Y1788" s="108"/>
    </row>
    <row r="1789" spans="23:25" x14ac:dyDescent="0.25">
      <c r="W1789" s="107"/>
      <c r="X1789" s="62"/>
      <c r="Y1789" s="108"/>
    </row>
    <row r="1790" spans="23:25" x14ac:dyDescent="0.25">
      <c r="W1790" s="107"/>
      <c r="X1790" s="62"/>
      <c r="Y1790" s="108"/>
    </row>
    <row r="1791" spans="23:25" x14ac:dyDescent="0.25">
      <c r="W1791" s="107"/>
      <c r="X1791" s="62"/>
      <c r="Y1791" s="108"/>
    </row>
    <row r="1792" spans="23:25" x14ac:dyDescent="0.25">
      <c r="W1792" s="107"/>
      <c r="X1792" s="62"/>
      <c r="Y1792" s="108"/>
    </row>
    <row r="1793" spans="23:25" x14ac:dyDescent="0.25">
      <c r="W1793" s="107"/>
      <c r="X1793" s="62"/>
      <c r="Y1793" s="108"/>
    </row>
    <row r="1794" spans="23:25" x14ac:dyDescent="0.25">
      <c r="W1794" s="107"/>
      <c r="X1794" s="62"/>
      <c r="Y1794" s="108"/>
    </row>
    <row r="1795" spans="23:25" x14ac:dyDescent="0.25">
      <c r="W1795" s="107"/>
      <c r="X1795" s="62"/>
      <c r="Y1795" s="108"/>
    </row>
    <row r="1796" spans="23:25" x14ac:dyDescent="0.25">
      <c r="W1796" s="107"/>
      <c r="X1796" s="62"/>
      <c r="Y1796" s="108"/>
    </row>
    <row r="1797" spans="23:25" x14ac:dyDescent="0.25">
      <c r="W1797" s="107"/>
      <c r="X1797" s="62"/>
      <c r="Y1797" s="108"/>
    </row>
    <row r="1798" spans="23:25" x14ac:dyDescent="0.25">
      <c r="W1798" s="107"/>
      <c r="X1798" s="62"/>
      <c r="Y1798" s="108"/>
    </row>
    <row r="1799" spans="23:25" x14ac:dyDescent="0.25">
      <c r="W1799" s="107"/>
      <c r="X1799" s="62"/>
      <c r="Y1799" s="108"/>
    </row>
    <row r="1800" spans="23:25" x14ac:dyDescent="0.25">
      <c r="W1800" s="107"/>
      <c r="X1800" s="62"/>
      <c r="Y1800" s="108"/>
    </row>
    <row r="1801" spans="23:25" x14ac:dyDescent="0.25">
      <c r="W1801" s="107"/>
      <c r="X1801" s="62"/>
      <c r="Y1801" s="108"/>
    </row>
    <row r="1802" spans="23:25" x14ac:dyDescent="0.25">
      <c r="W1802" s="107"/>
      <c r="X1802" s="62"/>
      <c r="Y1802" s="108"/>
    </row>
    <row r="1803" spans="23:25" x14ac:dyDescent="0.25">
      <c r="W1803" s="107"/>
      <c r="X1803" s="62"/>
      <c r="Y1803" s="108"/>
    </row>
    <row r="1804" spans="23:25" x14ac:dyDescent="0.25">
      <c r="W1804" s="107"/>
      <c r="X1804" s="62"/>
      <c r="Y1804" s="108"/>
    </row>
    <row r="1805" spans="23:25" x14ac:dyDescent="0.25">
      <c r="W1805" s="107"/>
      <c r="X1805" s="62"/>
      <c r="Y1805" s="108"/>
    </row>
    <row r="1806" spans="23:25" x14ac:dyDescent="0.25">
      <c r="W1806" s="107"/>
      <c r="X1806" s="62"/>
      <c r="Y1806" s="108"/>
    </row>
    <row r="1807" spans="23:25" x14ac:dyDescent="0.25">
      <c r="W1807" s="107"/>
      <c r="X1807" s="62"/>
      <c r="Y1807" s="108"/>
    </row>
    <row r="1808" spans="23:25" x14ac:dyDescent="0.25">
      <c r="W1808" s="107"/>
      <c r="X1808" s="62"/>
      <c r="Y1808" s="108"/>
    </row>
    <row r="1809" spans="23:25" x14ac:dyDescent="0.25">
      <c r="W1809" s="107"/>
      <c r="X1809" s="62"/>
      <c r="Y1809" s="108"/>
    </row>
    <row r="1810" spans="23:25" x14ac:dyDescent="0.25">
      <c r="W1810" s="107"/>
      <c r="X1810" s="62"/>
      <c r="Y1810" s="108"/>
    </row>
    <row r="1811" spans="23:25" x14ac:dyDescent="0.25">
      <c r="W1811" s="107"/>
      <c r="X1811" s="62"/>
      <c r="Y1811" s="108"/>
    </row>
    <row r="1812" spans="23:25" x14ac:dyDescent="0.25">
      <c r="W1812" s="107"/>
      <c r="X1812" s="62"/>
      <c r="Y1812" s="108"/>
    </row>
    <row r="1813" spans="23:25" x14ac:dyDescent="0.25">
      <c r="W1813" s="107"/>
      <c r="X1813" s="62"/>
      <c r="Y1813" s="108"/>
    </row>
    <row r="1814" spans="23:25" x14ac:dyDescent="0.25">
      <c r="W1814" s="107"/>
      <c r="X1814" s="62"/>
      <c r="Y1814" s="108"/>
    </row>
    <row r="1815" spans="23:25" x14ac:dyDescent="0.25">
      <c r="W1815" s="107"/>
      <c r="X1815" s="62"/>
      <c r="Y1815" s="108"/>
    </row>
    <row r="1816" spans="23:25" x14ac:dyDescent="0.25">
      <c r="W1816" s="107"/>
      <c r="X1816" s="62"/>
      <c r="Y1816" s="108"/>
    </row>
    <row r="1817" spans="23:25" x14ac:dyDescent="0.25">
      <c r="W1817" s="107"/>
      <c r="X1817" s="62"/>
      <c r="Y1817" s="108"/>
    </row>
    <row r="1818" spans="23:25" x14ac:dyDescent="0.25">
      <c r="W1818" s="107"/>
      <c r="X1818" s="62"/>
      <c r="Y1818" s="108"/>
    </row>
    <row r="1819" spans="23:25" x14ac:dyDescent="0.25">
      <c r="W1819" s="107"/>
      <c r="X1819" s="62"/>
      <c r="Y1819" s="108"/>
    </row>
    <row r="1820" spans="23:25" x14ac:dyDescent="0.25">
      <c r="W1820" s="107"/>
      <c r="X1820" s="62"/>
      <c r="Y1820" s="108"/>
    </row>
    <row r="1821" spans="23:25" x14ac:dyDescent="0.25">
      <c r="W1821" s="107"/>
      <c r="X1821" s="62"/>
      <c r="Y1821" s="108"/>
    </row>
    <row r="1822" spans="23:25" x14ac:dyDescent="0.25">
      <c r="W1822" s="107"/>
      <c r="X1822" s="62"/>
      <c r="Y1822" s="108"/>
    </row>
    <row r="1823" spans="23:25" x14ac:dyDescent="0.25">
      <c r="W1823" s="107"/>
      <c r="X1823" s="62"/>
      <c r="Y1823" s="108"/>
    </row>
    <row r="1824" spans="23:25" x14ac:dyDescent="0.25">
      <c r="W1824" s="107"/>
      <c r="X1824" s="62"/>
      <c r="Y1824" s="108"/>
    </row>
    <row r="1825" spans="23:25" x14ac:dyDescent="0.25">
      <c r="W1825" s="107"/>
      <c r="X1825" s="62"/>
      <c r="Y1825" s="108"/>
    </row>
    <row r="1826" spans="23:25" x14ac:dyDescent="0.25">
      <c r="W1826" s="107"/>
      <c r="X1826" s="62"/>
      <c r="Y1826" s="108"/>
    </row>
    <row r="1827" spans="23:25" x14ac:dyDescent="0.25">
      <c r="W1827" s="107"/>
      <c r="X1827" s="62"/>
      <c r="Y1827" s="108"/>
    </row>
    <row r="1828" spans="23:25" x14ac:dyDescent="0.25">
      <c r="W1828" s="107"/>
      <c r="X1828" s="62"/>
      <c r="Y1828" s="108"/>
    </row>
    <row r="1829" spans="23:25" x14ac:dyDescent="0.25">
      <c r="W1829" s="107"/>
      <c r="X1829" s="62"/>
      <c r="Y1829" s="108"/>
    </row>
    <row r="1830" spans="23:25" x14ac:dyDescent="0.25">
      <c r="W1830" s="107"/>
      <c r="X1830" s="62"/>
      <c r="Y1830" s="108"/>
    </row>
    <row r="1831" spans="23:25" x14ac:dyDescent="0.25">
      <c r="W1831" s="107"/>
      <c r="X1831" s="62"/>
      <c r="Y1831" s="108"/>
    </row>
    <row r="1832" spans="23:25" x14ac:dyDescent="0.25">
      <c r="W1832" s="107"/>
      <c r="X1832" s="62"/>
      <c r="Y1832" s="108"/>
    </row>
    <row r="1833" spans="23:25" x14ac:dyDescent="0.25">
      <c r="W1833" s="107"/>
      <c r="X1833" s="62"/>
      <c r="Y1833" s="108"/>
    </row>
    <row r="1834" spans="23:25" x14ac:dyDescent="0.25">
      <c r="W1834" s="107"/>
      <c r="X1834" s="62"/>
      <c r="Y1834" s="108"/>
    </row>
    <row r="1835" spans="23:25" x14ac:dyDescent="0.25">
      <c r="W1835" s="107"/>
      <c r="X1835" s="62"/>
      <c r="Y1835" s="108"/>
    </row>
    <row r="1836" spans="23:25" x14ac:dyDescent="0.25">
      <c r="W1836" s="107"/>
      <c r="X1836" s="62"/>
      <c r="Y1836" s="108"/>
    </row>
    <row r="1837" spans="23:25" x14ac:dyDescent="0.25">
      <c r="W1837" s="107"/>
      <c r="X1837" s="62"/>
      <c r="Y1837" s="108"/>
    </row>
    <row r="1838" spans="23:25" x14ac:dyDescent="0.25">
      <c r="W1838" s="107"/>
      <c r="X1838" s="62"/>
      <c r="Y1838" s="108"/>
    </row>
    <row r="1839" spans="23:25" x14ac:dyDescent="0.25">
      <c r="W1839" s="107"/>
      <c r="X1839" s="62"/>
      <c r="Y1839" s="108"/>
    </row>
    <row r="1840" spans="23:25" x14ac:dyDescent="0.25">
      <c r="W1840" s="107"/>
      <c r="X1840" s="62"/>
      <c r="Y1840" s="108"/>
    </row>
    <row r="1841" spans="23:25" x14ac:dyDescent="0.25">
      <c r="W1841" s="107"/>
      <c r="X1841" s="62"/>
      <c r="Y1841" s="108"/>
    </row>
    <row r="1842" spans="23:25" x14ac:dyDescent="0.25">
      <c r="W1842" s="107"/>
      <c r="X1842" s="62"/>
      <c r="Y1842" s="108"/>
    </row>
    <row r="1843" spans="23:25" x14ac:dyDescent="0.25">
      <c r="W1843" s="107"/>
      <c r="X1843" s="62"/>
      <c r="Y1843" s="108"/>
    </row>
    <row r="1844" spans="23:25" x14ac:dyDescent="0.25">
      <c r="W1844" s="107"/>
      <c r="X1844" s="62"/>
      <c r="Y1844" s="108"/>
    </row>
    <row r="1845" spans="23:25" x14ac:dyDescent="0.25">
      <c r="W1845" s="107"/>
      <c r="X1845" s="62"/>
      <c r="Y1845" s="108"/>
    </row>
    <row r="1846" spans="23:25" x14ac:dyDescent="0.25">
      <c r="W1846" s="107"/>
      <c r="X1846" s="62"/>
      <c r="Y1846" s="108"/>
    </row>
    <row r="1847" spans="23:25" x14ac:dyDescent="0.25">
      <c r="W1847" s="107"/>
      <c r="X1847" s="62"/>
      <c r="Y1847" s="108"/>
    </row>
    <row r="1848" spans="23:25" x14ac:dyDescent="0.25">
      <c r="W1848" s="107"/>
      <c r="X1848" s="62"/>
      <c r="Y1848" s="108"/>
    </row>
    <row r="1849" spans="23:25" x14ac:dyDescent="0.25">
      <c r="W1849" s="107"/>
      <c r="X1849" s="62"/>
      <c r="Y1849" s="108"/>
    </row>
    <row r="1850" spans="23:25" x14ac:dyDescent="0.25">
      <c r="W1850" s="107"/>
      <c r="X1850" s="62"/>
      <c r="Y1850" s="108"/>
    </row>
    <row r="1851" spans="23:25" x14ac:dyDescent="0.25">
      <c r="W1851" s="107"/>
      <c r="X1851" s="62"/>
      <c r="Y1851" s="108"/>
    </row>
    <row r="1852" spans="23:25" x14ac:dyDescent="0.25">
      <c r="W1852" s="107"/>
      <c r="X1852" s="62"/>
      <c r="Y1852" s="108"/>
    </row>
    <row r="1853" spans="23:25" x14ac:dyDescent="0.25">
      <c r="W1853" s="107"/>
      <c r="X1853" s="62"/>
      <c r="Y1853" s="108"/>
    </row>
    <row r="1854" spans="23:25" x14ac:dyDescent="0.25">
      <c r="W1854" s="107"/>
      <c r="X1854" s="62"/>
      <c r="Y1854" s="108"/>
    </row>
    <row r="1855" spans="23:25" x14ac:dyDescent="0.25">
      <c r="W1855" s="107"/>
      <c r="X1855" s="62"/>
      <c r="Y1855" s="108"/>
    </row>
    <row r="1856" spans="23:25" x14ac:dyDescent="0.25">
      <c r="W1856" s="107"/>
      <c r="X1856" s="62"/>
      <c r="Y1856" s="108"/>
    </row>
    <row r="1857" spans="23:25" x14ac:dyDescent="0.25">
      <c r="W1857" s="107"/>
      <c r="X1857" s="62"/>
      <c r="Y1857" s="108"/>
    </row>
    <row r="1858" spans="23:25" x14ac:dyDescent="0.25">
      <c r="W1858" s="107"/>
      <c r="X1858" s="62"/>
      <c r="Y1858" s="108"/>
    </row>
    <row r="1859" spans="23:25" x14ac:dyDescent="0.25">
      <c r="W1859" s="107"/>
      <c r="X1859" s="62"/>
      <c r="Y1859" s="108"/>
    </row>
    <row r="1860" spans="23:25" x14ac:dyDescent="0.25">
      <c r="W1860" s="107"/>
      <c r="X1860" s="62"/>
      <c r="Y1860" s="108"/>
    </row>
    <row r="1861" spans="23:25" x14ac:dyDescent="0.25">
      <c r="W1861" s="107"/>
      <c r="X1861" s="62"/>
      <c r="Y1861" s="108"/>
    </row>
    <row r="1862" spans="23:25" x14ac:dyDescent="0.25">
      <c r="W1862" s="107"/>
      <c r="X1862" s="62"/>
      <c r="Y1862" s="108"/>
    </row>
    <row r="1863" spans="23:25" x14ac:dyDescent="0.25">
      <c r="W1863" s="107"/>
      <c r="X1863" s="62"/>
      <c r="Y1863" s="108"/>
    </row>
    <row r="1864" spans="23:25" x14ac:dyDescent="0.25">
      <c r="W1864" s="107"/>
      <c r="X1864" s="62"/>
      <c r="Y1864" s="108"/>
    </row>
    <row r="1865" spans="23:25" x14ac:dyDescent="0.25">
      <c r="W1865" s="107"/>
      <c r="X1865" s="62"/>
      <c r="Y1865" s="108"/>
    </row>
    <row r="1866" spans="23:25" x14ac:dyDescent="0.25">
      <c r="W1866" s="107"/>
      <c r="X1866" s="62"/>
      <c r="Y1866" s="108"/>
    </row>
    <row r="1867" spans="23:25" x14ac:dyDescent="0.25">
      <c r="W1867" s="107"/>
      <c r="X1867" s="62"/>
      <c r="Y1867" s="108"/>
    </row>
    <row r="1868" spans="23:25" x14ac:dyDescent="0.25">
      <c r="W1868" s="107"/>
      <c r="X1868" s="62"/>
      <c r="Y1868" s="108"/>
    </row>
    <row r="1869" spans="23:25" x14ac:dyDescent="0.25">
      <c r="W1869" s="107"/>
      <c r="X1869" s="62"/>
      <c r="Y1869" s="108"/>
    </row>
    <row r="1870" spans="23:25" x14ac:dyDescent="0.25">
      <c r="W1870" s="107"/>
      <c r="X1870" s="62"/>
      <c r="Y1870" s="108"/>
    </row>
    <row r="1871" spans="23:25" x14ac:dyDescent="0.25">
      <c r="W1871" s="107"/>
      <c r="X1871" s="62"/>
      <c r="Y1871" s="108"/>
    </row>
    <row r="1872" spans="23:25" x14ac:dyDescent="0.25">
      <c r="W1872" s="107"/>
      <c r="X1872" s="62"/>
      <c r="Y1872" s="108"/>
    </row>
    <row r="1873" spans="23:25" x14ac:dyDescent="0.25">
      <c r="W1873" s="107"/>
      <c r="X1873" s="62"/>
      <c r="Y1873" s="108"/>
    </row>
    <row r="1874" spans="23:25" x14ac:dyDescent="0.25">
      <c r="W1874" s="107"/>
      <c r="X1874" s="62"/>
      <c r="Y1874" s="108"/>
    </row>
    <row r="1875" spans="23:25" x14ac:dyDescent="0.25">
      <c r="W1875" s="107"/>
      <c r="X1875" s="62"/>
      <c r="Y1875" s="108"/>
    </row>
    <row r="1876" spans="23:25" x14ac:dyDescent="0.25">
      <c r="W1876" s="107"/>
      <c r="X1876" s="62"/>
      <c r="Y1876" s="108"/>
    </row>
    <row r="1877" spans="23:25" x14ac:dyDescent="0.25">
      <c r="W1877" s="107"/>
      <c r="X1877" s="62"/>
      <c r="Y1877" s="108"/>
    </row>
    <row r="1878" spans="23:25" x14ac:dyDescent="0.25">
      <c r="W1878" s="107"/>
      <c r="X1878" s="62"/>
      <c r="Y1878" s="108"/>
    </row>
    <row r="1879" spans="23:25" x14ac:dyDescent="0.25">
      <c r="W1879" s="107"/>
      <c r="X1879" s="62"/>
      <c r="Y1879" s="108"/>
    </row>
    <row r="1880" spans="23:25" x14ac:dyDescent="0.25">
      <c r="W1880" s="107"/>
      <c r="X1880" s="62"/>
      <c r="Y1880" s="108"/>
    </row>
    <row r="1881" spans="23:25" x14ac:dyDescent="0.25">
      <c r="W1881" s="107"/>
      <c r="X1881" s="62"/>
      <c r="Y1881" s="108"/>
    </row>
    <row r="1882" spans="23:25" x14ac:dyDescent="0.25">
      <c r="W1882" s="107"/>
      <c r="X1882" s="62"/>
      <c r="Y1882" s="108"/>
    </row>
    <row r="1883" spans="23:25" x14ac:dyDescent="0.25">
      <c r="W1883" s="107"/>
      <c r="X1883" s="62"/>
      <c r="Y1883" s="108"/>
    </row>
    <row r="1884" spans="23:25" x14ac:dyDescent="0.25">
      <c r="W1884" s="107"/>
      <c r="X1884" s="62"/>
      <c r="Y1884" s="108"/>
    </row>
    <row r="1885" spans="23:25" x14ac:dyDescent="0.25">
      <c r="W1885" s="107"/>
      <c r="X1885" s="62"/>
      <c r="Y1885" s="108"/>
    </row>
    <row r="1886" spans="23:25" x14ac:dyDescent="0.25">
      <c r="W1886" s="107"/>
      <c r="X1886" s="62"/>
      <c r="Y1886" s="108"/>
    </row>
    <row r="1887" spans="23:25" x14ac:dyDescent="0.25">
      <c r="W1887" s="107"/>
      <c r="X1887" s="62"/>
      <c r="Y1887" s="108"/>
    </row>
    <row r="1888" spans="23:25" x14ac:dyDescent="0.25">
      <c r="W1888" s="107"/>
      <c r="X1888" s="62"/>
      <c r="Y1888" s="108"/>
    </row>
    <row r="1889" spans="23:25" x14ac:dyDescent="0.25">
      <c r="W1889" s="107"/>
      <c r="X1889" s="62"/>
      <c r="Y1889" s="108"/>
    </row>
    <row r="1890" spans="23:25" x14ac:dyDescent="0.25">
      <c r="W1890" s="107"/>
      <c r="X1890" s="62"/>
      <c r="Y1890" s="108"/>
    </row>
    <row r="1891" spans="23:25" x14ac:dyDescent="0.25">
      <c r="W1891" s="107"/>
      <c r="X1891" s="62"/>
      <c r="Y1891" s="108"/>
    </row>
    <row r="1892" spans="23:25" x14ac:dyDescent="0.25">
      <c r="W1892" s="107"/>
      <c r="X1892" s="62"/>
      <c r="Y1892" s="108"/>
    </row>
    <row r="1893" spans="23:25" x14ac:dyDescent="0.25">
      <c r="W1893" s="107"/>
      <c r="X1893" s="62"/>
      <c r="Y1893" s="108"/>
    </row>
    <row r="1894" spans="23:25" x14ac:dyDescent="0.25">
      <c r="W1894" s="107"/>
      <c r="X1894" s="62"/>
      <c r="Y1894" s="108"/>
    </row>
    <row r="1895" spans="23:25" x14ac:dyDescent="0.25">
      <c r="W1895" s="107"/>
      <c r="X1895" s="62"/>
      <c r="Y1895" s="108"/>
    </row>
    <row r="1896" spans="23:25" x14ac:dyDescent="0.25">
      <c r="W1896" s="107"/>
      <c r="X1896" s="62"/>
      <c r="Y1896" s="108"/>
    </row>
    <row r="1897" spans="23:25" x14ac:dyDescent="0.25">
      <c r="W1897" s="107"/>
      <c r="X1897" s="62"/>
      <c r="Y1897" s="108"/>
    </row>
    <row r="1898" spans="23:25" x14ac:dyDescent="0.25">
      <c r="W1898" s="107"/>
      <c r="X1898" s="62"/>
      <c r="Y1898" s="108"/>
    </row>
    <row r="1899" spans="23:25" x14ac:dyDescent="0.25">
      <c r="W1899" s="107"/>
      <c r="X1899" s="62"/>
      <c r="Y1899" s="108"/>
    </row>
    <row r="1900" spans="23:25" x14ac:dyDescent="0.25">
      <c r="W1900" s="107"/>
      <c r="X1900" s="62"/>
      <c r="Y1900" s="108"/>
    </row>
    <row r="1901" spans="23:25" x14ac:dyDescent="0.25">
      <c r="W1901" s="107"/>
      <c r="X1901" s="62"/>
      <c r="Y1901" s="108"/>
    </row>
    <row r="1902" spans="23:25" x14ac:dyDescent="0.25">
      <c r="W1902" s="107"/>
      <c r="X1902" s="62"/>
      <c r="Y1902" s="108"/>
    </row>
    <row r="1903" spans="23:25" x14ac:dyDescent="0.25">
      <c r="W1903" s="107"/>
      <c r="X1903" s="62"/>
      <c r="Y1903" s="108"/>
    </row>
    <row r="1904" spans="23:25" x14ac:dyDescent="0.25">
      <c r="W1904" s="107"/>
      <c r="X1904" s="62"/>
      <c r="Y1904" s="108"/>
    </row>
    <row r="1905" spans="23:25" x14ac:dyDescent="0.25">
      <c r="W1905" s="107"/>
      <c r="X1905" s="62"/>
      <c r="Y1905" s="108"/>
    </row>
    <row r="1906" spans="23:25" x14ac:dyDescent="0.25">
      <c r="W1906" s="107"/>
      <c r="X1906" s="62"/>
      <c r="Y1906" s="108"/>
    </row>
    <row r="1907" spans="23:25" x14ac:dyDescent="0.25">
      <c r="W1907" s="107"/>
      <c r="X1907" s="62"/>
      <c r="Y1907" s="108"/>
    </row>
    <row r="1908" spans="23:25" x14ac:dyDescent="0.25">
      <c r="W1908" s="107"/>
      <c r="X1908" s="62"/>
      <c r="Y1908" s="108"/>
    </row>
    <row r="1909" spans="23:25" x14ac:dyDescent="0.25">
      <c r="W1909" s="107"/>
      <c r="X1909" s="62"/>
      <c r="Y1909" s="108"/>
    </row>
    <row r="1910" spans="23:25" x14ac:dyDescent="0.25">
      <c r="W1910" s="107"/>
      <c r="X1910" s="62"/>
      <c r="Y1910" s="108"/>
    </row>
    <row r="1911" spans="23:25" x14ac:dyDescent="0.25">
      <c r="W1911" s="107"/>
      <c r="X1911" s="62"/>
      <c r="Y1911" s="108"/>
    </row>
    <row r="1912" spans="23:25" x14ac:dyDescent="0.25">
      <c r="W1912" s="107"/>
      <c r="X1912" s="62"/>
      <c r="Y1912" s="108"/>
    </row>
    <row r="1913" spans="23:25" x14ac:dyDescent="0.25">
      <c r="W1913" s="107"/>
      <c r="X1913" s="62"/>
      <c r="Y1913" s="108"/>
    </row>
    <row r="1914" spans="23:25" x14ac:dyDescent="0.25">
      <c r="W1914" s="107"/>
      <c r="X1914" s="62"/>
      <c r="Y1914" s="108"/>
    </row>
    <row r="1915" spans="23:25" x14ac:dyDescent="0.25">
      <c r="W1915" s="107"/>
      <c r="X1915" s="62"/>
      <c r="Y1915" s="108"/>
    </row>
    <row r="1916" spans="23:25" x14ac:dyDescent="0.25">
      <c r="W1916" s="107"/>
      <c r="X1916" s="62"/>
      <c r="Y1916" s="108"/>
    </row>
    <row r="1917" spans="23:25" x14ac:dyDescent="0.25">
      <c r="W1917" s="107"/>
      <c r="X1917" s="62"/>
      <c r="Y1917" s="108"/>
    </row>
    <row r="1918" spans="23:25" x14ac:dyDescent="0.25">
      <c r="W1918" s="107"/>
      <c r="X1918" s="62"/>
      <c r="Y1918" s="108"/>
    </row>
    <row r="1919" spans="23:25" x14ac:dyDescent="0.25">
      <c r="W1919" s="107"/>
      <c r="X1919" s="62"/>
      <c r="Y1919" s="108"/>
    </row>
    <row r="1920" spans="23:25" x14ac:dyDescent="0.25">
      <c r="W1920" s="107"/>
      <c r="X1920" s="62"/>
      <c r="Y1920" s="108"/>
    </row>
    <row r="1921" spans="23:25" x14ac:dyDescent="0.25">
      <c r="W1921" s="107"/>
      <c r="X1921" s="62"/>
      <c r="Y1921" s="108"/>
    </row>
    <row r="1922" spans="23:25" x14ac:dyDescent="0.25">
      <c r="W1922" s="107"/>
      <c r="X1922" s="62"/>
      <c r="Y1922" s="108"/>
    </row>
    <row r="1923" spans="23:25" x14ac:dyDescent="0.25">
      <c r="W1923" s="107"/>
      <c r="X1923" s="62"/>
      <c r="Y1923" s="108"/>
    </row>
    <row r="1924" spans="23:25" x14ac:dyDescent="0.25">
      <c r="W1924" s="107"/>
      <c r="X1924" s="62"/>
      <c r="Y1924" s="108"/>
    </row>
    <row r="1925" spans="23:25" x14ac:dyDescent="0.25">
      <c r="W1925" s="107"/>
      <c r="X1925" s="62"/>
      <c r="Y1925" s="108"/>
    </row>
    <row r="1926" spans="23:25" x14ac:dyDescent="0.25">
      <c r="W1926" s="107"/>
      <c r="X1926" s="62"/>
      <c r="Y1926" s="108"/>
    </row>
    <row r="1927" spans="23:25" x14ac:dyDescent="0.25">
      <c r="W1927" s="107"/>
      <c r="X1927" s="62"/>
      <c r="Y1927" s="108"/>
    </row>
    <row r="1928" spans="23:25" x14ac:dyDescent="0.25">
      <c r="W1928" s="107"/>
      <c r="X1928" s="62"/>
      <c r="Y1928" s="108"/>
    </row>
    <row r="1929" spans="23:25" x14ac:dyDescent="0.25">
      <c r="W1929" s="107"/>
      <c r="X1929" s="62"/>
      <c r="Y1929" s="108"/>
    </row>
    <row r="1930" spans="23:25" x14ac:dyDescent="0.25">
      <c r="W1930" s="107"/>
      <c r="X1930" s="62"/>
      <c r="Y1930" s="108"/>
    </row>
    <row r="1931" spans="23:25" x14ac:dyDescent="0.25">
      <c r="W1931" s="107"/>
      <c r="X1931" s="62"/>
      <c r="Y1931" s="108"/>
    </row>
    <row r="1932" spans="23:25" x14ac:dyDescent="0.25">
      <c r="W1932" s="107"/>
      <c r="X1932" s="62"/>
      <c r="Y1932" s="108"/>
    </row>
    <row r="1933" spans="23:25" x14ac:dyDescent="0.25">
      <c r="W1933" s="107"/>
      <c r="X1933" s="62"/>
      <c r="Y1933" s="108"/>
    </row>
    <row r="1934" spans="23:25" x14ac:dyDescent="0.25">
      <c r="W1934" s="107"/>
      <c r="X1934" s="62"/>
      <c r="Y1934" s="108"/>
    </row>
    <row r="1935" spans="23:25" x14ac:dyDescent="0.25">
      <c r="W1935" s="107"/>
      <c r="X1935" s="62"/>
      <c r="Y1935" s="108"/>
    </row>
    <row r="1936" spans="23:25" x14ac:dyDescent="0.25">
      <c r="W1936" s="107"/>
      <c r="X1936" s="62"/>
      <c r="Y1936" s="108"/>
    </row>
    <row r="1937" spans="23:25" x14ac:dyDescent="0.25">
      <c r="W1937" s="107"/>
      <c r="X1937" s="62"/>
      <c r="Y1937" s="108"/>
    </row>
    <row r="1938" spans="23:25" x14ac:dyDescent="0.25">
      <c r="W1938" s="107"/>
      <c r="X1938" s="62"/>
      <c r="Y1938" s="108"/>
    </row>
    <row r="1939" spans="23:25" x14ac:dyDescent="0.25">
      <c r="W1939" s="107"/>
      <c r="X1939" s="62"/>
      <c r="Y1939" s="108"/>
    </row>
    <row r="1940" spans="23:25" x14ac:dyDescent="0.25">
      <c r="W1940" s="107"/>
      <c r="X1940" s="62"/>
      <c r="Y1940" s="108"/>
    </row>
    <row r="1941" spans="23:25" x14ac:dyDescent="0.25">
      <c r="W1941" s="107"/>
      <c r="X1941" s="62"/>
      <c r="Y1941" s="108"/>
    </row>
    <row r="1942" spans="23:25" x14ac:dyDescent="0.25">
      <c r="W1942" s="107"/>
      <c r="X1942" s="62"/>
      <c r="Y1942" s="108"/>
    </row>
    <row r="1943" spans="23:25" x14ac:dyDescent="0.25">
      <c r="W1943" s="107"/>
      <c r="X1943" s="62"/>
      <c r="Y1943" s="108"/>
    </row>
    <row r="1944" spans="23:25" x14ac:dyDescent="0.25">
      <c r="W1944" s="107"/>
      <c r="X1944" s="62"/>
      <c r="Y1944" s="108"/>
    </row>
    <row r="1945" spans="23:25" x14ac:dyDescent="0.25">
      <c r="W1945" s="107"/>
      <c r="X1945" s="62"/>
      <c r="Y1945" s="108"/>
    </row>
    <row r="1946" spans="23:25" x14ac:dyDescent="0.25">
      <c r="W1946" s="107"/>
      <c r="X1946" s="62"/>
      <c r="Y1946" s="108"/>
    </row>
    <row r="1947" spans="23:25" x14ac:dyDescent="0.25">
      <c r="W1947" s="107"/>
      <c r="X1947" s="62"/>
      <c r="Y1947" s="108"/>
    </row>
    <row r="1948" spans="23:25" x14ac:dyDescent="0.25">
      <c r="W1948" s="107"/>
      <c r="X1948" s="62"/>
      <c r="Y1948" s="108"/>
    </row>
    <row r="1949" spans="23:25" x14ac:dyDescent="0.25">
      <c r="W1949" s="107"/>
      <c r="X1949" s="62"/>
      <c r="Y1949" s="108"/>
    </row>
    <row r="1950" spans="23:25" x14ac:dyDescent="0.25">
      <c r="W1950" s="107"/>
      <c r="X1950" s="62"/>
      <c r="Y1950" s="108"/>
    </row>
    <row r="1951" spans="23:25" x14ac:dyDescent="0.25">
      <c r="W1951" s="107"/>
      <c r="X1951" s="62"/>
      <c r="Y1951" s="108"/>
    </row>
    <row r="1952" spans="23:25" x14ac:dyDescent="0.25">
      <c r="W1952" s="107"/>
      <c r="X1952" s="62"/>
      <c r="Y1952" s="108"/>
    </row>
    <row r="1953" spans="23:25" x14ac:dyDescent="0.25">
      <c r="W1953" s="107"/>
      <c r="X1953" s="62"/>
      <c r="Y1953" s="108"/>
    </row>
    <row r="1954" spans="23:25" x14ac:dyDescent="0.25">
      <c r="W1954" s="107"/>
      <c r="X1954" s="62"/>
      <c r="Y1954" s="108"/>
    </row>
    <row r="1955" spans="23:25" x14ac:dyDescent="0.25">
      <c r="W1955" s="107"/>
      <c r="X1955" s="62"/>
      <c r="Y1955" s="108"/>
    </row>
    <row r="1956" spans="23:25" x14ac:dyDescent="0.25">
      <c r="W1956" s="107"/>
      <c r="X1956" s="62"/>
      <c r="Y1956" s="108"/>
    </row>
    <row r="1957" spans="23:25" x14ac:dyDescent="0.25">
      <c r="W1957" s="107"/>
      <c r="X1957" s="62"/>
      <c r="Y1957" s="108"/>
    </row>
    <row r="1958" spans="23:25" x14ac:dyDescent="0.25">
      <c r="W1958" s="107"/>
      <c r="X1958" s="62"/>
      <c r="Y1958" s="108"/>
    </row>
    <row r="1959" spans="23:25" x14ac:dyDescent="0.25">
      <c r="W1959" s="107"/>
      <c r="X1959" s="62"/>
      <c r="Y1959" s="108"/>
    </row>
    <row r="1960" spans="23:25" x14ac:dyDescent="0.25">
      <c r="W1960" s="107"/>
      <c r="X1960" s="62"/>
      <c r="Y1960" s="108"/>
    </row>
    <row r="1961" spans="23:25" x14ac:dyDescent="0.25">
      <c r="W1961" s="107"/>
      <c r="X1961" s="62"/>
      <c r="Y1961" s="108"/>
    </row>
    <row r="1962" spans="23:25" x14ac:dyDescent="0.25">
      <c r="W1962" s="107"/>
      <c r="X1962" s="62"/>
      <c r="Y1962" s="108"/>
    </row>
    <row r="1963" spans="23:25" x14ac:dyDescent="0.25">
      <c r="W1963" s="107"/>
      <c r="X1963" s="62"/>
      <c r="Y1963" s="108"/>
    </row>
    <row r="1964" spans="23:25" x14ac:dyDescent="0.25">
      <c r="W1964" s="107"/>
      <c r="X1964" s="62"/>
      <c r="Y1964" s="108"/>
    </row>
    <row r="1965" spans="23:25" x14ac:dyDescent="0.25">
      <c r="W1965" s="107"/>
      <c r="X1965" s="62"/>
      <c r="Y1965" s="108"/>
    </row>
    <row r="1966" spans="23:25" x14ac:dyDescent="0.25">
      <c r="W1966" s="107"/>
      <c r="X1966" s="62"/>
      <c r="Y1966" s="108"/>
    </row>
    <row r="1967" spans="23:25" x14ac:dyDescent="0.25">
      <c r="W1967" s="107"/>
      <c r="X1967" s="62"/>
      <c r="Y1967" s="108"/>
    </row>
    <row r="1968" spans="23:25" x14ac:dyDescent="0.25">
      <c r="W1968" s="107"/>
      <c r="X1968" s="62"/>
      <c r="Y1968" s="108"/>
    </row>
    <row r="1969" spans="23:25" x14ac:dyDescent="0.25">
      <c r="W1969" s="107"/>
      <c r="X1969" s="62"/>
      <c r="Y1969" s="108"/>
    </row>
    <row r="1970" spans="23:25" x14ac:dyDescent="0.25">
      <c r="W1970" s="107"/>
      <c r="X1970" s="62"/>
      <c r="Y1970" s="108"/>
    </row>
    <row r="1971" spans="23:25" x14ac:dyDescent="0.25">
      <c r="W1971" s="107"/>
      <c r="X1971" s="62"/>
      <c r="Y1971" s="108"/>
    </row>
    <row r="1972" spans="23:25" x14ac:dyDescent="0.25">
      <c r="W1972" s="107"/>
      <c r="X1972" s="62"/>
      <c r="Y1972" s="108"/>
    </row>
    <row r="1973" spans="23:25" x14ac:dyDescent="0.25">
      <c r="W1973" s="107"/>
      <c r="X1973" s="62"/>
      <c r="Y1973" s="108"/>
    </row>
    <row r="1974" spans="23:25" x14ac:dyDescent="0.25">
      <c r="W1974" s="107"/>
      <c r="X1974" s="62"/>
      <c r="Y1974" s="108"/>
    </row>
    <row r="1975" spans="23:25" x14ac:dyDescent="0.25">
      <c r="W1975" s="107"/>
      <c r="X1975" s="62"/>
      <c r="Y1975" s="108"/>
    </row>
    <row r="1976" spans="23:25" x14ac:dyDescent="0.25">
      <c r="W1976" s="107"/>
      <c r="X1976" s="62"/>
      <c r="Y1976" s="108"/>
    </row>
    <row r="1977" spans="23:25" x14ac:dyDescent="0.25">
      <c r="W1977" s="107"/>
      <c r="X1977" s="62"/>
      <c r="Y1977" s="108"/>
    </row>
    <row r="1978" spans="23:25" x14ac:dyDescent="0.25">
      <c r="W1978" s="107"/>
      <c r="X1978" s="62"/>
      <c r="Y1978" s="108"/>
    </row>
    <row r="1979" spans="23:25" x14ac:dyDescent="0.25">
      <c r="W1979" s="107"/>
      <c r="X1979" s="62"/>
      <c r="Y1979" s="108"/>
    </row>
    <row r="1980" spans="23:25" x14ac:dyDescent="0.25">
      <c r="W1980" s="107"/>
      <c r="X1980" s="62"/>
      <c r="Y1980" s="108"/>
    </row>
    <row r="1981" spans="23:25" x14ac:dyDescent="0.25">
      <c r="W1981" s="107"/>
      <c r="X1981" s="62"/>
      <c r="Y1981" s="108"/>
    </row>
    <row r="1982" spans="23:25" x14ac:dyDescent="0.25">
      <c r="W1982" s="107"/>
      <c r="X1982" s="62"/>
      <c r="Y1982" s="108"/>
    </row>
    <row r="1983" spans="23:25" x14ac:dyDescent="0.25">
      <c r="W1983" s="107"/>
      <c r="X1983" s="62"/>
      <c r="Y1983" s="108"/>
    </row>
    <row r="1984" spans="23:25" x14ac:dyDescent="0.25">
      <c r="W1984" s="107"/>
      <c r="X1984" s="62"/>
      <c r="Y1984" s="108"/>
    </row>
    <row r="1985" spans="23:25" x14ac:dyDescent="0.25">
      <c r="W1985" s="107"/>
      <c r="X1985" s="62"/>
      <c r="Y1985" s="108"/>
    </row>
    <row r="1986" spans="23:25" x14ac:dyDescent="0.25">
      <c r="W1986" s="107"/>
      <c r="X1986" s="62"/>
      <c r="Y1986" s="108"/>
    </row>
    <row r="1987" spans="23:25" x14ac:dyDescent="0.25">
      <c r="W1987" s="107"/>
      <c r="X1987" s="62"/>
      <c r="Y1987" s="108"/>
    </row>
    <row r="1988" spans="23:25" x14ac:dyDescent="0.25">
      <c r="W1988" s="107"/>
      <c r="X1988" s="62"/>
      <c r="Y1988" s="108"/>
    </row>
    <row r="1989" spans="23:25" x14ac:dyDescent="0.25">
      <c r="W1989" s="107"/>
      <c r="X1989" s="62"/>
      <c r="Y1989" s="108"/>
    </row>
    <row r="1990" spans="23:25" x14ac:dyDescent="0.25">
      <c r="W1990" s="107"/>
      <c r="X1990" s="62"/>
      <c r="Y1990" s="108"/>
    </row>
    <row r="1991" spans="23:25" x14ac:dyDescent="0.25">
      <c r="W1991" s="107"/>
      <c r="X1991" s="62"/>
      <c r="Y1991" s="108"/>
    </row>
    <row r="1992" spans="23:25" x14ac:dyDescent="0.25">
      <c r="W1992" s="107"/>
      <c r="X1992" s="62"/>
      <c r="Y1992" s="108"/>
    </row>
    <row r="1993" spans="23:25" x14ac:dyDescent="0.25">
      <c r="W1993" s="107"/>
      <c r="X1993" s="62"/>
      <c r="Y1993" s="108"/>
    </row>
    <row r="1994" spans="23:25" x14ac:dyDescent="0.25">
      <c r="W1994" s="107"/>
      <c r="X1994" s="62"/>
      <c r="Y1994" s="108"/>
    </row>
    <row r="1995" spans="23:25" x14ac:dyDescent="0.25">
      <c r="W1995" s="107"/>
      <c r="X1995" s="62"/>
      <c r="Y1995" s="108"/>
    </row>
    <row r="1996" spans="23:25" x14ac:dyDescent="0.25">
      <c r="W1996" s="107"/>
      <c r="X1996" s="62"/>
      <c r="Y1996" s="108"/>
    </row>
    <row r="1997" spans="23:25" x14ac:dyDescent="0.25">
      <c r="W1997" s="107"/>
      <c r="X1997" s="62"/>
      <c r="Y1997" s="108"/>
    </row>
    <row r="1998" spans="23:25" x14ac:dyDescent="0.25">
      <c r="W1998" s="107"/>
      <c r="X1998" s="62"/>
      <c r="Y1998" s="108"/>
    </row>
    <row r="1999" spans="23:25" x14ac:dyDescent="0.25">
      <c r="W1999" s="107"/>
      <c r="X1999" s="62"/>
      <c r="Y1999" s="108"/>
    </row>
    <row r="2000" spans="23:25" x14ac:dyDescent="0.25">
      <c r="W2000" s="107"/>
      <c r="X2000" s="62"/>
      <c r="Y2000" s="108"/>
    </row>
    <row r="2001" spans="23:25" x14ac:dyDescent="0.25">
      <c r="W2001" s="107"/>
      <c r="X2001" s="62"/>
      <c r="Y2001" s="108"/>
    </row>
    <row r="2002" spans="23:25" x14ac:dyDescent="0.25">
      <c r="W2002" s="107"/>
      <c r="X2002" s="62"/>
      <c r="Y2002" s="108"/>
    </row>
    <row r="2003" spans="23:25" x14ac:dyDescent="0.25">
      <c r="W2003" s="107"/>
      <c r="X2003" s="62"/>
      <c r="Y2003" s="108"/>
    </row>
    <row r="2004" spans="23:25" x14ac:dyDescent="0.25">
      <c r="W2004" s="107"/>
      <c r="X2004" s="62"/>
      <c r="Y2004" s="108"/>
    </row>
    <row r="2005" spans="23:25" x14ac:dyDescent="0.25">
      <c r="W2005" s="107"/>
      <c r="X2005" s="62"/>
      <c r="Y2005" s="108"/>
    </row>
    <row r="2006" spans="23:25" x14ac:dyDescent="0.25">
      <c r="W2006" s="107"/>
      <c r="X2006" s="62"/>
      <c r="Y2006" s="108"/>
    </row>
    <row r="2007" spans="23:25" x14ac:dyDescent="0.25">
      <c r="W2007" s="107"/>
      <c r="X2007" s="62"/>
      <c r="Y2007" s="108"/>
    </row>
    <row r="2008" spans="23:25" x14ac:dyDescent="0.25">
      <c r="W2008" s="107"/>
      <c r="X2008" s="62"/>
      <c r="Y2008" s="108"/>
    </row>
    <row r="2009" spans="23:25" x14ac:dyDescent="0.25">
      <c r="W2009" s="107"/>
      <c r="X2009" s="62"/>
      <c r="Y2009" s="108"/>
    </row>
    <row r="2010" spans="23:25" x14ac:dyDescent="0.25">
      <c r="W2010" s="107"/>
      <c r="X2010" s="62"/>
      <c r="Y2010" s="108"/>
    </row>
    <row r="2011" spans="23:25" x14ac:dyDescent="0.25">
      <c r="W2011" s="107"/>
      <c r="X2011" s="62"/>
      <c r="Y2011" s="108"/>
    </row>
    <row r="2012" spans="23:25" x14ac:dyDescent="0.25">
      <c r="W2012" s="107"/>
      <c r="X2012" s="62"/>
      <c r="Y2012" s="108"/>
    </row>
    <row r="2013" spans="23:25" x14ac:dyDescent="0.25">
      <c r="W2013" s="107"/>
      <c r="X2013" s="62"/>
      <c r="Y2013" s="108"/>
    </row>
    <row r="2014" spans="23:25" x14ac:dyDescent="0.25">
      <c r="W2014" s="107"/>
      <c r="X2014" s="62"/>
      <c r="Y2014" s="108"/>
    </row>
    <row r="2015" spans="23:25" x14ac:dyDescent="0.25">
      <c r="W2015" s="107"/>
      <c r="X2015" s="62"/>
      <c r="Y2015" s="108"/>
    </row>
    <row r="2016" spans="23:25" x14ac:dyDescent="0.25">
      <c r="W2016" s="107"/>
      <c r="X2016" s="62"/>
      <c r="Y2016" s="108"/>
    </row>
    <row r="2017" spans="23:25" x14ac:dyDescent="0.25">
      <c r="W2017" s="107"/>
      <c r="X2017" s="62"/>
      <c r="Y2017" s="108"/>
    </row>
    <row r="2018" spans="23:25" x14ac:dyDescent="0.25">
      <c r="W2018" s="107"/>
      <c r="X2018" s="62"/>
      <c r="Y2018" s="108"/>
    </row>
    <row r="2019" spans="23:25" x14ac:dyDescent="0.25">
      <c r="W2019" s="107"/>
      <c r="X2019" s="62"/>
      <c r="Y2019" s="108"/>
    </row>
    <row r="2020" spans="23:25" x14ac:dyDescent="0.25">
      <c r="W2020" s="107"/>
      <c r="X2020" s="62"/>
      <c r="Y2020" s="108"/>
    </row>
    <row r="2021" spans="23:25" x14ac:dyDescent="0.25">
      <c r="W2021" s="107"/>
      <c r="X2021" s="62"/>
      <c r="Y2021" s="108"/>
    </row>
    <row r="2022" spans="23:25" x14ac:dyDescent="0.25">
      <c r="W2022" s="107"/>
      <c r="X2022" s="62"/>
      <c r="Y2022" s="108"/>
    </row>
    <row r="2023" spans="23:25" x14ac:dyDescent="0.25">
      <c r="W2023" s="107"/>
      <c r="X2023" s="62"/>
      <c r="Y2023" s="108"/>
    </row>
    <row r="2024" spans="23:25" x14ac:dyDescent="0.25">
      <c r="W2024" s="107"/>
      <c r="X2024" s="62"/>
      <c r="Y2024" s="108"/>
    </row>
    <row r="2025" spans="23:25" x14ac:dyDescent="0.25">
      <c r="W2025" s="107"/>
      <c r="X2025" s="62"/>
      <c r="Y2025" s="108"/>
    </row>
    <row r="2026" spans="23:25" x14ac:dyDescent="0.25">
      <c r="W2026" s="107"/>
      <c r="X2026" s="62"/>
      <c r="Y2026" s="108"/>
    </row>
    <row r="2027" spans="23:25" x14ac:dyDescent="0.25">
      <c r="W2027" s="107"/>
      <c r="X2027" s="62"/>
      <c r="Y2027" s="108"/>
    </row>
    <row r="2028" spans="23:25" x14ac:dyDescent="0.25">
      <c r="W2028" s="107"/>
      <c r="X2028" s="62"/>
      <c r="Y2028" s="108"/>
    </row>
    <row r="2029" spans="23:25" x14ac:dyDescent="0.25">
      <c r="W2029" s="107"/>
      <c r="X2029" s="62"/>
      <c r="Y2029" s="108"/>
    </row>
    <row r="2030" spans="23:25" x14ac:dyDescent="0.25">
      <c r="W2030" s="107"/>
      <c r="X2030" s="62"/>
      <c r="Y2030" s="108"/>
    </row>
    <row r="2031" spans="23:25" x14ac:dyDescent="0.25">
      <c r="W2031" s="107"/>
      <c r="X2031" s="62"/>
      <c r="Y2031" s="108"/>
    </row>
    <row r="2032" spans="23:25" x14ac:dyDescent="0.25">
      <c r="W2032" s="107"/>
      <c r="X2032" s="62"/>
      <c r="Y2032" s="108"/>
    </row>
    <row r="2033" spans="23:25" x14ac:dyDescent="0.25">
      <c r="W2033" s="107"/>
      <c r="X2033" s="62"/>
      <c r="Y2033" s="108"/>
    </row>
    <row r="2034" spans="23:25" x14ac:dyDescent="0.25">
      <c r="W2034" s="107"/>
      <c r="X2034" s="62"/>
      <c r="Y2034" s="108"/>
    </row>
    <row r="2035" spans="23:25" x14ac:dyDescent="0.25">
      <c r="W2035" s="107"/>
      <c r="X2035" s="62"/>
      <c r="Y2035" s="108"/>
    </row>
    <row r="2036" spans="23:25" x14ac:dyDescent="0.25">
      <c r="W2036" s="107"/>
      <c r="X2036" s="62"/>
      <c r="Y2036" s="108"/>
    </row>
    <row r="2037" spans="23:25" x14ac:dyDescent="0.25">
      <c r="W2037" s="107"/>
      <c r="X2037" s="62"/>
      <c r="Y2037" s="108"/>
    </row>
    <row r="2038" spans="23:25" x14ac:dyDescent="0.25">
      <c r="W2038" s="107"/>
      <c r="X2038" s="62"/>
      <c r="Y2038" s="108"/>
    </row>
    <row r="2039" spans="23:25" x14ac:dyDescent="0.25">
      <c r="W2039" s="107"/>
      <c r="X2039" s="62"/>
      <c r="Y2039" s="108"/>
    </row>
    <row r="2040" spans="23:25" x14ac:dyDescent="0.25">
      <c r="W2040" s="107"/>
      <c r="X2040" s="62"/>
      <c r="Y2040" s="108"/>
    </row>
    <row r="2041" spans="23:25" x14ac:dyDescent="0.25">
      <c r="W2041" s="107"/>
      <c r="X2041" s="62"/>
      <c r="Y2041" s="108"/>
    </row>
    <row r="2042" spans="23:25" x14ac:dyDescent="0.25">
      <c r="W2042" s="107"/>
      <c r="X2042" s="62"/>
      <c r="Y2042" s="108"/>
    </row>
    <row r="2043" spans="23:25" x14ac:dyDescent="0.25">
      <c r="W2043" s="107"/>
      <c r="X2043" s="62"/>
      <c r="Y2043" s="108"/>
    </row>
    <row r="2044" spans="23:25" x14ac:dyDescent="0.25">
      <c r="W2044" s="107"/>
      <c r="X2044" s="62"/>
      <c r="Y2044" s="108"/>
    </row>
    <row r="2045" spans="23:25" x14ac:dyDescent="0.25">
      <c r="W2045" s="107"/>
      <c r="X2045" s="62"/>
      <c r="Y2045" s="108"/>
    </row>
    <row r="2046" spans="23:25" x14ac:dyDescent="0.25">
      <c r="W2046" s="107"/>
      <c r="X2046" s="62"/>
      <c r="Y2046" s="108"/>
    </row>
    <row r="2047" spans="23:25" x14ac:dyDescent="0.25">
      <c r="W2047" s="107"/>
      <c r="X2047" s="62"/>
      <c r="Y2047" s="108"/>
    </row>
    <row r="2048" spans="23:25" x14ac:dyDescent="0.25">
      <c r="W2048" s="107"/>
      <c r="X2048" s="62"/>
      <c r="Y2048" s="108"/>
    </row>
    <row r="2049" spans="23:25" x14ac:dyDescent="0.25">
      <c r="W2049" s="107"/>
      <c r="X2049" s="62"/>
      <c r="Y2049" s="108"/>
    </row>
    <row r="2050" spans="23:25" x14ac:dyDescent="0.25">
      <c r="W2050" s="107"/>
      <c r="X2050" s="62"/>
      <c r="Y2050" s="108"/>
    </row>
    <row r="2051" spans="23:25" x14ac:dyDescent="0.25">
      <c r="W2051" s="107"/>
      <c r="X2051" s="62"/>
      <c r="Y2051" s="108"/>
    </row>
    <row r="2052" spans="23:25" x14ac:dyDescent="0.25">
      <c r="W2052" s="107"/>
      <c r="X2052" s="62"/>
      <c r="Y2052" s="108"/>
    </row>
    <row r="2053" spans="23:25" x14ac:dyDescent="0.25">
      <c r="W2053" s="107"/>
      <c r="X2053" s="62"/>
      <c r="Y2053" s="108"/>
    </row>
    <row r="2054" spans="23:25" x14ac:dyDescent="0.25">
      <c r="W2054" s="107"/>
      <c r="X2054" s="62"/>
      <c r="Y2054" s="108"/>
    </row>
    <row r="2055" spans="23:25" x14ac:dyDescent="0.25">
      <c r="W2055" s="107"/>
      <c r="X2055" s="62"/>
      <c r="Y2055" s="108"/>
    </row>
    <row r="2056" spans="23:25" x14ac:dyDescent="0.25">
      <c r="W2056" s="107"/>
      <c r="X2056" s="62"/>
      <c r="Y2056" s="108"/>
    </row>
    <row r="2057" spans="23:25" x14ac:dyDescent="0.25">
      <c r="W2057" s="107"/>
      <c r="X2057" s="62"/>
      <c r="Y2057" s="108"/>
    </row>
    <row r="2058" spans="23:25" x14ac:dyDescent="0.25">
      <c r="W2058" s="107"/>
      <c r="X2058" s="62"/>
      <c r="Y2058" s="108"/>
    </row>
    <row r="2059" spans="23:25" x14ac:dyDescent="0.25">
      <c r="W2059" s="107"/>
      <c r="X2059" s="62"/>
      <c r="Y2059" s="108"/>
    </row>
    <row r="2060" spans="23:25" x14ac:dyDescent="0.25">
      <c r="W2060" s="107"/>
      <c r="X2060" s="62"/>
      <c r="Y2060" s="108"/>
    </row>
    <row r="2061" spans="23:25" x14ac:dyDescent="0.25">
      <c r="W2061" s="107"/>
      <c r="X2061" s="62"/>
      <c r="Y2061" s="108"/>
    </row>
    <row r="2062" spans="23:25" x14ac:dyDescent="0.25">
      <c r="W2062" s="107"/>
      <c r="X2062" s="62"/>
      <c r="Y2062" s="108"/>
    </row>
    <row r="2063" spans="23:25" x14ac:dyDescent="0.25">
      <c r="W2063" s="107"/>
      <c r="X2063" s="62"/>
      <c r="Y2063" s="108"/>
    </row>
    <row r="2064" spans="23:25" x14ac:dyDescent="0.25">
      <c r="W2064" s="107"/>
      <c r="X2064" s="62"/>
      <c r="Y2064" s="108"/>
    </row>
    <row r="2065" spans="23:25" x14ac:dyDescent="0.25">
      <c r="W2065" s="107"/>
      <c r="X2065" s="62"/>
      <c r="Y2065" s="108"/>
    </row>
    <row r="2066" spans="23:25" x14ac:dyDescent="0.25">
      <c r="W2066" s="107"/>
      <c r="X2066" s="62"/>
      <c r="Y2066" s="108"/>
    </row>
    <row r="2067" spans="23:25" x14ac:dyDescent="0.25">
      <c r="W2067" s="107"/>
      <c r="X2067" s="62"/>
      <c r="Y2067" s="108"/>
    </row>
    <row r="2068" spans="23:25" x14ac:dyDescent="0.25">
      <c r="W2068" s="107"/>
      <c r="X2068" s="62"/>
      <c r="Y2068" s="108"/>
    </row>
    <row r="2069" spans="23:25" x14ac:dyDescent="0.25">
      <c r="W2069" s="107"/>
      <c r="X2069" s="62"/>
      <c r="Y2069" s="108"/>
    </row>
    <row r="2070" spans="23:25" x14ac:dyDescent="0.25">
      <c r="W2070" s="107"/>
      <c r="X2070" s="62"/>
      <c r="Y2070" s="108"/>
    </row>
    <row r="2071" spans="23:25" x14ac:dyDescent="0.25">
      <c r="W2071" s="107"/>
      <c r="X2071" s="62"/>
      <c r="Y2071" s="108"/>
    </row>
    <row r="2072" spans="23:25" x14ac:dyDescent="0.25">
      <c r="W2072" s="107"/>
      <c r="X2072" s="62"/>
      <c r="Y2072" s="108"/>
    </row>
    <row r="2073" spans="23:25" x14ac:dyDescent="0.25">
      <c r="W2073" s="107"/>
      <c r="X2073" s="62"/>
      <c r="Y2073" s="108"/>
    </row>
    <row r="2074" spans="23:25" x14ac:dyDescent="0.25">
      <c r="W2074" s="107"/>
      <c r="X2074" s="62"/>
      <c r="Y2074" s="108"/>
    </row>
    <row r="2075" spans="23:25" x14ac:dyDescent="0.25">
      <c r="W2075" s="107"/>
      <c r="X2075" s="62"/>
      <c r="Y2075" s="108"/>
    </row>
    <row r="2076" spans="23:25" x14ac:dyDescent="0.25">
      <c r="W2076" s="107"/>
      <c r="X2076" s="62"/>
      <c r="Y2076" s="108"/>
    </row>
    <row r="2077" spans="23:25" x14ac:dyDescent="0.25">
      <c r="W2077" s="107"/>
      <c r="X2077" s="62"/>
      <c r="Y2077" s="108"/>
    </row>
    <row r="2078" spans="23:25" x14ac:dyDescent="0.25">
      <c r="W2078" s="107"/>
      <c r="X2078" s="62"/>
      <c r="Y2078" s="108"/>
    </row>
    <row r="2079" spans="23:25" x14ac:dyDescent="0.25">
      <c r="W2079" s="107"/>
      <c r="X2079" s="62"/>
      <c r="Y2079" s="108"/>
    </row>
    <row r="2080" spans="23:25" x14ac:dyDescent="0.25">
      <c r="W2080" s="107"/>
      <c r="X2080" s="62"/>
      <c r="Y2080" s="108"/>
    </row>
    <row r="2081" spans="23:25" x14ac:dyDescent="0.25">
      <c r="W2081" s="107"/>
      <c r="X2081" s="62"/>
      <c r="Y2081" s="108"/>
    </row>
    <row r="2082" spans="23:25" x14ac:dyDescent="0.25">
      <c r="W2082" s="107"/>
      <c r="X2082" s="62"/>
      <c r="Y2082" s="108"/>
    </row>
    <row r="2083" spans="23:25" x14ac:dyDescent="0.25">
      <c r="W2083" s="107"/>
      <c r="X2083" s="62"/>
      <c r="Y2083" s="108"/>
    </row>
    <row r="2084" spans="23:25" x14ac:dyDescent="0.25">
      <c r="W2084" s="107"/>
      <c r="X2084" s="62"/>
      <c r="Y2084" s="108"/>
    </row>
    <row r="2085" spans="23:25" x14ac:dyDescent="0.25">
      <c r="W2085" s="107"/>
      <c r="X2085" s="62"/>
      <c r="Y2085" s="108"/>
    </row>
    <row r="2086" spans="23:25" x14ac:dyDescent="0.25">
      <c r="W2086" s="107"/>
      <c r="X2086" s="62"/>
      <c r="Y2086" s="108"/>
    </row>
    <row r="2087" spans="23:25" x14ac:dyDescent="0.25">
      <c r="W2087" s="107"/>
      <c r="X2087" s="62"/>
      <c r="Y2087" s="108"/>
    </row>
    <row r="2088" spans="23:25" x14ac:dyDescent="0.25">
      <c r="W2088" s="107"/>
      <c r="X2088" s="62"/>
      <c r="Y2088" s="108"/>
    </row>
    <row r="2089" spans="23:25" x14ac:dyDescent="0.25">
      <c r="W2089" s="107"/>
      <c r="X2089" s="62"/>
      <c r="Y2089" s="108"/>
    </row>
    <row r="2090" spans="23:25" x14ac:dyDescent="0.25">
      <c r="W2090" s="107"/>
      <c r="X2090" s="62"/>
      <c r="Y2090" s="108"/>
    </row>
    <row r="2091" spans="23:25" x14ac:dyDescent="0.25">
      <c r="W2091" s="107"/>
      <c r="X2091" s="62"/>
      <c r="Y2091" s="108"/>
    </row>
    <row r="2092" spans="23:25" x14ac:dyDescent="0.25">
      <c r="W2092" s="107"/>
      <c r="X2092" s="62"/>
      <c r="Y2092" s="108"/>
    </row>
    <row r="2093" spans="23:25" x14ac:dyDescent="0.25">
      <c r="W2093" s="107"/>
      <c r="X2093" s="62"/>
      <c r="Y2093" s="108"/>
    </row>
    <row r="2094" spans="23:25" x14ac:dyDescent="0.25">
      <c r="W2094" s="107"/>
      <c r="X2094" s="62"/>
      <c r="Y2094" s="108"/>
    </row>
    <row r="2095" spans="23:25" x14ac:dyDescent="0.25">
      <c r="W2095" s="107"/>
      <c r="X2095" s="62"/>
      <c r="Y2095" s="108"/>
    </row>
    <row r="2096" spans="23:25" x14ac:dyDescent="0.25">
      <c r="W2096" s="107"/>
      <c r="X2096" s="62"/>
      <c r="Y2096" s="108"/>
    </row>
    <row r="2097" spans="23:25" x14ac:dyDescent="0.25">
      <c r="W2097" s="107"/>
      <c r="X2097" s="62"/>
      <c r="Y2097" s="108"/>
    </row>
    <row r="2098" spans="23:25" x14ac:dyDescent="0.25">
      <c r="W2098" s="107"/>
      <c r="X2098" s="62"/>
      <c r="Y2098" s="108"/>
    </row>
    <row r="2099" spans="23:25" x14ac:dyDescent="0.25">
      <c r="W2099" s="107"/>
      <c r="X2099" s="62"/>
      <c r="Y2099" s="108"/>
    </row>
    <row r="2100" spans="23:25" x14ac:dyDescent="0.25">
      <c r="W2100" s="107"/>
      <c r="X2100" s="62"/>
      <c r="Y2100" s="108"/>
    </row>
    <row r="2101" spans="23:25" x14ac:dyDescent="0.25">
      <c r="W2101" s="107"/>
      <c r="X2101" s="62"/>
      <c r="Y2101" s="108"/>
    </row>
    <row r="2102" spans="23:25" x14ac:dyDescent="0.25">
      <c r="W2102" s="107"/>
      <c r="X2102" s="62"/>
      <c r="Y2102" s="108"/>
    </row>
    <row r="2103" spans="23:25" x14ac:dyDescent="0.25">
      <c r="W2103" s="107"/>
      <c r="X2103" s="62"/>
      <c r="Y2103" s="108"/>
    </row>
    <row r="2104" spans="23:25" x14ac:dyDescent="0.25">
      <c r="W2104" s="107"/>
      <c r="X2104" s="62"/>
      <c r="Y2104" s="108"/>
    </row>
    <row r="2105" spans="23:25" x14ac:dyDescent="0.25">
      <c r="W2105" s="107"/>
      <c r="X2105" s="62"/>
      <c r="Y2105" s="108"/>
    </row>
    <row r="2106" spans="23:25" x14ac:dyDescent="0.25">
      <c r="W2106" s="107"/>
      <c r="X2106" s="62"/>
      <c r="Y2106" s="108"/>
    </row>
    <row r="2107" spans="23:25" x14ac:dyDescent="0.25">
      <c r="W2107" s="107"/>
      <c r="X2107" s="62"/>
      <c r="Y2107" s="108"/>
    </row>
    <row r="2108" spans="23:25" x14ac:dyDescent="0.25">
      <c r="W2108" s="107"/>
      <c r="X2108" s="62"/>
      <c r="Y2108" s="108"/>
    </row>
    <row r="2109" spans="23:25" x14ac:dyDescent="0.25">
      <c r="W2109" s="107"/>
      <c r="X2109" s="62"/>
      <c r="Y2109" s="108"/>
    </row>
    <row r="2110" spans="23:25" x14ac:dyDescent="0.25">
      <c r="W2110" s="107"/>
      <c r="X2110" s="62"/>
      <c r="Y2110" s="108"/>
    </row>
    <row r="2111" spans="23:25" x14ac:dyDescent="0.25">
      <c r="W2111" s="107"/>
      <c r="X2111" s="62"/>
      <c r="Y2111" s="108"/>
    </row>
    <row r="2112" spans="23:25" x14ac:dyDescent="0.25">
      <c r="W2112" s="107"/>
      <c r="X2112" s="62"/>
      <c r="Y2112" s="108"/>
    </row>
    <row r="2113" spans="23:25" x14ac:dyDescent="0.25">
      <c r="W2113" s="107"/>
      <c r="X2113" s="62"/>
      <c r="Y2113" s="108"/>
    </row>
    <row r="2114" spans="23:25" x14ac:dyDescent="0.25">
      <c r="W2114" s="107"/>
      <c r="X2114" s="62"/>
      <c r="Y2114" s="108"/>
    </row>
    <row r="2115" spans="23:25" x14ac:dyDescent="0.25">
      <c r="W2115" s="107"/>
      <c r="X2115" s="62"/>
      <c r="Y2115" s="108"/>
    </row>
    <row r="2116" spans="23:25" x14ac:dyDescent="0.25">
      <c r="W2116" s="107"/>
      <c r="X2116" s="62"/>
      <c r="Y2116" s="108"/>
    </row>
    <row r="2117" spans="23:25" x14ac:dyDescent="0.25">
      <c r="W2117" s="107"/>
      <c r="X2117" s="62"/>
      <c r="Y2117" s="108"/>
    </row>
    <row r="2118" spans="23:25" x14ac:dyDescent="0.25">
      <c r="W2118" s="107"/>
      <c r="X2118" s="62"/>
      <c r="Y2118" s="108"/>
    </row>
    <row r="2119" spans="23:25" x14ac:dyDescent="0.25">
      <c r="W2119" s="107"/>
      <c r="X2119" s="62"/>
      <c r="Y2119" s="108"/>
    </row>
    <row r="2120" spans="23:25" x14ac:dyDescent="0.25">
      <c r="W2120" s="107"/>
      <c r="X2120" s="62"/>
      <c r="Y2120" s="108"/>
    </row>
    <row r="2121" spans="23:25" x14ac:dyDescent="0.25">
      <c r="W2121" s="107"/>
      <c r="X2121" s="62"/>
      <c r="Y2121" s="108"/>
    </row>
    <row r="2122" spans="23:25" x14ac:dyDescent="0.25">
      <c r="W2122" s="107"/>
      <c r="X2122" s="62"/>
      <c r="Y2122" s="108"/>
    </row>
    <row r="2123" spans="23:25" x14ac:dyDescent="0.25">
      <c r="W2123" s="107"/>
      <c r="X2123" s="62"/>
      <c r="Y2123" s="108"/>
    </row>
    <row r="2124" spans="23:25" x14ac:dyDescent="0.25">
      <c r="W2124" s="107"/>
      <c r="X2124" s="62"/>
      <c r="Y2124" s="108"/>
    </row>
    <row r="2125" spans="23:25" x14ac:dyDescent="0.25">
      <c r="W2125" s="107"/>
      <c r="X2125" s="62"/>
      <c r="Y2125" s="108"/>
    </row>
    <row r="2126" spans="23:25" x14ac:dyDescent="0.25">
      <c r="W2126" s="107"/>
      <c r="X2126" s="62"/>
      <c r="Y2126" s="108"/>
    </row>
    <row r="2127" spans="23:25" x14ac:dyDescent="0.25">
      <c r="W2127" s="107"/>
      <c r="X2127" s="62"/>
      <c r="Y2127" s="108"/>
    </row>
    <row r="2128" spans="23:25" x14ac:dyDescent="0.25">
      <c r="W2128" s="107"/>
      <c r="X2128" s="62"/>
      <c r="Y2128" s="108"/>
    </row>
    <row r="2129" spans="23:25" x14ac:dyDescent="0.25">
      <c r="W2129" s="107"/>
      <c r="X2129" s="62"/>
      <c r="Y2129" s="108"/>
    </row>
    <row r="2130" spans="23:25" x14ac:dyDescent="0.25">
      <c r="W2130" s="107"/>
      <c r="X2130" s="62"/>
      <c r="Y2130" s="108"/>
    </row>
    <row r="2131" spans="23:25" x14ac:dyDescent="0.25">
      <c r="W2131" s="107"/>
      <c r="X2131" s="62"/>
      <c r="Y2131" s="108"/>
    </row>
    <row r="2132" spans="23:25" x14ac:dyDescent="0.25">
      <c r="W2132" s="107"/>
      <c r="X2132" s="62"/>
      <c r="Y2132" s="108"/>
    </row>
    <row r="2133" spans="23:25" x14ac:dyDescent="0.25">
      <c r="W2133" s="107"/>
      <c r="X2133" s="62"/>
      <c r="Y2133" s="108"/>
    </row>
    <row r="2134" spans="23:25" x14ac:dyDescent="0.25">
      <c r="W2134" s="107"/>
      <c r="X2134" s="62"/>
      <c r="Y2134" s="108"/>
    </row>
    <row r="2135" spans="23:25" x14ac:dyDescent="0.25">
      <c r="W2135" s="107"/>
      <c r="X2135" s="62"/>
      <c r="Y2135" s="108"/>
    </row>
    <row r="2136" spans="23:25" x14ac:dyDescent="0.25">
      <c r="W2136" s="107"/>
      <c r="X2136" s="62"/>
      <c r="Y2136" s="108"/>
    </row>
    <row r="2137" spans="23:25" x14ac:dyDescent="0.25">
      <c r="W2137" s="107"/>
      <c r="X2137" s="62"/>
      <c r="Y2137" s="108"/>
    </row>
    <row r="2138" spans="23:25" x14ac:dyDescent="0.25">
      <c r="W2138" s="107"/>
      <c r="X2138" s="62"/>
      <c r="Y2138" s="108"/>
    </row>
    <row r="2139" spans="23:25" x14ac:dyDescent="0.25">
      <c r="W2139" s="107"/>
      <c r="X2139" s="62"/>
      <c r="Y2139" s="108"/>
    </row>
    <row r="2140" spans="23:25" x14ac:dyDescent="0.25">
      <c r="W2140" s="107"/>
      <c r="X2140" s="62"/>
      <c r="Y2140" s="108"/>
    </row>
    <row r="2141" spans="23:25" x14ac:dyDescent="0.25">
      <c r="W2141" s="107"/>
      <c r="X2141" s="62"/>
      <c r="Y2141" s="108"/>
    </row>
    <row r="2142" spans="23:25" x14ac:dyDescent="0.25">
      <c r="W2142" s="107"/>
      <c r="X2142" s="62"/>
      <c r="Y2142" s="108"/>
    </row>
    <row r="2143" spans="23:25" x14ac:dyDescent="0.25">
      <c r="W2143" s="107"/>
      <c r="X2143" s="62"/>
      <c r="Y2143" s="108"/>
    </row>
    <row r="2144" spans="23:25" x14ac:dyDescent="0.25">
      <c r="W2144" s="107"/>
      <c r="X2144" s="62"/>
      <c r="Y2144" s="108"/>
    </row>
    <row r="2145" spans="23:25" x14ac:dyDescent="0.25">
      <c r="W2145" s="107"/>
      <c r="X2145" s="62"/>
      <c r="Y2145" s="108"/>
    </row>
    <row r="2146" spans="23:25" x14ac:dyDescent="0.25">
      <c r="W2146" s="107"/>
      <c r="X2146" s="62"/>
      <c r="Y2146" s="108"/>
    </row>
    <row r="2147" spans="23:25" x14ac:dyDescent="0.25">
      <c r="W2147" s="107"/>
      <c r="X2147" s="62"/>
      <c r="Y2147" s="108"/>
    </row>
    <row r="2148" spans="23:25" x14ac:dyDescent="0.25">
      <c r="W2148" s="107"/>
      <c r="X2148" s="62"/>
      <c r="Y2148" s="108"/>
    </row>
    <row r="2149" spans="23:25" x14ac:dyDescent="0.25">
      <c r="W2149" s="107"/>
      <c r="X2149" s="62"/>
      <c r="Y2149" s="108"/>
    </row>
    <row r="2150" spans="23:25" x14ac:dyDescent="0.25">
      <c r="W2150" s="107"/>
      <c r="X2150" s="62"/>
      <c r="Y2150" s="108"/>
    </row>
    <row r="2151" spans="23:25" x14ac:dyDescent="0.25">
      <c r="W2151" s="107"/>
      <c r="X2151" s="62"/>
      <c r="Y2151" s="108"/>
    </row>
    <row r="2152" spans="23:25" x14ac:dyDescent="0.25">
      <c r="W2152" s="107"/>
      <c r="X2152" s="62"/>
      <c r="Y2152" s="108"/>
    </row>
    <row r="2153" spans="23:25" x14ac:dyDescent="0.25">
      <c r="W2153" s="107"/>
      <c r="X2153" s="62"/>
      <c r="Y2153" s="108"/>
    </row>
    <row r="2154" spans="23:25" x14ac:dyDescent="0.25">
      <c r="W2154" s="107"/>
      <c r="X2154" s="62"/>
      <c r="Y2154" s="108"/>
    </row>
    <row r="2155" spans="23:25" x14ac:dyDescent="0.25">
      <c r="W2155" s="107"/>
      <c r="X2155" s="62"/>
      <c r="Y2155" s="108"/>
    </row>
    <row r="2156" spans="23:25" x14ac:dyDescent="0.25">
      <c r="W2156" s="107"/>
      <c r="X2156" s="62"/>
      <c r="Y2156" s="108"/>
    </row>
    <row r="2157" spans="23:25" x14ac:dyDescent="0.25">
      <c r="W2157" s="107"/>
      <c r="X2157" s="62"/>
      <c r="Y2157" s="108"/>
    </row>
    <row r="2158" spans="23:25" x14ac:dyDescent="0.25">
      <c r="W2158" s="107"/>
      <c r="X2158" s="62"/>
      <c r="Y2158" s="108"/>
    </row>
    <row r="2159" spans="23:25" x14ac:dyDescent="0.25">
      <c r="W2159" s="107"/>
      <c r="X2159" s="62"/>
      <c r="Y2159" s="108"/>
    </row>
    <row r="2160" spans="23:25" x14ac:dyDescent="0.25">
      <c r="W2160" s="107"/>
      <c r="X2160" s="62"/>
      <c r="Y2160" s="108"/>
    </row>
    <row r="2161" spans="23:25" x14ac:dyDescent="0.25">
      <c r="W2161" s="107"/>
      <c r="X2161" s="62"/>
      <c r="Y2161" s="108"/>
    </row>
    <row r="2162" spans="23:25" x14ac:dyDescent="0.25">
      <c r="W2162" s="107"/>
      <c r="X2162" s="62"/>
      <c r="Y2162" s="108"/>
    </row>
    <row r="2163" spans="23:25" x14ac:dyDescent="0.25">
      <c r="W2163" s="107"/>
      <c r="X2163" s="62"/>
      <c r="Y2163" s="108"/>
    </row>
    <row r="2164" spans="23:25" x14ac:dyDescent="0.25">
      <c r="W2164" s="107"/>
      <c r="X2164" s="62"/>
      <c r="Y2164" s="108"/>
    </row>
    <row r="2165" spans="23:25" x14ac:dyDescent="0.25">
      <c r="W2165" s="107"/>
      <c r="X2165" s="62"/>
      <c r="Y2165" s="108"/>
    </row>
    <row r="2166" spans="23:25" x14ac:dyDescent="0.25">
      <c r="W2166" s="107"/>
      <c r="X2166" s="62"/>
      <c r="Y2166" s="108"/>
    </row>
    <row r="2167" spans="23:25" x14ac:dyDescent="0.25">
      <c r="W2167" s="107"/>
      <c r="X2167" s="62"/>
      <c r="Y2167" s="108"/>
    </row>
    <row r="2168" spans="23:25" x14ac:dyDescent="0.25">
      <c r="W2168" s="107"/>
      <c r="X2168" s="62"/>
      <c r="Y2168" s="108"/>
    </row>
    <row r="2169" spans="23:25" x14ac:dyDescent="0.25">
      <c r="W2169" s="107"/>
      <c r="X2169" s="62"/>
      <c r="Y2169" s="108"/>
    </row>
    <row r="2170" spans="23:25" x14ac:dyDescent="0.25">
      <c r="W2170" s="107"/>
      <c r="X2170" s="62"/>
      <c r="Y2170" s="108"/>
    </row>
    <row r="2171" spans="23:25" x14ac:dyDescent="0.25">
      <c r="W2171" s="107"/>
      <c r="X2171" s="62"/>
      <c r="Y2171" s="108"/>
    </row>
    <row r="2172" spans="23:25" x14ac:dyDescent="0.25">
      <c r="W2172" s="107"/>
      <c r="X2172" s="62"/>
      <c r="Y2172" s="108"/>
    </row>
    <row r="2173" spans="23:25" x14ac:dyDescent="0.25">
      <c r="W2173" s="107"/>
      <c r="X2173" s="62"/>
      <c r="Y2173" s="108"/>
    </row>
    <row r="2174" spans="23:25" x14ac:dyDescent="0.25">
      <c r="W2174" s="107"/>
      <c r="X2174" s="62"/>
      <c r="Y2174" s="108"/>
    </row>
    <row r="2175" spans="23:25" x14ac:dyDescent="0.25">
      <c r="W2175" s="107"/>
      <c r="X2175" s="62"/>
      <c r="Y2175" s="108"/>
    </row>
    <row r="2176" spans="23:25" x14ac:dyDescent="0.25">
      <c r="W2176" s="107"/>
      <c r="X2176" s="62"/>
      <c r="Y2176" s="108"/>
    </row>
    <row r="2177" spans="23:25" x14ac:dyDescent="0.25">
      <c r="W2177" s="107"/>
      <c r="X2177" s="62"/>
      <c r="Y2177" s="108"/>
    </row>
    <row r="2178" spans="23:25" x14ac:dyDescent="0.25">
      <c r="W2178" s="107"/>
      <c r="X2178" s="62"/>
      <c r="Y2178" s="108"/>
    </row>
    <row r="2179" spans="23:25" x14ac:dyDescent="0.25">
      <c r="W2179" s="107"/>
      <c r="X2179" s="62"/>
      <c r="Y2179" s="108"/>
    </row>
    <row r="2180" spans="23:25" x14ac:dyDescent="0.25">
      <c r="W2180" s="107"/>
      <c r="X2180" s="62"/>
      <c r="Y2180" s="108"/>
    </row>
    <row r="2181" spans="23:25" x14ac:dyDescent="0.25">
      <c r="W2181" s="107"/>
      <c r="X2181" s="62"/>
      <c r="Y2181" s="108"/>
    </row>
    <row r="2182" spans="23:25" x14ac:dyDescent="0.25">
      <c r="W2182" s="107"/>
      <c r="X2182" s="62"/>
      <c r="Y2182" s="108"/>
    </row>
    <row r="2183" spans="23:25" x14ac:dyDescent="0.25">
      <c r="W2183" s="107"/>
      <c r="X2183" s="62"/>
      <c r="Y2183" s="108"/>
    </row>
    <row r="2184" spans="23:25" x14ac:dyDescent="0.25">
      <c r="W2184" s="107"/>
      <c r="X2184" s="62"/>
      <c r="Y2184" s="108"/>
    </row>
    <row r="2185" spans="23:25" x14ac:dyDescent="0.25">
      <c r="W2185" s="107"/>
      <c r="X2185" s="62"/>
      <c r="Y2185" s="108"/>
    </row>
    <row r="2186" spans="23:25" x14ac:dyDescent="0.25">
      <c r="W2186" s="107"/>
      <c r="X2186" s="62"/>
      <c r="Y2186" s="108"/>
    </row>
    <row r="2187" spans="23:25" x14ac:dyDescent="0.25">
      <c r="W2187" s="107"/>
      <c r="X2187" s="62"/>
      <c r="Y2187" s="108"/>
    </row>
    <row r="2188" spans="23:25" x14ac:dyDescent="0.25">
      <c r="W2188" s="107"/>
      <c r="X2188" s="62"/>
      <c r="Y2188" s="108"/>
    </row>
    <row r="2189" spans="23:25" x14ac:dyDescent="0.25">
      <c r="W2189" s="107"/>
      <c r="X2189" s="62"/>
      <c r="Y2189" s="108"/>
    </row>
    <row r="2190" spans="23:25" x14ac:dyDescent="0.25">
      <c r="W2190" s="107"/>
      <c r="X2190" s="62"/>
      <c r="Y2190" s="108"/>
    </row>
    <row r="2191" spans="23:25" x14ac:dyDescent="0.25">
      <c r="W2191" s="107"/>
      <c r="X2191" s="62"/>
      <c r="Y2191" s="108"/>
    </row>
    <row r="2192" spans="23:25" x14ac:dyDescent="0.25">
      <c r="W2192" s="107"/>
      <c r="X2192" s="62"/>
      <c r="Y2192" s="108"/>
    </row>
    <row r="2193" spans="23:25" x14ac:dyDescent="0.25">
      <c r="W2193" s="107"/>
      <c r="X2193" s="62"/>
      <c r="Y2193" s="108"/>
    </row>
    <row r="2194" spans="23:25" x14ac:dyDescent="0.25">
      <c r="W2194" s="107"/>
      <c r="X2194" s="62"/>
      <c r="Y2194" s="108"/>
    </row>
    <row r="2195" spans="23:25" x14ac:dyDescent="0.25">
      <c r="W2195" s="107"/>
      <c r="X2195" s="62"/>
      <c r="Y2195" s="108"/>
    </row>
    <row r="2196" spans="23:25" x14ac:dyDescent="0.25">
      <c r="W2196" s="107"/>
      <c r="X2196" s="62"/>
      <c r="Y2196" s="108"/>
    </row>
    <row r="2197" spans="23:25" x14ac:dyDescent="0.25">
      <c r="W2197" s="107"/>
      <c r="X2197" s="62"/>
      <c r="Y2197" s="108"/>
    </row>
    <row r="2198" spans="23:25" x14ac:dyDescent="0.25">
      <c r="W2198" s="107"/>
      <c r="X2198" s="62"/>
      <c r="Y2198" s="108"/>
    </row>
    <row r="2199" spans="23:25" x14ac:dyDescent="0.25">
      <c r="W2199" s="107"/>
      <c r="X2199" s="62"/>
      <c r="Y2199" s="108"/>
    </row>
    <row r="2200" spans="23:25" x14ac:dyDescent="0.25">
      <c r="W2200" s="107"/>
      <c r="X2200" s="62"/>
      <c r="Y2200" s="108"/>
    </row>
    <row r="2201" spans="23:25" x14ac:dyDescent="0.25">
      <c r="W2201" s="107"/>
      <c r="X2201" s="62"/>
      <c r="Y2201" s="108"/>
    </row>
    <row r="2202" spans="23:25" x14ac:dyDescent="0.25">
      <c r="W2202" s="107"/>
      <c r="X2202" s="62"/>
      <c r="Y2202" s="108"/>
    </row>
    <row r="2203" spans="23:25" x14ac:dyDescent="0.25">
      <c r="W2203" s="107"/>
      <c r="X2203" s="62"/>
      <c r="Y2203" s="108"/>
    </row>
    <row r="2204" spans="23:25" x14ac:dyDescent="0.25">
      <c r="W2204" s="107"/>
      <c r="X2204" s="62"/>
      <c r="Y2204" s="108"/>
    </row>
    <row r="2205" spans="23:25" x14ac:dyDescent="0.25">
      <c r="W2205" s="107"/>
      <c r="X2205" s="62"/>
      <c r="Y2205" s="108"/>
    </row>
    <row r="2206" spans="23:25" x14ac:dyDescent="0.25">
      <c r="W2206" s="107"/>
      <c r="X2206" s="62"/>
      <c r="Y2206" s="108"/>
    </row>
    <row r="2207" spans="23:25" x14ac:dyDescent="0.25">
      <c r="W2207" s="107"/>
      <c r="X2207" s="62"/>
      <c r="Y2207" s="108"/>
    </row>
    <row r="2208" spans="23:25" x14ac:dyDescent="0.25">
      <c r="W2208" s="107"/>
      <c r="X2208" s="62"/>
      <c r="Y2208" s="108"/>
    </row>
    <row r="2209" spans="23:25" x14ac:dyDescent="0.25">
      <c r="W2209" s="107"/>
      <c r="X2209" s="62"/>
      <c r="Y2209" s="108"/>
    </row>
    <row r="2210" spans="23:25" x14ac:dyDescent="0.25">
      <c r="W2210" s="107"/>
      <c r="X2210" s="62"/>
      <c r="Y2210" s="108"/>
    </row>
    <row r="2211" spans="23:25" x14ac:dyDescent="0.25">
      <c r="W2211" s="107"/>
      <c r="X2211" s="62"/>
      <c r="Y2211" s="108"/>
    </row>
    <row r="2212" spans="23:25" x14ac:dyDescent="0.25">
      <c r="W2212" s="107"/>
      <c r="X2212" s="62"/>
      <c r="Y2212" s="108"/>
    </row>
    <row r="2213" spans="23:25" x14ac:dyDescent="0.25">
      <c r="W2213" s="107"/>
      <c r="X2213" s="62"/>
      <c r="Y2213" s="108"/>
    </row>
    <row r="2214" spans="23:25" x14ac:dyDescent="0.25">
      <c r="W2214" s="107"/>
      <c r="X2214" s="62"/>
      <c r="Y2214" s="108"/>
    </row>
    <row r="2215" spans="23:25" x14ac:dyDescent="0.25">
      <c r="W2215" s="107"/>
      <c r="X2215" s="62"/>
      <c r="Y2215" s="108"/>
    </row>
    <row r="2216" spans="23:25" x14ac:dyDescent="0.25">
      <c r="W2216" s="107"/>
      <c r="X2216" s="62"/>
      <c r="Y2216" s="108"/>
    </row>
    <row r="2217" spans="23:25" x14ac:dyDescent="0.25">
      <c r="W2217" s="107"/>
      <c r="X2217" s="62"/>
      <c r="Y2217" s="108"/>
    </row>
    <row r="2218" spans="23:25" x14ac:dyDescent="0.25">
      <c r="W2218" s="107"/>
      <c r="X2218" s="62"/>
      <c r="Y2218" s="108"/>
    </row>
    <row r="2219" spans="23:25" x14ac:dyDescent="0.25">
      <c r="W2219" s="107"/>
      <c r="X2219" s="62"/>
      <c r="Y2219" s="108"/>
    </row>
    <row r="2220" spans="23:25" x14ac:dyDescent="0.25">
      <c r="W2220" s="107"/>
      <c r="X2220" s="62"/>
      <c r="Y2220" s="108"/>
    </row>
    <row r="2221" spans="23:25" x14ac:dyDescent="0.25">
      <c r="W2221" s="107"/>
      <c r="X2221" s="62"/>
      <c r="Y2221" s="108"/>
    </row>
    <row r="2222" spans="23:25" x14ac:dyDescent="0.25">
      <c r="W2222" s="107"/>
      <c r="X2222" s="62"/>
      <c r="Y2222" s="108"/>
    </row>
    <row r="2223" spans="23:25" x14ac:dyDescent="0.25">
      <c r="W2223" s="107"/>
      <c r="X2223" s="62"/>
      <c r="Y2223" s="108"/>
    </row>
    <row r="2224" spans="23:25" x14ac:dyDescent="0.25">
      <c r="W2224" s="107"/>
      <c r="X2224" s="62"/>
      <c r="Y2224" s="108"/>
    </row>
    <row r="2225" spans="23:25" x14ac:dyDescent="0.25">
      <c r="W2225" s="107"/>
      <c r="X2225" s="62"/>
      <c r="Y2225" s="108"/>
    </row>
    <row r="2226" spans="23:25" x14ac:dyDescent="0.25">
      <c r="W2226" s="107"/>
      <c r="X2226" s="62"/>
      <c r="Y2226" s="108"/>
    </row>
    <row r="2227" spans="23:25" x14ac:dyDescent="0.25">
      <c r="W2227" s="107"/>
      <c r="X2227" s="62"/>
      <c r="Y2227" s="108"/>
    </row>
    <row r="2228" spans="23:25" x14ac:dyDescent="0.25">
      <c r="W2228" s="107"/>
      <c r="X2228" s="62"/>
      <c r="Y2228" s="108"/>
    </row>
    <row r="2229" spans="23:25" x14ac:dyDescent="0.25">
      <c r="W2229" s="107"/>
      <c r="X2229" s="62"/>
      <c r="Y2229" s="108"/>
    </row>
    <row r="2230" spans="23:25" x14ac:dyDescent="0.25">
      <c r="W2230" s="107"/>
      <c r="X2230" s="62"/>
      <c r="Y2230" s="108"/>
    </row>
    <row r="2231" spans="23:25" x14ac:dyDescent="0.25">
      <c r="W2231" s="107"/>
      <c r="X2231" s="62"/>
      <c r="Y2231" s="108"/>
    </row>
    <row r="2232" spans="23:25" x14ac:dyDescent="0.25">
      <c r="W2232" s="107"/>
      <c r="X2232" s="62"/>
      <c r="Y2232" s="108"/>
    </row>
    <row r="2233" spans="23:25" x14ac:dyDescent="0.25">
      <c r="W2233" s="107"/>
      <c r="X2233" s="62"/>
      <c r="Y2233" s="108"/>
    </row>
    <row r="2234" spans="23:25" x14ac:dyDescent="0.25">
      <c r="W2234" s="107"/>
      <c r="X2234" s="62"/>
      <c r="Y2234" s="108"/>
    </row>
    <row r="2235" spans="23:25" x14ac:dyDescent="0.25">
      <c r="W2235" s="107"/>
      <c r="X2235" s="62"/>
      <c r="Y2235" s="108"/>
    </row>
    <row r="2236" spans="23:25" x14ac:dyDescent="0.25">
      <c r="W2236" s="107"/>
      <c r="X2236" s="62"/>
      <c r="Y2236" s="108"/>
    </row>
    <row r="2237" spans="23:25" x14ac:dyDescent="0.25">
      <c r="W2237" s="107"/>
      <c r="X2237" s="62"/>
      <c r="Y2237" s="108"/>
    </row>
    <row r="2238" spans="23:25" x14ac:dyDescent="0.25">
      <c r="W2238" s="107"/>
      <c r="X2238" s="62"/>
      <c r="Y2238" s="108"/>
    </row>
    <row r="2239" spans="23:25" x14ac:dyDescent="0.25">
      <c r="W2239" s="107"/>
      <c r="X2239" s="62"/>
      <c r="Y2239" s="108"/>
    </row>
    <row r="2240" spans="23:25" x14ac:dyDescent="0.25">
      <c r="W2240" s="107"/>
      <c r="X2240" s="62"/>
      <c r="Y2240" s="108"/>
    </row>
    <row r="2241" spans="23:25" x14ac:dyDescent="0.25">
      <c r="W2241" s="107"/>
      <c r="X2241" s="62"/>
      <c r="Y2241" s="108"/>
    </row>
    <row r="2242" spans="23:25" x14ac:dyDescent="0.25">
      <c r="W2242" s="107"/>
      <c r="X2242" s="62"/>
      <c r="Y2242" s="108"/>
    </row>
    <row r="2243" spans="23:25" x14ac:dyDescent="0.25">
      <c r="W2243" s="107"/>
      <c r="X2243" s="62"/>
      <c r="Y2243" s="108"/>
    </row>
    <row r="2244" spans="23:25" x14ac:dyDescent="0.25">
      <c r="W2244" s="107"/>
      <c r="X2244" s="62"/>
      <c r="Y2244" s="108"/>
    </row>
    <row r="2245" spans="23:25" x14ac:dyDescent="0.25">
      <c r="W2245" s="107"/>
      <c r="X2245" s="62"/>
      <c r="Y2245" s="108"/>
    </row>
    <row r="2246" spans="23:25" x14ac:dyDescent="0.25">
      <c r="W2246" s="107"/>
      <c r="X2246" s="62"/>
      <c r="Y2246" s="108"/>
    </row>
    <row r="2247" spans="23:25" x14ac:dyDescent="0.25">
      <c r="W2247" s="107"/>
      <c r="X2247" s="62"/>
      <c r="Y2247" s="108"/>
    </row>
    <row r="2248" spans="23:25" x14ac:dyDescent="0.25">
      <c r="W2248" s="107"/>
      <c r="X2248" s="62"/>
      <c r="Y2248" s="108"/>
    </row>
    <row r="2249" spans="23:25" x14ac:dyDescent="0.25">
      <c r="W2249" s="107"/>
      <c r="X2249" s="62"/>
      <c r="Y2249" s="108"/>
    </row>
    <row r="2250" spans="23:25" x14ac:dyDescent="0.25">
      <c r="W2250" s="107"/>
      <c r="X2250" s="62"/>
      <c r="Y2250" s="108"/>
    </row>
    <row r="2251" spans="23:25" x14ac:dyDescent="0.25">
      <c r="W2251" s="107"/>
      <c r="X2251" s="62"/>
      <c r="Y2251" s="108"/>
    </row>
    <row r="2252" spans="23:25" x14ac:dyDescent="0.25">
      <c r="W2252" s="107"/>
      <c r="X2252" s="62"/>
      <c r="Y2252" s="108"/>
    </row>
    <row r="2253" spans="23:25" x14ac:dyDescent="0.25">
      <c r="W2253" s="107"/>
      <c r="X2253" s="62"/>
      <c r="Y2253" s="108"/>
    </row>
    <row r="2254" spans="23:25" x14ac:dyDescent="0.25">
      <c r="W2254" s="107"/>
      <c r="X2254" s="62"/>
      <c r="Y2254" s="108"/>
    </row>
    <row r="2255" spans="23:25" x14ac:dyDescent="0.25">
      <c r="W2255" s="107"/>
      <c r="X2255" s="62"/>
      <c r="Y2255" s="108"/>
    </row>
    <row r="2256" spans="23:25" x14ac:dyDescent="0.25">
      <c r="W2256" s="107"/>
      <c r="X2256" s="62"/>
      <c r="Y2256" s="108"/>
    </row>
    <row r="2257" spans="23:25" x14ac:dyDescent="0.25">
      <c r="W2257" s="107"/>
      <c r="X2257" s="62"/>
      <c r="Y2257" s="108"/>
    </row>
    <row r="2258" spans="23:25" x14ac:dyDescent="0.25">
      <c r="W2258" s="107"/>
      <c r="X2258" s="62"/>
      <c r="Y2258" s="108"/>
    </row>
    <row r="2259" spans="23:25" x14ac:dyDescent="0.25">
      <c r="W2259" s="107"/>
      <c r="X2259" s="62"/>
      <c r="Y2259" s="108"/>
    </row>
    <row r="2260" spans="23:25" x14ac:dyDescent="0.25">
      <c r="W2260" s="107"/>
      <c r="X2260" s="62"/>
      <c r="Y2260" s="108"/>
    </row>
    <row r="2261" spans="23:25" x14ac:dyDescent="0.25">
      <c r="W2261" s="107"/>
      <c r="X2261" s="62"/>
      <c r="Y2261" s="108"/>
    </row>
    <row r="2262" spans="23:25" x14ac:dyDescent="0.25">
      <c r="W2262" s="107"/>
      <c r="X2262" s="62"/>
      <c r="Y2262" s="108"/>
    </row>
    <row r="2263" spans="23:25" x14ac:dyDescent="0.25">
      <c r="W2263" s="107"/>
      <c r="X2263" s="62"/>
      <c r="Y2263" s="108"/>
    </row>
    <row r="2264" spans="23:25" x14ac:dyDescent="0.25">
      <c r="W2264" s="107"/>
      <c r="X2264" s="62"/>
      <c r="Y2264" s="108"/>
    </row>
    <row r="2265" spans="23:25" x14ac:dyDescent="0.25">
      <c r="W2265" s="107"/>
      <c r="X2265" s="62"/>
      <c r="Y2265" s="108"/>
    </row>
    <row r="2266" spans="23:25" x14ac:dyDescent="0.25">
      <c r="W2266" s="107"/>
      <c r="X2266" s="62"/>
      <c r="Y2266" s="108"/>
    </row>
    <row r="2267" spans="23:25" x14ac:dyDescent="0.25">
      <c r="W2267" s="107"/>
      <c r="X2267" s="62"/>
      <c r="Y2267" s="108"/>
    </row>
    <row r="2268" spans="23:25" x14ac:dyDescent="0.25">
      <c r="W2268" s="107"/>
      <c r="X2268" s="62"/>
      <c r="Y2268" s="108"/>
    </row>
    <row r="2269" spans="23:25" x14ac:dyDescent="0.25">
      <c r="W2269" s="107"/>
      <c r="X2269" s="62"/>
      <c r="Y2269" s="108"/>
    </row>
    <row r="2270" spans="23:25" x14ac:dyDescent="0.25">
      <c r="W2270" s="107"/>
      <c r="X2270" s="62"/>
      <c r="Y2270" s="108"/>
    </row>
    <row r="2271" spans="23:25" x14ac:dyDescent="0.25">
      <c r="W2271" s="107"/>
      <c r="X2271" s="62"/>
      <c r="Y2271" s="108"/>
    </row>
    <row r="2272" spans="23:25" x14ac:dyDescent="0.25">
      <c r="W2272" s="107"/>
      <c r="X2272" s="62"/>
      <c r="Y2272" s="108"/>
    </row>
    <row r="2273" spans="23:25" x14ac:dyDescent="0.25">
      <c r="W2273" s="107"/>
      <c r="X2273" s="62"/>
      <c r="Y2273" s="108"/>
    </row>
    <row r="2274" spans="23:25" x14ac:dyDescent="0.25">
      <c r="W2274" s="107"/>
      <c r="X2274" s="62"/>
      <c r="Y2274" s="108"/>
    </row>
    <row r="2275" spans="23:25" x14ac:dyDescent="0.25">
      <c r="W2275" s="107"/>
      <c r="X2275" s="62"/>
      <c r="Y2275" s="108"/>
    </row>
    <row r="2276" spans="23:25" x14ac:dyDescent="0.25">
      <c r="W2276" s="107"/>
      <c r="X2276" s="62"/>
      <c r="Y2276" s="108"/>
    </row>
    <row r="2277" spans="23:25" x14ac:dyDescent="0.25">
      <c r="W2277" s="107"/>
      <c r="X2277" s="62"/>
      <c r="Y2277" s="108"/>
    </row>
    <row r="2278" spans="23:25" x14ac:dyDescent="0.25">
      <c r="W2278" s="107"/>
      <c r="X2278" s="62"/>
      <c r="Y2278" s="108"/>
    </row>
    <row r="2279" spans="23:25" x14ac:dyDescent="0.25">
      <c r="W2279" s="107"/>
      <c r="X2279" s="62"/>
      <c r="Y2279" s="108"/>
    </row>
    <row r="2280" spans="23:25" x14ac:dyDescent="0.25">
      <c r="W2280" s="107"/>
      <c r="X2280" s="62"/>
      <c r="Y2280" s="108"/>
    </row>
    <row r="2281" spans="23:25" x14ac:dyDescent="0.25">
      <c r="W2281" s="107"/>
      <c r="X2281" s="62"/>
      <c r="Y2281" s="108"/>
    </row>
    <row r="2282" spans="23:25" x14ac:dyDescent="0.25">
      <c r="W2282" s="107"/>
      <c r="X2282" s="62"/>
      <c r="Y2282" s="108"/>
    </row>
    <row r="2283" spans="23:25" x14ac:dyDescent="0.25">
      <c r="W2283" s="107"/>
      <c r="X2283" s="62"/>
      <c r="Y2283" s="108"/>
    </row>
    <row r="2284" spans="23:25" x14ac:dyDescent="0.25">
      <c r="W2284" s="107"/>
      <c r="X2284" s="62"/>
      <c r="Y2284" s="108"/>
    </row>
    <row r="2285" spans="23:25" x14ac:dyDescent="0.25">
      <c r="W2285" s="107"/>
      <c r="X2285" s="62"/>
      <c r="Y2285" s="108"/>
    </row>
    <row r="2286" spans="23:25" x14ac:dyDescent="0.25">
      <c r="W2286" s="107"/>
      <c r="X2286" s="62"/>
      <c r="Y2286" s="108"/>
    </row>
    <row r="2287" spans="23:25" x14ac:dyDescent="0.25">
      <c r="W2287" s="107"/>
      <c r="X2287" s="62"/>
      <c r="Y2287" s="108"/>
    </row>
    <row r="2288" spans="23:25" x14ac:dyDescent="0.25">
      <c r="W2288" s="107"/>
      <c r="X2288" s="62"/>
      <c r="Y2288" s="108"/>
    </row>
    <row r="2289" spans="23:25" x14ac:dyDescent="0.25">
      <c r="W2289" s="107"/>
      <c r="X2289" s="62"/>
      <c r="Y2289" s="108"/>
    </row>
    <row r="2290" spans="23:25" x14ac:dyDescent="0.25">
      <c r="W2290" s="107"/>
      <c r="X2290" s="62"/>
      <c r="Y2290" s="108"/>
    </row>
    <row r="2291" spans="23:25" x14ac:dyDescent="0.25">
      <c r="W2291" s="107"/>
      <c r="X2291" s="62"/>
      <c r="Y2291" s="108"/>
    </row>
    <row r="2292" spans="23:25" x14ac:dyDescent="0.25">
      <c r="W2292" s="107"/>
      <c r="X2292" s="62"/>
      <c r="Y2292" s="108"/>
    </row>
    <row r="2293" spans="23:25" x14ac:dyDescent="0.25">
      <c r="W2293" s="107"/>
      <c r="X2293" s="62"/>
      <c r="Y2293" s="108"/>
    </row>
    <row r="2294" spans="23:25" x14ac:dyDescent="0.25">
      <c r="W2294" s="107"/>
      <c r="X2294" s="62"/>
      <c r="Y2294" s="108"/>
    </row>
    <row r="2295" spans="23:25" x14ac:dyDescent="0.25">
      <c r="W2295" s="107"/>
      <c r="X2295" s="62"/>
      <c r="Y2295" s="108"/>
    </row>
    <row r="2296" spans="23:25" x14ac:dyDescent="0.25">
      <c r="W2296" s="107"/>
      <c r="X2296" s="62"/>
      <c r="Y2296" s="108"/>
    </row>
    <row r="2297" spans="23:25" x14ac:dyDescent="0.25">
      <c r="W2297" s="107"/>
      <c r="X2297" s="62"/>
      <c r="Y2297" s="108"/>
    </row>
    <row r="2298" spans="23:25" x14ac:dyDescent="0.25">
      <c r="W2298" s="107"/>
      <c r="X2298" s="62"/>
      <c r="Y2298" s="108"/>
    </row>
    <row r="2299" spans="23:25" x14ac:dyDescent="0.25">
      <c r="W2299" s="107"/>
      <c r="X2299" s="62"/>
      <c r="Y2299" s="108"/>
    </row>
    <row r="2300" spans="23:25" x14ac:dyDescent="0.25">
      <c r="W2300" s="107"/>
      <c r="X2300" s="62"/>
      <c r="Y2300" s="108"/>
    </row>
    <row r="2301" spans="23:25" x14ac:dyDescent="0.25">
      <c r="W2301" s="107"/>
      <c r="X2301" s="62"/>
      <c r="Y2301" s="108"/>
    </row>
    <row r="2302" spans="23:25" x14ac:dyDescent="0.25">
      <c r="W2302" s="107"/>
      <c r="X2302" s="62"/>
      <c r="Y2302" s="108"/>
    </row>
    <row r="2303" spans="23:25" x14ac:dyDescent="0.25">
      <c r="W2303" s="107"/>
      <c r="X2303" s="62"/>
      <c r="Y2303" s="108"/>
    </row>
    <row r="2304" spans="23:25" x14ac:dyDescent="0.25">
      <c r="W2304" s="107"/>
      <c r="X2304" s="62"/>
      <c r="Y2304" s="108"/>
    </row>
    <row r="2305" spans="23:25" x14ac:dyDescent="0.25">
      <c r="W2305" s="107"/>
      <c r="X2305" s="62"/>
      <c r="Y2305" s="108"/>
    </row>
    <row r="2306" spans="23:25" x14ac:dyDescent="0.25">
      <c r="W2306" s="107"/>
      <c r="X2306" s="62"/>
      <c r="Y2306" s="108"/>
    </row>
    <row r="2307" spans="23:25" x14ac:dyDescent="0.25">
      <c r="W2307" s="107"/>
      <c r="X2307" s="62"/>
      <c r="Y2307" s="108"/>
    </row>
    <row r="2308" spans="23:25" x14ac:dyDescent="0.25">
      <c r="W2308" s="107"/>
      <c r="X2308" s="62"/>
      <c r="Y2308" s="108"/>
    </row>
    <row r="2309" spans="23:25" x14ac:dyDescent="0.25">
      <c r="W2309" s="107"/>
      <c r="X2309" s="62"/>
      <c r="Y2309" s="108"/>
    </row>
    <row r="2310" spans="23:25" x14ac:dyDescent="0.25">
      <c r="W2310" s="107"/>
      <c r="X2310" s="62"/>
      <c r="Y2310" s="108"/>
    </row>
    <row r="2311" spans="23:25" x14ac:dyDescent="0.25">
      <c r="W2311" s="107"/>
      <c r="X2311" s="62"/>
      <c r="Y2311" s="108"/>
    </row>
    <row r="2312" spans="23:25" x14ac:dyDescent="0.25">
      <c r="W2312" s="107"/>
      <c r="X2312" s="62"/>
      <c r="Y2312" s="108"/>
    </row>
    <row r="2313" spans="23:25" x14ac:dyDescent="0.25">
      <c r="W2313" s="107"/>
      <c r="X2313" s="62"/>
      <c r="Y2313" s="108"/>
    </row>
    <row r="2314" spans="23:25" x14ac:dyDescent="0.25">
      <c r="W2314" s="107"/>
      <c r="X2314" s="62"/>
      <c r="Y2314" s="108"/>
    </row>
    <row r="2315" spans="23:25" x14ac:dyDescent="0.25">
      <c r="W2315" s="107"/>
      <c r="X2315" s="62"/>
      <c r="Y2315" s="108"/>
    </row>
    <row r="2316" spans="23:25" x14ac:dyDescent="0.25">
      <c r="W2316" s="107"/>
      <c r="X2316" s="62"/>
      <c r="Y2316" s="108"/>
    </row>
    <row r="2317" spans="23:25" x14ac:dyDescent="0.25">
      <c r="W2317" s="107"/>
      <c r="X2317" s="62"/>
      <c r="Y2317" s="108"/>
    </row>
    <row r="2318" spans="23:25" x14ac:dyDescent="0.25">
      <c r="W2318" s="107"/>
      <c r="X2318" s="62"/>
      <c r="Y2318" s="108"/>
    </row>
    <row r="2319" spans="23:25" x14ac:dyDescent="0.25">
      <c r="W2319" s="107"/>
      <c r="X2319" s="62"/>
      <c r="Y2319" s="108"/>
    </row>
    <row r="2320" spans="23:25" x14ac:dyDescent="0.25">
      <c r="W2320" s="107"/>
      <c r="X2320" s="62"/>
      <c r="Y2320" s="108"/>
    </row>
    <row r="2321" spans="23:25" x14ac:dyDescent="0.25">
      <c r="W2321" s="107"/>
      <c r="X2321" s="62"/>
      <c r="Y2321" s="108"/>
    </row>
    <row r="2322" spans="23:25" x14ac:dyDescent="0.25">
      <c r="W2322" s="107"/>
      <c r="X2322" s="62"/>
      <c r="Y2322" s="108"/>
    </row>
    <row r="2323" spans="23:25" x14ac:dyDescent="0.25">
      <c r="W2323" s="107"/>
      <c r="X2323" s="62"/>
      <c r="Y2323" s="108"/>
    </row>
    <row r="2324" spans="23:25" x14ac:dyDescent="0.25">
      <c r="W2324" s="107"/>
      <c r="X2324" s="62"/>
      <c r="Y2324" s="108"/>
    </row>
    <row r="2325" spans="23:25" x14ac:dyDescent="0.25">
      <c r="W2325" s="107"/>
      <c r="X2325" s="62"/>
      <c r="Y2325" s="108"/>
    </row>
    <row r="2326" spans="23:25" x14ac:dyDescent="0.25">
      <c r="W2326" s="107"/>
      <c r="X2326" s="62"/>
      <c r="Y2326" s="108"/>
    </row>
    <row r="2327" spans="23:25" x14ac:dyDescent="0.25">
      <c r="W2327" s="107"/>
      <c r="X2327" s="62"/>
      <c r="Y2327" s="108"/>
    </row>
    <row r="2328" spans="23:25" x14ac:dyDescent="0.25">
      <c r="W2328" s="107"/>
      <c r="X2328" s="62"/>
      <c r="Y2328" s="108"/>
    </row>
    <row r="2329" spans="23:25" x14ac:dyDescent="0.25">
      <c r="W2329" s="107"/>
      <c r="X2329" s="62"/>
      <c r="Y2329" s="108"/>
    </row>
    <row r="2330" spans="23:25" x14ac:dyDescent="0.25">
      <c r="W2330" s="107"/>
      <c r="X2330" s="62"/>
      <c r="Y2330" s="108"/>
    </row>
    <row r="2331" spans="23:25" x14ac:dyDescent="0.25">
      <c r="W2331" s="107"/>
      <c r="X2331" s="62"/>
      <c r="Y2331" s="108"/>
    </row>
    <row r="2332" spans="23:25" x14ac:dyDescent="0.25">
      <c r="W2332" s="107"/>
      <c r="X2332" s="62"/>
      <c r="Y2332" s="108"/>
    </row>
    <row r="2333" spans="23:25" x14ac:dyDescent="0.25">
      <c r="W2333" s="107"/>
      <c r="X2333" s="62"/>
      <c r="Y2333" s="108"/>
    </row>
    <row r="2334" spans="23:25" x14ac:dyDescent="0.25">
      <c r="W2334" s="107"/>
      <c r="X2334" s="62"/>
      <c r="Y2334" s="108"/>
    </row>
    <row r="2335" spans="23:25" x14ac:dyDescent="0.25">
      <c r="W2335" s="107"/>
      <c r="X2335" s="62"/>
      <c r="Y2335" s="108"/>
    </row>
    <row r="2336" spans="23:25" x14ac:dyDescent="0.25">
      <c r="W2336" s="107"/>
      <c r="X2336" s="62"/>
      <c r="Y2336" s="108"/>
    </row>
    <row r="2337" spans="23:25" x14ac:dyDescent="0.25">
      <c r="W2337" s="107"/>
      <c r="X2337" s="62"/>
      <c r="Y2337" s="108"/>
    </row>
    <row r="2338" spans="23:25" x14ac:dyDescent="0.25">
      <c r="W2338" s="107"/>
      <c r="X2338" s="62"/>
      <c r="Y2338" s="108"/>
    </row>
    <row r="2339" spans="23:25" x14ac:dyDescent="0.25">
      <c r="W2339" s="107"/>
      <c r="X2339" s="62"/>
      <c r="Y2339" s="108"/>
    </row>
    <row r="2340" spans="23:25" x14ac:dyDescent="0.25">
      <c r="W2340" s="107"/>
      <c r="X2340" s="62"/>
      <c r="Y2340" s="108"/>
    </row>
    <row r="2341" spans="23:25" x14ac:dyDescent="0.25">
      <c r="W2341" s="107"/>
      <c r="X2341" s="62"/>
      <c r="Y2341" s="108"/>
    </row>
    <row r="2342" spans="23:25" x14ac:dyDescent="0.25">
      <c r="W2342" s="107"/>
      <c r="X2342" s="62"/>
      <c r="Y2342" s="108"/>
    </row>
    <row r="2343" spans="23:25" x14ac:dyDescent="0.25">
      <c r="W2343" s="107"/>
      <c r="X2343" s="62"/>
      <c r="Y2343" s="108"/>
    </row>
    <row r="2344" spans="23:25" x14ac:dyDescent="0.25">
      <c r="W2344" s="107"/>
      <c r="X2344" s="62"/>
      <c r="Y2344" s="108"/>
    </row>
    <row r="2345" spans="23:25" x14ac:dyDescent="0.25">
      <c r="W2345" s="107"/>
      <c r="X2345" s="62"/>
      <c r="Y2345" s="108"/>
    </row>
    <row r="2346" spans="23:25" x14ac:dyDescent="0.25">
      <c r="W2346" s="107"/>
      <c r="X2346" s="62"/>
      <c r="Y2346" s="108"/>
    </row>
    <row r="2347" spans="23:25" x14ac:dyDescent="0.25">
      <c r="W2347" s="107"/>
      <c r="X2347" s="62"/>
      <c r="Y2347" s="108"/>
    </row>
    <row r="2348" spans="23:25" x14ac:dyDescent="0.25">
      <c r="W2348" s="107"/>
      <c r="X2348" s="62"/>
      <c r="Y2348" s="108"/>
    </row>
    <row r="2349" spans="23:25" x14ac:dyDescent="0.25">
      <c r="W2349" s="107"/>
      <c r="X2349" s="62"/>
      <c r="Y2349" s="108"/>
    </row>
    <row r="2350" spans="23:25" x14ac:dyDescent="0.25">
      <c r="W2350" s="107"/>
      <c r="X2350" s="62"/>
      <c r="Y2350" s="108"/>
    </row>
    <row r="2351" spans="23:25" x14ac:dyDescent="0.25">
      <c r="W2351" s="107"/>
      <c r="X2351" s="62"/>
      <c r="Y2351" s="108"/>
    </row>
    <row r="2352" spans="23:25" x14ac:dyDescent="0.25">
      <c r="W2352" s="107"/>
      <c r="X2352" s="62"/>
      <c r="Y2352" s="108"/>
    </row>
    <row r="2353" spans="23:25" x14ac:dyDescent="0.25">
      <c r="W2353" s="107"/>
      <c r="X2353" s="62"/>
      <c r="Y2353" s="108"/>
    </row>
    <row r="2354" spans="23:25" x14ac:dyDescent="0.25">
      <c r="W2354" s="107"/>
      <c r="X2354" s="62"/>
      <c r="Y2354" s="108"/>
    </row>
    <row r="2355" spans="23:25" x14ac:dyDescent="0.25">
      <c r="W2355" s="107"/>
      <c r="X2355" s="62"/>
      <c r="Y2355" s="108"/>
    </row>
    <row r="2356" spans="23:25" x14ac:dyDescent="0.25">
      <c r="W2356" s="107"/>
      <c r="X2356" s="62"/>
      <c r="Y2356" s="108"/>
    </row>
    <row r="2357" spans="23:25" x14ac:dyDescent="0.25">
      <c r="W2357" s="107"/>
      <c r="X2357" s="62"/>
      <c r="Y2357" s="108"/>
    </row>
    <row r="2358" spans="23:25" x14ac:dyDescent="0.25">
      <c r="W2358" s="107"/>
      <c r="X2358" s="62"/>
      <c r="Y2358" s="108"/>
    </row>
    <row r="2359" spans="23:25" x14ac:dyDescent="0.25">
      <c r="W2359" s="107"/>
      <c r="X2359" s="62"/>
      <c r="Y2359" s="108"/>
    </row>
    <row r="2360" spans="23:25" x14ac:dyDescent="0.25">
      <c r="W2360" s="107"/>
      <c r="X2360" s="62"/>
      <c r="Y2360" s="108"/>
    </row>
    <row r="2361" spans="23:25" x14ac:dyDescent="0.25">
      <c r="W2361" s="107"/>
      <c r="X2361" s="62"/>
      <c r="Y2361" s="108"/>
    </row>
    <row r="2362" spans="23:25" x14ac:dyDescent="0.25">
      <c r="W2362" s="107"/>
      <c r="X2362" s="62"/>
      <c r="Y2362" s="108"/>
    </row>
    <row r="2363" spans="23:25" x14ac:dyDescent="0.25">
      <c r="W2363" s="107"/>
      <c r="X2363" s="62"/>
      <c r="Y2363" s="108"/>
    </row>
    <row r="2364" spans="23:25" x14ac:dyDescent="0.25">
      <c r="W2364" s="107"/>
      <c r="X2364" s="62"/>
      <c r="Y2364" s="108"/>
    </row>
    <row r="2365" spans="23:25" x14ac:dyDescent="0.25">
      <c r="W2365" s="107"/>
      <c r="X2365" s="62"/>
      <c r="Y2365" s="108"/>
    </row>
    <row r="2366" spans="23:25" x14ac:dyDescent="0.25">
      <c r="W2366" s="107"/>
      <c r="X2366" s="62"/>
      <c r="Y2366" s="108"/>
    </row>
    <row r="2367" spans="23:25" x14ac:dyDescent="0.25">
      <c r="W2367" s="107"/>
      <c r="X2367" s="62"/>
      <c r="Y2367" s="108"/>
    </row>
    <row r="2368" spans="23:25" x14ac:dyDescent="0.25">
      <c r="W2368" s="107"/>
      <c r="X2368" s="62"/>
      <c r="Y2368" s="108"/>
    </row>
    <row r="2369" spans="23:25" x14ac:dyDescent="0.25">
      <c r="W2369" s="107"/>
      <c r="X2369" s="62"/>
      <c r="Y2369" s="108"/>
    </row>
    <row r="2370" spans="23:25" x14ac:dyDescent="0.25">
      <c r="W2370" s="107"/>
      <c r="X2370" s="62"/>
      <c r="Y2370" s="108"/>
    </row>
    <row r="2371" spans="23:25" x14ac:dyDescent="0.25">
      <c r="W2371" s="107"/>
      <c r="X2371" s="62"/>
      <c r="Y2371" s="108"/>
    </row>
    <row r="2372" spans="23:25" x14ac:dyDescent="0.25">
      <c r="W2372" s="107"/>
      <c r="X2372" s="62"/>
      <c r="Y2372" s="108"/>
    </row>
    <row r="2373" spans="23:25" x14ac:dyDescent="0.25">
      <c r="W2373" s="107"/>
      <c r="X2373" s="62"/>
      <c r="Y2373" s="108"/>
    </row>
    <row r="2374" spans="23:25" x14ac:dyDescent="0.25">
      <c r="W2374" s="107"/>
      <c r="X2374" s="62"/>
      <c r="Y2374" s="108"/>
    </row>
    <row r="2375" spans="23:25" x14ac:dyDescent="0.25">
      <c r="W2375" s="107"/>
      <c r="X2375" s="62"/>
      <c r="Y2375" s="108"/>
    </row>
    <row r="2376" spans="23:25" x14ac:dyDescent="0.25">
      <c r="W2376" s="107"/>
      <c r="X2376" s="62"/>
      <c r="Y2376" s="108"/>
    </row>
    <row r="2377" spans="23:25" x14ac:dyDescent="0.25">
      <c r="W2377" s="107"/>
      <c r="X2377" s="62"/>
      <c r="Y2377" s="108"/>
    </row>
    <row r="2378" spans="23:25" x14ac:dyDescent="0.25">
      <c r="W2378" s="107"/>
      <c r="X2378" s="62"/>
      <c r="Y2378" s="108"/>
    </row>
    <row r="2379" spans="23:25" x14ac:dyDescent="0.25">
      <c r="W2379" s="107"/>
      <c r="X2379" s="62"/>
      <c r="Y2379" s="108"/>
    </row>
    <row r="2380" spans="23:25" x14ac:dyDescent="0.25">
      <c r="W2380" s="107"/>
      <c r="X2380" s="62"/>
      <c r="Y2380" s="108"/>
    </row>
    <row r="2381" spans="23:25" x14ac:dyDescent="0.25">
      <c r="W2381" s="107"/>
      <c r="X2381" s="62"/>
      <c r="Y2381" s="108"/>
    </row>
    <row r="2382" spans="23:25" x14ac:dyDescent="0.25">
      <c r="W2382" s="107"/>
      <c r="X2382" s="62"/>
      <c r="Y2382" s="108"/>
    </row>
    <row r="2383" spans="23:25" x14ac:dyDescent="0.25">
      <c r="W2383" s="107"/>
      <c r="X2383" s="62"/>
      <c r="Y2383" s="108"/>
    </row>
    <row r="2384" spans="23:25" x14ac:dyDescent="0.25">
      <c r="W2384" s="107"/>
      <c r="X2384" s="62"/>
      <c r="Y2384" s="108"/>
    </row>
    <row r="2385" spans="23:25" x14ac:dyDescent="0.25">
      <c r="W2385" s="107"/>
      <c r="X2385" s="62"/>
      <c r="Y2385" s="108"/>
    </row>
    <row r="2386" spans="23:25" x14ac:dyDescent="0.25">
      <c r="W2386" s="107"/>
      <c r="X2386" s="62"/>
      <c r="Y2386" s="108"/>
    </row>
    <row r="2387" spans="23:25" x14ac:dyDescent="0.25">
      <c r="W2387" s="107"/>
      <c r="X2387" s="62"/>
      <c r="Y2387" s="108"/>
    </row>
    <row r="2388" spans="23:25" x14ac:dyDescent="0.25">
      <c r="W2388" s="107"/>
      <c r="X2388" s="62"/>
      <c r="Y2388" s="108"/>
    </row>
    <row r="2389" spans="23:25" x14ac:dyDescent="0.25">
      <c r="W2389" s="107"/>
      <c r="X2389" s="62"/>
      <c r="Y2389" s="108"/>
    </row>
    <row r="2390" spans="23:25" x14ac:dyDescent="0.25">
      <c r="W2390" s="107"/>
      <c r="X2390" s="62"/>
      <c r="Y2390" s="108"/>
    </row>
    <row r="2391" spans="23:25" x14ac:dyDescent="0.25">
      <c r="W2391" s="107"/>
      <c r="X2391" s="62"/>
      <c r="Y2391" s="108"/>
    </row>
    <row r="2392" spans="23:25" x14ac:dyDescent="0.25">
      <c r="W2392" s="107"/>
      <c r="X2392" s="62"/>
      <c r="Y2392" s="108"/>
    </row>
    <row r="2393" spans="23:25" x14ac:dyDescent="0.25">
      <c r="W2393" s="107"/>
      <c r="X2393" s="62"/>
      <c r="Y2393" s="108"/>
    </row>
    <row r="2394" spans="23:25" x14ac:dyDescent="0.25">
      <c r="W2394" s="107"/>
      <c r="X2394" s="62"/>
      <c r="Y2394" s="108"/>
    </row>
    <row r="2395" spans="23:25" x14ac:dyDescent="0.25">
      <c r="W2395" s="107"/>
      <c r="X2395" s="62"/>
      <c r="Y2395" s="108"/>
    </row>
    <row r="2396" spans="23:25" x14ac:dyDescent="0.25">
      <c r="W2396" s="107"/>
      <c r="X2396" s="62"/>
      <c r="Y2396" s="108"/>
    </row>
    <row r="2397" spans="23:25" x14ac:dyDescent="0.25">
      <c r="W2397" s="107"/>
      <c r="X2397" s="62"/>
      <c r="Y2397" s="108"/>
    </row>
    <row r="2398" spans="23:25" x14ac:dyDescent="0.25">
      <c r="W2398" s="107"/>
      <c r="X2398" s="62"/>
      <c r="Y2398" s="108"/>
    </row>
    <row r="2399" spans="23:25" x14ac:dyDescent="0.25">
      <c r="W2399" s="107"/>
      <c r="X2399" s="62"/>
      <c r="Y2399" s="108"/>
    </row>
    <row r="2400" spans="23:25" x14ac:dyDescent="0.25">
      <c r="W2400" s="107"/>
      <c r="X2400" s="62"/>
      <c r="Y2400" s="108"/>
    </row>
    <row r="2401" spans="23:25" x14ac:dyDescent="0.25">
      <c r="W2401" s="107"/>
      <c r="X2401" s="62"/>
      <c r="Y2401" s="108"/>
    </row>
    <row r="2402" spans="23:25" x14ac:dyDescent="0.25">
      <c r="W2402" s="107"/>
      <c r="X2402" s="62"/>
      <c r="Y2402" s="108"/>
    </row>
    <row r="2403" spans="23:25" x14ac:dyDescent="0.25">
      <c r="W2403" s="107"/>
      <c r="X2403" s="62"/>
      <c r="Y2403" s="108"/>
    </row>
    <row r="2404" spans="23:25" x14ac:dyDescent="0.25">
      <c r="W2404" s="107"/>
      <c r="X2404" s="62"/>
      <c r="Y2404" s="108"/>
    </row>
    <row r="2405" spans="23:25" x14ac:dyDescent="0.25">
      <c r="W2405" s="107"/>
      <c r="X2405" s="62"/>
      <c r="Y2405" s="108"/>
    </row>
    <row r="2406" spans="23:25" x14ac:dyDescent="0.25">
      <c r="W2406" s="107"/>
      <c r="X2406" s="62"/>
      <c r="Y2406" s="108"/>
    </row>
    <row r="2407" spans="23:25" x14ac:dyDescent="0.25">
      <c r="W2407" s="107"/>
      <c r="X2407" s="62"/>
      <c r="Y2407" s="108"/>
    </row>
    <row r="2408" spans="23:25" x14ac:dyDescent="0.25">
      <c r="W2408" s="107"/>
      <c r="X2408" s="62"/>
      <c r="Y2408" s="108"/>
    </row>
    <row r="2409" spans="23:25" x14ac:dyDescent="0.25">
      <c r="W2409" s="107"/>
      <c r="X2409" s="62"/>
      <c r="Y2409" s="108"/>
    </row>
    <row r="2410" spans="23:25" x14ac:dyDescent="0.25">
      <c r="W2410" s="107"/>
      <c r="X2410" s="62"/>
      <c r="Y2410" s="108"/>
    </row>
    <row r="2411" spans="23:25" x14ac:dyDescent="0.25">
      <c r="W2411" s="107"/>
      <c r="X2411" s="62"/>
      <c r="Y2411" s="108"/>
    </row>
    <row r="2412" spans="23:25" x14ac:dyDescent="0.25">
      <c r="W2412" s="107"/>
      <c r="X2412" s="62"/>
      <c r="Y2412" s="108"/>
    </row>
    <row r="2413" spans="23:25" x14ac:dyDescent="0.25">
      <c r="W2413" s="107"/>
      <c r="X2413" s="62"/>
      <c r="Y2413" s="108"/>
    </row>
    <row r="2414" spans="23:25" x14ac:dyDescent="0.25">
      <c r="W2414" s="107"/>
      <c r="X2414" s="62"/>
      <c r="Y2414" s="108"/>
    </row>
    <row r="2415" spans="23:25" x14ac:dyDescent="0.25">
      <c r="W2415" s="107"/>
      <c r="X2415" s="62"/>
      <c r="Y2415" s="108"/>
    </row>
    <row r="2416" spans="23:25" x14ac:dyDescent="0.25">
      <c r="W2416" s="107"/>
      <c r="X2416" s="62"/>
      <c r="Y2416" s="108"/>
    </row>
    <row r="2417" spans="23:25" x14ac:dyDescent="0.25">
      <c r="W2417" s="107"/>
      <c r="X2417" s="62"/>
      <c r="Y2417" s="108"/>
    </row>
    <row r="2418" spans="23:25" x14ac:dyDescent="0.25">
      <c r="W2418" s="107"/>
      <c r="X2418" s="62"/>
      <c r="Y2418" s="108"/>
    </row>
    <row r="2419" spans="23:25" x14ac:dyDescent="0.25">
      <c r="W2419" s="107"/>
      <c r="X2419" s="62"/>
      <c r="Y2419" s="108"/>
    </row>
    <row r="2420" spans="23:25" x14ac:dyDescent="0.25">
      <c r="W2420" s="107"/>
      <c r="X2420" s="62"/>
      <c r="Y2420" s="108"/>
    </row>
    <row r="2421" spans="23:25" x14ac:dyDescent="0.25">
      <c r="W2421" s="107"/>
      <c r="X2421" s="62"/>
      <c r="Y2421" s="108"/>
    </row>
    <row r="2422" spans="23:25" x14ac:dyDescent="0.25">
      <c r="W2422" s="107"/>
      <c r="X2422" s="62"/>
      <c r="Y2422" s="108"/>
    </row>
    <row r="2423" spans="23:25" x14ac:dyDescent="0.25">
      <c r="W2423" s="107"/>
      <c r="X2423" s="62"/>
      <c r="Y2423" s="108"/>
    </row>
    <row r="2424" spans="23:25" x14ac:dyDescent="0.25">
      <c r="W2424" s="107"/>
      <c r="X2424" s="62"/>
      <c r="Y2424" s="108"/>
    </row>
    <row r="2425" spans="23:25" x14ac:dyDescent="0.25">
      <c r="W2425" s="107"/>
      <c r="X2425" s="62"/>
      <c r="Y2425" s="108"/>
    </row>
    <row r="2426" spans="23:25" x14ac:dyDescent="0.25">
      <c r="W2426" s="107"/>
      <c r="X2426" s="62"/>
      <c r="Y2426" s="108"/>
    </row>
    <row r="2427" spans="23:25" x14ac:dyDescent="0.25">
      <c r="W2427" s="107"/>
      <c r="X2427" s="62"/>
      <c r="Y2427" s="108"/>
    </row>
    <row r="2428" spans="23:25" x14ac:dyDescent="0.25">
      <c r="W2428" s="107"/>
      <c r="X2428" s="62"/>
      <c r="Y2428" s="108"/>
    </row>
    <row r="2429" spans="23:25" x14ac:dyDescent="0.25">
      <c r="W2429" s="107"/>
      <c r="X2429" s="62"/>
      <c r="Y2429" s="108"/>
    </row>
    <row r="2430" spans="23:25" x14ac:dyDescent="0.25">
      <c r="W2430" s="107"/>
      <c r="X2430" s="62"/>
      <c r="Y2430" s="108"/>
    </row>
    <row r="2431" spans="23:25" x14ac:dyDescent="0.25">
      <c r="W2431" s="107"/>
      <c r="X2431" s="62"/>
      <c r="Y2431" s="108"/>
    </row>
    <row r="2432" spans="23:25" x14ac:dyDescent="0.25">
      <c r="W2432" s="107"/>
      <c r="X2432" s="62"/>
      <c r="Y2432" s="108"/>
    </row>
    <row r="2433" spans="23:25" x14ac:dyDescent="0.25">
      <c r="W2433" s="107"/>
      <c r="X2433" s="62"/>
      <c r="Y2433" s="108"/>
    </row>
    <row r="2434" spans="23:25" x14ac:dyDescent="0.25">
      <c r="W2434" s="107"/>
      <c r="X2434" s="62"/>
      <c r="Y2434" s="108"/>
    </row>
    <row r="2435" spans="23:25" x14ac:dyDescent="0.25">
      <c r="W2435" s="107"/>
      <c r="X2435" s="62"/>
      <c r="Y2435" s="108"/>
    </row>
    <row r="2436" spans="23:25" x14ac:dyDescent="0.25">
      <c r="W2436" s="107"/>
      <c r="X2436" s="62"/>
      <c r="Y2436" s="108"/>
    </row>
    <row r="2437" spans="23:25" x14ac:dyDescent="0.25">
      <c r="W2437" s="107"/>
      <c r="X2437" s="62"/>
      <c r="Y2437" s="108"/>
    </row>
    <row r="2438" spans="23:25" x14ac:dyDescent="0.25">
      <c r="W2438" s="107"/>
      <c r="X2438" s="62"/>
      <c r="Y2438" s="108"/>
    </row>
    <row r="2439" spans="23:25" x14ac:dyDescent="0.25">
      <c r="W2439" s="107"/>
      <c r="X2439" s="62"/>
      <c r="Y2439" s="108"/>
    </row>
    <row r="2440" spans="23:25" x14ac:dyDescent="0.25">
      <c r="W2440" s="107"/>
      <c r="X2440" s="62"/>
      <c r="Y2440" s="108"/>
    </row>
    <row r="2441" spans="23:25" x14ac:dyDescent="0.25">
      <c r="W2441" s="107"/>
      <c r="X2441" s="62"/>
      <c r="Y2441" s="108"/>
    </row>
    <row r="2442" spans="23:25" x14ac:dyDescent="0.25">
      <c r="W2442" s="107"/>
      <c r="X2442" s="62"/>
      <c r="Y2442" s="108"/>
    </row>
    <row r="2443" spans="23:25" x14ac:dyDescent="0.25">
      <c r="W2443" s="107"/>
      <c r="X2443" s="62"/>
      <c r="Y2443" s="108"/>
    </row>
    <row r="2444" spans="23:25" x14ac:dyDescent="0.25">
      <c r="W2444" s="107"/>
      <c r="X2444" s="62"/>
      <c r="Y2444" s="108"/>
    </row>
    <row r="2445" spans="23:25" x14ac:dyDescent="0.25">
      <c r="W2445" s="107"/>
      <c r="X2445" s="62"/>
      <c r="Y2445" s="108"/>
    </row>
    <row r="2446" spans="23:25" x14ac:dyDescent="0.25">
      <c r="W2446" s="107"/>
      <c r="X2446" s="62"/>
      <c r="Y2446" s="108"/>
    </row>
    <row r="2447" spans="23:25" x14ac:dyDescent="0.25">
      <c r="W2447" s="107"/>
      <c r="X2447" s="62"/>
      <c r="Y2447" s="108"/>
    </row>
    <row r="2448" spans="23:25" x14ac:dyDescent="0.25">
      <c r="W2448" s="107"/>
      <c r="X2448" s="62"/>
      <c r="Y2448" s="108"/>
    </row>
    <row r="2449" spans="23:25" x14ac:dyDescent="0.25">
      <c r="W2449" s="107"/>
      <c r="X2449" s="62"/>
      <c r="Y2449" s="108"/>
    </row>
    <row r="2450" spans="23:25" x14ac:dyDescent="0.25">
      <c r="W2450" s="107"/>
      <c r="X2450" s="62"/>
      <c r="Y2450" s="108"/>
    </row>
    <row r="2451" spans="23:25" x14ac:dyDescent="0.25">
      <c r="W2451" s="107"/>
      <c r="X2451" s="62"/>
      <c r="Y2451" s="108"/>
    </row>
    <row r="2452" spans="23:25" x14ac:dyDescent="0.25">
      <c r="W2452" s="107"/>
      <c r="X2452" s="62"/>
      <c r="Y2452" s="108"/>
    </row>
    <row r="2453" spans="23:25" x14ac:dyDescent="0.25">
      <c r="W2453" s="107"/>
      <c r="X2453" s="62"/>
      <c r="Y2453" s="108"/>
    </row>
    <row r="2454" spans="23:25" x14ac:dyDescent="0.25">
      <c r="W2454" s="107"/>
      <c r="X2454" s="62"/>
      <c r="Y2454" s="108"/>
    </row>
    <row r="2455" spans="23:25" x14ac:dyDescent="0.25">
      <c r="W2455" s="107"/>
      <c r="X2455" s="62"/>
      <c r="Y2455" s="108"/>
    </row>
    <row r="2456" spans="23:25" x14ac:dyDescent="0.25">
      <c r="W2456" s="107"/>
      <c r="X2456" s="62"/>
      <c r="Y2456" s="108"/>
    </row>
    <row r="2457" spans="23:25" x14ac:dyDescent="0.25">
      <c r="W2457" s="107"/>
      <c r="X2457" s="62"/>
      <c r="Y2457" s="108"/>
    </row>
    <row r="2458" spans="23:25" x14ac:dyDescent="0.25">
      <c r="W2458" s="107"/>
      <c r="X2458" s="62"/>
      <c r="Y2458" s="108"/>
    </row>
    <row r="2459" spans="23:25" x14ac:dyDescent="0.25">
      <c r="W2459" s="107"/>
      <c r="X2459" s="62"/>
      <c r="Y2459" s="108"/>
    </row>
    <row r="2460" spans="23:25" x14ac:dyDescent="0.25">
      <c r="W2460" s="107"/>
      <c r="X2460" s="62"/>
      <c r="Y2460" s="108"/>
    </row>
    <row r="2461" spans="23:25" x14ac:dyDescent="0.25">
      <c r="W2461" s="107"/>
      <c r="X2461" s="62"/>
      <c r="Y2461" s="108"/>
    </row>
    <row r="2462" spans="23:25" x14ac:dyDescent="0.25">
      <c r="W2462" s="107"/>
      <c r="X2462" s="62"/>
      <c r="Y2462" s="108"/>
    </row>
    <row r="2463" spans="23:25" x14ac:dyDescent="0.25">
      <c r="W2463" s="107"/>
      <c r="X2463" s="62"/>
      <c r="Y2463" s="108"/>
    </row>
    <row r="2464" spans="23:25" x14ac:dyDescent="0.25">
      <c r="W2464" s="107"/>
      <c r="X2464" s="62"/>
      <c r="Y2464" s="108"/>
    </row>
    <row r="2465" spans="23:25" x14ac:dyDescent="0.25">
      <c r="W2465" s="107"/>
      <c r="X2465" s="62"/>
      <c r="Y2465" s="108"/>
    </row>
    <row r="2466" spans="23:25" x14ac:dyDescent="0.25">
      <c r="W2466" s="107"/>
      <c r="X2466" s="62"/>
      <c r="Y2466" s="108"/>
    </row>
    <row r="2467" spans="23:25" x14ac:dyDescent="0.25">
      <c r="W2467" s="107"/>
      <c r="X2467" s="62"/>
      <c r="Y2467" s="108"/>
    </row>
    <row r="2468" spans="23:25" x14ac:dyDescent="0.25">
      <c r="W2468" s="107"/>
      <c r="X2468" s="62"/>
      <c r="Y2468" s="108"/>
    </row>
    <row r="2469" spans="23:25" x14ac:dyDescent="0.25">
      <c r="W2469" s="107"/>
      <c r="X2469" s="62"/>
      <c r="Y2469" s="108"/>
    </row>
    <row r="2470" spans="23:25" x14ac:dyDescent="0.25">
      <c r="W2470" s="107"/>
      <c r="X2470" s="62"/>
      <c r="Y2470" s="108"/>
    </row>
    <row r="2471" spans="23:25" x14ac:dyDescent="0.25">
      <c r="W2471" s="107"/>
      <c r="X2471" s="62"/>
      <c r="Y2471" s="108"/>
    </row>
    <row r="2472" spans="23:25" x14ac:dyDescent="0.25">
      <c r="W2472" s="107"/>
      <c r="X2472" s="62"/>
      <c r="Y2472" s="108"/>
    </row>
    <row r="2473" spans="23:25" x14ac:dyDescent="0.25">
      <c r="W2473" s="107"/>
      <c r="X2473" s="62"/>
      <c r="Y2473" s="108"/>
    </row>
    <row r="2474" spans="23:25" x14ac:dyDescent="0.25">
      <c r="W2474" s="107"/>
      <c r="X2474" s="62"/>
      <c r="Y2474" s="108"/>
    </row>
    <row r="2475" spans="23:25" x14ac:dyDescent="0.25">
      <c r="W2475" s="107"/>
      <c r="X2475" s="62"/>
      <c r="Y2475" s="108"/>
    </row>
    <row r="2476" spans="23:25" x14ac:dyDescent="0.25">
      <c r="W2476" s="107"/>
      <c r="X2476" s="62"/>
      <c r="Y2476" s="108"/>
    </row>
    <row r="2477" spans="23:25" x14ac:dyDescent="0.25">
      <c r="W2477" s="107"/>
      <c r="X2477" s="62"/>
      <c r="Y2477" s="108"/>
    </row>
    <row r="2478" spans="23:25" x14ac:dyDescent="0.25">
      <c r="W2478" s="107"/>
      <c r="X2478" s="62"/>
      <c r="Y2478" s="108"/>
    </row>
    <row r="2479" spans="23:25" x14ac:dyDescent="0.25">
      <c r="W2479" s="107"/>
      <c r="X2479" s="62"/>
      <c r="Y2479" s="108"/>
    </row>
    <row r="2480" spans="23:25" x14ac:dyDescent="0.25">
      <c r="W2480" s="107"/>
      <c r="X2480" s="62"/>
      <c r="Y2480" s="108"/>
    </row>
    <row r="2481" spans="23:25" x14ac:dyDescent="0.25">
      <c r="W2481" s="107"/>
      <c r="X2481" s="62"/>
      <c r="Y2481" s="108"/>
    </row>
    <row r="2482" spans="23:25" x14ac:dyDescent="0.25">
      <c r="W2482" s="107"/>
      <c r="X2482" s="62"/>
      <c r="Y2482" s="108"/>
    </row>
    <row r="2483" spans="23:25" x14ac:dyDescent="0.25">
      <c r="W2483" s="107"/>
      <c r="X2483" s="62"/>
      <c r="Y2483" s="108"/>
    </row>
    <row r="2484" spans="23:25" x14ac:dyDescent="0.25">
      <c r="W2484" s="107"/>
      <c r="X2484" s="62"/>
      <c r="Y2484" s="108"/>
    </row>
    <row r="2485" spans="23:25" x14ac:dyDescent="0.25">
      <c r="W2485" s="107"/>
      <c r="X2485" s="62"/>
      <c r="Y2485" s="108"/>
    </row>
    <row r="2486" spans="23:25" x14ac:dyDescent="0.25">
      <c r="W2486" s="107"/>
      <c r="X2486" s="62"/>
      <c r="Y2486" s="108"/>
    </row>
    <row r="2487" spans="23:25" x14ac:dyDescent="0.25">
      <c r="W2487" s="107"/>
      <c r="X2487" s="62"/>
      <c r="Y2487" s="108"/>
    </row>
    <row r="2488" spans="23:25" x14ac:dyDescent="0.25">
      <c r="W2488" s="107"/>
      <c r="X2488" s="62"/>
      <c r="Y2488" s="108"/>
    </row>
    <row r="2489" spans="23:25" x14ac:dyDescent="0.25">
      <c r="W2489" s="107"/>
      <c r="X2489" s="62"/>
      <c r="Y2489" s="108"/>
    </row>
    <row r="2490" spans="23:25" x14ac:dyDescent="0.25">
      <c r="W2490" s="107"/>
      <c r="X2490" s="62"/>
      <c r="Y2490" s="108"/>
    </row>
    <row r="2491" spans="23:25" x14ac:dyDescent="0.25">
      <c r="W2491" s="107"/>
      <c r="X2491" s="62"/>
      <c r="Y2491" s="108"/>
    </row>
    <row r="2492" spans="23:25" x14ac:dyDescent="0.25">
      <c r="W2492" s="107"/>
      <c r="X2492" s="62"/>
      <c r="Y2492" s="108"/>
    </row>
    <row r="2493" spans="23:25" x14ac:dyDescent="0.25">
      <c r="W2493" s="107"/>
      <c r="X2493" s="62"/>
      <c r="Y2493" s="108"/>
    </row>
    <row r="2494" spans="23:25" x14ac:dyDescent="0.25">
      <c r="W2494" s="107"/>
      <c r="X2494" s="62"/>
      <c r="Y2494" s="108"/>
    </row>
    <row r="2495" spans="23:25" x14ac:dyDescent="0.25">
      <c r="W2495" s="107"/>
      <c r="X2495" s="62"/>
      <c r="Y2495" s="108"/>
    </row>
    <row r="2496" spans="23:25" x14ac:dyDescent="0.25">
      <c r="W2496" s="107"/>
      <c r="X2496" s="62"/>
      <c r="Y2496" s="108"/>
    </row>
    <row r="2497" spans="23:25" x14ac:dyDescent="0.25">
      <c r="W2497" s="107"/>
      <c r="X2497" s="62"/>
      <c r="Y2497" s="108"/>
    </row>
    <row r="2498" spans="23:25" x14ac:dyDescent="0.25">
      <c r="W2498" s="107"/>
      <c r="X2498" s="62"/>
      <c r="Y2498" s="108"/>
    </row>
    <row r="2499" spans="23:25" x14ac:dyDescent="0.25">
      <c r="W2499" s="107"/>
      <c r="X2499" s="62"/>
      <c r="Y2499" s="108"/>
    </row>
    <row r="2500" spans="23:25" x14ac:dyDescent="0.25">
      <c r="W2500" s="107"/>
      <c r="X2500" s="62"/>
      <c r="Y2500" s="108"/>
    </row>
    <row r="2501" spans="23:25" x14ac:dyDescent="0.25">
      <c r="W2501" s="107"/>
      <c r="X2501" s="62"/>
      <c r="Y2501" s="108"/>
    </row>
    <row r="2502" spans="23:25" x14ac:dyDescent="0.25">
      <c r="W2502" s="107"/>
      <c r="X2502" s="62"/>
      <c r="Y2502" s="108"/>
    </row>
    <row r="2503" spans="23:25" x14ac:dyDescent="0.25">
      <c r="W2503" s="107"/>
      <c r="X2503" s="62"/>
      <c r="Y2503" s="108"/>
    </row>
    <row r="2504" spans="23:25" x14ac:dyDescent="0.25">
      <c r="W2504" s="107"/>
      <c r="X2504" s="62"/>
      <c r="Y2504" s="108"/>
    </row>
    <row r="2505" spans="23:25" x14ac:dyDescent="0.25">
      <c r="W2505" s="107"/>
      <c r="X2505" s="62"/>
      <c r="Y2505" s="108"/>
    </row>
    <row r="2506" spans="23:25" x14ac:dyDescent="0.25">
      <c r="W2506" s="107"/>
      <c r="X2506" s="62"/>
      <c r="Y2506" s="108"/>
    </row>
    <row r="2507" spans="23:25" x14ac:dyDescent="0.25">
      <c r="W2507" s="107"/>
      <c r="X2507" s="62"/>
      <c r="Y2507" s="108"/>
    </row>
    <row r="2508" spans="23:25" x14ac:dyDescent="0.25">
      <c r="W2508" s="107"/>
      <c r="X2508" s="62"/>
      <c r="Y2508" s="108"/>
    </row>
    <row r="2509" spans="23:25" x14ac:dyDescent="0.25">
      <c r="W2509" s="107"/>
      <c r="X2509" s="62"/>
      <c r="Y2509" s="108"/>
    </row>
    <row r="2510" spans="23:25" x14ac:dyDescent="0.25">
      <c r="W2510" s="107"/>
      <c r="X2510" s="62"/>
      <c r="Y2510" s="108"/>
    </row>
    <row r="2511" spans="23:25" x14ac:dyDescent="0.25">
      <c r="W2511" s="107"/>
      <c r="X2511" s="62"/>
      <c r="Y2511" s="108"/>
    </row>
    <row r="2512" spans="23:25" x14ac:dyDescent="0.25">
      <c r="W2512" s="107"/>
      <c r="X2512" s="62"/>
      <c r="Y2512" s="108"/>
    </row>
    <row r="2513" spans="23:25" x14ac:dyDescent="0.25">
      <c r="W2513" s="107"/>
      <c r="X2513" s="62"/>
      <c r="Y2513" s="108"/>
    </row>
    <row r="2514" spans="23:25" x14ac:dyDescent="0.25">
      <c r="W2514" s="107"/>
      <c r="X2514" s="62"/>
      <c r="Y2514" s="108"/>
    </row>
    <row r="2515" spans="23:25" x14ac:dyDescent="0.25">
      <c r="W2515" s="107"/>
      <c r="X2515" s="62"/>
      <c r="Y2515" s="108"/>
    </row>
    <row r="2516" spans="23:25" x14ac:dyDescent="0.25">
      <c r="W2516" s="107"/>
      <c r="X2516" s="62"/>
      <c r="Y2516" s="108"/>
    </row>
    <row r="2517" spans="23:25" x14ac:dyDescent="0.25">
      <c r="W2517" s="107"/>
      <c r="X2517" s="62"/>
      <c r="Y2517" s="108"/>
    </row>
    <row r="2518" spans="23:25" x14ac:dyDescent="0.25">
      <c r="W2518" s="107"/>
      <c r="X2518" s="62"/>
      <c r="Y2518" s="108"/>
    </row>
    <row r="2519" spans="23:25" x14ac:dyDescent="0.25">
      <c r="W2519" s="107"/>
      <c r="X2519" s="62"/>
      <c r="Y2519" s="108"/>
    </row>
    <row r="2520" spans="23:25" x14ac:dyDescent="0.25">
      <c r="W2520" s="107"/>
      <c r="X2520" s="62"/>
      <c r="Y2520" s="108"/>
    </row>
    <row r="2521" spans="23:25" x14ac:dyDescent="0.25">
      <c r="W2521" s="107"/>
      <c r="X2521" s="62"/>
      <c r="Y2521" s="108"/>
    </row>
    <row r="2522" spans="23:25" x14ac:dyDescent="0.25">
      <c r="W2522" s="107"/>
      <c r="X2522" s="62"/>
      <c r="Y2522" s="108"/>
    </row>
    <row r="2523" spans="23:25" x14ac:dyDescent="0.25">
      <c r="W2523" s="107"/>
      <c r="X2523" s="62"/>
      <c r="Y2523" s="108"/>
    </row>
    <row r="2524" spans="23:25" x14ac:dyDescent="0.25">
      <c r="W2524" s="107"/>
      <c r="X2524" s="62"/>
      <c r="Y2524" s="108"/>
    </row>
    <row r="2525" spans="23:25" x14ac:dyDescent="0.25">
      <c r="W2525" s="107"/>
      <c r="X2525" s="62"/>
      <c r="Y2525" s="108"/>
    </row>
    <row r="2526" spans="23:25" x14ac:dyDescent="0.25">
      <c r="W2526" s="107"/>
      <c r="X2526" s="62"/>
      <c r="Y2526" s="108"/>
    </row>
    <row r="2527" spans="23:25" x14ac:dyDescent="0.25">
      <c r="W2527" s="107"/>
      <c r="X2527" s="62"/>
      <c r="Y2527" s="108"/>
    </row>
    <row r="2528" spans="23:25" x14ac:dyDescent="0.25">
      <c r="W2528" s="107"/>
      <c r="X2528" s="62"/>
      <c r="Y2528" s="108"/>
    </row>
    <row r="2529" spans="23:25" x14ac:dyDescent="0.25">
      <c r="W2529" s="107"/>
      <c r="X2529" s="62"/>
      <c r="Y2529" s="108"/>
    </row>
    <row r="2530" spans="23:25" x14ac:dyDescent="0.25">
      <c r="W2530" s="107"/>
      <c r="X2530" s="62"/>
      <c r="Y2530" s="108"/>
    </row>
    <row r="2531" spans="23:25" x14ac:dyDescent="0.25">
      <c r="W2531" s="107"/>
      <c r="X2531" s="62"/>
      <c r="Y2531" s="108"/>
    </row>
    <row r="2532" spans="23:25" x14ac:dyDescent="0.25">
      <c r="W2532" s="107"/>
      <c r="X2532" s="62"/>
      <c r="Y2532" s="108"/>
    </row>
    <row r="2533" spans="23:25" x14ac:dyDescent="0.25">
      <c r="W2533" s="107"/>
      <c r="X2533" s="62"/>
      <c r="Y2533" s="108"/>
    </row>
    <row r="2534" spans="23:25" x14ac:dyDescent="0.25">
      <c r="W2534" s="107"/>
      <c r="X2534" s="62"/>
      <c r="Y2534" s="108"/>
    </row>
    <row r="2535" spans="23:25" x14ac:dyDescent="0.25">
      <c r="W2535" s="107"/>
      <c r="X2535" s="62"/>
      <c r="Y2535" s="108"/>
    </row>
    <row r="2536" spans="23:25" x14ac:dyDescent="0.25">
      <c r="W2536" s="107"/>
      <c r="X2536" s="62"/>
      <c r="Y2536" s="108"/>
    </row>
    <row r="2537" spans="23:25" x14ac:dyDescent="0.25">
      <c r="W2537" s="107"/>
      <c r="X2537" s="62"/>
      <c r="Y2537" s="108"/>
    </row>
    <row r="2538" spans="23:25" x14ac:dyDescent="0.25">
      <c r="W2538" s="107"/>
      <c r="X2538" s="62"/>
      <c r="Y2538" s="108"/>
    </row>
    <row r="2539" spans="23:25" x14ac:dyDescent="0.25">
      <c r="W2539" s="107"/>
      <c r="X2539" s="62"/>
      <c r="Y2539" s="108"/>
    </row>
    <row r="2540" spans="23:25" x14ac:dyDescent="0.25">
      <c r="W2540" s="107"/>
      <c r="X2540" s="62"/>
      <c r="Y2540" s="108"/>
    </row>
    <row r="2541" spans="23:25" x14ac:dyDescent="0.25">
      <c r="W2541" s="107"/>
      <c r="X2541" s="62"/>
      <c r="Y2541" s="108"/>
    </row>
    <row r="2542" spans="23:25" x14ac:dyDescent="0.25">
      <c r="W2542" s="107"/>
      <c r="X2542" s="62"/>
      <c r="Y2542" s="108"/>
    </row>
    <row r="2543" spans="23:25" x14ac:dyDescent="0.25">
      <c r="W2543" s="107"/>
      <c r="X2543" s="62"/>
      <c r="Y2543" s="108"/>
    </row>
    <row r="2544" spans="23:25" x14ac:dyDescent="0.25">
      <c r="W2544" s="107"/>
      <c r="X2544" s="62"/>
      <c r="Y2544" s="108"/>
    </row>
    <row r="2545" spans="23:25" x14ac:dyDescent="0.25">
      <c r="W2545" s="107"/>
      <c r="X2545" s="62"/>
      <c r="Y2545" s="108"/>
    </row>
    <row r="2546" spans="23:25" x14ac:dyDescent="0.25">
      <c r="W2546" s="107"/>
      <c r="X2546" s="62"/>
      <c r="Y2546" s="108"/>
    </row>
    <row r="2547" spans="23:25" x14ac:dyDescent="0.25">
      <c r="W2547" s="107"/>
      <c r="X2547" s="62"/>
      <c r="Y2547" s="108"/>
    </row>
    <row r="2548" spans="23:25" x14ac:dyDescent="0.25">
      <c r="W2548" s="107"/>
      <c r="X2548" s="62"/>
      <c r="Y2548" s="108"/>
    </row>
    <row r="2549" spans="23:25" x14ac:dyDescent="0.25">
      <c r="W2549" s="107"/>
      <c r="X2549" s="62"/>
      <c r="Y2549" s="108"/>
    </row>
    <row r="2550" spans="23:25" x14ac:dyDescent="0.25">
      <c r="W2550" s="107"/>
      <c r="X2550" s="62"/>
      <c r="Y2550" s="108"/>
    </row>
    <row r="2551" spans="23:25" x14ac:dyDescent="0.25">
      <c r="W2551" s="107"/>
      <c r="X2551" s="62"/>
      <c r="Y2551" s="108"/>
    </row>
    <row r="2552" spans="23:25" x14ac:dyDescent="0.25">
      <c r="W2552" s="107"/>
      <c r="X2552" s="62"/>
      <c r="Y2552" s="108"/>
    </row>
    <row r="2553" spans="23:25" x14ac:dyDescent="0.25">
      <c r="W2553" s="107"/>
      <c r="X2553" s="62"/>
      <c r="Y2553" s="108"/>
    </row>
    <row r="2554" spans="23:25" x14ac:dyDescent="0.25">
      <c r="W2554" s="107"/>
      <c r="X2554" s="62"/>
      <c r="Y2554" s="108"/>
    </row>
    <row r="2555" spans="23:25" x14ac:dyDescent="0.25">
      <c r="W2555" s="107"/>
      <c r="X2555" s="62"/>
      <c r="Y2555" s="108"/>
    </row>
    <row r="2556" spans="23:25" x14ac:dyDescent="0.25">
      <c r="W2556" s="107"/>
      <c r="X2556" s="62"/>
      <c r="Y2556" s="108"/>
    </row>
    <row r="2557" spans="23:25" x14ac:dyDescent="0.25">
      <c r="W2557" s="107"/>
      <c r="X2557" s="62"/>
      <c r="Y2557" s="108"/>
    </row>
    <row r="2558" spans="23:25" x14ac:dyDescent="0.25">
      <c r="W2558" s="107"/>
      <c r="X2558" s="62"/>
      <c r="Y2558" s="108"/>
    </row>
    <row r="2559" spans="23:25" x14ac:dyDescent="0.25">
      <c r="W2559" s="107"/>
      <c r="X2559" s="62"/>
      <c r="Y2559" s="108"/>
    </row>
    <row r="2560" spans="23:25" x14ac:dyDescent="0.25">
      <c r="W2560" s="107"/>
      <c r="X2560" s="62"/>
      <c r="Y2560" s="108"/>
    </row>
    <row r="2561" spans="23:25" x14ac:dyDescent="0.25">
      <c r="W2561" s="107"/>
      <c r="X2561" s="62"/>
      <c r="Y2561" s="108"/>
    </row>
    <row r="2562" spans="23:25" x14ac:dyDescent="0.25">
      <c r="W2562" s="107"/>
      <c r="X2562" s="62"/>
      <c r="Y2562" s="108"/>
    </row>
    <row r="2563" spans="23:25" x14ac:dyDescent="0.25">
      <c r="W2563" s="107"/>
      <c r="X2563" s="62"/>
      <c r="Y2563" s="108"/>
    </row>
    <row r="2564" spans="23:25" x14ac:dyDescent="0.25">
      <c r="W2564" s="107"/>
      <c r="X2564" s="62"/>
      <c r="Y2564" s="108"/>
    </row>
    <row r="2565" spans="23:25" x14ac:dyDescent="0.25">
      <c r="W2565" s="107"/>
      <c r="X2565" s="62"/>
      <c r="Y2565" s="108"/>
    </row>
    <row r="2566" spans="23:25" x14ac:dyDescent="0.25">
      <c r="W2566" s="107"/>
      <c r="X2566" s="62"/>
      <c r="Y2566" s="108"/>
    </row>
    <row r="2567" spans="23:25" x14ac:dyDescent="0.25">
      <c r="W2567" s="107"/>
      <c r="X2567" s="62"/>
      <c r="Y2567" s="108"/>
    </row>
    <row r="2568" spans="23:25" x14ac:dyDescent="0.25">
      <c r="W2568" s="107"/>
      <c r="X2568" s="62"/>
      <c r="Y2568" s="108"/>
    </row>
    <row r="2569" spans="23:25" x14ac:dyDescent="0.25">
      <c r="W2569" s="107"/>
      <c r="X2569" s="62"/>
      <c r="Y2569" s="108"/>
    </row>
    <row r="2570" spans="23:25" x14ac:dyDescent="0.25">
      <c r="W2570" s="107"/>
      <c r="X2570" s="62"/>
      <c r="Y2570" s="108"/>
    </row>
    <row r="2571" spans="23:25" x14ac:dyDescent="0.25">
      <c r="W2571" s="107"/>
      <c r="X2571" s="62"/>
      <c r="Y2571" s="108"/>
    </row>
    <row r="2572" spans="23:25" x14ac:dyDescent="0.25">
      <c r="W2572" s="107"/>
      <c r="X2572" s="62"/>
      <c r="Y2572" s="108"/>
    </row>
    <row r="2573" spans="23:25" x14ac:dyDescent="0.25">
      <c r="W2573" s="107"/>
      <c r="X2573" s="62"/>
      <c r="Y2573" s="108"/>
    </row>
    <row r="2574" spans="23:25" x14ac:dyDescent="0.25">
      <c r="W2574" s="107"/>
      <c r="X2574" s="62"/>
      <c r="Y2574" s="108"/>
    </row>
    <row r="2575" spans="23:25" x14ac:dyDescent="0.25">
      <c r="W2575" s="107"/>
      <c r="X2575" s="62"/>
      <c r="Y2575" s="108"/>
    </row>
    <row r="2576" spans="23:25" x14ac:dyDescent="0.25">
      <c r="W2576" s="107"/>
      <c r="X2576" s="62"/>
      <c r="Y2576" s="108"/>
    </row>
    <row r="2577" spans="23:25" x14ac:dyDescent="0.25">
      <c r="W2577" s="107"/>
      <c r="X2577" s="62"/>
      <c r="Y2577" s="108"/>
    </row>
    <row r="2578" spans="23:25" x14ac:dyDescent="0.25">
      <c r="W2578" s="107"/>
      <c r="X2578" s="62"/>
      <c r="Y2578" s="108"/>
    </row>
    <row r="2579" spans="23:25" x14ac:dyDescent="0.25">
      <c r="W2579" s="107"/>
      <c r="X2579" s="62"/>
      <c r="Y2579" s="108"/>
    </row>
    <row r="2580" spans="23:25" x14ac:dyDescent="0.25">
      <c r="W2580" s="107"/>
      <c r="X2580" s="62"/>
      <c r="Y2580" s="108"/>
    </row>
    <row r="2581" spans="23:25" x14ac:dyDescent="0.25">
      <c r="W2581" s="107"/>
      <c r="X2581" s="62"/>
      <c r="Y2581" s="108"/>
    </row>
    <row r="2582" spans="23:25" x14ac:dyDescent="0.25">
      <c r="W2582" s="107"/>
      <c r="X2582" s="62"/>
      <c r="Y2582" s="108"/>
    </row>
    <row r="2583" spans="23:25" x14ac:dyDescent="0.25">
      <c r="W2583" s="107"/>
      <c r="X2583" s="62"/>
      <c r="Y2583" s="108"/>
    </row>
    <row r="2584" spans="23:25" x14ac:dyDescent="0.25">
      <c r="W2584" s="107"/>
      <c r="X2584" s="62"/>
      <c r="Y2584" s="108"/>
    </row>
    <row r="2585" spans="23:25" x14ac:dyDescent="0.25">
      <c r="W2585" s="107"/>
      <c r="X2585" s="62"/>
      <c r="Y2585" s="108"/>
    </row>
    <row r="2586" spans="23:25" x14ac:dyDescent="0.25">
      <c r="W2586" s="107"/>
      <c r="X2586" s="62"/>
      <c r="Y2586" s="108"/>
    </row>
    <row r="2587" spans="23:25" x14ac:dyDescent="0.25">
      <c r="W2587" s="107"/>
      <c r="X2587" s="62"/>
      <c r="Y2587" s="108"/>
    </row>
    <row r="2588" spans="23:25" x14ac:dyDescent="0.25">
      <c r="W2588" s="107"/>
      <c r="X2588" s="62"/>
      <c r="Y2588" s="108"/>
    </row>
    <row r="2589" spans="23:25" x14ac:dyDescent="0.25">
      <c r="W2589" s="107"/>
      <c r="X2589" s="62"/>
      <c r="Y2589" s="108"/>
    </row>
    <row r="2590" spans="23:25" x14ac:dyDescent="0.25">
      <c r="W2590" s="107"/>
      <c r="X2590" s="62"/>
      <c r="Y2590" s="108"/>
    </row>
    <row r="2591" spans="23:25" x14ac:dyDescent="0.25">
      <c r="W2591" s="107"/>
      <c r="X2591" s="62"/>
      <c r="Y2591" s="108"/>
    </row>
    <row r="2592" spans="23:25" x14ac:dyDescent="0.25">
      <c r="W2592" s="107"/>
      <c r="X2592" s="62"/>
      <c r="Y2592" s="108"/>
    </row>
    <row r="2593" spans="23:25" x14ac:dyDescent="0.25">
      <c r="W2593" s="107"/>
      <c r="X2593" s="62"/>
      <c r="Y2593" s="108"/>
    </row>
    <row r="2594" spans="23:25" x14ac:dyDescent="0.25">
      <c r="W2594" s="107"/>
      <c r="X2594" s="62"/>
      <c r="Y2594" s="108"/>
    </row>
    <row r="2595" spans="23:25" x14ac:dyDescent="0.25">
      <c r="W2595" s="107"/>
      <c r="X2595" s="62"/>
      <c r="Y2595" s="108"/>
    </row>
    <row r="2596" spans="23:25" x14ac:dyDescent="0.25">
      <c r="W2596" s="107"/>
      <c r="X2596" s="62"/>
      <c r="Y2596" s="108"/>
    </row>
    <row r="2597" spans="23:25" x14ac:dyDescent="0.25">
      <c r="W2597" s="107"/>
      <c r="X2597" s="62"/>
      <c r="Y2597" s="108"/>
    </row>
    <row r="2598" spans="23:25" x14ac:dyDescent="0.25">
      <c r="W2598" s="107"/>
      <c r="X2598" s="62"/>
      <c r="Y2598" s="108"/>
    </row>
    <row r="2599" spans="23:25" x14ac:dyDescent="0.25">
      <c r="W2599" s="107"/>
      <c r="X2599" s="62"/>
      <c r="Y2599" s="108"/>
    </row>
    <row r="2600" spans="23:25" x14ac:dyDescent="0.25">
      <c r="W2600" s="107"/>
      <c r="X2600" s="62"/>
      <c r="Y2600" s="108"/>
    </row>
    <row r="2601" spans="23:25" x14ac:dyDescent="0.25">
      <c r="W2601" s="107"/>
      <c r="X2601" s="62"/>
      <c r="Y2601" s="108"/>
    </row>
    <row r="2602" spans="23:25" x14ac:dyDescent="0.25">
      <c r="W2602" s="107"/>
      <c r="X2602" s="62"/>
      <c r="Y2602" s="108"/>
    </row>
    <row r="2603" spans="23:25" x14ac:dyDescent="0.25">
      <c r="W2603" s="107"/>
      <c r="X2603" s="62"/>
      <c r="Y2603" s="108"/>
    </row>
    <row r="2604" spans="23:25" x14ac:dyDescent="0.25">
      <c r="W2604" s="107"/>
      <c r="X2604" s="62"/>
      <c r="Y2604" s="108"/>
    </row>
    <row r="2605" spans="23:25" x14ac:dyDescent="0.25">
      <c r="W2605" s="107"/>
      <c r="X2605" s="62"/>
      <c r="Y2605" s="108"/>
    </row>
    <row r="2606" spans="23:25" x14ac:dyDescent="0.25">
      <c r="W2606" s="107"/>
      <c r="X2606" s="62"/>
      <c r="Y2606" s="108"/>
    </row>
    <row r="2607" spans="23:25" x14ac:dyDescent="0.25">
      <c r="W2607" s="107"/>
      <c r="X2607" s="62"/>
      <c r="Y2607" s="108"/>
    </row>
    <row r="2608" spans="23:25" x14ac:dyDescent="0.25">
      <c r="W2608" s="107"/>
      <c r="X2608" s="62"/>
      <c r="Y2608" s="108"/>
    </row>
    <row r="2609" spans="23:25" x14ac:dyDescent="0.25">
      <c r="W2609" s="107"/>
      <c r="X2609" s="62"/>
      <c r="Y2609" s="108"/>
    </row>
    <row r="2610" spans="23:25" x14ac:dyDescent="0.25">
      <c r="W2610" s="107"/>
      <c r="X2610" s="62"/>
      <c r="Y2610" s="108"/>
    </row>
    <row r="2611" spans="23:25" x14ac:dyDescent="0.25">
      <c r="W2611" s="107"/>
      <c r="X2611" s="62"/>
      <c r="Y2611" s="108"/>
    </row>
    <row r="2612" spans="23:25" x14ac:dyDescent="0.25">
      <c r="W2612" s="107"/>
      <c r="X2612" s="62"/>
      <c r="Y2612" s="108"/>
    </row>
    <row r="2613" spans="23:25" x14ac:dyDescent="0.25">
      <c r="W2613" s="107"/>
      <c r="X2613" s="62"/>
      <c r="Y2613" s="108"/>
    </row>
    <row r="2614" spans="23:25" x14ac:dyDescent="0.25">
      <c r="W2614" s="107"/>
      <c r="X2614" s="62"/>
      <c r="Y2614" s="108"/>
    </row>
    <row r="2615" spans="23:25" x14ac:dyDescent="0.25">
      <c r="W2615" s="107"/>
      <c r="X2615" s="62"/>
      <c r="Y2615" s="108"/>
    </row>
    <row r="2616" spans="23:25" x14ac:dyDescent="0.25">
      <c r="W2616" s="107"/>
      <c r="X2616" s="62"/>
      <c r="Y2616" s="108"/>
    </row>
    <row r="2617" spans="23:25" x14ac:dyDescent="0.25">
      <c r="W2617" s="107"/>
      <c r="X2617" s="62"/>
      <c r="Y2617" s="108"/>
    </row>
    <row r="2618" spans="23:25" x14ac:dyDescent="0.25">
      <c r="W2618" s="107"/>
      <c r="X2618" s="62"/>
      <c r="Y2618" s="108"/>
    </row>
    <row r="2619" spans="23:25" x14ac:dyDescent="0.25">
      <c r="W2619" s="107"/>
      <c r="X2619" s="62"/>
      <c r="Y2619" s="108"/>
    </row>
    <row r="2620" spans="23:25" x14ac:dyDescent="0.25">
      <c r="W2620" s="107"/>
      <c r="X2620" s="62"/>
      <c r="Y2620" s="108"/>
    </row>
    <row r="2621" spans="23:25" x14ac:dyDescent="0.25">
      <c r="W2621" s="107"/>
      <c r="X2621" s="62"/>
      <c r="Y2621" s="108"/>
    </row>
    <row r="2622" spans="23:25" x14ac:dyDescent="0.25">
      <c r="W2622" s="107"/>
      <c r="X2622" s="62"/>
      <c r="Y2622" s="108"/>
    </row>
    <row r="2623" spans="23:25" x14ac:dyDescent="0.25">
      <c r="W2623" s="107"/>
      <c r="X2623" s="62"/>
      <c r="Y2623" s="108"/>
    </row>
    <row r="2624" spans="23:25" x14ac:dyDescent="0.25">
      <c r="W2624" s="107"/>
      <c r="X2624" s="62"/>
      <c r="Y2624" s="108"/>
    </row>
    <row r="2625" spans="23:25" x14ac:dyDescent="0.25">
      <c r="W2625" s="107"/>
      <c r="X2625" s="62"/>
      <c r="Y2625" s="108"/>
    </row>
    <row r="2626" spans="23:25" x14ac:dyDescent="0.25">
      <c r="W2626" s="107"/>
      <c r="X2626" s="62"/>
      <c r="Y2626" s="108"/>
    </row>
    <row r="2627" spans="23:25" x14ac:dyDescent="0.25">
      <c r="W2627" s="107"/>
      <c r="X2627" s="62"/>
      <c r="Y2627" s="108"/>
    </row>
    <row r="2628" spans="23:25" x14ac:dyDescent="0.25">
      <c r="W2628" s="107"/>
      <c r="X2628" s="62"/>
      <c r="Y2628" s="108"/>
    </row>
    <row r="2629" spans="23:25" x14ac:dyDescent="0.25">
      <c r="W2629" s="107"/>
      <c r="X2629" s="62"/>
      <c r="Y2629" s="108"/>
    </row>
    <row r="2630" spans="23:25" x14ac:dyDescent="0.25">
      <c r="W2630" s="107"/>
      <c r="X2630" s="62"/>
      <c r="Y2630" s="108"/>
    </row>
    <row r="2631" spans="23:25" x14ac:dyDescent="0.25">
      <c r="W2631" s="107"/>
      <c r="X2631" s="62"/>
      <c r="Y2631" s="108"/>
    </row>
    <row r="2632" spans="23:25" x14ac:dyDescent="0.25">
      <c r="W2632" s="107"/>
      <c r="X2632" s="62"/>
      <c r="Y2632" s="108"/>
    </row>
    <row r="2633" spans="23:25" x14ac:dyDescent="0.25">
      <c r="W2633" s="107"/>
      <c r="X2633" s="62"/>
      <c r="Y2633" s="108"/>
    </row>
    <row r="2634" spans="23:25" x14ac:dyDescent="0.25">
      <c r="W2634" s="107"/>
      <c r="X2634" s="62"/>
      <c r="Y2634" s="108"/>
    </row>
    <row r="2635" spans="23:25" x14ac:dyDescent="0.25">
      <c r="W2635" s="107"/>
      <c r="X2635" s="62"/>
      <c r="Y2635" s="108"/>
    </row>
    <row r="2636" spans="23:25" x14ac:dyDescent="0.25">
      <c r="W2636" s="107"/>
      <c r="X2636" s="62"/>
      <c r="Y2636" s="108"/>
    </row>
    <row r="2637" spans="23:25" x14ac:dyDescent="0.25">
      <c r="W2637" s="107"/>
      <c r="X2637" s="62"/>
      <c r="Y2637" s="108"/>
    </row>
    <row r="2638" spans="23:25" x14ac:dyDescent="0.25">
      <c r="W2638" s="107"/>
      <c r="X2638" s="62"/>
      <c r="Y2638" s="108"/>
    </row>
    <row r="2639" spans="23:25" x14ac:dyDescent="0.25">
      <c r="W2639" s="107"/>
      <c r="X2639" s="62"/>
      <c r="Y2639" s="108"/>
    </row>
    <row r="2640" spans="23:25" x14ac:dyDescent="0.25">
      <c r="W2640" s="107"/>
      <c r="X2640" s="62"/>
      <c r="Y2640" s="108"/>
    </row>
    <row r="2641" spans="23:25" x14ac:dyDescent="0.25">
      <c r="W2641" s="107"/>
      <c r="X2641" s="62"/>
      <c r="Y2641" s="108"/>
    </row>
    <row r="2642" spans="23:25" x14ac:dyDescent="0.25">
      <c r="W2642" s="107"/>
      <c r="X2642" s="62"/>
      <c r="Y2642" s="108"/>
    </row>
    <row r="2643" spans="23:25" x14ac:dyDescent="0.25">
      <c r="W2643" s="107"/>
      <c r="X2643" s="62"/>
      <c r="Y2643" s="108"/>
    </row>
    <row r="2644" spans="23:25" x14ac:dyDescent="0.25">
      <c r="W2644" s="107"/>
      <c r="X2644" s="62"/>
      <c r="Y2644" s="108"/>
    </row>
    <row r="2645" spans="23:25" x14ac:dyDescent="0.25">
      <c r="W2645" s="107"/>
      <c r="X2645" s="62"/>
      <c r="Y2645" s="108"/>
    </row>
    <row r="2646" spans="23:25" x14ac:dyDescent="0.25">
      <c r="W2646" s="107"/>
      <c r="X2646" s="62"/>
      <c r="Y2646" s="108"/>
    </row>
    <row r="2647" spans="23:25" x14ac:dyDescent="0.25">
      <c r="W2647" s="107"/>
      <c r="X2647" s="62"/>
      <c r="Y2647" s="108"/>
    </row>
    <row r="2648" spans="23:25" x14ac:dyDescent="0.25">
      <c r="W2648" s="107"/>
      <c r="X2648" s="62"/>
      <c r="Y2648" s="108"/>
    </row>
    <row r="2649" spans="23:25" x14ac:dyDescent="0.25">
      <c r="W2649" s="107"/>
      <c r="X2649" s="62"/>
      <c r="Y2649" s="108"/>
    </row>
    <row r="2650" spans="23:25" x14ac:dyDescent="0.25">
      <c r="W2650" s="107"/>
      <c r="X2650" s="62"/>
      <c r="Y2650" s="108"/>
    </row>
    <row r="2651" spans="23:25" x14ac:dyDescent="0.25">
      <c r="W2651" s="107"/>
      <c r="X2651" s="62"/>
      <c r="Y2651" s="108"/>
    </row>
    <row r="2652" spans="23:25" x14ac:dyDescent="0.25">
      <c r="W2652" s="107"/>
      <c r="X2652" s="62"/>
      <c r="Y2652" s="108"/>
    </row>
    <row r="2653" spans="23:25" x14ac:dyDescent="0.25">
      <c r="W2653" s="107"/>
      <c r="X2653" s="62"/>
      <c r="Y2653" s="108"/>
    </row>
    <row r="2654" spans="23:25" x14ac:dyDescent="0.25">
      <c r="W2654" s="107"/>
      <c r="X2654" s="62"/>
      <c r="Y2654" s="108"/>
    </row>
    <row r="2655" spans="23:25" x14ac:dyDescent="0.25">
      <c r="W2655" s="107"/>
      <c r="X2655" s="62"/>
      <c r="Y2655" s="108"/>
    </row>
    <row r="2656" spans="23:25" x14ac:dyDescent="0.25">
      <c r="W2656" s="107"/>
      <c r="X2656" s="62"/>
      <c r="Y2656" s="108"/>
    </row>
    <row r="2657" spans="23:25" x14ac:dyDescent="0.25">
      <c r="W2657" s="107"/>
      <c r="X2657" s="62"/>
      <c r="Y2657" s="108"/>
    </row>
    <row r="2658" spans="23:25" x14ac:dyDescent="0.25">
      <c r="W2658" s="107"/>
      <c r="X2658" s="62"/>
      <c r="Y2658" s="108"/>
    </row>
    <row r="2659" spans="23:25" x14ac:dyDescent="0.25">
      <c r="W2659" s="107"/>
      <c r="X2659" s="62"/>
      <c r="Y2659" s="108"/>
    </row>
    <row r="2660" spans="23:25" x14ac:dyDescent="0.25">
      <c r="W2660" s="107"/>
      <c r="X2660" s="62"/>
      <c r="Y2660" s="108"/>
    </row>
    <row r="2661" spans="23:25" x14ac:dyDescent="0.25">
      <c r="W2661" s="107"/>
      <c r="X2661" s="62"/>
      <c r="Y2661" s="108"/>
    </row>
    <row r="2662" spans="23:25" x14ac:dyDescent="0.25">
      <c r="W2662" s="107"/>
      <c r="X2662" s="62"/>
      <c r="Y2662" s="108"/>
    </row>
    <row r="2663" spans="23:25" x14ac:dyDescent="0.25">
      <c r="W2663" s="107"/>
      <c r="X2663" s="62"/>
      <c r="Y2663" s="108"/>
    </row>
    <row r="2664" spans="23:25" x14ac:dyDescent="0.25">
      <c r="W2664" s="107"/>
      <c r="X2664" s="62"/>
      <c r="Y2664" s="108"/>
    </row>
    <row r="2665" spans="23:25" x14ac:dyDescent="0.25">
      <c r="W2665" s="107"/>
      <c r="X2665" s="62"/>
      <c r="Y2665" s="108"/>
    </row>
    <row r="2666" spans="23:25" x14ac:dyDescent="0.25">
      <c r="W2666" s="107"/>
      <c r="X2666" s="62"/>
      <c r="Y2666" s="108"/>
    </row>
    <row r="2667" spans="23:25" x14ac:dyDescent="0.25">
      <c r="W2667" s="107"/>
      <c r="X2667" s="62"/>
      <c r="Y2667" s="108"/>
    </row>
    <row r="2668" spans="23:25" x14ac:dyDescent="0.25">
      <c r="W2668" s="107"/>
      <c r="X2668" s="62"/>
      <c r="Y2668" s="108"/>
    </row>
    <row r="2669" spans="23:25" x14ac:dyDescent="0.25">
      <c r="W2669" s="107"/>
      <c r="X2669" s="62"/>
      <c r="Y2669" s="108"/>
    </row>
    <row r="2670" spans="23:25" x14ac:dyDescent="0.25">
      <c r="W2670" s="107"/>
      <c r="X2670" s="62"/>
      <c r="Y2670" s="108"/>
    </row>
    <row r="2671" spans="23:25" x14ac:dyDescent="0.25">
      <c r="W2671" s="107"/>
      <c r="X2671" s="62"/>
      <c r="Y2671" s="108"/>
    </row>
    <row r="2672" spans="23:25" x14ac:dyDescent="0.25">
      <c r="W2672" s="107"/>
      <c r="X2672" s="62"/>
      <c r="Y2672" s="108"/>
    </row>
    <row r="2673" spans="23:25" x14ac:dyDescent="0.25">
      <c r="W2673" s="107"/>
      <c r="X2673" s="62"/>
      <c r="Y2673" s="108"/>
    </row>
    <row r="2674" spans="23:25" x14ac:dyDescent="0.25">
      <c r="W2674" s="107"/>
      <c r="X2674" s="62"/>
      <c r="Y2674" s="108"/>
    </row>
    <row r="2675" spans="23:25" x14ac:dyDescent="0.25">
      <c r="W2675" s="107"/>
      <c r="X2675" s="62"/>
      <c r="Y2675" s="108"/>
    </row>
    <row r="2676" spans="23:25" x14ac:dyDescent="0.25">
      <c r="W2676" s="107"/>
      <c r="X2676" s="62"/>
      <c r="Y2676" s="108"/>
    </row>
    <row r="2677" spans="23:25" x14ac:dyDescent="0.25">
      <c r="W2677" s="107"/>
      <c r="X2677" s="62"/>
      <c r="Y2677" s="108"/>
    </row>
    <row r="2678" spans="23:25" x14ac:dyDescent="0.25">
      <c r="W2678" s="107"/>
      <c r="X2678" s="62"/>
      <c r="Y2678" s="108"/>
    </row>
    <row r="2679" spans="23:25" x14ac:dyDescent="0.25">
      <c r="W2679" s="107"/>
      <c r="X2679" s="62"/>
      <c r="Y2679" s="108"/>
    </row>
    <row r="2680" spans="23:25" x14ac:dyDescent="0.25">
      <c r="W2680" s="107"/>
      <c r="X2680" s="62"/>
      <c r="Y2680" s="108"/>
    </row>
    <row r="2681" spans="23:25" x14ac:dyDescent="0.25">
      <c r="W2681" s="107"/>
      <c r="X2681" s="62"/>
      <c r="Y2681" s="108"/>
    </row>
    <row r="2682" spans="23:25" x14ac:dyDescent="0.25">
      <c r="W2682" s="107"/>
      <c r="X2682" s="62"/>
      <c r="Y2682" s="108"/>
    </row>
    <row r="2683" spans="23:25" x14ac:dyDescent="0.25">
      <c r="W2683" s="107"/>
      <c r="X2683" s="62"/>
      <c r="Y2683" s="108"/>
    </row>
    <row r="2684" spans="23:25" x14ac:dyDescent="0.25">
      <c r="W2684" s="107"/>
      <c r="X2684" s="62"/>
      <c r="Y2684" s="108"/>
    </row>
    <row r="2685" spans="23:25" x14ac:dyDescent="0.25">
      <c r="W2685" s="107"/>
      <c r="X2685" s="62"/>
      <c r="Y2685" s="108"/>
    </row>
    <row r="2686" spans="23:25" x14ac:dyDescent="0.25">
      <c r="W2686" s="107"/>
      <c r="X2686" s="62"/>
      <c r="Y2686" s="108"/>
    </row>
    <row r="2687" spans="23:25" x14ac:dyDescent="0.25">
      <c r="W2687" s="107"/>
      <c r="X2687" s="62"/>
      <c r="Y2687" s="108"/>
    </row>
    <row r="2688" spans="23:25" x14ac:dyDescent="0.25">
      <c r="W2688" s="107"/>
      <c r="X2688" s="62"/>
      <c r="Y2688" s="108"/>
    </row>
    <row r="2689" spans="23:25" x14ac:dyDescent="0.25">
      <c r="W2689" s="107"/>
      <c r="X2689" s="62"/>
      <c r="Y2689" s="108"/>
    </row>
    <row r="2690" spans="23:25" x14ac:dyDescent="0.25">
      <c r="W2690" s="107"/>
      <c r="X2690" s="62"/>
      <c r="Y2690" s="108"/>
    </row>
    <row r="2691" spans="23:25" x14ac:dyDescent="0.25">
      <c r="W2691" s="107"/>
      <c r="X2691" s="62"/>
      <c r="Y2691" s="108"/>
    </row>
    <row r="2692" spans="23:25" x14ac:dyDescent="0.25">
      <c r="W2692" s="107"/>
      <c r="X2692" s="62"/>
      <c r="Y2692" s="108"/>
    </row>
    <row r="2693" spans="23:25" x14ac:dyDescent="0.25">
      <c r="W2693" s="107"/>
      <c r="X2693" s="62"/>
      <c r="Y2693" s="108"/>
    </row>
    <row r="2694" spans="23:25" x14ac:dyDescent="0.25">
      <c r="W2694" s="107"/>
      <c r="X2694" s="62"/>
      <c r="Y2694" s="108"/>
    </row>
    <row r="2695" spans="23:25" x14ac:dyDescent="0.25">
      <c r="W2695" s="107"/>
      <c r="X2695" s="62"/>
      <c r="Y2695" s="108"/>
    </row>
    <row r="2696" spans="23:25" x14ac:dyDescent="0.25">
      <c r="W2696" s="107"/>
      <c r="X2696" s="62"/>
      <c r="Y2696" s="108"/>
    </row>
    <row r="2697" spans="23:25" x14ac:dyDescent="0.25">
      <c r="W2697" s="107"/>
      <c r="X2697" s="62"/>
      <c r="Y2697" s="108"/>
    </row>
    <row r="2698" spans="23:25" x14ac:dyDescent="0.25">
      <c r="W2698" s="107"/>
      <c r="X2698" s="62"/>
      <c r="Y2698" s="108"/>
    </row>
    <row r="2699" spans="23:25" x14ac:dyDescent="0.25">
      <c r="W2699" s="107"/>
      <c r="X2699" s="62"/>
      <c r="Y2699" s="108"/>
    </row>
    <row r="2700" spans="23:25" x14ac:dyDescent="0.25">
      <c r="W2700" s="107"/>
      <c r="X2700" s="62"/>
      <c r="Y2700" s="108"/>
    </row>
    <row r="2701" spans="23:25" x14ac:dyDescent="0.25">
      <c r="W2701" s="107"/>
      <c r="X2701" s="62"/>
      <c r="Y2701" s="108"/>
    </row>
    <row r="2702" spans="23:25" x14ac:dyDescent="0.25">
      <c r="W2702" s="107"/>
      <c r="X2702" s="62"/>
      <c r="Y2702" s="108"/>
    </row>
    <row r="2703" spans="23:25" x14ac:dyDescent="0.25">
      <c r="W2703" s="107"/>
      <c r="X2703" s="62"/>
      <c r="Y2703" s="108"/>
    </row>
    <row r="2704" spans="23:25" x14ac:dyDescent="0.25">
      <c r="W2704" s="107"/>
      <c r="X2704" s="62"/>
      <c r="Y2704" s="108"/>
    </row>
    <row r="2705" spans="23:25" x14ac:dyDescent="0.25">
      <c r="W2705" s="107"/>
      <c r="X2705" s="62"/>
      <c r="Y2705" s="108"/>
    </row>
    <row r="2706" spans="23:25" x14ac:dyDescent="0.25">
      <c r="W2706" s="107"/>
      <c r="X2706" s="62"/>
      <c r="Y2706" s="108"/>
    </row>
    <row r="2707" spans="23:25" x14ac:dyDescent="0.25">
      <c r="W2707" s="107"/>
      <c r="X2707" s="62"/>
      <c r="Y2707" s="108"/>
    </row>
    <row r="2708" spans="23:25" x14ac:dyDescent="0.25">
      <c r="W2708" s="107"/>
      <c r="X2708" s="62"/>
      <c r="Y2708" s="108"/>
    </row>
    <row r="2709" spans="23:25" x14ac:dyDescent="0.25">
      <c r="W2709" s="107"/>
      <c r="X2709" s="62"/>
      <c r="Y2709" s="108"/>
    </row>
    <row r="2710" spans="23:25" x14ac:dyDescent="0.25">
      <c r="W2710" s="107"/>
      <c r="X2710" s="62"/>
      <c r="Y2710" s="108"/>
    </row>
    <row r="2711" spans="23:25" x14ac:dyDescent="0.25">
      <c r="W2711" s="107"/>
      <c r="X2711" s="62"/>
      <c r="Y2711" s="108"/>
    </row>
    <row r="2712" spans="23:25" x14ac:dyDescent="0.25">
      <c r="W2712" s="107"/>
      <c r="X2712" s="62"/>
      <c r="Y2712" s="108"/>
    </row>
    <row r="2713" spans="23:25" x14ac:dyDescent="0.25">
      <c r="W2713" s="107"/>
      <c r="X2713" s="62"/>
      <c r="Y2713" s="108"/>
    </row>
    <row r="2714" spans="23:25" x14ac:dyDescent="0.25">
      <c r="W2714" s="107"/>
      <c r="X2714" s="62"/>
      <c r="Y2714" s="108"/>
    </row>
    <row r="2715" spans="23:25" x14ac:dyDescent="0.25">
      <c r="W2715" s="107"/>
      <c r="X2715" s="62"/>
      <c r="Y2715" s="108"/>
    </row>
    <row r="2716" spans="23:25" x14ac:dyDescent="0.25">
      <c r="W2716" s="107"/>
      <c r="X2716" s="62"/>
      <c r="Y2716" s="108"/>
    </row>
    <row r="2717" spans="23:25" x14ac:dyDescent="0.25">
      <c r="W2717" s="107"/>
      <c r="X2717" s="62"/>
      <c r="Y2717" s="108"/>
    </row>
    <row r="2718" spans="23:25" x14ac:dyDescent="0.25">
      <c r="W2718" s="107"/>
      <c r="X2718" s="62"/>
      <c r="Y2718" s="108"/>
    </row>
    <row r="2719" spans="23:25" x14ac:dyDescent="0.25">
      <c r="W2719" s="107"/>
      <c r="X2719" s="62"/>
      <c r="Y2719" s="108"/>
    </row>
    <row r="2720" spans="23:25" x14ac:dyDescent="0.25">
      <c r="W2720" s="107"/>
      <c r="X2720" s="62"/>
      <c r="Y2720" s="108"/>
    </row>
    <row r="2721" spans="23:25" x14ac:dyDescent="0.25">
      <c r="W2721" s="107"/>
      <c r="X2721" s="62"/>
      <c r="Y2721" s="108"/>
    </row>
    <row r="2722" spans="23:25" x14ac:dyDescent="0.25">
      <c r="W2722" s="107"/>
      <c r="X2722" s="62"/>
      <c r="Y2722" s="108"/>
    </row>
    <row r="2723" spans="23:25" x14ac:dyDescent="0.25">
      <c r="W2723" s="107"/>
      <c r="X2723" s="62"/>
      <c r="Y2723" s="108"/>
    </row>
    <row r="2724" spans="23:25" x14ac:dyDescent="0.25">
      <c r="W2724" s="107"/>
      <c r="X2724" s="62"/>
      <c r="Y2724" s="108"/>
    </row>
    <row r="2725" spans="23:25" x14ac:dyDescent="0.25">
      <c r="W2725" s="107"/>
      <c r="X2725" s="62"/>
      <c r="Y2725" s="108"/>
    </row>
    <row r="2726" spans="23:25" x14ac:dyDescent="0.25">
      <c r="W2726" s="107"/>
      <c r="X2726" s="62"/>
      <c r="Y2726" s="108"/>
    </row>
    <row r="2727" spans="23:25" x14ac:dyDescent="0.25">
      <c r="W2727" s="107"/>
      <c r="X2727" s="62"/>
      <c r="Y2727" s="108"/>
    </row>
    <row r="2728" spans="23:25" x14ac:dyDescent="0.25">
      <c r="W2728" s="107"/>
      <c r="X2728" s="62"/>
      <c r="Y2728" s="108"/>
    </row>
    <row r="2729" spans="23:25" x14ac:dyDescent="0.25">
      <c r="W2729" s="107"/>
      <c r="X2729" s="62"/>
      <c r="Y2729" s="108"/>
    </row>
    <row r="2730" spans="23:25" x14ac:dyDescent="0.25">
      <c r="W2730" s="107"/>
      <c r="X2730" s="62"/>
      <c r="Y2730" s="108"/>
    </row>
    <row r="2731" spans="23:25" x14ac:dyDescent="0.25">
      <c r="W2731" s="107"/>
      <c r="X2731" s="62"/>
      <c r="Y2731" s="108"/>
    </row>
    <row r="2732" spans="23:25" x14ac:dyDescent="0.25">
      <c r="W2732" s="107"/>
      <c r="X2732" s="62"/>
      <c r="Y2732" s="108"/>
    </row>
    <row r="2733" spans="23:25" x14ac:dyDescent="0.25">
      <c r="W2733" s="107"/>
      <c r="X2733" s="62"/>
      <c r="Y2733" s="108"/>
    </row>
    <row r="2734" spans="23:25" x14ac:dyDescent="0.25">
      <c r="W2734" s="107"/>
      <c r="X2734" s="62"/>
      <c r="Y2734" s="108"/>
    </row>
    <row r="2735" spans="23:25" x14ac:dyDescent="0.25">
      <c r="W2735" s="107"/>
      <c r="X2735" s="62"/>
      <c r="Y2735" s="108"/>
    </row>
    <row r="2736" spans="23:25" x14ac:dyDescent="0.25">
      <c r="W2736" s="107"/>
      <c r="X2736" s="62"/>
      <c r="Y2736" s="108"/>
    </row>
    <row r="2737" spans="23:25" x14ac:dyDescent="0.25">
      <c r="W2737" s="107"/>
      <c r="X2737" s="62"/>
      <c r="Y2737" s="108"/>
    </row>
    <row r="2738" spans="23:25" x14ac:dyDescent="0.25">
      <c r="W2738" s="107"/>
      <c r="X2738" s="62"/>
      <c r="Y2738" s="108"/>
    </row>
    <row r="2739" spans="23:25" x14ac:dyDescent="0.25">
      <c r="W2739" s="107"/>
      <c r="X2739" s="62"/>
      <c r="Y2739" s="108"/>
    </row>
    <row r="2740" spans="23:25" x14ac:dyDescent="0.25">
      <c r="W2740" s="107"/>
      <c r="X2740" s="62"/>
      <c r="Y2740" s="108"/>
    </row>
    <row r="2741" spans="23:25" x14ac:dyDescent="0.25">
      <c r="W2741" s="107"/>
      <c r="X2741" s="62"/>
      <c r="Y2741" s="108"/>
    </row>
    <row r="2742" spans="23:25" x14ac:dyDescent="0.25">
      <c r="W2742" s="107"/>
      <c r="X2742" s="62"/>
      <c r="Y2742" s="108"/>
    </row>
    <row r="2743" spans="23:25" x14ac:dyDescent="0.25">
      <c r="W2743" s="107"/>
      <c r="X2743" s="62"/>
      <c r="Y2743" s="108"/>
    </row>
    <row r="2744" spans="23:25" x14ac:dyDescent="0.25">
      <c r="W2744" s="107"/>
      <c r="X2744" s="62"/>
      <c r="Y2744" s="108"/>
    </row>
    <row r="2745" spans="23:25" x14ac:dyDescent="0.25">
      <c r="W2745" s="107"/>
      <c r="X2745" s="62"/>
      <c r="Y2745" s="108"/>
    </row>
    <row r="2746" spans="23:25" x14ac:dyDescent="0.25">
      <c r="W2746" s="107"/>
      <c r="X2746" s="62"/>
      <c r="Y2746" s="108"/>
    </row>
    <row r="2747" spans="23:25" x14ac:dyDescent="0.25">
      <c r="W2747" s="107"/>
      <c r="X2747" s="62"/>
      <c r="Y2747" s="108"/>
    </row>
    <row r="2748" spans="23:25" x14ac:dyDescent="0.25">
      <c r="W2748" s="107"/>
      <c r="X2748" s="62"/>
      <c r="Y2748" s="108"/>
    </row>
    <row r="2749" spans="23:25" x14ac:dyDescent="0.25">
      <c r="W2749" s="107"/>
      <c r="X2749" s="62"/>
      <c r="Y2749" s="108"/>
    </row>
    <row r="2750" spans="23:25" x14ac:dyDescent="0.25">
      <c r="W2750" s="107"/>
      <c r="X2750" s="62"/>
      <c r="Y2750" s="108"/>
    </row>
    <row r="2751" spans="23:25" x14ac:dyDescent="0.25">
      <c r="W2751" s="107"/>
      <c r="X2751" s="62"/>
      <c r="Y2751" s="108"/>
    </row>
    <row r="2752" spans="23:25" x14ac:dyDescent="0.25">
      <c r="W2752" s="107"/>
      <c r="X2752" s="62"/>
      <c r="Y2752" s="108"/>
    </row>
    <row r="2753" spans="23:25" x14ac:dyDescent="0.25">
      <c r="W2753" s="107"/>
      <c r="X2753" s="62"/>
      <c r="Y2753" s="108"/>
    </row>
    <row r="2754" spans="23:25" x14ac:dyDescent="0.25">
      <c r="W2754" s="107"/>
      <c r="X2754" s="62"/>
      <c r="Y2754" s="108"/>
    </row>
    <row r="2755" spans="23:25" x14ac:dyDescent="0.25">
      <c r="W2755" s="107"/>
      <c r="X2755" s="62"/>
      <c r="Y2755" s="108"/>
    </row>
    <row r="2756" spans="23:25" x14ac:dyDescent="0.25">
      <c r="W2756" s="107"/>
      <c r="X2756" s="62"/>
      <c r="Y2756" s="108"/>
    </row>
    <row r="2757" spans="23:25" x14ac:dyDescent="0.25">
      <c r="W2757" s="107"/>
      <c r="X2757" s="62"/>
      <c r="Y2757" s="108"/>
    </row>
    <row r="2758" spans="23:25" x14ac:dyDescent="0.25">
      <c r="W2758" s="107"/>
      <c r="X2758" s="62"/>
      <c r="Y2758" s="108"/>
    </row>
    <row r="2759" spans="23:25" x14ac:dyDescent="0.25">
      <c r="W2759" s="107"/>
      <c r="X2759" s="62"/>
      <c r="Y2759" s="108"/>
    </row>
    <row r="2760" spans="23:25" x14ac:dyDescent="0.25">
      <c r="W2760" s="107"/>
      <c r="X2760" s="62"/>
      <c r="Y2760" s="108"/>
    </row>
    <row r="2761" spans="23:25" x14ac:dyDescent="0.25">
      <c r="W2761" s="107"/>
      <c r="X2761" s="62"/>
      <c r="Y2761" s="108"/>
    </row>
    <row r="2762" spans="23:25" x14ac:dyDescent="0.25">
      <c r="W2762" s="107"/>
      <c r="X2762" s="62"/>
      <c r="Y2762" s="108"/>
    </row>
    <row r="2763" spans="23:25" x14ac:dyDescent="0.25">
      <c r="W2763" s="107"/>
      <c r="X2763" s="62"/>
      <c r="Y2763" s="108"/>
    </row>
    <row r="2764" spans="23:25" x14ac:dyDescent="0.25">
      <c r="W2764" s="107"/>
      <c r="X2764" s="62"/>
      <c r="Y2764" s="108"/>
    </row>
    <row r="2765" spans="23:25" x14ac:dyDescent="0.25">
      <c r="W2765" s="107"/>
      <c r="X2765" s="62"/>
      <c r="Y2765" s="108"/>
    </row>
    <row r="2766" spans="23:25" x14ac:dyDescent="0.25">
      <c r="W2766" s="107"/>
      <c r="X2766" s="62"/>
      <c r="Y2766" s="108"/>
    </row>
    <row r="2767" spans="23:25" x14ac:dyDescent="0.25">
      <c r="W2767" s="107"/>
      <c r="X2767" s="62"/>
      <c r="Y2767" s="108"/>
    </row>
    <row r="2768" spans="23:25" x14ac:dyDescent="0.25">
      <c r="W2768" s="107"/>
      <c r="X2768" s="62"/>
      <c r="Y2768" s="108"/>
    </row>
    <row r="2769" spans="23:25" x14ac:dyDescent="0.25">
      <c r="W2769" s="107"/>
      <c r="X2769" s="62"/>
      <c r="Y2769" s="108"/>
    </row>
    <row r="2770" spans="23:25" x14ac:dyDescent="0.25">
      <c r="W2770" s="107"/>
      <c r="X2770" s="62"/>
      <c r="Y2770" s="108"/>
    </row>
    <row r="2771" spans="23:25" x14ac:dyDescent="0.25">
      <c r="W2771" s="107"/>
      <c r="X2771" s="62"/>
      <c r="Y2771" s="108"/>
    </row>
    <row r="2772" spans="23:25" x14ac:dyDescent="0.25">
      <c r="W2772" s="107"/>
      <c r="X2772" s="62"/>
      <c r="Y2772" s="108"/>
    </row>
    <row r="2773" spans="23:25" x14ac:dyDescent="0.25">
      <c r="W2773" s="107"/>
      <c r="X2773" s="62"/>
      <c r="Y2773" s="108"/>
    </row>
    <row r="2774" spans="23:25" x14ac:dyDescent="0.25">
      <c r="W2774" s="107"/>
      <c r="X2774" s="62"/>
      <c r="Y2774" s="108"/>
    </row>
    <row r="2775" spans="23:25" x14ac:dyDescent="0.25">
      <c r="W2775" s="107"/>
      <c r="X2775" s="62"/>
      <c r="Y2775" s="108"/>
    </row>
    <row r="2776" spans="23:25" x14ac:dyDescent="0.25">
      <c r="W2776" s="107"/>
      <c r="X2776" s="62"/>
      <c r="Y2776" s="108"/>
    </row>
    <row r="2777" spans="23:25" x14ac:dyDescent="0.25">
      <c r="W2777" s="107"/>
      <c r="X2777" s="62"/>
      <c r="Y2777" s="108"/>
    </row>
    <row r="2778" spans="23:25" x14ac:dyDescent="0.25">
      <c r="W2778" s="107"/>
      <c r="X2778" s="62"/>
      <c r="Y2778" s="108"/>
    </row>
    <row r="2779" spans="23:25" x14ac:dyDescent="0.25">
      <c r="W2779" s="107"/>
      <c r="X2779" s="62"/>
      <c r="Y2779" s="108"/>
    </row>
    <row r="2780" spans="23:25" x14ac:dyDescent="0.25">
      <c r="W2780" s="107"/>
      <c r="X2780" s="62"/>
      <c r="Y2780" s="108"/>
    </row>
    <row r="2781" spans="23:25" x14ac:dyDescent="0.25">
      <c r="W2781" s="107"/>
      <c r="X2781" s="62"/>
      <c r="Y2781" s="108"/>
    </row>
    <row r="2782" spans="23:25" x14ac:dyDescent="0.25">
      <c r="W2782" s="107"/>
      <c r="X2782" s="62"/>
      <c r="Y2782" s="108"/>
    </row>
    <row r="2783" spans="23:25" x14ac:dyDescent="0.25">
      <c r="W2783" s="107"/>
      <c r="X2783" s="62"/>
      <c r="Y2783" s="108"/>
    </row>
    <row r="2784" spans="23:25" x14ac:dyDescent="0.25">
      <c r="W2784" s="107"/>
      <c r="X2784" s="62"/>
      <c r="Y2784" s="108"/>
    </row>
    <row r="2785" spans="23:25" x14ac:dyDescent="0.25">
      <c r="W2785" s="107"/>
      <c r="X2785" s="62"/>
      <c r="Y2785" s="108"/>
    </row>
    <row r="2786" spans="23:25" x14ac:dyDescent="0.25">
      <c r="W2786" s="107"/>
      <c r="X2786" s="62"/>
      <c r="Y2786" s="108"/>
    </row>
    <row r="2787" spans="23:25" x14ac:dyDescent="0.25">
      <c r="W2787" s="107"/>
      <c r="X2787" s="62"/>
      <c r="Y2787" s="108"/>
    </row>
    <row r="2788" spans="23:25" x14ac:dyDescent="0.25">
      <c r="W2788" s="107"/>
      <c r="X2788" s="62"/>
      <c r="Y2788" s="108"/>
    </row>
    <row r="2789" spans="23:25" x14ac:dyDescent="0.25">
      <c r="W2789" s="107"/>
      <c r="X2789" s="62"/>
      <c r="Y2789" s="108"/>
    </row>
    <row r="2790" spans="23:25" x14ac:dyDescent="0.25">
      <c r="W2790" s="107"/>
      <c r="X2790" s="62"/>
      <c r="Y2790" s="108"/>
    </row>
    <row r="2791" spans="23:25" x14ac:dyDescent="0.25">
      <c r="W2791" s="107"/>
      <c r="X2791" s="62"/>
      <c r="Y2791" s="108"/>
    </row>
    <row r="2792" spans="23:25" x14ac:dyDescent="0.25">
      <c r="W2792" s="107"/>
      <c r="X2792" s="62"/>
      <c r="Y2792" s="108"/>
    </row>
    <row r="2793" spans="23:25" x14ac:dyDescent="0.25">
      <c r="W2793" s="107"/>
      <c r="X2793" s="62"/>
      <c r="Y2793" s="108"/>
    </row>
    <row r="2794" spans="23:25" x14ac:dyDescent="0.25">
      <c r="W2794" s="107"/>
      <c r="X2794" s="62"/>
      <c r="Y2794" s="108"/>
    </row>
    <row r="2795" spans="23:25" x14ac:dyDescent="0.25">
      <c r="W2795" s="107"/>
      <c r="X2795" s="62"/>
      <c r="Y2795" s="108"/>
    </row>
    <row r="2796" spans="23:25" x14ac:dyDescent="0.25">
      <c r="W2796" s="107"/>
      <c r="X2796" s="62"/>
      <c r="Y2796" s="108"/>
    </row>
    <row r="2797" spans="23:25" x14ac:dyDescent="0.25">
      <c r="W2797" s="107"/>
      <c r="X2797" s="62"/>
      <c r="Y2797" s="108"/>
    </row>
    <row r="2798" spans="23:25" x14ac:dyDescent="0.25">
      <c r="W2798" s="107"/>
      <c r="X2798" s="62"/>
      <c r="Y2798" s="108"/>
    </row>
    <row r="2799" spans="23:25" x14ac:dyDescent="0.25">
      <c r="W2799" s="107"/>
      <c r="X2799" s="62"/>
      <c r="Y2799" s="108"/>
    </row>
    <row r="2800" spans="23:25" x14ac:dyDescent="0.25">
      <c r="W2800" s="107"/>
      <c r="X2800" s="62"/>
      <c r="Y2800" s="108"/>
    </row>
    <row r="2801" spans="23:25" x14ac:dyDescent="0.25">
      <c r="W2801" s="107"/>
      <c r="X2801" s="62"/>
      <c r="Y2801" s="108"/>
    </row>
    <row r="2802" spans="23:25" x14ac:dyDescent="0.25">
      <c r="W2802" s="107"/>
      <c r="X2802" s="62"/>
      <c r="Y2802" s="108"/>
    </row>
    <row r="2803" spans="23:25" x14ac:dyDescent="0.25">
      <c r="W2803" s="107"/>
      <c r="X2803" s="62"/>
      <c r="Y2803" s="108"/>
    </row>
    <row r="2804" spans="23:25" x14ac:dyDescent="0.25">
      <c r="W2804" s="107"/>
      <c r="X2804" s="62"/>
      <c r="Y2804" s="108"/>
    </row>
    <row r="2805" spans="23:25" x14ac:dyDescent="0.25">
      <c r="W2805" s="107"/>
      <c r="X2805" s="62"/>
      <c r="Y2805" s="108"/>
    </row>
    <row r="2806" spans="23:25" x14ac:dyDescent="0.25">
      <c r="W2806" s="107"/>
      <c r="X2806" s="62"/>
      <c r="Y2806" s="108"/>
    </row>
    <row r="2807" spans="23:25" x14ac:dyDescent="0.25">
      <c r="W2807" s="107"/>
      <c r="X2807" s="62"/>
      <c r="Y2807" s="108"/>
    </row>
    <row r="2808" spans="23:25" x14ac:dyDescent="0.25">
      <c r="W2808" s="107"/>
      <c r="X2808" s="62"/>
      <c r="Y2808" s="108"/>
    </row>
    <row r="2809" spans="23:25" x14ac:dyDescent="0.25">
      <c r="W2809" s="107"/>
      <c r="X2809" s="62"/>
      <c r="Y2809" s="108"/>
    </row>
    <row r="2810" spans="23:25" x14ac:dyDescent="0.25">
      <c r="W2810" s="107"/>
      <c r="X2810" s="62"/>
      <c r="Y2810" s="108"/>
    </row>
    <row r="2811" spans="23:25" x14ac:dyDescent="0.25">
      <c r="W2811" s="107"/>
      <c r="X2811" s="62"/>
      <c r="Y2811" s="108"/>
    </row>
    <row r="2812" spans="23:25" x14ac:dyDescent="0.25">
      <c r="W2812" s="107"/>
      <c r="X2812" s="62"/>
      <c r="Y2812" s="108"/>
    </row>
    <row r="2813" spans="23:25" x14ac:dyDescent="0.25">
      <c r="W2813" s="107"/>
      <c r="X2813" s="62"/>
      <c r="Y2813" s="108"/>
    </row>
    <row r="2814" spans="23:25" x14ac:dyDescent="0.25">
      <c r="W2814" s="107"/>
      <c r="X2814" s="62"/>
      <c r="Y2814" s="108"/>
    </row>
    <row r="2815" spans="23:25" x14ac:dyDescent="0.25">
      <c r="W2815" s="107"/>
      <c r="X2815" s="62"/>
      <c r="Y2815" s="108"/>
    </row>
    <row r="2816" spans="23:25" x14ac:dyDescent="0.25">
      <c r="W2816" s="107"/>
      <c r="X2816" s="62"/>
      <c r="Y2816" s="108"/>
    </row>
    <row r="2817" spans="23:25" x14ac:dyDescent="0.25">
      <c r="W2817" s="107"/>
      <c r="X2817" s="62"/>
      <c r="Y2817" s="108"/>
    </row>
    <row r="2818" spans="23:25" x14ac:dyDescent="0.25">
      <c r="W2818" s="107"/>
      <c r="X2818" s="62"/>
      <c r="Y2818" s="108"/>
    </row>
    <row r="2819" spans="23:25" x14ac:dyDescent="0.25">
      <c r="W2819" s="107"/>
      <c r="X2819" s="62"/>
      <c r="Y2819" s="108"/>
    </row>
    <row r="2820" spans="23:25" x14ac:dyDescent="0.25">
      <c r="W2820" s="107"/>
      <c r="X2820" s="62"/>
      <c r="Y2820" s="108"/>
    </row>
    <row r="2821" spans="23:25" x14ac:dyDescent="0.25">
      <c r="W2821" s="107"/>
      <c r="X2821" s="62"/>
      <c r="Y2821" s="108"/>
    </row>
    <row r="2822" spans="23:25" x14ac:dyDescent="0.25">
      <c r="W2822" s="107"/>
      <c r="X2822" s="62"/>
      <c r="Y2822" s="108"/>
    </row>
    <row r="2823" spans="23:25" x14ac:dyDescent="0.25">
      <c r="W2823" s="107"/>
      <c r="X2823" s="62"/>
      <c r="Y2823" s="108"/>
    </row>
    <row r="2824" spans="23:25" x14ac:dyDescent="0.25">
      <c r="W2824" s="107"/>
      <c r="X2824" s="62"/>
      <c r="Y2824" s="108"/>
    </row>
    <row r="2825" spans="23:25" x14ac:dyDescent="0.25">
      <c r="W2825" s="107"/>
      <c r="X2825" s="62"/>
      <c r="Y2825" s="108"/>
    </row>
    <row r="2826" spans="23:25" x14ac:dyDescent="0.25">
      <c r="W2826" s="107"/>
      <c r="X2826" s="62"/>
      <c r="Y2826" s="108"/>
    </row>
    <row r="2827" spans="23:25" x14ac:dyDescent="0.25">
      <c r="W2827" s="107"/>
      <c r="X2827" s="62"/>
      <c r="Y2827" s="108"/>
    </row>
    <row r="2828" spans="23:25" x14ac:dyDescent="0.25">
      <c r="W2828" s="107"/>
      <c r="X2828" s="62"/>
      <c r="Y2828" s="108"/>
    </row>
    <row r="2829" spans="23:25" x14ac:dyDescent="0.25">
      <c r="W2829" s="107"/>
      <c r="X2829" s="62"/>
      <c r="Y2829" s="108"/>
    </row>
    <row r="2830" spans="23:25" x14ac:dyDescent="0.25">
      <c r="W2830" s="107"/>
      <c r="X2830" s="62"/>
      <c r="Y2830" s="108"/>
    </row>
    <row r="2831" spans="23:25" x14ac:dyDescent="0.25">
      <c r="W2831" s="107"/>
      <c r="X2831" s="62"/>
      <c r="Y2831" s="108"/>
    </row>
    <row r="2832" spans="23:25" x14ac:dyDescent="0.25">
      <c r="W2832" s="107"/>
      <c r="X2832" s="62"/>
      <c r="Y2832" s="108"/>
    </row>
    <row r="2833" spans="23:25" x14ac:dyDescent="0.25">
      <c r="W2833" s="107"/>
      <c r="X2833" s="62"/>
      <c r="Y2833" s="108"/>
    </row>
    <row r="2834" spans="23:25" x14ac:dyDescent="0.25">
      <c r="W2834" s="107"/>
      <c r="X2834" s="62"/>
      <c r="Y2834" s="108"/>
    </row>
    <row r="2835" spans="23:25" x14ac:dyDescent="0.25">
      <c r="W2835" s="107"/>
      <c r="X2835" s="62"/>
      <c r="Y2835" s="108"/>
    </row>
    <row r="2836" spans="23:25" x14ac:dyDescent="0.25">
      <c r="W2836" s="107"/>
      <c r="X2836" s="62"/>
      <c r="Y2836" s="108"/>
    </row>
    <row r="2837" spans="23:25" x14ac:dyDescent="0.25">
      <c r="W2837" s="107"/>
      <c r="X2837" s="62"/>
      <c r="Y2837" s="108"/>
    </row>
    <row r="2838" spans="23:25" x14ac:dyDescent="0.25">
      <c r="W2838" s="107"/>
      <c r="X2838" s="62"/>
      <c r="Y2838" s="108"/>
    </row>
    <row r="2839" spans="23:25" x14ac:dyDescent="0.25">
      <c r="W2839" s="107"/>
      <c r="X2839" s="62"/>
      <c r="Y2839" s="108"/>
    </row>
    <row r="2840" spans="23:25" x14ac:dyDescent="0.25">
      <c r="W2840" s="107"/>
      <c r="X2840" s="62"/>
      <c r="Y2840" s="108"/>
    </row>
    <row r="2841" spans="23:25" x14ac:dyDescent="0.25">
      <c r="W2841" s="107"/>
      <c r="X2841" s="62"/>
      <c r="Y2841" s="108"/>
    </row>
    <row r="2842" spans="23:25" x14ac:dyDescent="0.25">
      <c r="W2842" s="107"/>
      <c r="X2842" s="62"/>
      <c r="Y2842" s="108"/>
    </row>
    <row r="2843" spans="23:25" x14ac:dyDescent="0.25">
      <c r="W2843" s="107"/>
      <c r="X2843" s="62"/>
      <c r="Y2843" s="108"/>
    </row>
    <row r="2844" spans="23:25" x14ac:dyDescent="0.25">
      <c r="W2844" s="107"/>
      <c r="X2844" s="62"/>
      <c r="Y2844" s="108"/>
    </row>
    <row r="2845" spans="23:25" x14ac:dyDescent="0.25">
      <c r="W2845" s="107"/>
      <c r="X2845" s="62"/>
      <c r="Y2845" s="108"/>
    </row>
    <row r="2846" spans="23:25" x14ac:dyDescent="0.25">
      <c r="W2846" s="107"/>
      <c r="X2846" s="62"/>
      <c r="Y2846" s="108"/>
    </row>
    <row r="2847" spans="23:25" x14ac:dyDescent="0.25">
      <c r="W2847" s="107"/>
      <c r="X2847" s="62"/>
      <c r="Y2847" s="108"/>
    </row>
    <row r="2848" spans="23:25" x14ac:dyDescent="0.25">
      <c r="W2848" s="107"/>
      <c r="X2848" s="62"/>
      <c r="Y2848" s="108"/>
    </row>
    <row r="2849" spans="23:25" x14ac:dyDescent="0.25">
      <c r="W2849" s="107"/>
      <c r="X2849" s="62"/>
      <c r="Y2849" s="108"/>
    </row>
    <row r="2850" spans="23:25" x14ac:dyDescent="0.25">
      <c r="W2850" s="107"/>
      <c r="X2850" s="62"/>
      <c r="Y2850" s="108"/>
    </row>
    <row r="2851" spans="23:25" x14ac:dyDescent="0.25">
      <c r="W2851" s="107"/>
      <c r="X2851" s="62"/>
      <c r="Y2851" s="108"/>
    </row>
    <row r="2852" spans="23:25" x14ac:dyDescent="0.25">
      <c r="W2852" s="107"/>
      <c r="X2852" s="62"/>
      <c r="Y2852" s="108"/>
    </row>
    <row r="2853" spans="23:25" x14ac:dyDescent="0.25">
      <c r="W2853" s="107"/>
      <c r="X2853" s="62"/>
      <c r="Y2853" s="108"/>
    </row>
    <row r="2854" spans="23:25" x14ac:dyDescent="0.25">
      <c r="W2854" s="107"/>
      <c r="X2854" s="62"/>
      <c r="Y2854" s="108"/>
    </row>
    <row r="2855" spans="23:25" x14ac:dyDescent="0.25">
      <c r="W2855" s="107"/>
      <c r="X2855" s="62"/>
      <c r="Y2855" s="108"/>
    </row>
    <row r="2856" spans="23:25" x14ac:dyDescent="0.25">
      <c r="W2856" s="107"/>
      <c r="X2856" s="62"/>
      <c r="Y2856" s="108"/>
    </row>
    <row r="2857" spans="23:25" x14ac:dyDescent="0.25">
      <c r="W2857" s="107"/>
      <c r="X2857" s="62"/>
      <c r="Y2857" s="108"/>
    </row>
    <row r="2858" spans="23:25" x14ac:dyDescent="0.25">
      <c r="W2858" s="107"/>
      <c r="X2858" s="62"/>
      <c r="Y2858" s="108"/>
    </row>
    <row r="2859" spans="23:25" x14ac:dyDescent="0.25">
      <c r="W2859" s="107"/>
      <c r="X2859" s="62"/>
      <c r="Y2859" s="108"/>
    </row>
    <row r="2860" spans="23:25" x14ac:dyDescent="0.25">
      <c r="W2860" s="107"/>
      <c r="X2860" s="62"/>
      <c r="Y2860" s="108"/>
    </row>
    <row r="2861" spans="23:25" x14ac:dyDescent="0.25">
      <c r="W2861" s="107"/>
      <c r="X2861" s="62"/>
      <c r="Y2861" s="108"/>
    </row>
    <row r="2862" spans="23:25" x14ac:dyDescent="0.25">
      <c r="W2862" s="107"/>
      <c r="X2862" s="62"/>
      <c r="Y2862" s="108"/>
    </row>
    <row r="2863" spans="23:25" x14ac:dyDescent="0.25">
      <c r="W2863" s="107"/>
      <c r="X2863" s="62"/>
      <c r="Y2863" s="108"/>
    </row>
    <row r="2864" spans="23:25" x14ac:dyDescent="0.25">
      <c r="W2864" s="107"/>
      <c r="X2864" s="62"/>
      <c r="Y2864" s="108"/>
    </row>
    <row r="2865" spans="23:25" x14ac:dyDescent="0.25">
      <c r="W2865" s="107"/>
      <c r="X2865" s="62"/>
      <c r="Y2865" s="108"/>
    </row>
    <row r="2866" spans="23:25" x14ac:dyDescent="0.25">
      <c r="W2866" s="107"/>
      <c r="X2866" s="62"/>
      <c r="Y2866" s="108"/>
    </row>
    <row r="2867" spans="23:25" x14ac:dyDescent="0.25">
      <c r="W2867" s="107"/>
      <c r="X2867" s="62"/>
      <c r="Y2867" s="108"/>
    </row>
    <row r="2868" spans="23:25" x14ac:dyDescent="0.25">
      <c r="W2868" s="107"/>
      <c r="X2868" s="62"/>
      <c r="Y2868" s="108"/>
    </row>
    <row r="2869" spans="23:25" x14ac:dyDescent="0.25">
      <c r="W2869" s="107"/>
      <c r="X2869" s="62"/>
      <c r="Y2869" s="108"/>
    </row>
    <row r="2870" spans="23:25" x14ac:dyDescent="0.25">
      <c r="W2870" s="107"/>
      <c r="X2870" s="62"/>
      <c r="Y2870" s="108"/>
    </row>
    <row r="2871" spans="23:25" x14ac:dyDescent="0.25">
      <c r="W2871" s="107"/>
      <c r="X2871" s="62"/>
      <c r="Y2871" s="108"/>
    </row>
    <row r="2872" spans="23:25" x14ac:dyDescent="0.25">
      <c r="W2872" s="107"/>
      <c r="X2872" s="62"/>
      <c r="Y2872" s="108"/>
    </row>
    <row r="2873" spans="23:25" x14ac:dyDescent="0.25">
      <c r="W2873" s="107"/>
      <c r="X2873" s="62"/>
      <c r="Y2873" s="108"/>
    </row>
    <row r="2874" spans="23:25" x14ac:dyDescent="0.25">
      <c r="W2874" s="107"/>
      <c r="X2874" s="62"/>
      <c r="Y2874" s="108"/>
    </row>
    <row r="2875" spans="23:25" x14ac:dyDescent="0.25">
      <c r="W2875" s="107"/>
      <c r="X2875" s="62"/>
      <c r="Y2875" s="108"/>
    </row>
    <row r="2876" spans="23:25" x14ac:dyDescent="0.25">
      <c r="W2876" s="107"/>
      <c r="X2876" s="62"/>
      <c r="Y2876" s="108"/>
    </row>
    <row r="2877" spans="23:25" x14ac:dyDescent="0.25">
      <c r="W2877" s="107"/>
      <c r="X2877" s="62"/>
      <c r="Y2877" s="108"/>
    </row>
    <row r="2878" spans="23:25" x14ac:dyDescent="0.25">
      <c r="W2878" s="107"/>
      <c r="X2878" s="62"/>
      <c r="Y2878" s="108"/>
    </row>
    <row r="2879" spans="23:25" x14ac:dyDescent="0.25">
      <c r="W2879" s="107"/>
      <c r="X2879" s="62"/>
      <c r="Y2879" s="108"/>
    </row>
    <row r="2880" spans="23:25" x14ac:dyDescent="0.25">
      <c r="W2880" s="107"/>
      <c r="X2880" s="62"/>
      <c r="Y2880" s="108"/>
    </row>
    <row r="2881" spans="23:25" x14ac:dyDescent="0.25">
      <c r="W2881" s="107"/>
      <c r="X2881" s="62"/>
      <c r="Y2881" s="108"/>
    </row>
    <row r="2882" spans="23:25" x14ac:dyDescent="0.25">
      <c r="W2882" s="107"/>
      <c r="X2882" s="62"/>
      <c r="Y2882" s="108"/>
    </row>
    <row r="2883" spans="23:25" x14ac:dyDescent="0.25">
      <c r="W2883" s="107"/>
      <c r="X2883" s="62"/>
      <c r="Y2883" s="108"/>
    </row>
    <row r="2884" spans="23:25" x14ac:dyDescent="0.25">
      <c r="W2884" s="107"/>
      <c r="X2884" s="62"/>
      <c r="Y2884" s="108"/>
    </row>
    <row r="2885" spans="23:25" x14ac:dyDescent="0.25">
      <c r="W2885" s="107"/>
      <c r="X2885" s="62"/>
      <c r="Y2885" s="108"/>
    </row>
    <row r="2886" spans="23:25" x14ac:dyDescent="0.25">
      <c r="W2886" s="107"/>
      <c r="X2886" s="62"/>
      <c r="Y2886" s="108"/>
    </row>
    <row r="2887" spans="23:25" x14ac:dyDescent="0.25">
      <c r="W2887" s="107"/>
      <c r="X2887" s="62"/>
      <c r="Y2887" s="108"/>
    </row>
    <row r="2888" spans="23:25" x14ac:dyDescent="0.25">
      <c r="W2888" s="107"/>
      <c r="X2888" s="62"/>
      <c r="Y2888" s="108"/>
    </row>
    <row r="2889" spans="23:25" x14ac:dyDescent="0.25">
      <c r="W2889" s="107"/>
      <c r="X2889" s="62"/>
      <c r="Y2889" s="108"/>
    </row>
    <row r="2890" spans="23:25" x14ac:dyDescent="0.25">
      <c r="W2890" s="107"/>
      <c r="X2890" s="62"/>
      <c r="Y2890" s="108"/>
    </row>
    <row r="2891" spans="23:25" x14ac:dyDescent="0.25">
      <c r="W2891" s="107"/>
      <c r="X2891" s="62"/>
      <c r="Y2891" s="108"/>
    </row>
    <row r="2892" spans="23:25" x14ac:dyDescent="0.25">
      <c r="W2892" s="107"/>
      <c r="X2892" s="62"/>
      <c r="Y2892" s="108"/>
    </row>
    <row r="2893" spans="23:25" x14ac:dyDescent="0.25">
      <c r="W2893" s="107"/>
      <c r="X2893" s="62"/>
      <c r="Y2893" s="108"/>
    </row>
    <row r="2894" spans="23:25" x14ac:dyDescent="0.25">
      <c r="W2894" s="107"/>
      <c r="X2894" s="62"/>
      <c r="Y2894" s="108"/>
    </row>
    <row r="2895" spans="23:25" x14ac:dyDescent="0.25">
      <c r="W2895" s="107"/>
      <c r="X2895" s="62"/>
      <c r="Y2895" s="108"/>
    </row>
    <row r="2896" spans="23:25" x14ac:dyDescent="0.25">
      <c r="W2896" s="107"/>
      <c r="X2896" s="62"/>
      <c r="Y2896" s="108"/>
    </row>
    <row r="2897" spans="23:25" x14ac:dyDescent="0.25">
      <c r="W2897" s="107"/>
      <c r="X2897" s="62"/>
      <c r="Y2897" s="108"/>
    </row>
    <row r="2898" spans="23:25" x14ac:dyDescent="0.25">
      <c r="W2898" s="107"/>
      <c r="X2898" s="62"/>
      <c r="Y2898" s="108"/>
    </row>
    <row r="2899" spans="23:25" x14ac:dyDescent="0.25">
      <c r="W2899" s="107"/>
      <c r="X2899" s="62"/>
      <c r="Y2899" s="108"/>
    </row>
    <row r="2900" spans="23:25" x14ac:dyDescent="0.25">
      <c r="W2900" s="107"/>
      <c r="X2900" s="62"/>
      <c r="Y2900" s="108"/>
    </row>
    <row r="2901" spans="23:25" x14ac:dyDescent="0.25">
      <c r="W2901" s="107"/>
      <c r="X2901" s="62"/>
      <c r="Y2901" s="108"/>
    </row>
    <row r="2902" spans="23:25" x14ac:dyDescent="0.25">
      <c r="W2902" s="107"/>
      <c r="X2902" s="62"/>
      <c r="Y2902" s="108"/>
    </row>
    <row r="2903" spans="23:25" x14ac:dyDescent="0.25">
      <c r="W2903" s="107"/>
      <c r="X2903" s="62"/>
      <c r="Y2903" s="108"/>
    </row>
    <row r="2904" spans="23:25" x14ac:dyDescent="0.25">
      <c r="W2904" s="107"/>
      <c r="X2904" s="62"/>
      <c r="Y2904" s="108"/>
    </row>
    <row r="2905" spans="23:25" x14ac:dyDescent="0.25">
      <c r="W2905" s="107"/>
      <c r="X2905" s="62"/>
      <c r="Y2905" s="108"/>
    </row>
    <row r="2906" spans="23:25" x14ac:dyDescent="0.25">
      <c r="W2906" s="107"/>
      <c r="X2906" s="62"/>
      <c r="Y2906" s="108"/>
    </row>
    <row r="2907" spans="23:25" x14ac:dyDescent="0.25">
      <c r="W2907" s="107"/>
      <c r="X2907" s="62"/>
      <c r="Y2907" s="108"/>
    </row>
    <row r="2908" spans="23:25" x14ac:dyDescent="0.25">
      <c r="W2908" s="107"/>
      <c r="X2908" s="62"/>
      <c r="Y2908" s="108"/>
    </row>
    <row r="2909" spans="23:25" x14ac:dyDescent="0.25">
      <c r="W2909" s="107"/>
      <c r="X2909" s="62"/>
      <c r="Y2909" s="108"/>
    </row>
    <row r="2910" spans="23:25" x14ac:dyDescent="0.25">
      <c r="W2910" s="107"/>
      <c r="X2910" s="62"/>
      <c r="Y2910" s="108"/>
    </row>
    <row r="2911" spans="23:25" x14ac:dyDescent="0.25">
      <c r="W2911" s="107"/>
      <c r="X2911" s="62"/>
      <c r="Y2911" s="108"/>
    </row>
    <row r="2912" spans="23:25" x14ac:dyDescent="0.25">
      <c r="W2912" s="107"/>
      <c r="X2912" s="62"/>
      <c r="Y2912" s="108"/>
    </row>
    <row r="2913" spans="23:25" x14ac:dyDescent="0.25">
      <c r="W2913" s="107"/>
      <c r="X2913" s="62"/>
      <c r="Y2913" s="108"/>
    </row>
    <row r="2914" spans="23:25" x14ac:dyDescent="0.25">
      <c r="W2914" s="107"/>
      <c r="X2914" s="62"/>
      <c r="Y2914" s="108"/>
    </row>
    <row r="2915" spans="23:25" x14ac:dyDescent="0.25">
      <c r="W2915" s="107"/>
      <c r="X2915" s="62"/>
      <c r="Y2915" s="108"/>
    </row>
    <row r="2916" spans="23:25" x14ac:dyDescent="0.25">
      <c r="W2916" s="107"/>
      <c r="X2916" s="62"/>
      <c r="Y2916" s="108"/>
    </row>
    <row r="2917" spans="23:25" x14ac:dyDescent="0.25">
      <c r="W2917" s="107"/>
      <c r="X2917" s="62"/>
      <c r="Y2917" s="108"/>
    </row>
    <row r="2918" spans="23:25" x14ac:dyDescent="0.25">
      <c r="W2918" s="107"/>
      <c r="X2918" s="62"/>
      <c r="Y2918" s="108"/>
    </row>
    <row r="2919" spans="23:25" x14ac:dyDescent="0.25">
      <c r="W2919" s="107"/>
      <c r="X2919" s="62"/>
      <c r="Y2919" s="108"/>
    </row>
    <row r="2920" spans="23:25" x14ac:dyDescent="0.25">
      <c r="W2920" s="107"/>
      <c r="X2920" s="62"/>
      <c r="Y2920" s="108"/>
    </row>
    <row r="2921" spans="23:25" x14ac:dyDescent="0.25">
      <c r="W2921" s="107"/>
      <c r="X2921" s="62"/>
      <c r="Y2921" s="108"/>
    </row>
    <row r="2922" spans="23:25" x14ac:dyDescent="0.25">
      <c r="W2922" s="107"/>
      <c r="X2922" s="62"/>
      <c r="Y2922" s="108"/>
    </row>
    <row r="2923" spans="23:25" x14ac:dyDescent="0.25">
      <c r="W2923" s="107"/>
      <c r="X2923" s="62"/>
      <c r="Y2923" s="108"/>
    </row>
    <row r="2924" spans="23:25" x14ac:dyDescent="0.25">
      <c r="W2924" s="107"/>
      <c r="X2924" s="62"/>
      <c r="Y2924" s="108"/>
    </row>
    <row r="2925" spans="23:25" x14ac:dyDescent="0.25">
      <c r="W2925" s="107"/>
      <c r="X2925" s="62"/>
      <c r="Y2925" s="108"/>
    </row>
    <row r="2926" spans="23:25" x14ac:dyDescent="0.25">
      <c r="W2926" s="107"/>
      <c r="X2926" s="62"/>
      <c r="Y2926" s="108"/>
    </row>
    <row r="2927" spans="23:25" x14ac:dyDescent="0.25">
      <c r="W2927" s="107"/>
      <c r="X2927" s="62"/>
      <c r="Y2927" s="108"/>
    </row>
    <row r="2928" spans="23:25" x14ac:dyDescent="0.25">
      <c r="W2928" s="107"/>
      <c r="X2928" s="62"/>
      <c r="Y2928" s="108"/>
    </row>
    <row r="2929" spans="23:25" x14ac:dyDescent="0.25">
      <c r="W2929" s="107"/>
      <c r="X2929" s="62"/>
      <c r="Y2929" s="108"/>
    </row>
    <row r="2930" spans="23:25" x14ac:dyDescent="0.25">
      <c r="W2930" s="107"/>
      <c r="X2930" s="62"/>
      <c r="Y2930" s="108"/>
    </row>
    <row r="2931" spans="23:25" x14ac:dyDescent="0.25">
      <c r="W2931" s="107"/>
      <c r="X2931" s="62"/>
      <c r="Y2931" s="108"/>
    </row>
    <row r="2932" spans="23:25" x14ac:dyDescent="0.25">
      <c r="W2932" s="107"/>
      <c r="X2932" s="62"/>
      <c r="Y2932" s="108"/>
    </row>
    <row r="2933" spans="23:25" x14ac:dyDescent="0.25">
      <c r="W2933" s="107"/>
      <c r="X2933" s="62"/>
      <c r="Y2933" s="108"/>
    </row>
    <row r="2934" spans="23:25" x14ac:dyDescent="0.25">
      <c r="W2934" s="107"/>
      <c r="X2934" s="62"/>
      <c r="Y2934" s="108"/>
    </row>
    <row r="2935" spans="23:25" x14ac:dyDescent="0.25">
      <c r="W2935" s="107"/>
      <c r="X2935" s="62"/>
      <c r="Y2935" s="108"/>
    </row>
    <row r="2936" spans="23:25" x14ac:dyDescent="0.25">
      <c r="W2936" s="107"/>
      <c r="X2936" s="62"/>
      <c r="Y2936" s="108"/>
    </row>
    <row r="2937" spans="23:25" x14ac:dyDescent="0.25">
      <c r="W2937" s="107"/>
      <c r="X2937" s="62"/>
      <c r="Y2937" s="108"/>
    </row>
    <row r="2938" spans="23:25" x14ac:dyDescent="0.25">
      <c r="W2938" s="107"/>
      <c r="X2938" s="62"/>
      <c r="Y2938" s="108"/>
    </row>
    <row r="2939" spans="23:25" x14ac:dyDescent="0.25">
      <c r="W2939" s="107"/>
      <c r="X2939" s="62"/>
      <c r="Y2939" s="108"/>
    </row>
    <row r="2940" spans="23:25" x14ac:dyDescent="0.25">
      <c r="W2940" s="107"/>
      <c r="X2940" s="62"/>
      <c r="Y2940" s="108"/>
    </row>
    <row r="2941" spans="23:25" x14ac:dyDescent="0.25">
      <c r="W2941" s="107"/>
      <c r="X2941" s="62"/>
      <c r="Y2941" s="108"/>
    </row>
    <row r="2942" spans="23:25" x14ac:dyDescent="0.25">
      <c r="W2942" s="107"/>
      <c r="X2942" s="62"/>
      <c r="Y2942" s="108"/>
    </row>
    <row r="2943" spans="23:25" x14ac:dyDescent="0.25">
      <c r="W2943" s="107"/>
      <c r="X2943" s="62"/>
      <c r="Y2943" s="108"/>
    </row>
    <row r="2944" spans="23:25" x14ac:dyDescent="0.25">
      <c r="W2944" s="107"/>
      <c r="X2944" s="62"/>
      <c r="Y2944" s="108"/>
    </row>
    <row r="2945" spans="23:25" x14ac:dyDescent="0.25">
      <c r="W2945" s="107"/>
      <c r="X2945" s="62"/>
      <c r="Y2945" s="108"/>
    </row>
    <row r="2946" spans="23:25" x14ac:dyDescent="0.25">
      <c r="W2946" s="107"/>
      <c r="X2946" s="62"/>
      <c r="Y2946" s="108"/>
    </row>
    <row r="2947" spans="23:25" x14ac:dyDescent="0.25">
      <c r="W2947" s="107"/>
      <c r="X2947" s="62"/>
      <c r="Y2947" s="108"/>
    </row>
    <row r="2948" spans="23:25" x14ac:dyDescent="0.25">
      <c r="W2948" s="107"/>
      <c r="X2948" s="62"/>
      <c r="Y2948" s="108"/>
    </row>
    <row r="2949" spans="23:25" x14ac:dyDescent="0.25">
      <c r="W2949" s="107"/>
      <c r="X2949" s="62"/>
      <c r="Y2949" s="108"/>
    </row>
    <row r="2950" spans="23:25" x14ac:dyDescent="0.25">
      <c r="W2950" s="107"/>
      <c r="X2950" s="62"/>
      <c r="Y2950" s="108"/>
    </row>
    <row r="2951" spans="23:25" x14ac:dyDescent="0.25">
      <c r="W2951" s="107"/>
      <c r="X2951" s="62"/>
      <c r="Y2951" s="108"/>
    </row>
    <row r="2952" spans="23:25" x14ac:dyDescent="0.25">
      <c r="W2952" s="107"/>
      <c r="X2952" s="62"/>
      <c r="Y2952" s="108"/>
    </row>
    <row r="2953" spans="23:25" x14ac:dyDescent="0.25">
      <c r="W2953" s="107"/>
      <c r="X2953" s="62"/>
      <c r="Y2953" s="108"/>
    </row>
    <row r="2954" spans="23:25" x14ac:dyDescent="0.25">
      <c r="W2954" s="107"/>
      <c r="X2954" s="62"/>
      <c r="Y2954" s="108"/>
    </row>
    <row r="2955" spans="23:25" x14ac:dyDescent="0.25">
      <c r="W2955" s="107"/>
      <c r="X2955" s="62"/>
      <c r="Y2955" s="108"/>
    </row>
    <row r="2956" spans="23:25" x14ac:dyDescent="0.25">
      <c r="W2956" s="107"/>
      <c r="X2956" s="62"/>
      <c r="Y2956" s="108"/>
    </row>
    <row r="2957" spans="23:25" x14ac:dyDescent="0.25">
      <c r="W2957" s="107"/>
      <c r="X2957" s="62"/>
      <c r="Y2957" s="108"/>
    </row>
    <row r="2958" spans="23:25" x14ac:dyDescent="0.25">
      <c r="W2958" s="107"/>
      <c r="X2958" s="62"/>
      <c r="Y2958" s="108"/>
    </row>
    <row r="2959" spans="23:25" x14ac:dyDescent="0.25">
      <c r="W2959" s="107"/>
      <c r="X2959" s="62"/>
      <c r="Y2959" s="108"/>
    </row>
    <row r="2960" spans="23:25" x14ac:dyDescent="0.25">
      <c r="W2960" s="107"/>
      <c r="X2960" s="62"/>
      <c r="Y2960" s="108"/>
    </row>
    <row r="2961" spans="23:25" x14ac:dyDescent="0.25">
      <c r="W2961" s="107"/>
      <c r="X2961" s="62"/>
      <c r="Y2961" s="108"/>
    </row>
    <row r="2962" spans="23:25" x14ac:dyDescent="0.25">
      <c r="W2962" s="107"/>
      <c r="X2962" s="62"/>
      <c r="Y2962" s="108"/>
    </row>
    <row r="2963" spans="23:25" x14ac:dyDescent="0.25">
      <c r="W2963" s="107"/>
      <c r="X2963" s="62"/>
      <c r="Y2963" s="108"/>
    </row>
    <row r="2964" spans="23:25" x14ac:dyDescent="0.25">
      <c r="W2964" s="107"/>
      <c r="X2964" s="62"/>
      <c r="Y2964" s="108"/>
    </row>
    <row r="2965" spans="23:25" x14ac:dyDescent="0.25">
      <c r="W2965" s="107"/>
      <c r="X2965" s="62"/>
      <c r="Y2965" s="108"/>
    </row>
    <row r="2966" spans="23:25" x14ac:dyDescent="0.25">
      <c r="W2966" s="107"/>
      <c r="X2966" s="62"/>
      <c r="Y2966" s="108"/>
    </row>
    <row r="2967" spans="23:25" x14ac:dyDescent="0.25">
      <c r="W2967" s="107"/>
      <c r="X2967" s="62"/>
      <c r="Y2967" s="108"/>
    </row>
    <row r="2968" spans="23:25" x14ac:dyDescent="0.25">
      <c r="W2968" s="107"/>
      <c r="X2968" s="62"/>
      <c r="Y2968" s="108"/>
    </row>
    <row r="2969" spans="23:25" x14ac:dyDescent="0.25">
      <c r="W2969" s="107"/>
      <c r="X2969" s="62"/>
      <c r="Y2969" s="108"/>
    </row>
    <row r="2970" spans="23:25" x14ac:dyDescent="0.25">
      <c r="W2970" s="107"/>
      <c r="X2970" s="62"/>
      <c r="Y2970" s="108"/>
    </row>
    <row r="2971" spans="23:25" x14ac:dyDescent="0.25">
      <c r="W2971" s="107"/>
      <c r="X2971" s="62"/>
      <c r="Y2971" s="108"/>
    </row>
    <row r="2972" spans="23:25" x14ac:dyDescent="0.25">
      <c r="W2972" s="107"/>
      <c r="X2972" s="62"/>
      <c r="Y2972" s="108"/>
    </row>
    <row r="2973" spans="23:25" x14ac:dyDescent="0.25">
      <c r="W2973" s="107"/>
      <c r="X2973" s="62"/>
      <c r="Y2973" s="108"/>
    </row>
    <row r="2974" spans="23:25" x14ac:dyDescent="0.25">
      <c r="W2974" s="107"/>
      <c r="X2974" s="62"/>
      <c r="Y2974" s="108"/>
    </row>
    <row r="2975" spans="23:25" x14ac:dyDescent="0.25">
      <c r="W2975" s="107"/>
      <c r="X2975" s="62"/>
      <c r="Y2975" s="108"/>
    </row>
    <row r="2976" spans="23:25" x14ac:dyDescent="0.25">
      <c r="W2976" s="107"/>
      <c r="X2976" s="62"/>
      <c r="Y2976" s="108"/>
    </row>
    <row r="2977" spans="23:25" x14ac:dyDescent="0.25">
      <c r="W2977" s="107"/>
      <c r="X2977" s="62"/>
      <c r="Y2977" s="108"/>
    </row>
    <row r="2978" spans="23:25" x14ac:dyDescent="0.25">
      <c r="W2978" s="107"/>
      <c r="X2978" s="62"/>
      <c r="Y2978" s="108"/>
    </row>
    <row r="2979" spans="23:25" x14ac:dyDescent="0.25">
      <c r="W2979" s="107"/>
      <c r="X2979" s="62"/>
      <c r="Y2979" s="108"/>
    </row>
    <row r="2980" spans="23:25" x14ac:dyDescent="0.25">
      <c r="W2980" s="107"/>
      <c r="X2980" s="62"/>
      <c r="Y2980" s="108"/>
    </row>
    <row r="2981" spans="23:25" x14ac:dyDescent="0.25">
      <c r="W2981" s="107"/>
      <c r="X2981" s="62"/>
      <c r="Y2981" s="108"/>
    </row>
    <row r="2982" spans="23:25" x14ac:dyDescent="0.25">
      <c r="W2982" s="107"/>
      <c r="X2982" s="62"/>
      <c r="Y2982" s="108"/>
    </row>
    <row r="2983" spans="23:25" x14ac:dyDescent="0.25">
      <c r="W2983" s="107"/>
      <c r="X2983" s="62"/>
      <c r="Y2983" s="108"/>
    </row>
    <row r="2984" spans="23:25" x14ac:dyDescent="0.25">
      <c r="W2984" s="107"/>
      <c r="X2984" s="62"/>
      <c r="Y2984" s="108"/>
    </row>
    <row r="2985" spans="23:25" x14ac:dyDescent="0.25">
      <c r="W2985" s="107"/>
      <c r="X2985" s="62"/>
      <c r="Y2985" s="108"/>
    </row>
    <row r="2986" spans="23:25" x14ac:dyDescent="0.25">
      <c r="W2986" s="107"/>
      <c r="X2986" s="62"/>
      <c r="Y2986" s="108"/>
    </row>
    <row r="2987" spans="23:25" x14ac:dyDescent="0.25">
      <c r="W2987" s="107"/>
      <c r="X2987" s="62"/>
      <c r="Y2987" s="108"/>
    </row>
    <row r="2988" spans="23:25" x14ac:dyDescent="0.25">
      <c r="W2988" s="107"/>
      <c r="X2988" s="62"/>
      <c r="Y2988" s="108"/>
    </row>
    <row r="2989" spans="23:25" x14ac:dyDescent="0.25">
      <c r="W2989" s="107"/>
      <c r="X2989" s="62"/>
      <c r="Y2989" s="108"/>
    </row>
    <row r="2990" spans="23:25" x14ac:dyDescent="0.25">
      <c r="W2990" s="107"/>
      <c r="X2990" s="62"/>
      <c r="Y2990" s="108"/>
    </row>
    <row r="2991" spans="23:25" x14ac:dyDescent="0.25">
      <c r="W2991" s="107"/>
      <c r="X2991" s="62"/>
      <c r="Y2991" s="108"/>
    </row>
    <row r="2992" spans="23:25" x14ac:dyDescent="0.25">
      <c r="W2992" s="107"/>
      <c r="X2992" s="62"/>
      <c r="Y2992" s="108"/>
    </row>
    <row r="2993" spans="23:25" x14ac:dyDescent="0.25">
      <c r="W2993" s="107"/>
      <c r="X2993" s="62"/>
      <c r="Y2993" s="108"/>
    </row>
    <row r="2994" spans="23:25" x14ac:dyDescent="0.25">
      <c r="W2994" s="107"/>
      <c r="X2994" s="62"/>
      <c r="Y2994" s="108"/>
    </row>
    <row r="2995" spans="23:25" x14ac:dyDescent="0.25">
      <c r="W2995" s="107"/>
      <c r="X2995" s="62"/>
      <c r="Y2995" s="108"/>
    </row>
    <row r="2996" spans="23:25" x14ac:dyDescent="0.25">
      <c r="W2996" s="107"/>
      <c r="X2996" s="62"/>
      <c r="Y2996" s="108"/>
    </row>
    <row r="2997" spans="23:25" x14ac:dyDescent="0.25">
      <c r="W2997" s="107"/>
      <c r="X2997" s="62"/>
      <c r="Y2997" s="108"/>
    </row>
    <row r="2998" spans="23:25" x14ac:dyDescent="0.25">
      <c r="W2998" s="107"/>
      <c r="X2998" s="62"/>
      <c r="Y2998" s="108"/>
    </row>
    <row r="2999" spans="23:25" x14ac:dyDescent="0.25">
      <c r="W2999" s="107"/>
      <c r="X2999" s="62"/>
      <c r="Y2999" s="108"/>
    </row>
    <row r="3000" spans="23:25" x14ac:dyDescent="0.25">
      <c r="W3000" s="107"/>
      <c r="X3000" s="62"/>
      <c r="Y3000" s="108"/>
    </row>
    <row r="3001" spans="23:25" x14ac:dyDescent="0.25">
      <c r="W3001" s="107"/>
      <c r="X3001" s="62"/>
      <c r="Y3001" s="108"/>
    </row>
    <row r="3002" spans="23:25" x14ac:dyDescent="0.25">
      <c r="W3002" s="107"/>
      <c r="X3002" s="62"/>
      <c r="Y3002" s="108"/>
    </row>
    <row r="3003" spans="23:25" x14ac:dyDescent="0.25">
      <c r="W3003" s="107"/>
      <c r="X3003" s="62"/>
      <c r="Y3003" s="108"/>
    </row>
    <row r="3004" spans="23:25" x14ac:dyDescent="0.25">
      <c r="W3004" s="107"/>
      <c r="X3004" s="62"/>
      <c r="Y3004" s="108"/>
    </row>
    <row r="3005" spans="23:25" x14ac:dyDescent="0.25">
      <c r="W3005" s="107"/>
      <c r="X3005" s="62"/>
      <c r="Y3005" s="108"/>
    </row>
    <row r="3006" spans="23:25" x14ac:dyDescent="0.25">
      <c r="W3006" s="107"/>
      <c r="X3006" s="62"/>
      <c r="Y3006" s="108"/>
    </row>
    <row r="3007" spans="23:25" x14ac:dyDescent="0.25">
      <c r="W3007" s="107"/>
      <c r="X3007" s="62"/>
      <c r="Y3007" s="108"/>
    </row>
    <row r="3008" spans="23:25" x14ac:dyDescent="0.25">
      <c r="W3008" s="107"/>
      <c r="X3008" s="62"/>
      <c r="Y3008" s="108"/>
    </row>
    <row r="3009" spans="23:25" x14ac:dyDescent="0.25">
      <c r="W3009" s="107"/>
      <c r="X3009" s="62"/>
      <c r="Y3009" s="108"/>
    </row>
    <row r="3010" spans="23:25" x14ac:dyDescent="0.25">
      <c r="W3010" s="107"/>
      <c r="X3010" s="62"/>
      <c r="Y3010" s="108"/>
    </row>
    <row r="3011" spans="23:25" x14ac:dyDescent="0.25">
      <c r="W3011" s="107"/>
      <c r="X3011" s="62"/>
      <c r="Y3011" s="108"/>
    </row>
    <row r="3012" spans="23:25" x14ac:dyDescent="0.25">
      <c r="W3012" s="107"/>
      <c r="X3012" s="62"/>
      <c r="Y3012" s="108"/>
    </row>
    <row r="3013" spans="23:25" x14ac:dyDescent="0.25">
      <c r="W3013" s="107"/>
      <c r="X3013" s="62"/>
      <c r="Y3013" s="108"/>
    </row>
    <row r="3014" spans="23:25" x14ac:dyDescent="0.25">
      <c r="W3014" s="107"/>
      <c r="X3014" s="62"/>
      <c r="Y3014" s="108"/>
    </row>
    <row r="3015" spans="23:25" x14ac:dyDescent="0.25">
      <c r="W3015" s="107"/>
      <c r="X3015" s="62"/>
      <c r="Y3015" s="108"/>
    </row>
    <row r="3016" spans="23:25" x14ac:dyDescent="0.25">
      <c r="W3016" s="107"/>
      <c r="X3016" s="62"/>
      <c r="Y3016" s="108"/>
    </row>
    <row r="3017" spans="23:25" x14ac:dyDescent="0.25">
      <c r="W3017" s="107"/>
      <c r="X3017" s="62"/>
      <c r="Y3017" s="108"/>
    </row>
    <row r="3018" spans="23:25" x14ac:dyDescent="0.25">
      <c r="W3018" s="107"/>
      <c r="X3018" s="62"/>
      <c r="Y3018" s="108"/>
    </row>
    <row r="3019" spans="23:25" x14ac:dyDescent="0.25">
      <c r="W3019" s="107"/>
      <c r="X3019" s="62"/>
      <c r="Y3019" s="108"/>
    </row>
    <row r="3020" spans="23:25" x14ac:dyDescent="0.25">
      <c r="W3020" s="107"/>
      <c r="X3020" s="62"/>
      <c r="Y3020" s="108"/>
    </row>
    <row r="3021" spans="23:25" x14ac:dyDescent="0.25">
      <c r="W3021" s="107"/>
      <c r="X3021" s="62"/>
      <c r="Y3021" s="108"/>
    </row>
    <row r="3022" spans="23:25" x14ac:dyDescent="0.25">
      <c r="W3022" s="107"/>
      <c r="X3022" s="62"/>
      <c r="Y3022" s="108"/>
    </row>
    <row r="3023" spans="23:25" x14ac:dyDescent="0.25">
      <c r="W3023" s="107"/>
      <c r="X3023" s="62"/>
      <c r="Y3023" s="108"/>
    </row>
    <row r="3024" spans="23:25" x14ac:dyDescent="0.25">
      <c r="W3024" s="107"/>
      <c r="X3024" s="62"/>
      <c r="Y3024" s="108"/>
    </row>
    <row r="3025" spans="23:25" x14ac:dyDescent="0.25">
      <c r="W3025" s="107"/>
      <c r="X3025" s="62"/>
      <c r="Y3025" s="108"/>
    </row>
    <row r="3026" spans="23:25" x14ac:dyDescent="0.25">
      <c r="W3026" s="107"/>
      <c r="X3026" s="62"/>
      <c r="Y3026" s="108"/>
    </row>
    <row r="3027" spans="23:25" x14ac:dyDescent="0.25">
      <c r="W3027" s="107"/>
      <c r="X3027" s="62"/>
      <c r="Y3027" s="108"/>
    </row>
    <row r="3028" spans="23:25" x14ac:dyDescent="0.25">
      <c r="W3028" s="107"/>
      <c r="X3028" s="62"/>
      <c r="Y3028" s="108"/>
    </row>
    <row r="3029" spans="23:25" x14ac:dyDescent="0.25">
      <c r="W3029" s="107"/>
      <c r="X3029" s="62"/>
      <c r="Y3029" s="108"/>
    </row>
    <row r="3030" spans="23:25" x14ac:dyDescent="0.25">
      <c r="W3030" s="107"/>
      <c r="X3030" s="62"/>
      <c r="Y3030" s="108"/>
    </row>
    <row r="3031" spans="23:25" x14ac:dyDescent="0.25">
      <c r="W3031" s="107"/>
      <c r="X3031" s="62"/>
      <c r="Y3031" s="108"/>
    </row>
    <row r="3032" spans="23:25" x14ac:dyDescent="0.25">
      <c r="W3032" s="107"/>
      <c r="X3032" s="62"/>
      <c r="Y3032" s="108"/>
    </row>
    <row r="3033" spans="23:25" x14ac:dyDescent="0.25">
      <c r="W3033" s="107"/>
      <c r="X3033" s="62"/>
      <c r="Y3033" s="108"/>
    </row>
    <row r="3034" spans="23:25" x14ac:dyDescent="0.25">
      <c r="W3034" s="107"/>
      <c r="X3034" s="62"/>
      <c r="Y3034" s="108"/>
    </row>
    <row r="3035" spans="23:25" x14ac:dyDescent="0.25">
      <c r="W3035" s="107"/>
      <c r="X3035" s="62"/>
      <c r="Y3035" s="108"/>
    </row>
    <row r="3036" spans="23:25" x14ac:dyDescent="0.25">
      <c r="W3036" s="107"/>
      <c r="X3036" s="62"/>
      <c r="Y3036" s="108"/>
    </row>
    <row r="3037" spans="23:25" x14ac:dyDescent="0.25">
      <c r="W3037" s="107"/>
      <c r="X3037" s="62"/>
      <c r="Y3037" s="108"/>
    </row>
    <row r="3038" spans="23:25" x14ac:dyDescent="0.25">
      <c r="W3038" s="107"/>
      <c r="X3038" s="62"/>
      <c r="Y3038" s="108"/>
    </row>
    <row r="3039" spans="23:25" x14ac:dyDescent="0.25">
      <c r="W3039" s="107"/>
      <c r="X3039" s="62"/>
      <c r="Y3039" s="108"/>
    </row>
    <row r="3040" spans="23:25" x14ac:dyDescent="0.25">
      <c r="W3040" s="107"/>
      <c r="X3040" s="62"/>
      <c r="Y3040" s="108"/>
    </row>
    <row r="3041" spans="23:25" x14ac:dyDescent="0.25">
      <c r="W3041" s="107"/>
      <c r="X3041" s="62"/>
      <c r="Y3041" s="108"/>
    </row>
    <row r="3042" spans="23:25" x14ac:dyDescent="0.25">
      <c r="W3042" s="107"/>
      <c r="X3042" s="62"/>
      <c r="Y3042" s="108"/>
    </row>
    <row r="3043" spans="23:25" x14ac:dyDescent="0.25">
      <c r="W3043" s="107"/>
      <c r="X3043" s="62"/>
      <c r="Y3043" s="108"/>
    </row>
    <row r="3044" spans="23:25" x14ac:dyDescent="0.25">
      <c r="W3044" s="107"/>
      <c r="X3044" s="62"/>
      <c r="Y3044" s="108"/>
    </row>
    <row r="3045" spans="23:25" x14ac:dyDescent="0.25">
      <c r="W3045" s="107"/>
      <c r="X3045" s="62"/>
      <c r="Y3045" s="108"/>
    </row>
    <row r="3046" spans="23:25" x14ac:dyDescent="0.25">
      <c r="W3046" s="107"/>
      <c r="X3046" s="62"/>
      <c r="Y3046" s="108"/>
    </row>
    <row r="3047" spans="23:25" x14ac:dyDescent="0.25">
      <c r="W3047" s="107"/>
      <c r="X3047" s="62"/>
      <c r="Y3047" s="108"/>
    </row>
    <row r="3048" spans="23:25" x14ac:dyDescent="0.25">
      <c r="W3048" s="107"/>
      <c r="X3048" s="62"/>
      <c r="Y3048" s="108"/>
    </row>
    <row r="3049" spans="23:25" x14ac:dyDescent="0.25">
      <c r="W3049" s="107"/>
      <c r="X3049" s="62"/>
      <c r="Y3049" s="108"/>
    </row>
    <row r="3050" spans="23:25" x14ac:dyDescent="0.25">
      <c r="W3050" s="107"/>
      <c r="X3050" s="62"/>
      <c r="Y3050" s="108"/>
    </row>
    <row r="3051" spans="23:25" x14ac:dyDescent="0.25">
      <c r="W3051" s="107"/>
      <c r="X3051" s="62"/>
      <c r="Y3051" s="108"/>
    </row>
    <row r="3052" spans="23:25" x14ac:dyDescent="0.25">
      <c r="W3052" s="107"/>
      <c r="X3052" s="62"/>
      <c r="Y3052" s="108"/>
    </row>
    <row r="3053" spans="23:25" x14ac:dyDescent="0.25">
      <c r="W3053" s="107"/>
      <c r="X3053" s="62"/>
      <c r="Y3053" s="108"/>
    </row>
    <row r="3054" spans="23:25" x14ac:dyDescent="0.25">
      <c r="W3054" s="107"/>
      <c r="X3054" s="62"/>
      <c r="Y3054" s="108"/>
    </row>
    <row r="3055" spans="23:25" x14ac:dyDescent="0.25">
      <c r="W3055" s="107"/>
      <c r="X3055" s="62"/>
      <c r="Y3055" s="108"/>
    </row>
    <row r="3056" spans="23:25" x14ac:dyDescent="0.25">
      <c r="W3056" s="107"/>
      <c r="X3056" s="62"/>
      <c r="Y3056" s="108"/>
    </row>
    <row r="3057" spans="23:25" x14ac:dyDescent="0.25">
      <c r="W3057" s="107"/>
      <c r="X3057" s="62"/>
      <c r="Y3057" s="108"/>
    </row>
    <row r="3058" spans="23:25" x14ac:dyDescent="0.25">
      <c r="W3058" s="107"/>
      <c r="X3058" s="62"/>
      <c r="Y3058" s="108"/>
    </row>
    <row r="3059" spans="23:25" x14ac:dyDescent="0.25">
      <c r="W3059" s="107"/>
      <c r="X3059" s="62"/>
      <c r="Y3059" s="108"/>
    </row>
    <row r="3060" spans="23:25" x14ac:dyDescent="0.25">
      <c r="W3060" s="107"/>
      <c r="X3060" s="62"/>
      <c r="Y3060" s="108"/>
    </row>
    <row r="3061" spans="23:25" x14ac:dyDescent="0.25">
      <c r="W3061" s="107"/>
      <c r="X3061" s="62"/>
      <c r="Y3061" s="108"/>
    </row>
    <row r="3062" spans="23:25" x14ac:dyDescent="0.25">
      <c r="W3062" s="107"/>
      <c r="X3062" s="62"/>
      <c r="Y3062" s="108"/>
    </row>
    <row r="3063" spans="23:25" x14ac:dyDescent="0.25">
      <c r="W3063" s="107"/>
      <c r="X3063" s="62"/>
      <c r="Y3063" s="108"/>
    </row>
    <row r="3064" spans="23:25" x14ac:dyDescent="0.25">
      <c r="W3064" s="107"/>
      <c r="X3064" s="62"/>
      <c r="Y3064" s="108"/>
    </row>
    <row r="3065" spans="23:25" x14ac:dyDescent="0.25">
      <c r="W3065" s="107"/>
      <c r="X3065" s="62"/>
      <c r="Y3065" s="108"/>
    </row>
    <row r="3066" spans="23:25" x14ac:dyDescent="0.25">
      <c r="W3066" s="107"/>
      <c r="X3066" s="62"/>
      <c r="Y3066" s="108"/>
    </row>
    <row r="3067" spans="23:25" x14ac:dyDescent="0.25">
      <c r="W3067" s="107"/>
      <c r="X3067" s="62"/>
      <c r="Y3067" s="108"/>
    </row>
    <row r="3068" spans="23:25" x14ac:dyDescent="0.25">
      <c r="W3068" s="107"/>
      <c r="X3068" s="62"/>
      <c r="Y3068" s="108"/>
    </row>
    <row r="3069" spans="23:25" x14ac:dyDescent="0.25">
      <c r="W3069" s="107"/>
      <c r="X3069" s="62"/>
      <c r="Y3069" s="108"/>
    </row>
    <row r="3070" spans="23:25" x14ac:dyDescent="0.25">
      <c r="W3070" s="107"/>
      <c r="X3070" s="62"/>
      <c r="Y3070" s="108"/>
    </row>
    <row r="3071" spans="23:25" x14ac:dyDescent="0.25">
      <c r="W3071" s="107"/>
      <c r="X3071" s="62"/>
      <c r="Y3071" s="108"/>
    </row>
    <row r="3072" spans="23:25" x14ac:dyDescent="0.25">
      <c r="W3072" s="107"/>
      <c r="X3072" s="62"/>
      <c r="Y3072" s="108"/>
    </row>
    <row r="3073" spans="23:25" x14ac:dyDescent="0.25">
      <c r="W3073" s="107"/>
      <c r="X3073" s="62"/>
      <c r="Y3073" s="108"/>
    </row>
    <row r="3074" spans="23:25" x14ac:dyDescent="0.25">
      <c r="W3074" s="107"/>
      <c r="X3074" s="62"/>
      <c r="Y3074" s="108"/>
    </row>
    <row r="3075" spans="23:25" x14ac:dyDescent="0.25">
      <c r="W3075" s="107"/>
      <c r="X3075" s="62"/>
      <c r="Y3075" s="108"/>
    </row>
    <row r="3076" spans="23:25" x14ac:dyDescent="0.25">
      <c r="W3076" s="107"/>
      <c r="X3076" s="62"/>
      <c r="Y3076" s="108"/>
    </row>
    <row r="3077" spans="23:25" x14ac:dyDescent="0.25">
      <c r="W3077" s="107"/>
      <c r="X3077" s="62"/>
      <c r="Y3077" s="108"/>
    </row>
    <row r="3078" spans="23:25" x14ac:dyDescent="0.25">
      <c r="W3078" s="107"/>
      <c r="X3078" s="62"/>
      <c r="Y3078" s="108"/>
    </row>
    <row r="3079" spans="23:25" x14ac:dyDescent="0.25">
      <c r="W3079" s="107"/>
      <c r="X3079" s="62"/>
      <c r="Y3079" s="108"/>
    </row>
    <row r="3080" spans="23:25" x14ac:dyDescent="0.25">
      <c r="W3080" s="107"/>
      <c r="X3080" s="62"/>
      <c r="Y3080" s="108"/>
    </row>
    <row r="3081" spans="23:25" x14ac:dyDescent="0.25">
      <c r="W3081" s="107"/>
      <c r="X3081" s="62"/>
      <c r="Y3081" s="108"/>
    </row>
    <row r="3082" spans="23:25" x14ac:dyDescent="0.25">
      <c r="W3082" s="107"/>
      <c r="X3082" s="62"/>
      <c r="Y3082" s="108"/>
    </row>
    <row r="3083" spans="23:25" x14ac:dyDescent="0.25">
      <c r="W3083" s="107"/>
      <c r="X3083" s="62"/>
      <c r="Y3083" s="108"/>
    </row>
    <row r="3084" spans="23:25" x14ac:dyDescent="0.25">
      <c r="W3084" s="107"/>
      <c r="X3084" s="62"/>
      <c r="Y3084" s="108"/>
    </row>
    <row r="3085" spans="23:25" x14ac:dyDescent="0.25">
      <c r="W3085" s="107"/>
      <c r="X3085" s="62"/>
      <c r="Y3085" s="108"/>
    </row>
    <row r="3086" spans="23:25" x14ac:dyDescent="0.25">
      <c r="W3086" s="107"/>
      <c r="X3086" s="62"/>
      <c r="Y3086" s="108"/>
    </row>
    <row r="3087" spans="23:25" x14ac:dyDescent="0.25">
      <c r="W3087" s="107"/>
      <c r="X3087" s="62"/>
      <c r="Y3087" s="108"/>
    </row>
    <row r="3088" spans="23:25" x14ac:dyDescent="0.25">
      <c r="W3088" s="107"/>
      <c r="X3088" s="62"/>
      <c r="Y3088" s="108"/>
    </row>
    <row r="3089" spans="23:25" x14ac:dyDescent="0.25">
      <c r="W3089" s="107"/>
      <c r="X3089" s="62"/>
      <c r="Y3089" s="108"/>
    </row>
    <row r="3090" spans="23:25" x14ac:dyDescent="0.25">
      <c r="W3090" s="107"/>
      <c r="X3090" s="62"/>
      <c r="Y3090" s="108"/>
    </row>
    <row r="3091" spans="23:25" x14ac:dyDescent="0.25">
      <c r="W3091" s="107"/>
      <c r="X3091" s="62"/>
      <c r="Y3091" s="108"/>
    </row>
    <row r="3092" spans="23:25" x14ac:dyDescent="0.25">
      <c r="W3092" s="107"/>
      <c r="X3092" s="62"/>
      <c r="Y3092" s="108"/>
    </row>
    <row r="3093" spans="23:25" x14ac:dyDescent="0.25">
      <c r="W3093" s="107"/>
      <c r="X3093" s="62"/>
      <c r="Y3093" s="108"/>
    </row>
    <row r="3094" spans="23:25" x14ac:dyDescent="0.25">
      <c r="W3094" s="107"/>
      <c r="X3094" s="62"/>
      <c r="Y3094" s="108"/>
    </row>
    <row r="3095" spans="23:25" x14ac:dyDescent="0.25">
      <c r="W3095" s="107"/>
      <c r="X3095" s="62"/>
      <c r="Y3095" s="108"/>
    </row>
    <row r="3096" spans="23:25" x14ac:dyDescent="0.25">
      <c r="W3096" s="107"/>
      <c r="X3096" s="62"/>
      <c r="Y3096" s="108"/>
    </row>
    <row r="3097" spans="23:25" x14ac:dyDescent="0.25">
      <c r="W3097" s="107"/>
      <c r="X3097" s="62"/>
      <c r="Y3097" s="108"/>
    </row>
    <row r="3098" spans="23:25" x14ac:dyDescent="0.25">
      <c r="W3098" s="107"/>
      <c r="X3098" s="62"/>
      <c r="Y3098" s="108"/>
    </row>
    <row r="3099" spans="23:25" x14ac:dyDescent="0.25">
      <c r="W3099" s="107"/>
      <c r="X3099" s="62"/>
      <c r="Y3099" s="108"/>
    </row>
    <row r="3100" spans="23:25" x14ac:dyDescent="0.25">
      <c r="W3100" s="107"/>
      <c r="X3100" s="62"/>
      <c r="Y3100" s="108"/>
    </row>
    <row r="3101" spans="23:25" x14ac:dyDescent="0.25">
      <c r="W3101" s="107"/>
      <c r="X3101" s="62"/>
      <c r="Y3101" s="108"/>
    </row>
    <row r="3102" spans="23:25" x14ac:dyDescent="0.25">
      <c r="W3102" s="107"/>
      <c r="X3102" s="62"/>
      <c r="Y3102" s="108"/>
    </row>
    <row r="3103" spans="23:25" x14ac:dyDescent="0.25">
      <c r="W3103" s="107"/>
      <c r="X3103" s="62"/>
      <c r="Y3103" s="108"/>
    </row>
    <row r="3104" spans="23:25" x14ac:dyDescent="0.25">
      <c r="W3104" s="107"/>
      <c r="X3104" s="62"/>
      <c r="Y3104" s="108"/>
    </row>
    <row r="3105" spans="23:25" x14ac:dyDescent="0.25">
      <c r="W3105" s="107"/>
      <c r="X3105" s="62"/>
      <c r="Y3105" s="108"/>
    </row>
    <row r="3106" spans="23:25" x14ac:dyDescent="0.25">
      <c r="W3106" s="107"/>
      <c r="X3106" s="62"/>
      <c r="Y3106" s="108"/>
    </row>
    <row r="3107" spans="23:25" x14ac:dyDescent="0.25">
      <c r="W3107" s="107"/>
      <c r="X3107" s="62"/>
      <c r="Y3107" s="108"/>
    </row>
    <row r="3108" spans="23:25" x14ac:dyDescent="0.25">
      <c r="W3108" s="107"/>
      <c r="X3108" s="62"/>
      <c r="Y3108" s="108"/>
    </row>
    <row r="3109" spans="23:25" x14ac:dyDescent="0.25">
      <c r="W3109" s="107"/>
      <c r="X3109" s="62"/>
      <c r="Y3109" s="108"/>
    </row>
    <row r="3110" spans="23:25" x14ac:dyDescent="0.25">
      <c r="W3110" s="107"/>
      <c r="X3110" s="62"/>
      <c r="Y3110" s="108"/>
    </row>
    <row r="3111" spans="23:25" x14ac:dyDescent="0.25">
      <c r="W3111" s="107"/>
      <c r="X3111" s="62"/>
      <c r="Y3111" s="108"/>
    </row>
    <row r="3112" spans="23:25" x14ac:dyDescent="0.25">
      <c r="W3112" s="107"/>
      <c r="X3112" s="62"/>
      <c r="Y3112" s="108"/>
    </row>
    <row r="3113" spans="23:25" x14ac:dyDescent="0.25">
      <c r="W3113" s="107"/>
      <c r="X3113" s="62"/>
      <c r="Y3113" s="108"/>
    </row>
    <row r="3114" spans="23:25" x14ac:dyDescent="0.25">
      <c r="W3114" s="107"/>
      <c r="X3114" s="62"/>
      <c r="Y3114" s="108"/>
    </row>
    <row r="3115" spans="23:25" x14ac:dyDescent="0.25">
      <c r="W3115" s="107"/>
      <c r="X3115" s="62"/>
      <c r="Y3115" s="108"/>
    </row>
    <row r="3116" spans="23:25" x14ac:dyDescent="0.25">
      <c r="W3116" s="107"/>
      <c r="X3116" s="62"/>
      <c r="Y3116" s="108"/>
    </row>
    <row r="3117" spans="23:25" x14ac:dyDescent="0.25">
      <c r="W3117" s="107"/>
      <c r="X3117" s="62"/>
      <c r="Y3117" s="108"/>
    </row>
    <row r="3118" spans="23:25" x14ac:dyDescent="0.25">
      <c r="W3118" s="107"/>
      <c r="X3118" s="62"/>
      <c r="Y3118" s="108"/>
    </row>
    <row r="3119" spans="23:25" x14ac:dyDescent="0.25">
      <c r="W3119" s="107"/>
      <c r="X3119" s="62"/>
      <c r="Y3119" s="108"/>
    </row>
    <row r="3120" spans="23:25" x14ac:dyDescent="0.25">
      <c r="W3120" s="107"/>
      <c r="X3120" s="62"/>
      <c r="Y3120" s="108"/>
    </row>
    <row r="3121" spans="23:25" x14ac:dyDescent="0.25">
      <c r="W3121" s="107"/>
      <c r="X3121" s="62"/>
      <c r="Y3121" s="108"/>
    </row>
    <row r="3122" spans="23:25" x14ac:dyDescent="0.25">
      <c r="W3122" s="107"/>
      <c r="X3122" s="62"/>
      <c r="Y3122" s="108"/>
    </row>
    <row r="3123" spans="23:25" x14ac:dyDescent="0.25">
      <c r="W3123" s="107"/>
      <c r="X3123" s="62"/>
      <c r="Y3123" s="108"/>
    </row>
    <row r="3124" spans="23:25" x14ac:dyDescent="0.25">
      <c r="W3124" s="107"/>
      <c r="X3124" s="62"/>
      <c r="Y3124" s="108"/>
    </row>
    <row r="3125" spans="23:25" x14ac:dyDescent="0.25">
      <c r="W3125" s="107"/>
      <c r="X3125" s="62"/>
      <c r="Y3125" s="108"/>
    </row>
    <row r="3126" spans="23:25" x14ac:dyDescent="0.25">
      <c r="W3126" s="107"/>
      <c r="X3126" s="62"/>
      <c r="Y3126" s="108"/>
    </row>
    <row r="3127" spans="23:25" x14ac:dyDescent="0.25">
      <c r="W3127" s="107"/>
      <c r="X3127" s="62"/>
      <c r="Y3127" s="108"/>
    </row>
    <row r="3128" spans="23:25" x14ac:dyDescent="0.25">
      <c r="W3128" s="107"/>
      <c r="X3128" s="62"/>
      <c r="Y3128" s="108"/>
    </row>
    <row r="3129" spans="23:25" x14ac:dyDescent="0.25">
      <c r="W3129" s="107"/>
      <c r="X3129" s="62"/>
      <c r="Y3129" s="108"/>
    </row>
    <row r="3130" spans="23:25" x14ac:dyDescent="0.25">
      <c r="W3130" s="107"/>
      <c r="X3130" s="62"/>
      <c r="Y3130" s="108"/>
    </row>
    <row r="3131" spans="23:25" x14ac:dyDescent="0.25">
      <c r="W3131" s="107"/>
      <c r="X3131" s="62"/>
      <c r="Y3131" s="108"/>
    </row>
    <row r="3132" spans="23:25" x14ac:dyDescent="0.25">
      <c r="W3132" s="107"/>
      <c r="X3132" s="62"/>
      <c r="Y3132" s="108"/>
    </row>
    <row r="3133" spans="23:25" x14ac:dyDescent="0.25">
      <c r="W3133" s="107"/>
      <c r="X3133" s="62"/>
      <c r="Y3133" s="108"/>
    </row>
    <row r="3134" spans="23:25" x14ac:dyDescent="0.25">
      <c r="W3134" s="107"/>
      <c r="X3134" s="62"/>
      <c r="Y3134" s="108"/>
    </row>
    <row r="3135" spans="23:25" x14ac:dyDescent="0.25">
      <c r="W3135" s="107"/>
      <c r="X3135" s="62"/>
      <c r="Y3135" s="108"/>
    </row>
    <row r="3136" spans="23:25" x14ac:dyDescent="0.25">
      <c r="W3136" s="107"/>
      <c r="X3136" s="62"/>
      <c r="Y3136" s="108"/>
    </row>
    <row r="3137" spans="23:25" x14ac:dyDescent="0.25">
      <c r="W3137" s="107"/>
      <c r="X3137" s="62"/>
      <c r="Y3137" s="108"/>
    </row>
    <row r="3138" spans="23:25" x14ac:dyDescent="0.25">
      <c r="W3138" s="107"/>
      <c r="X3138" s="62"/>
      <c r="Y3138" s="108"/>
    </row>
    <row r="3139" spans="23:25" x14ac:dyDescent="0.25">
      <c r="W3139" s="107"/>
      <c r="X3139" s="62"/>
      <c r="Y3139" s="108"/>
    </row>
    <row r="3140" spans="23:25" x14ac:dyDescent="0.25">
      <c r="W3140" s="107"/>
      <c r="X3140" s="62"/>
      <c r="Y3140" s="108"/>
    </row>
    <row r="3141" spans="23:25" x14ac:dyDescent="0.25">
      <c r="W3141" s="107"/>
      <c r="X3141" s="62"/>
      <c r="Y3141" s="108"/>
    </row>
    <row r="3142" spans="23:25" x14ac:dyDescent="0.25">
      <c r="W3142" s="107"/>
      <c r="X3142" s="62"/>
      <c r="Y3142" s="108"/>
    </row>
    <row r="3143" spans="23:25" x14ac:dyDescent="0.25">
      <c r="W3143" s="107"/>
      <c r="X3143" s="62"/>
      <c r="Y3143" s="108"/>
    </row>
    <row r="3144" spans="23:25" x14ac:dyDescent="0.25">
      <c r="W3144" s="107"/>
      <c r="X3144" s="62"/>
      <c r="Y3144" s="108"/>
    </row>
    <row r="3145" spans="23:25" x14ac:dyDescent="0.25">
      <c r="W3145" s="107"/>
      <c r="X3145" s="62"/>
      <c r="Y3145" s="108"/>
    </row>
    <row r="3146" spans="23:25" x14ac:dyDescent="0.25">
      <c r="W3146" s="107"/>
      <c r="X3146" s="62"/>
      <c r="Y3146" s="108"/>
    </row>
    <row r="3147" spans="23:25" x14ac:dyDescent="0.25">
      <c r="W3147" s="107"/>
      <c r="X3147" s="62"/>
      <c r="Y3147" s="108"/>
    </row>
    <row r="3148" spans="23:25" x14ac:dyDescent="0.25">
      <c r="W3148" s="107"/>
      <c r="X3148" s="62"/>
      <c r="Y3148" s="108"/>
    </row>
    <row r="3149" spans="23:25" x14ac:dyDescent="0.25">
      <c r="W3149" s="107"/>
      <c r="X3149" s="62"/>
      <c r="Y3149" s="108"/>
    </row>
    <row r="3150" spans="23:25" x14ac:dyDescent="0.25">
      <c r="W3150" s="107"/>
      <c r="X3150" s="62"/>
      <c r="Y3150" s="108"/>
    </row>
    <row r="3151" spans="23:25" x14ac:dyDescent="0.25">
      <c r="W3151" s="107"/>
      <c r="X3151" s="62"/>
      <c r="Y3151" s="108"/>
    </row>
    <row r="3152" spans="23:25" x14ac:dyDescent="0.25">
      <c r="W3152" s="107"/>
      <c r="X3152" s="62"/>
      <c r="Y3152" s="108"/>
    </row>
    <row r="3153" spans="23:25" x14ac:dyDescent="0.25">
      <c r="W3153" s="107"/>
      <c r="X3153" s="62"/>
      <c r="Y3153" s="108"/>
    </row>
    <row r="3154" spans="23:25" x14ac:dyDescent="0.25">
      <c r="W3154" s="107"/>
      <c r="X3154" s="62"/>
      <c r="Y3154" s="108"/>
    </row>
    <row r="3155" spans="23:25" x14ac:dyDescent="0.25">
      <c r="W3155" s="107"/>
      <c r="X3155" s="62"/>
      <c r="Y3155" s="108"/>
    </row>
    <row r="3156" spans="23:25" x14ac:dyDescent="0.25">
      <c r="W3156" s="107"/>
      <c r="X3156" s="62"/>
      <c r="Y3156" s="108"/>
    </row>
    <row r="3157" spans="23:25" x14ac:dyDescent="0.25">
      <c r="W3157" s="107"/>
      <c r="X3157" s="62"/>
      <c r="Y3157" s="108"/>
    </row>
    <row r="3158" spans="23:25" x14ac:dyDescent="0.25">
      <c r="W3158" s="107"/>
      <c r="X3158" s="62"/>
      <c r="Y3158" s="108"/>
    </row>
    <row r="3159" spans="23:25" x14ac:dyDescent="0.25">
      <c r="W3159" s="107"/>
      <c r="X3159" s="62"/>
      <c r="Y3159" s="108"/>
    </row>
    <row r="3160" spans="23:25" x14ac:dyDescent="0.25">
      <c r="W3160" s="107"/>
      <c r="X3160" s="62"/>
      <c r="Y3160" s="108"/>
    </row>
    <row r="3161" spans="23:25" x14ac:dyDescent="0.25">
      <c r="W3161" s="107"/>
      <c r="X3161" s="62"/>
      <c r="Y3161" s="108"/>
    </row>
    <row r="3162" spans="23:25" x14ac:dyDescent="0.25">
      <c r="W3162" s="107"/>
      <c r="X3162" s="62"/>
      <c r="Y3162" s="108"/>
    </row>
    <row r="3163" spans="23:25" x14ac:dyDescent="0.25">
      <c r="W3163" s="107"/>
      <c r="X3163" s="62"/>
      <c r="Y3163" s="108"/>
    </row>
    <row r="3164" spans="23:25" x14ac:dyDescent="0.25">
      <c r="W3164" s="107"/>
      <c r="X3164" s="62"/>
      <c r="Y3164" s="108"/>
    </row>
    <row r="3165" spans="23:25" x14ac:dyDescent="0.25">
      <c r="W3165" s="107"/>
      <c r="X3165" s="62"/>
      <c r="Y3165" s="108"/>
    </row>
    <row r="3166" spans="23:25" x14ac:dyDescent="0.25">
      <c r="W3166" s="107"/>
      <c r="X3166" s="62"/>
      <c r="Y3166" s="108"/>
    </row>
    <row r="3167" spans="23:25" x14ac:dyDescent="0.25">
      <c r="W3167" s="107"/>
      <c r="X3167" s="62"/>
      <c r="Y3167" s="108"/>
    </row>
    <row r="3168" spans="23:25" x14ac:dyDescent="0.25">
      <c r="W3168" s="107"/>
      <c r="X3168" s="62"/>
      <c r="Y3168" s="108"/>
    </row>
    <row r="3169" spans="23:25" x14ac:dyDescent="0.25">
      <c r="W3169" s="107"/>
      <c r="X3169" s="62"/>
      <c r="Y3169" s="108"/>
    </row>
    <row r="3170" spans="23:25" x14ac:dyDescent="0.25">
      <c r="W3170" s="107"/>
      <c r="X3170" s="62"/>
      <c r="Y3170" s="108"/>
    </row>
    <row r="3171" spans="23:25" x14ac:dyDescent="0.25">
      <c r="W3171" s="107"/>
      <c r="X3171" s="62"/>
      <c r="Y3171" s="108"/>
    </row>
    <row r="3172" spans="23:25" x14ac:dyDescent="0.25">
      <c r="W3172" s="107"/>
      <c r="X3172" s="62"/>
      <c r="Y3172" s="108"/>
    </row>
    <row r="3173" spans="23:25" x14ac:dyDescent="0.25">
      <c r="W3173" s="107"/>
      <c r="X3173" s="62"/>
      <c r="Y3173" s="108"/>
    </row>
    <row r="3174" spans="23:25" x14ac:dyDescent="0.25">
      <c r="W3174" s="107"/>
      <c r="X3174" s="62"/>
      <c r="Y3174" s="108"/>
    </row>
    <row r="3175" spans="23:25" x14ac:dyDescent="0.25">
      <c r="W3175" s="107"/>
      <c r="X3175" s="62"/>
      <c r="Y3175" s="108"/>
    </row>
    <row r="3176" spans="23:25" x14ac:dyDescent="0.25">
      <c r="W3176" s="107"/>
      <c r="X3176" s="62"/>
      <c r="Y3176" s="108"/>
    </row>
    <row r="3177" spans="23:25" x14ac:dyDescent="0.25">
      <c r="W3177" s="107"/>
      <c r="X3177" s="62"/>
      <c r="Y3177" s="108"/>
    </row>
    <row r="3178" spans="23:25" x14ac:dyDescent="0.25">
      <c r="W3178" s="107"/>
      <c r="X3178" s="62"/>
      <c r="Y3178" s="108"/>
    </row>
    <row r="3179" spans="23:25" x14ac:dyDescent="0.25">
      <c r="W3179" s="107"/>
      <c r="X3179" s="62"/>
      <c r="Y3179" s="108"/>
    </row>
    <row r="3180" spans="23:25" x14ac:dyDescent="0.25">
      <c r="W3180" s="107"/>
      <c r="X3180" s="62"/>
      <c r="Y3180" s="108"/>
    </row>
    <row r="3181" spans="23:25" x14ac:dyDescent="0.25">
      <c r="W3181" s="107"/>
      <c r="X3181" s="62"/>
      <c r="Y3181" s="108"/>
    </row>
    <row r="3182" spans="23:25" x14ac:dyDescent="0.25">
      <c r="W3182" s="107"/>
      <c r="X3182" s="62"/>
      <c r="Y3182" s="108"/>
    </row>
    <row r="3183" spans="23:25" x14ac:dyDescent="0.25">
      <c r="W3183" s="107"/>
      <c r="X3183" s="62"/>
      <c r="Y3183" s="108"/>
    </row>
    <row r="3184" spans="23:25" x14ac:dyDescent="0.25">
      <c r="W3184" s="107"/>
      <c r="X3184" s="62"/>
      <c r="Y3184" s="108"/>
    </row>
    <row r="3185" spans="23:25" x14ac:dyDescent="0.25">
      <c r="W3185" s="107"/>
      <c r="X3185" s="62"/>
      <c r="Y3185" s="108"/>
    </row>
    <row r="3186" spans="23:25" x14ac:dyDescent="0.25">
      <c r="W3186" s="107"/>
      <c r="X3186" s="62"/>
      <c r="Y3186" s="108"/>
    </row>
    <row r="3187" spans="23:25" x14ac:dyDescent="0.25">
      <c r="W3187" s="107"/>
      <c r="X3187" s="62"/>
      <c r="Y3187" s="108"/>
    </row>
    <row r="3188" spans="23:25" x14ac:dyDescent="0.25">
      <c r="W3188" s="107"/>
      <c r="X3188" s="62"/>
      <c r="Y3188" s="108"/>
    </row>
    <row r="3189" spans="23:25" x14ac:dyDescent="0.25">
      <c r="W3189" s="107"/>
      <c r="X3189" s="62"/>
      <c r="Y3189" s="108"/>
    </row>
    <row r="3190" spans="23:25" x14ac:dyDescent="0.25">
      <c r="W3190" s="107"/>
      <c r="X3190" s="62"/>
      <c r="Y3190" s="108"/>
    </row>
    <row r="3191" spans="23:25" x14ac:dyDescent="0.25">
      <c r="W3191" s="107"/>
      <c r="X3191" s="62"/>
      <c r="Y3191" s="108"/>
    </row>
    <row r="3192" spans="23:25" x14ac:dyDescent="0.25">
      <c r="W3192" s="107"/>
      <c r="X3192" s="62"/>
      <c r="Y3192" s="108"/>
    </row>
    <row r="3193" spans="23:25" x14ac:dyDescent="0.25">
      <c r="W3193" s="107"/>
      <c r="X3193" s="62"/>
      <c r="Y3193" s="108"/>
    </row>
    <row r="3194" spans="23:25" x14ac:dyDescent="0.25">
      <c r="W3194" s="107"/>
      <c r="X3194" s="62"/>
      <c r="Y3194" s="108"/>
    </row>
    <row r="3195" spans="23:25" x14ac:dyDescent="0.25">
      <c r="W3195" s="107"/>
      <c r="X3195" s="62"/>
      <c r="Y3195" s="108"/>
    </row>
    <row r="3196" spans="23:25" x14ac:dyDescent="0.25">
      <c r="W3196" s="107"/>
      <c r="X3196" s="62"/>
      <c r="Y3196" s="108"/>
    </row>
    <row r="3197" spans="23:25" x14ac:dyDescent="0.25">
      <c r="W3197" s="107"/>
      <c r="X3197" s="62"/>
      <c r="Y3197" s="108"/>
    </row>
    <row r="3198" spans="23:25" x14ac:dyDescent="0.25">
      <c r="W3198" s="107"/>
      <c r="X3198" s="62"/>
      <c r="Y3198" s="108"/>
    </row>
    <row r="3199" spans="23:25" x14ac:dyDescent="0.25">
      <c r="W3199" s="107"/>
      <c r="X3199" s="62"/>
      <c r="Y3199" s="108"/>
    </row>
    <row r="3200" spans="23:25" x14ac:dyDescent="0.25">
      <c r="W3200" s="107"/>
      <c r="X3200" s="62"/>
      <c r="Y3200" s="108"/>
    </row>
    <row r="3201" spans="23:25" x14ac:dyDescent="0.25">
      <c r="W3201" s="107"/>
      <c r="X3201" s="62"/>
      <c r="Y3201" s="108"/>
    </row>
    <row r="3202" spans="23:25" x14ac:dyDescent="0.25">
      <c r="W3202" s="107"/>
      <c r="X3202" s="62"/>
      <c r="Y3202" s="108"/>
    </row>
    <row r="3203" spans="23:25" x14ac:dyDescent="0.25">
      <c r="W3203" s="107"/>
      <c r="X3203" s="62"/>
      <c r="Y3203" s="108"/>
    </row>
    <row r="3204" spans="23:25" x14ac:dyDescent="0.25">
      <c r="W3204" s="107"/>
      <c r="X3204" s="62"/>
      <c r="Y3204" s="108"/>
    </row>
    <row r="3205" spans="23:25" x14ac:dyDescent="0.25">
      <c r="W3205" s="107"/>
      <c r="X3205" s="62"/>
      <c r="Y3205" s="108"/>
    </row>
    <row r="3206" spans="23:25" x14ac:dyDescent="0.25">
      <c r="W3206" s="107"/>
      <c r="X3206" s="62"/>
      <c r="Y3206" s="108"/>
    </row>
    <row r="3207" spans="23:25" x14ac:dyDescent="0.25">
      <c r="W3207" s="107"/>
      <c r="X3207" s="62"/>
      <c r="Y3207" s="108"/>
    </row>
    <row r="3208" spans="23:25" x14ac:dyDescent="0.25">
      <c r="W3208" s="107"/>
      <c r="X3208" s="62"/>
      <c r="Y3208" s="108"/>
    </row>
    <row r="3209" spans="23:25" x14ac:dyDescent="0.25">
      <c r="W3209" s="107"/>
      <c r="X3209" s="62"/>
      <c r="Y3209" s="108"/>
    </row>
    <row r="3210" spans="23:25" x14ac:dyDescent="0.25">
      <c r="W3210" s="107"/>
      <c r="X3210" s="62"/>
      <c r="Y3210" s="108"/>
    </row>
    <row r="3211" spans="23:25" x14ac:dyDescent="0.25">
      <c r="W3211" s="107"/>
      <c r="X3211" s="62"/>
      <c r="Y3211" s="108"/>
    </row>
    <row r="3212" spans="23:25" x14ac:dyDescent="0.25">
      <c r="W3212" s="107"/>
      <c r="X3212" s="62"/>
      <c r="Y3212" s="108"/>
    </row>
    <row r="3213" spans="23:25" x14ac:dyDescent="0.25">
      <c r="W3213" s="107"/>
      <c r="X3213" s="62"/>
      <c r="Y3213" s="108"/>
    </row>
    <row r="3214" spans="23:25" x14ac:dyDescent="0.25">
      <c r="W3214" s="107"/>
      <c r="X3214" s="62"/>
      <c r="Y3214" s="108"/>
    </row>
    <row r="3215" spans="23:25" x14ac:dyDescent="0.25">
      <c r="W3215" s="107"/>
      <c r="X3215" s="62"/>
      <c r="Y3215" s="108"/>
    </row>
    <row r="3216" spans="23:25" x14ac:dyDescent="0.25">
      <c r="W3216" s="107"/>
      <c r="X3216" s="62"/>
      <c r="Y3216" s="108"/>
    </row>
    <row r="3217" spans="23:25" x14ac:dyDescent="0.25">
      <c r="W3217" s="107"/>
      <c r="X3217" s="62"/>
      <c r="Y3217" s="108"/>
    </row>
    <row r="3218" spans="23:25" x14ac:dyDescent="0.25">
      <c r="W3218" s="107"/>
      <c r="X3218" s="62"/>
      <c r="Y3218" s="108"/>
    </row>
    <row r="3219" spans="23:25" x14ac:dyDescent="0.25">
      <c r="W3219" s="107"/>
      <c r="X3219" s="62"/>
      <c r="Y3219" s="108"/>
    </row>
    <row r="3220" spans="23:25" x14ac:dyDescent="0.25">
      <c r="W3220" s="107"/>
      <c r="X3220" s="62"/>
      <c r="Y3220" s="108"/>
    </row>
    <row r="3221" spans="23:25" x14ac:dyDescent="0.25">
      <c r="W3221" s="107"/>
      <c r="X3221" s="62"/>
      <c r="Y3221" s="108"/>
    </row>
    <row r="3222" spans="23:25" x14ac:dyDescent="0.25">
      <c r="W3222" s="107"/>
      <c r="X3222" s="62"/>
      <c r="Y3222" s="108"/>
    </row>
    <row r="3223" spans="23:25" x14ac:dyDescent="0.25">
      <c r="W3223" s="107"/>
      <c r="X3223" s="62"/>
      <c r="Y3223" s="108"/>
    </row>
    <row r="3224" spans="23:25" x14ac:dyDescent="0.25">
      <c r="W3224" s="107"/>
      <c r="X3224" s="62"/>
      <c r="Y3224" s="108"/>
    </row>
    <row r="3225" spans="23:25" x14ac:dyDescent="0.25">
      <c r="W3225" s="107"/>
      <c r="X3225" s="62"/>
      <c r="Y3225" s="108"/>
    </row>
    <row r="3226" spans="23:25" x14ac:dyDescent="0.25">
      <c r="W3226" s="107"/>
      <c r="X3226" s="62"/>
      <c r="Y3226" s="108"/>
    </row>
    <row r="3227" spans="23:25" x14ac:dyDescent="0.25">
      <c r="W3227" s="107"/>
      <c r="X3227" s="62"/>
      <c r="Y3227" s="108"/>
    </row>
    <row r="3228" spans="23:25" x14ac:dyDescent="0.25">
      <c r="W3228" s="107"/>
      <c r="X3228" s="62"/>
      <c r="Y3228" s="108"/>
    </row>
    <row r="3229" spans="23:25" x14ac:dyDescent="0.25">
      <c r="W3229" s="107"/>
      <c r="X3229" s="62"/>
      <c r="Y3229" s="108"/>
    </row>
    <row r="3230" spans="23:25" x14ac:dyDescent="0.25">
      <c r="W3230" s="107"/>
      <c r="X3230" s="62"/>
      <c r="Y3230" s="108"/>
    </row>
    <row r="3231" spans="23:25" x14ac:dyDescent="0.25">
      <c r="W3231" s="107"/>
      <c r="X3231" s="62"/>
      <c r="Y3231" s="108"/>
    </row>
    <row r="3232" spans="23:25" x14ac:dyDescent="0.25">
      <c r="W3232" s="107"/>
      <c r="X3232" s="62"/>
      <c r="Y3232" s="108"/>
    </row>
    <row r="3233" spans="23:25" x14ac:dyDescent="0.25">
      <c r="W3233" s="107"/>
      <c r="X3233" s="62"/>
      <c r="Y3233" s="108"/>
    </row>
    <row r="3234" spans="23:25" x14ac:dyDescent="0.25">
      <c r="W3234" s="107"/>
      <c r="X3234" s="62"/>
      <c r="Y3234" s="108"/>
    </row>
    <row r="3235" spans="23:25" x14ac:dyDescent="0.25">
      <c r="W3235" s="107"/>
      <c r="X3235" s="62"/>
      <c r="Y3235" s="108"/>
    </row>
    <row r="3236" spans="23:25" x14ac:dyDescent="0.25">
      <c r="W3236" s="107"/>
      <c r="X3236" s="62"/>
      <c r="Y3236" s="108"/>
    </row>
    <row r="3237" spans="23:25" x14ac:dyDescent="0.25">
      <c r="W3237" s="107"/>
      <c r="X3237" s="62"/>
      <c r="Y3237" s="108"/>
    </row>
    <row r="3238" spans="23:25" x14ac:dyDescent="0.25">
      <c r="W3238" s="107"/>
      <c r="X3238" s="62"/>
      <c r="Y3238" s="108"/>
    </row>
    <row r="3239" spans="23:25" x14ac:dyDescent="0.25">
      <c r="W3239" s="107"/>
      <c r="X3239" s="62"/>
      <c r="Y3239" s="108"/>
    </row>
    <row r="3240" spans="23:25" x14ac:dyDescent="0.25">
      <c r="W3240" s="107"/>
      <c r="X3240" s="62"/>
      <c r="Y3240" s="108"/>
    </row>
    <row r="3241" spans="23:25" x14ac:dyDescent="0.25">
      <c r="W3241" s="107"/>
      <c r="X3241" s="62"/>
      <c r="Y3241" s="108"/>
    </row>
    <row r="3242" spans="23:25" x14ac:dyDescent="0.25">
      <c r="W3242" s="107"/>
      <c r="X3242" s="62"/>
      <c r="Y3242" s="108"/>
    </row>
    <row r="3243" spans="23:25" x14ac:dyDescent="0.25">
      <c r="W3243" s="107"/>
      <c r="X3243" s="62"/>
      <c r="Y3243" s="108"/>
    </row>
    <row r="3244" spans="23:25" x14ac:dyDescent="0.25">
      <c r="W3244" s="107"/>
      <c r="X3244" s="62"/>
      <c r="Y3244" s="108"/>
    </row>
    <row r="3245" spans="23:25" x14ac:dyDescent="0.25">
      <c r="W3245" s="107"/>
      <c r="X3245" s="62"/>
      <c r="Y3245" s="108"/>
    </row>
    <row r="3246" spans="23:25" x14ac:dyDescent="0.25">
      <c r="W3246" s="107"/>
      <c r="X3246" s="62"/>
      <c r="Y3246" s="108"/>
    </row>
    <row r="3247" spans="23:25" x14ac:dyDescent="0.25">
      <c r="W3247" s="107"/>
      <c r="X3247" s="62"/>
      <c r="Y3247" s="108"/>
    </row>
    <row r="3248" spans="23:25" x14ac:dyDescent="0.25">
      <c r="W3248" s="107"/>
      <c r="X3248" s="62"/>
      <c r="Y3248" s="108"/>
    </row>
    <row r="3249" spans="23:25" x14ac:dyDescent="0.25">
      <c r="W3249" s="107"/>
      <c r="X3249" s="62"/>
      <c r="Y3249" s="108"/>
    </row>
    <row r="3250" spans="23:25" x14ac:dyDescent="0.25">
      <c r="W3250" s="107"/>
      <c r="X3250" s="62"/>
      <c r="Y3250" s="108"/>
    </row>
    <row r="3251" spans="23:25" x14ac:dyDescent="0.25">
      <c r="W3251" s="107"/>
      <c r="X3251" s="62"/>
      <c r="Y3251" s="108"/>
    </row>
    <row r="3252" spans="23:25" x14ac:dyDescent="0.25">
      <c r="W3252" s="107"/>
      <c r="X3252" s="62"/>
      <c r="Y3252" s="108"/>
    </row>
    <row r="3253" spans="23:25" x14ac:dyDescent="0.25">
      <c r="W3253" s="107"/>
      <c r="X3253" s="62"/>
      <c r="Y3253" s="108"/>
    </row>
    <row r="3254" spans="23:25" x14ac:dyDescent="0.25">
      <c r="W3254" s="107"/>
      <c r="X3254" s="62"/>
      <c r="Y3254" s="108"/>
    </row>
    <row r="3255" spans="23:25" x14ac:dyDescent="0.25">
      <c r="W3255" s="107"/>
      <c r="X3255" s="62"/>
      <c r="Y3255" s="108"/>
    </row>
    <row r="3256" spans="23:25" x14ac:dyDescent="0.25">
      <c r="W3256" s="107"/>
      <c r="X3256" s="62"/>
      <c r="Y3256" s="108"/>
    </row>
    <row r="3257" spans="23:25" x14ac:dyDescent="0.25">
      <c r="W3257" s="107"/>
      <c r="X3257" s="62"/>
      <c r="Y3257" s="108"/>
    </row>
    <row r="3258" spans="23:25" x14ac:dyDescent="0.25">
      <c r="W3258" s="107"/>
      <c r="X3258" s="62"/>
      <c r="Y3258" s="108"/>
    </row>
    <row r="3259" spans="23:25" x14ac:dyDescent="0.25">
      <c r="W3259" s="107"/>
      <c r="X3259" s="62"/>
      <c r="Y3259" s="108"/>
    </row>
    <row r="3260" spans="23:25" x14ac:dyDescent="0.25">
      <c r="W3260" s="107"/>
      <c r="X3260" s="62"/>
      <c r="Y3260" s="108"/>
    </row>
    <row r="3261" spans="23:25" x14ac:dyDescent="0.25">
      <c r="W3261" s="107"/>
      <c r="X3261" s="62"/>
      <c r="Y3261" s="108"/>
    </row>
    <row r="3262" spans="23:25" x14ac:dyDescent="0.25">
      <c r="W3262" s="107"/>
      <c r="X3262" s="62"/>
      <c r="Y3262" s="108"/>
    </row>
    <row r="3263" spans="23:25" x14ac:dyDescent="0.25">
      <c r="W3263" s="107"/>
      <c r="X3263" s="62"/>
      <c r="Y3263" s="108"/>
    </row>
    <row r="3264" spans="23:25" x14ac:dyDescent="0.25">
      <c r="W3264" s="107"/>
      <c r="X3264" s="62"/>
      <c r="Y3264" s="108"/>
    </row>
    <row r="3265" spans="23:25" x14ac:dyDescent="0.25">
      <c r="W3265" s="107"/>
      <c r="X3265" s="62"/>
      <c r="Y3265" s="108"/>
    </row>
    <row r="3266" spans="23:25" x14ac:dyDescent="0.25">
      <c r="W3266" s="107"/>
      <c r="X3266" s="62"/>
      <c r="Y3266" s="108"/>
    </row>
    <row r="3267" spans="23:25" x14ac:dyDescent="0.25">
      <c r="W3267" s="107"/>
      <c r="X3267" s="62"/>
      <c r="Y3267" s="108"/>
    </row>
    <row r="3268" spans="23:25" x14ac:dyDescent="0.25">
      <c r="W3268" s="107"/>
      <c r="X3268" s="62"/>
      <c r="Y3268" s="108"/>
    </row>
    <row r="3269" spans="23:25" x14ac:dyDescent="0.25">
      <c r="W3269" s="107"/>
      <c r="X3269" s="62"/>
      <c r="Y3269" s="108"/>
    </row>
    <row r="3270" spans="23:25" x14ac:dyDescent="0.25">
      <c r="W3270" s="107"/>
      <c r="X3270" s="62"/>
      <c r="Y3270" s="108"/>
    </row>
    <row r="3271" spans="23:25" x14ac:dyDescent="0.25">
      <c r="W3271" s="107"/>
      <c r="X3271" s="62"/>
      <c r="Y3271" s="108"/>
    </row>
    <row r="3272" spans="23:25" x14ac:dyDescent="0.25">
      <c r="W3272" s="107"/>
      <c r="X3272" s="62"/>
      <c r="Y3272" s="108"/>
    </row>
    <row r="3273" spans="23:25" x14ac:dyDescent="0.25">
      <c r="W3273" s="107"/>
      <c r="X3273" s="62"/>
      <c r="Y3273" s="108"/>
    </row>
    <row r="3274" spans="23:25" x14ac:dyDescent="0.25">
      <c r="W3274" s="107"/>
      <c r="X3274" s="62"/>
      <c r="Y3274" s="108"/>
    </row>
    <row r="3275" spans="23:25" x14ac:dyDescent="0.25">
      <c r="W3275" s="107"/>
      <c r="X3275" s="62"/>
      <c r="Y3275" s="108"/>
    </row>
    <row r="3276" spans="23:25" x14ac:dyDescent="0.25">
      <c r="W3276" s="107"/>
      <c r="X3276" s="62"/>
      <c r="Y3276" s="108"/>
    </row>
    <row r="3277" spans="23:25" x14ac:dyDescent="0.25">
      <c r="W3277" s="107"/>
      <c r="X3277" s="62"/>
      <c r="Y3277" s="108"/>
    </row>
    <row r="3278" spans="23:25" x14ac:dyDescent="0.25">
      <c r="W3278" s="107"/>
      <c r="X3278" s="62"/>
      <c r="Y3278" s="108"/>
    </row>
    <row r="3279" spans="23:25" x14ac:dyDescent="0.25">
      <c r="W3279" s="107"/>
      <c r="X3279" s="62"/>
      <c r="Y3279" s="108"/>
    </row>
    <row r="3280" spans="23:25" x14ac:dyDescent="0.25">
      <c r="W3280" s="107"/>
      <c r="X3280" s="62"/>
      <c r="Y3280" s="108"/>
    </row>
    <row r="3281" spans="23:25" x14ac:dyDescent="0.25">
      <c r="W3281" s="107"/>
      <c r="X3281" s="62"/>
      <c r="Y3281" s="108"/>
    </row>
    <row r="3282" spans="23:25" x14ac:dyDescent="0.25">
      <c r="W3282" s="107"/>
      <c r="X3282" s="62"/>
      <c r="Y3282" s="108"/>
    </row>
    <row r="3283" spans="23:25" x14ac:dyDescent="0.25">
      <c r="W3283" s="107"/>
      <c r="X3283" s="62"/>
      <c r="Y3283" s="108"/>
    </row>
    <row r="3284" spans="23:25" x14ac:dyDescent="0.25">
      <c r="W3284" s="107"/>
      <c r="X3284" s="62"/>
      <c r="Y3284" s="108"/>
    </row>
    <row r="3285" spans="23:25" x14ac:dyDescent="0.25">
      <c r="W3285" s="107"/>
      <c r="X3285" s="62"/>
      <c r="Y3285" s="108"/>
    </row>
    <row r="3286" spans="23:25" x14ac:dyDescent="0.25">
      <c r="W3286" s="107"/>
      <c r="X3286" s="62"/>
      <c r="Y3286" s="108"/>
    </row>
    <row r="3287" spans="23:25" x14ac:dyDescent="0.25">
      <c r="W3287" s="107"/>
      <c r="X3287" s="62"/>
      <c r="Y3287" s="108"/>
    </row>
    <row r="3288" spans="23:25" x14ac:dyDescent="0.25">
      <c r="W3288" s="107"/>
      <c r="X3288" s="62"/>
      <c r="Y3288" s="108"/>
    </row>
    <row r="3289" spans="23:25" x14ac:dyDescent="0.25">
      <c r="W3289" s="107"/>
      <c r="X3289" s="62"/>
      <c r="Y3289" s="108"/>
    </row>
    <row r="3290" spans="23:25" x14ac:dyDescent="0.25">
      <c r="W3290" s="107"/>
      <c r="X3290" s="62"/>
      <c r="Y3290" s="108"/>
    </row>
    <row r="3291" spans="23:25" x14ac:dyDescent="0.25">
      <c r="W3291" s="107"/>
      <c r="X3291" s="62"/>
      <c r="Y3291" s="108"/>
    </row>
    <row r="3292" spans="23:25" x14ac:dyDescent="0.25">
      <c r="W3292" s="107"/>
      <c r="X3292" s="62"/>
      <c r="Y3292" s="108"/>
    </row>
    <row r="3293" spans="23:25" x14ac:dyDescent="0.25">
      <c r="W3293" s="107"/>
      <c r="X3293" s="62"/>
      <c r="Y3293" s="108"/>
    </row>
    <row r="3294" spans="23:25" x14ac:dyDescent="0.25">
      <c r="W3294" s="107"/>
      <c r="X3294" s="62"/>
      <c r="Y3294" s="108"/>
    </row>
    <row r="3295" spans="23:25" x14ac:dyDescent="0.25">
      <c r="W3295" s="107"/>
      <c r="X3295" s="62"/>
      <c r="Y3295" s="108"/>
    </row>
    <row r="3296" spans="23:25" x14ac:dyDescent="0.25">
      <c r="W3296" s="107"/>
      <c r="X3296" s="62"/>
      <c r="Y3296" s="108"/>
    </row>
    <row r="3297" spans="23:25" x14ac:dyDescent="0.25">
      <c r="W3297" s="107"/>
      <c r="X3297" s="62"/>
      <c r="Y3297" s="108"/>
    </row>
    <row r="3298" spans="23:25" x14ac:dyDescent="0.25">
      <c r="W3298" s="107"/>
      <c r="X3298" s="62"/>
      <c r="Y3298" s="108"/>
    </row>
    <row r="3299" spans="23:25" x14ac:dyDescent="0.25">
      <c r="W3299" s="107"/>
      <c r="X3299" s="62"/>
      <c r="Y3299" s="108"/>
    </row>
    <row r="3300" spans="23:25" x14ac:dyDescent="0.25">
      <c r="W3300" s="107"/>
      <c r="X3300" s="62"/>
      <c r="Y3300" s="108"/>
    </row>
    <row r="3301" spans="23:25" x14ac:dyDescent="0.25">
      <c r="W3301" s="107"/>
      <c r="X3301" s="62"/>
      <c r="Y3301" s="108"/>
    </row>
    <row r="3302" spans="23:25" x14ac:dyDescent="0.25">
      <c r="W3302" s="107"/>
      <c r="X3302" s="62"/>
      <c r="Y3302" s="108"/>
    </row>
    <row r="3303" spans="23:25" x14ac:dyDescent="0.25">
      <c r="W3303" s="107"/>
      <c r="X3303" s="62"/>
      <c r="Y3303" s="108"/>
    </row>
    <row r="3304" spans="23:25" x14ac:dyDescent="0.25">
      <c r="W3304" s="107"/>
      <c r="X3304" s="62"/>
      <c r="Y3304" s="108"/>
    </row>
    <row r="3305" spans="23:25" x14ac:dyDescent="0.25">
      <c r="W3305" s="107"/>
      <c r="X3305" s="62"/>
      <c r="Y3305" s="108"/>
    </row>
    <row r="3306" spans="23:25" x14ac:dyDescent="0.25">
      <c r="W3306" s="107"/>
      <c r="X3306" s="62"/>
      <c r="Y3306" s="108"/>
    </row>
    <row r="3307" spans="23:25" x14ac:dyDescent="0.25">
      <c r="W3307" s="107"/>
      <c r="X3307" s="62"/>
      <c r="Y3307" s="108"/>
    </row>
    <row r="3308" spans="23:25" x14ac:dyDescent="0.25">
      <c r="W3308" s="107"/>
      <c r="X3308" s="62"/>
      <c r="Y3308" s="108"/>
    </row>
    <row r="3309" spans="23:25" x14ac:dyDescent="0.25">
      <c r="W3309" s="107"/>
      <c r="X3309" s="62"/>
      <c r="Y3309" s="108"/>
    </row>
    <row r="3310" spans="23:25" x14ac:dyDescent="0.25">
      <c r="W3310" s="107"/>
      <c r="X3310" s="62"/>
      <c r="Y3310" s="108"/>
    </row>
    <row r="3311" spans="23:25" x14ac:dyDescent="0.25">
      <c r="W3311" s="107"/>
      <c r="X3311" s="62"/>
      <c r="Y3311" s="108"/>
    </row>
    <row r="3312" spans="23:25" x14ac:dyDescent="0.25">
      <c r="W3312" s="107"/>
      <c r="X3312" s="62"/>
      <c r="Y3312" s="108"/>
    </row>
    <row r="3313" spans="23:25" x14ac:dyDescent="0.25">
      <c r="W3313" s="107"/>
      <c r="X3313" s="62"/>
      <c r="Y3313" s="108"/>
    </row>
    <row r="3314" spans="23:25" x14ac:dyDescent="0.25">
      <c r="W3314" s="107"/>
      <c r="X3314" s="62"/>
      <c r="Y3314" s="108"/>
    </row>
    <row r="3315" spans="23:25" x14ac:dyDescent="0.25">
      <c r="W3315" s="107"/>
      <c r="X3315" s="62"/>
      <c r="Y3315" s="108"/>
    </row>
    <row r="3316" spans="23:25" x14ac:dyDescent="0.25">
      <c r="W3316" s="107"/>
      <c r="X3316" s="62"/>
      <c r="Y3316" s="108"/>
    </row>
    <row r="3317" spans="23:25" x14ac:dyDescent="0.25">
      <c r="W3317" s="107"/>
      <c r="X3317" s="62"/>
      <c r="Y3317" s="108"/>
    </row>
    <row r="3318" spans="23:25" x14ac:dyDescent="0.25">
      <c r="W3318" s="107"/>
      <c r="X3318" s="62"/>
      <c r="Y3318" s="108"/>
    </row>
    <row r="3319" spans="23:25" x14ac:dyDescent="0.25">
      <c r="W3319" s="107"/>
      <c r="X3319" s="62"/>
      <c r="Y3319" s="108"/>
    </row>
    <row r="3320" spans="23:25" x14ac:dyDescent="0.25">
      <c r="W3320" s="107"/>
      <c r="X3320" s="62"/>
      <c r="Y3320" s="108"/>
    </row>
    <row r="3321" spans="23:25" x14ac:dyDescent="0.25">
      <c r="W3321" s="107"/>
      <c r="X3321" s="62"/>
      <c r="Y3321" s="108"/>
    </row>
    <row r="3322" spans="23:25" x14ac:dyDescent="0.25">
      <c r="W3322" s="107"/>
      <c r="X3322" s="62"/>
      <c r="Y3322" s="108"/>
    </row>
    <row r="3323" spans="23:25" x14ac:dyDescent="0.25">
      <c r="W3323" s="107"/>
      <c r="X3323" s="62"/>
      <c r="Y3323" s="108"/>
    </row>
    <row r="3324" spans="23:25" x14ac:dyDescent="0.25">
      <c r="W3324" s="107"/>
      <c r="X3324" s="62"/>
      <c r="Y3324" s="108"/>
    </row>
    <row r="3325" spans="23:25" x14ac:dyDescent="0.25">
      <c r="W3325" s="107"/>
      <c r="X3325" s="62"/>
      <c r="Y3325" s="108"/>
    </row>
    <row r="3326" spans="23:25" x14ac:dyDescent="0.25">
      <c r="W3326" s="107"/>
      <c r="X3326" s="62"/>
      <c r="Y3326" s="108"/>
    </row>
    <row r="3327" spans="23:25" x14ac:dyDescent="0.25">
      <c r="W3327" s="107"/>
      <c r="X3327" s="62"/>
      <c r="Y3327" s="108"/>
    </row>
    <row r="3328" spans="23:25" x14ac:dyDescent="0.25">
      <c r="W3328" s="107"/>
      <c r="X3328" s="62"/>
      <c r="Y3328" s="108"/>
    </row>
    <row r="3329" spans="23:25" x14ac:dyDescent="0.25">
      <c r="W3329" s="107"/>
      <c r="X3329" s="62"/>
      <c r="Y3329" s="108"/>
    </row>
    <row r="3330" spans="23:25" x14ac:dyDescent="0.25">
      <c r="W3330" s="107"/>
      <c r="X3330" s="62"/>
      <c r="Y3330" s="108"/>
    </row>
    <row r="3331" spans="23:25" x14ac:dyDescent="0.25">
      <c r="W3331" s="107"/>
      <c r="X3331" s="62"/>
      <c r="Y3331" s="108"/>
    </row>
    <row r="3332" spans="23:25" x14ac:dyDescent="0.25">
      <c r="W3332" s="107"/>
      <c r="X3332" s="62"/>
      <c r="Y3332" s="108"/>
    </row>
    <row r="3333" spans="23:25" x14ac:dyDescent="0.25">
      <c r="W3333" s="107"/>
      <c r="X3333" s="62"/>
      <c r="Y3333" s="108"/>
    </row>
    <row r="3334" spans="23:25" x14ac:dyDescent="0.25">
      <c r="W3334" s="107"/>
      <c r="X3334" s="62"/>
      <c r="Y3334" s="108"/>
    </row>
    <row r="3335" spans="23:25" x14ac:dyDescent="0.25">
      <c r="W3335" s="107"/>
      <c r="X3335" s="62"/>
      <c r="Y3335" s="108"/>
    </row>
    <row r="3336" spans="23:25" x14ac:dyDescent="0.25">
      <c r="W3336" s="107"/>
      <c r="X3336" s="62"/>
      <c r="Y3336" s="108"/>
    </row>
    <row r="3337" spans="23:25" x14ac:dyDescent="0.25">
      <c r="W3337" s="107"/>
      <c r="X3337" s="62"/>
      <c r="Y3337" s="108"/>
    </row>
    <row r="3338" spans="23:25" x14ac:dyDescent="0.25">
      <c r="W3338" s="107"/>
      <c r="X3338" s="62"/>
      <c r="Y3338" s="108"/>
    </row>
    <row r="3339" spans="23:25" x14ac:dyDescent="0.25">
      <c r="W3339" s="107"/>
      <c r="X3339" s="62"/>
      <c r="Y3339" s="108"/>
    </row>
    <row r="3340" spans="23:25" x14ac:dyDescent="0.25">
      <c r="W3340" s="107"/>
      <c r="X3340" s="62"/>
      <c r="Y3340" s="108"/>
    </row>
    <row r="3341" spans="23:25" x14ac:dyDescent="0.25">
      <c r="W3341" s="107"/>
      <c r="X3341" s="62"/>
      <c r="Y3341" s="108"/>
    </row>
    <row r="3342" spans="23:25" x14ac:dyDescent="0.25">
      <c r="W3342" s="107"/>
      <c r="X3342" s="62"/>
      <c r="Y3342" s="108"/>
    </row>
    <row r="3343" spans="23:25" x14ac:dyDescent="0.25">
      <c r="W3343" s="107"/>
      <c r="X3343" s="62"/>
      <c r="Y3343" s="108"/>
    </row>
    <row r="3344" spans="23:25" x14ac:dyDescent="0.25">
      <c r="W3344" s="107"/>
      <c r="X3344" s="62"/>
      <c r="Y3344" s="108"/>
    </row>
    <row r="3345" spans="23:25" x14ac:dyDescent="0.25">
      <c r="W3345" s="107"/>
      <c r="X3345" s="62"/>
      <c r="Y3345" s="108"/>
    </row>
    <row r="3346" spans="23:25" x14ac:dyDescent="0.25">
      <c r="W3346" s="107"/>
      <c r="X3346" s="62"/>
      <c r="Y3346" s="108"/>
    </row>
    <row r="3347" spans="23:25" x14ac:dyDescent="0.25">
      <c r="W3347" s="107"/>
      <c r="X3347" s="62"/>
      <c r="Y3347" s="108"/>
    </row>
    <row r="3348" spans="23:25" x14ac:dyDescent="0.25">
      <c r="W3348" s="107"/>
      <c r="X3348" s="62"/>
      <c r="Y3348" s="108"/>
    </row>
    <row r="3349" spans="23:25" x14ac:dyDescent="0.25">
      <c r="W3349" s="107"/>
      <c r="X3349" s="62"/>
      <c r="Y3349" s="108"/>
    </row>
    <row r="3350" spans="23:25" x14ac:dyDescent="0.25">
      <c r="W3350" s="107"/>
      <c r="X3350" s="62"/>
      <c r="Y3350" s="108"/>
    </row>
    <row r="3351" spans="23:25" x14ac:dyDescent="0.25">
      <c r="W3351" s="107"/>
      <c r="X3351" s="62"/>
      <c r="Y3351" s="108"/>
    </row>
    <row r="3352" spans="23:25" x14ac:dyDescent="0.25">
      <c r="W3352" s="107"/>
      <c r="X3352" s="62"/>
      <c r="Y3352" s="108"/>
    </row>
    <row r="3353" spans="23:25" x14ac:dyDescent="0.25">
      <c r="W3353" s="107"/>
      <c r="X3353" s="62"/>
      <c r="Y3353" s="108"/>
    </row>
    <row r="3354" spans="23:25" x14ac:dyDescent="0.25">
      <c r="W3354" s="107"/>
      <c r="X3354" s="62"/>
      <c r="Y3354" s="108"/>
    </row>
    <row r="3355" spans="23:25" x14ac:dyDescent="0.25">
      <c r="W3355" s="107"/>
      <c r="X3355" s="62"/>
      <c r="Y3355" s="108"/>
    </row>
    <row r="3356" spans="23:25" x14ac:dyDescent="0.25">
      <c r="W3356" s="107"/>
      <c r="X3356" s="62"/>
      <c r="Y3356" s="108"/>
    </row>
    <row r="3357" spans="23:25" x14ac:dyDescent="0.25">
      <c r="W3357" s="107"/>
      <c r="X3357" s="62"/>
      <c r="Y3357" s="108"/>
    </row>
    <row r="3358" spans="23:25" x14ac:dyDescent="0.25">
      <c r="W3358" s="107"/>
      <c r="X3358" s="62"/>
      <c r="Y3358" s="108"/>
    </row>
    <row r="3359" spans="23:25" x14ac:dyDescent="0.25">
      <c r="W3359" s="107"/>
      <c r="X3359" s="62"/>
      <c r="Y3359" s="108"/>
    </row>
    <row r="3360" spans="23:25" x14ac:dyDescent="0.25">
      <c r="W3360" s="107"/>
      <c r="X3360" s="62"/>
      <c r="Y3360" s="108"/>
    </row>
    <row r="3361" spans="23:25" x14ac:dyDescent="0.25">
      <c r="W3361" s="107"/>
      <c r="X3361" s="62"/>
      <c r="Y3361" s="108"/>
    </row>
    <row r="3362" spans="23:25" x14ac:dyDescent="0.25">
      <c r="W3362" s="107"/>
      <c r="X3362" s="62"/>
      <c r="Y3362" s="108"/>
    </row>
    <row r="3363" spans="23:25" x14ac:dyDescent="0.25">
      <c r="W3363" s="107"/>
      <c r="X3363" s="62"/>
      <c r="Y3363" s="108"/>
    </row>
    <row r="3364" spans="23:25" x14ac:dyDescent="0.25">
      <c r="W3364" s="107"/>
      <c r="X3364" s="62"/>
      <c r="Y3364" s="108"/>
    </row>
    <row r="3365" spans="23:25" x14ac:dyDescent="0.25">
      <c r="W3365" s="107"/>
      <c r="X3365" s="62"/>
      <c r="Y3365" s="108"/>
    </row>
    <row r="3366" spans="23:25" x14ac:dyDescent="0.25">
      <c r="W3366" s="107"/>
      <c r="X3366" s="62"/>
      <c r="Y3366" s="108"/>
    </row>
    <row r="3367" spans="23:25" x14ac:dyDescent="0.25">
      <c r="W3367" s="107"/>
      <c r="X3367" s="62"/>
      <c r="Y3367" s="108"/>
    </row>
    <row r="3368" spans="23:25" x14ac:dyDescent="0.25">
      <c r="W3368" s="107"/>
      <c r="X3368" s="62"/>
      <c r="Y3368" s="108"/>
    </row>
    <row r="3369" spans="23:25" x14ac:dyDescent="0.25">
      <c r="W3369" s="107"/>
      <c r="X3369" s="62"/>
      <c r="Y3369" s="108"/>
    </row>
    <row r="3370" spans="23:25" x14ac:dyDescent="0.25">
      <c r="W3370" s="107"/>
      <c r="X3370" s="62"/>
      <c r="Y3370" s="108"/>
    </row>
    <row r="3371" spans="23:25" x14ac:dyDescent="0.25">
      <c r="W3371" s="107"/>
      <c r="X3371" s="62"/>
      <c r="Y3371" s="108"/>
    </row>
    <row r="3372" spans="23:25" x14ac:dyDescent="0.25">
      <c r="W3372" s="107"/>
      <c r="X3372" s="62"/>
      <c r="Y3372" s="108"/>
    </row>
    <row r="3373" spans="23:25" x14ac:dyDescent="0.25">
      <c r="W3373" s="107"/>
      <c r="X3373" s="62"/>
      <c r="Y3373" s="108"/>
    </row>
    <row r="3374" spans="23:25" x14ac:dyDescent="0.25">
      <c r="W3374" s="107"/>
      <c r="X3374" s="62"/>
      <c r="Y3374" s="108"/>
    </row>
    <row r="3375" spans="23:25" x14ac:dyDescent="0.25">
      <c r="W3375" s="107"/>
      <c r="X3375" s="62"/>
      <c r="Y3375" s="108"/>
    </row>
    <row r="3376" spans="23:25" x14ac:dyDescent="0.25">
      <c r="W3376" s="107"/>
      <c r="X3376" s="62"/>
      <c r="Y3376" s="108"/>
    </row>
    <row r="3377" spans="23:25" x14ac:dyDescent="0.25">
      <c r="W3377" s="107"/>
      <c r="X3377" s="62"/>
      <c r="Y3377" s="108"/>
    </row>
    <row r="3378" spans="23:25" x14ac:dyDescent="0.25">
      <c r="W3378" s="107"/>
      <c r="X3378" s="62"/>
      <c r="Y3378" s="108"/>
    </row>
    <row r="3379" spans="23:25" x14ac:dyDescent="0.25">
      <c r="W3379" s="107"/>
      <c r="X3379" s="62"/>
      <c r="Y3379" s="108"/>
    </row>
    <row r="3380" spans="23:25" x14ac:dyDescent="0.25">
      <c r="W3380" s="107"/>
      <c r="X3380" s="62"/>
      <c r="Y3380" s="108"/>
    </row>
    <row r="3381" spans="23:25" x14ac:dyDescent="0.25">
      <c r="W3381" s="107"/>
      <c r="X3381" s="62"/>
      <c r="Y3381" s="108"/>
    </row>
    <row r="3382" spans="23:25" x14ac:dyDescent="0.25">
      <c r="W3382" s="107"/>
      <c r="X3382" s="62"/>
      <c r="Y3382" s="108"/>
    </row>
    <row r="3383" spans="23:25" x14ac:dyDescent="0.25">
      <c r="W3383" s="107"/>
      <c r="X3383" s="62"/>
      <c r="Y3383" s="108"/>
    </row>
    <row r="3384" spans="23:25" x14ac:dyDescent="0.25">
      <c r="W3384" s="107"/>
      <c r="X3384" s="62"/>
      <c r="Y3384" s="108"/>
    </row>
    <row r="3385" spans="23:25" x14ac:dyDescent="0.25">
      <c r="W3385" s="107"/>
      <c r="X3385" s="62"/>
      <c r="Y3385" s="108"/>
    </row>
    <row r="3386" spans="23:25" x14ac:dyDescent="0.25">
      <c r="W3386" s="107"/>
      <c r="X3386" s="62"/>
      <c r="Y3386" s="108"/>
    </row>
    <row r="3387" spans="23:25" x14ac:dyDescent="0.25">
      <c r="W3387" s="107"/>
      <c r="X3387" s="62"/>
      <c r="Y3387" s="108"/>
    </row>
    <row r="3388" spans="23:25" x14ac:dyDescent="0.25">
      <c r="W3388" s="107"/>
      <c r="X3388" s="62"/>
      <c r="Y3388" s="108"/>
    </row>
    <row r="3389" spans="23:25" x14ac:dyDescent="0.25">
      <c r="W3389" s="107"/>
      <c r="X3389" s="62"/>
      <c r="Y3389" s="108"/>
    </row>
    <row r="3390" spans="23:25" x14ac:dyDescent="0.25">
      <c r="W3390" s="107"/>
      <c r="X3390" s="62"/>
      <c r="Y3390" s="108"/>
    </row>
    <row r="3391" spans="23:25" x14ac:dyDescent="0.25">
      <c r="W3391" s="107"/>
      <c r="X3391" s="62"/>
      <c r="Y3391" s="108"/>
    </row>
    <row r="3392" spans="23:25" x14ac:dyDescent="0.25">
      <c r="W3392" s="107"/>
      <c r="X3392" s="62"/>
      <c r="Y3392" s="108"/>
    </row>
    <row r="3393" spans="23:25" x14ac:dyDescent="0.25">
      <c r="W3393" s="107"/>
      <c r="X3393" s="62"/>
      <c r="Y3393" s="108"/>
    </row>
    <row r="3394" spans="23:25" x14ac:dyDescent="0.25">
      <c r="W3394" s="107"/>
      <c r="X3394" s="62"/>
      <c r="Y3394" s="108"/>
    </row>
    <row r="3395" spans="23:25" x14ac:dyDescent="0.25">
      <c r="W3395" s="107"/>
      <c r="X3395" s="62"/>
      <c r="Y3395" s="108"/>
    </row>
    <row r="3396" spans="23:25" x14ac:dyDescent="0.25">
      <c r="W3396" s="107"/>
      <c r="X3396" s="62"/>
      <c r="Y3396" s="108"/>
    </row>
    <row r="3397" spans="23:25" x14ac:dyDescent="0.25">
      <c r="W3397" s="107"/>
      <c r="X3397" s="62"/>
      <c r="Y3397" s="108"/>
    </row>
    <row r="3398" spans="23:25" x14ac:dyDescent="0.25">
      <c r="W3398" s="107"/>
      <c r="X3398" s="62"/>
      <c r="Y3398" s="108"/>
    </row>
    <row r="3399" spans="23:25" x14ac:dyDescent="0.25">
      <c r="W3399" s="107"/>
      <c r="X3399" s="62"/>
      <c r="Y3399" s="108"/>
    </row>
    <row r="3400" spans="23:25" x14ac:dyDescent="0.25">
      <c r="W3400" s="107"/>
      <c r="X3400" s="62"/>
      <c r="Y3400" s="108"/>
    </row>
    <row r="3401" spans="23:25" x14ac:dyDescent="0.25">
      <c r="W3401" s="107"/>
      <c r="X3401" s="62"/>
      <c r="Y3401" s="108"/>
    </row>
    <row r="3402" spans="23:25" x14ac:dyDescent="0.25">
      <c r="W3402" s="107"/>
      <c r="X3402" s="62"/>
      <c r="Y3402" s="108"/>
    </row>
    <row r="3403" spans="23:25" x14ac:dyDescent="0.25">
      <c r="W3403" s="107"/>
      <c r="X3403" s="62"/>
      <c r="Y3403" s="108"/>
    </row>
    <row r="3404" spans="23:25" x14ac:dyDescent="0.25">
      <c r="W3404" s="107"/>
      <c r="X3404" s="62"/>
      <c r="Y3404" s="108"/>
    </row>
    <row r="3405" spans="23:25" x14ac:dyDescent="0.25">
      <c r="W3405" s="107"/>
      <c r="X3405" s="62"/>
      <c r="Y3405" s="108"/>
    </row>
    <row r="3406" spans="23:25" x14ac:dyDescent="0.25">
      <c r="W3406" s="107"/>
      <c r="X3406" s="62"/>
      <c r="Y3406" s="108"/>
    </row>
    <row r="3407" spans="23:25" x14ac:dyDescent="0.25">
      <c r="W3407" s="107"/>
      <c r="X3407" s="62"/>
      <c r="Y3407" s="108"/>
    </row>
    <row r="3408" spans="23:25" x14ac:dyDescent="0.25">
      <c r="W3408" s="107"/>
      <c r="X3408" s="62"/>
      <c r="Y3408" s="108"/>
    </row>
    <row r="3409" spans="23:25" x14ac:dyDescent="0.25">
      <c r="W3409" s="107"/>
      <c r="X3409" s="62"/>
      <c r="Y3409" s="108"/>
    </row>
    <row r="3410" spans="23:25" x14ac:dyDescent="0.25">
      <c r="W3410" s="107"/>
      <c r="X3410" s="62"/>
      <c r="Y3410" s="108"/>
    </row>
    <row r="3411" spans="23:25" x14ac:dyDescent="0.25">
      <c r="W3411" s="107"/>
      <c r="X3411" s="62"/>
      <c r="Y3411" s="108"/>
    </row>
    <row r="3412" spans="23:25" x14ac:dyDescent="0.25">
      <c r="W3412" s="107"/>
      <c r="X3412" s="62"/>
      <c r="Y3412" s="108"/>
    </row>
    <row r="3413" spans="23:25" x14ac:dyDescent="0.25">
      <c r="W3413" s="107"/>
      <c r="X3413" s="62"/>
      <c r="Y3413" s="108"/>
    </row>
    <row r="3414" spans="23:25" x14ac:dyDescent="0.25">
      <c r="W3414" s="107"/>
      <c r="X3414" s="62"/>
      <c r="Y3414" s="108"/>
    </row>
    <row r="3415" spans="23:25" x14ac:dyDescent="0.25">
      <c r="W3415" s="107"/>
      <c r="X3415" s="62"/>
      <c r="Y3415" s="108"/>
    </row>
    <row r="3416" spans="23:25" x14ac:dyDescent="0.25">
      <c r="W3416" s="107"/>
      <c r="X3416" s="62"/>
      <c r="Y3416" s="108"/>
    </row>
    <row r="3417" spans="23:25" x14ac:dyDescent="0.25">
      <c r="W3417" s="107"/>
      <c r="X3417" s="62"/>
      <c r="Y3417" s="108"/>
    </row>
    <row r="3418" spans="23:25" x14ac:dyDescent="0.25">
      <c r="W3418" s="107"/>
      <c r="X3418" s="62"/>
      <c r="Y3418" s="108"/>
    </row>
    <row r="3419" spans="23:25" x14ac:dyDescent="0.25">
      <c r="W3419" s="107"/>
      <c r="X3419" s="62"/>
      <c r="Y3419" s="108"/>
    </row>
    <row r="3420" spans="23:25" x14ac:dyDescent="0.25">
      <c r="W3420" s="107"/>
      <c r="X3420" s="62"/>
      <c r="Y3420" s="108"/>
    </row>
    <row r="3421" spans="23:25" x14ac:dyDescent="0.25">
      <c r="W3421" s="107"/>
      <c r="X3421" s="62"/>
      <c r="Y3421" s="108"/>
    </row>
    <row r="3422" spans="23:25" x14ac:dyDescent="0.25">
      <c r="W3422" s="107"/>
      <c r="X3422" s="62"/>
      <c r="Y3422" s="108"/>
    </row>
    <row r="3423" spans="23:25" x14ac:dyDescent="0.25">
      <c r="W3423" s="107"/>
      <c r="X3423" s="62"/>
      <c r="Y3423" s="108"/>
    </row>
    <row r="3424" spans="23:25" x14ac:dyDescent="0.25">
      <c r="W3424" s="107"/>
      <c r="X3424" s="62"/>
      <c r="Y3424" s="108"/>
    </row>
    <row r="3425" spans="23:25" x14ac:dyDescent="0.25">
      <c r="W3425" s="107"/>
      <c r="X3425" s="62"/>
      <c r="Y3425" s="108"/>
    </row>
    <row r="3426" spans="23:25" x14ac:dyDescent="0.25">
      <c r="W3426" s="107"/>
      <c r="X3426" s="62"/>
      <c r="Y3426" s="108"/>
    </row>
    <row r="3427" spans="23:25" x14ac:dyDescent="0.25">
      <c r="W3427" s="107"/>
      <c r="X3427" s="62"/>
      <c r="Y3427" s="108"/>
    </row>
    <row r="3428" spans="23:25" x14ac:dyDescent="0.25">
      <c r="W3428" s="107"/>
      <c r="X3428" s="62"/>
      <c r="Y3428" s="108"/>
    </row>
    <row r="3429" spans="23:25" x14ac:dyDescent="0.25">
      <c r="W3429" s="107"/>
      <c r="X3429" s="62"/>
      <c r="Y3429" s="108"/>
    </row>
    <row r="3430" spans="23:25" x14ac:dyDescent="0.25">
      <c r="W3430" s="107"/>
      <c r="X3430" s="62"/>
      <c r="Y3430" s="108"/>
    </row>
    <row r="3431" spans="23:25" x14ac:dyDescent="0.25">
      <c r="W3431" s="107"/>
      <c r="X3431" s="62"/>
      <c r="Y3431" s="108"/>
    </row>
    <row r="3432" spans="23:25" x14ac:dyDescent="0.25">
      <c r="W3432" s="107"/>
      <c r="X3432" s="62"/>
      <c r="Y3432" s="108"/>
    </row>
    <row r="3433" spans="23:25" x14ac:dyDescent="0.25">
      <c r="W3433" s="107"/>
      <c r="X3433" s="62"/>
      <c r="Y3433" s="108"/>
    </row>
    <row r="3434" spans="23:25" x14ac:dyDescent="0.25">
      <c r="W3434" s="107"/>
      <c r="X3434" s="62"/>
      <c r="Y3434" s="108"/>
    </row>
    <row r="3435" spans="23:25" x14ac:dyDescent="0.25">
      <c r="W3435" s="107"/>
      <c r="X3435" s="62"/>
      <c r="Y3435" s="108"/>
    </row>
    <row r="3436" spans="23:25" x14ac:dyDescent="0.25">
      <c r="W3436" s="107"/>
      <c r="X3436" s="62"/>
      <c r="Y3436" s="108"/>
    </row>
    <row r="3437" spans="23:25" x14ac:dyDescent="0.25">
      <c r="W3437" s="107"/>
      <c r="X3437" s="62"/>
      <c r="Y3437" s="108"/>
    </row>
    <row r="3438" spans="23:25" x14ac:dyDescent="0.25">
      <c r="W3438" s="107"/>
      <c r="X3438" s="62"/>
      <c r="Y3438" s="108"/>
    </row>
    <row r="3439" spans="23:25" x14ac:dyDescent="0.25">
      <c r="W3439" s="107"/>
      <c r="X3439" s="62"/>
      <c r="Y3439" s="108"/>
    </row>
    <row r="3440" spans="23:25" x14ac:dyDescent="0.25">
      <c r="W3440" s="107"/>
      <c r="X3440" s="62"/>
      <c r="Y3440" s="108"/>
    </row>
    <row r="3441" spans="23:25" x14ac:dyDescent="0.25">
      <c r="W3441" s="107"/>
      <c r="X3441" s="62"/>
      <c r="Y3441" s="108"/>
    </row>
    <row r="3442" spans="23:25" x14ac:dyDescent="0.25">
      <c r="W3442" s="107"/>
      <c r="X3442" s="62"/>
      <c r="Y3442" s="108"/>
    </row>
    <row r="3443" spans="23:25" x14ac:dyDescent="0.25">
      <c r="W3443" s="107"/>
      <c r="X3443" s="62"/>
      <c r="Y3443" s="108"/>
    </row>
    <row r="3444" spans="23:25" x14ac:dyDescent="0.25">
      <c r="W3444" s="107"/>
      <c r="X3444" s="62"/>
      <c r="Y3444" s="108"/>
    </row>
    <row r="3445" spans="23:25" x14ac:dyDescent="0.25">
      <c r="W3445" s="107"/>
      <c r="X3445" s="62"/>
      <c r="Y3445" s="108"/>
    </row>
    <row r="3446" spans="23:25" x14ac:dyDescent="0.25">
      <c r="W3446" s="107"/>
      <c r="X3446" s="62"/>
      <c r="Y3446" s="108"/>
    </row>
    <row r="3447" spans="23:25" x14ac:dyDescent="0.25">
      <c r="W3447" s="107"/>
      <c r="X3447" s="62"/>
      <c r="Y3447" s="108"/>
    </row>
    <row r="3448" spans="23:25" x14ac:dyDescent="0.25">
      <c r="W3448" s="107"/>
      <c r="X3448" s="62"/>
      <c r="Y3448" s="108"/>
    </row>
    <row r="3449" spans="23:25" x14ac:dyDescent="0.25">
      <c r="W3449" s="107"/>
      <c r="X3449" s="62"/>
      <c r="Y3449" s="108"/>
    </row>
    <row r="3450" spans="23:25" x14ac:dyDescent="0.25">
      <c r="W3450" s="107"/>
      <c r="X3450" s="62"/>
      <c r="Y3450" s="108"/>
    </row>
    <row r="3451" spans="23:25" x14ac:dyDescent="0.25">
      <c r="W3451" s="107"/>
      <c r="X3451" s="62"/>
      <c r="Y3451" s="108"/>
    </row>
    <row r="3452" spans="23:25" x14ac:dyDescent="0.25">
      <c r="W3452" s="107"/>
      <c r="X3452" s="62"/>
      <c r="Y3452" s="108"/>
    </row>
    <row r="3453" spans="23:25" x14ac:dyDescent="0.25">
      <c r="W3453" s="107"/>
      <c r="X3453" s="62"/>
      <c r="Y3453" s="108"/>
    </row>
    <row r="3454" spans="23:25" x14ac:dyDescent="0.25">
      <c r="W3454" s="107"/>
      <c r="X3454" s="62"/>
      <c r="Y3454" s="108"/>
    </row>
    <row r="3455" spans="23:25" x14ac:dyDescent="0.25">
      <c r="W3455" s="107"/>
      <c r="X3455" s="62"/>
      <c r="Y3455" s="108"/>
    </row>
    <row r="3456" spans="23:25" x14ac:dyDescent="0.25">
      <c r="W3456" s="107"/>
      <c r="X3456" s="62"/>
      <c r="Y3456" s="108"/>
    </row>
    <row r="3457" spans="23:25" x14ac:dyDescent="0.25">
      <c r="W3457" s="107"/>
      <c r="X3457" s="62"/>
      <c r="Y3457" s="108"/>
    </row>
    <row r="3458" spans="23:25" x14ac:dyDescent="0.25">
      <c r="W3458" s="107"/>
      <c r="X3458" s="62"/>
      <c r="Y3458" s="108"/>
    </row>
    <row r="3459" spans="23:25" x14ac:dyDescent="0.25">
      <c r="W3459" s="107"/>
      <c r="X3459" s="62"/>
      <c r="Y3459" s="108"/>
    </row>
    <row r="3460" spans="23:25" x14ac:dyDescent="0.25">
      <c r="W3460" s="107"/>
      <c r="X3460" s="62"/>
      <c r="Y3460" s="108"/>
    </row>
    <row r="3461" spans="23:25" x14ac:dyDescent="0.25">
      <c r="W3461" s="107"/>
      <c r="X3461" s="62"/>
      <c r="Y3461" s="108"/>
    </row>
    <row r="3462" spans="23:25" x14ac:dyDescent="0.25">
      <c r="W3462" s="107"/>
      <c r="X3462" s="62"/>
      <c r="Y3462" s="108"/>
    </row>
    <row r="3463" spans="23:25" x14ac:dyDescent="0.25">
      <c r="W3463" s="107"/>
      <c r="X3463" s="62"/>
      <c r="Y3463" s="108"/>
    </row>
    <row r="3464" spans="23:25" x14ac:dyDescent="0.25">
      <c r="W3464" s="107"/>
      <c r="X3464" s="62"/>
      <c r="Y3464" s="108"/>
    </row>
    <row r="3465" spans="23:25" x14ac:dyDescent="0.25">
      <c r="W3465" s="107"/>
      <c r="X3465" s="62"/>
      <c r="Y3465" s="108"/>
    </row>
    <row r="3466" spans="23:25" x14ac:dyDescent="0.25">
      <c r="W3466" s="107"/>
      <c r="X3466" s="62"/>
      <c r="Y3466" s="108"/>
    </row>
    <row r="3467" spans="23:25" x14ac:dyDescent="0.25">
      <c r="W3467" s="107"/>
      <c r="X3467" s="62"/>
      <c r="Y3467" s="108"/>
    </row>
    <row r="3468" spans="23:25" x14ac:dyDescent="0.25">
      <c r="W3468" s="107"/>
      <c r="X3468" s="62"/>
      <c r="Y3468" s="108"/>
    </row>
    <row r="3469" spans="23:25" x14ac:dyDescent="0.25">
      <c r="W3469" s="107"/>
      <c r="X3469" s="62"/>
      <c r="Y3469" s="108"/>
    </row>
    <row r="3470" spans="23:25" x14ac:dyDescent="0.25">
      <c r="W3470" s="107"/>
      <c r="X3470" s="62"/>
      <c r="Y3470" s="108"/>
    </row>
    <row r="3471" spans="23:25" x14ac:dyDescent="0.25">
      <c r="W3471" s="107"/>
      <c r="X3471" s="62"/>
      <c r="Y3471" s="108"/>
    </row>
    <row r="3472" spans="23:25" x14ac:dyDescent="0.25">
      <c r="W3472" s="107"/>
      <c r="X3472" s="62"/>
      <c r="Y3472" s="108"/>
    </row>
    <row r="3473" spans="23:25" x14ac:dyDescent="0.25">
      <c r="W3473" s="107"/>
      <c r="X3473" s="62"/>
      <c r="Y3473" s="108"/>
    </row>
    <row r="3474" spans="23:25" x14ac:dyDescent="0.25">
      <c r="W3474" s="107"/>
      <c r="X3474" s="62"/>
      <c r="Y3474" s="108"/>
    </row>
    <row r="3475" spans="23:25" x14ac:dyDescent="0.25">
      <c r="W3475" s="107"/>
      <c r="X3475" s="62"/>
      <c r="Y3475" s="108"/>
    </row>
    <row r="3476" spans="23:25" x14ac:dyDescent="0.25">
      <c r="W3476" s="107"/>
      <c r="X3476" s="62"/>
      <c r="Y3476" s="108"/>
    </row>
    <row r="3477" spans="23:25" x14ac:dyDescent="0.25">
      <c r="W3477" s="107"/>
      <c r="X3477" s="62"/>
      <c r="Y3477" s="108"/>
    </row>
    <row r="3478" spans="23:25" x14ac:dyDescent="0.25">
      <c r="W3478" s="107"/>
      <c r="X3478" s="62"/>
      <c r="Y3478" s="108"/>
    </row>
    <row r="3479" spans="23:25" x14ac:dyDescent="0.25">
      <c r="W3479" s="107"/>
      <c r="X3479" s="62"/>
      <c r="Y3479" s="108"/>
    </row>
    <row r="3480" spans="23:25" x14ac:dyDescent="0.25">
      <c r="W3480" s="107"/>
      <c r="X3480" s="62"/>
      <c r="Y3480" s="108"/>
    </row>
    <row r="3481" spans="23:25" x14ac:dyDescent="0.25">
      <c r="W3481" s="107"/>
      <c r="X3481" s="62"/>
      <c r="Y3481" s="108"/>
    </row>
    <row r="3482" spans="23:25" x14ac:dyDescent="0.25">
      <c r="W3482" s="107"/>
      <c r="X3482" s="62"/>
      <c r="Y3482" s="108"/>
    </row>
    <row r="3483" spans="23:25" x14ac:dyDescent="0.25">
      <c r="W3483" s="107"/>
      <c r="X3483" s="62"/>
      <c r="Y3483" s="108"/>
    </row>
    <row r="3484" spans="23:25" x14ac:dyDescent="0.25">
      <c r="W3484" s="107"/>
      <c r="X3484" s="62"/>
      <c r="Y3484" s="108"/>
    </row>
    <row r="3485" spans="23:25" x14ac:dyDescent="0.25">
      <c r="W3485" s="107"/>
      <c r="X3485" s="62"/>
      <c r="Y3485" s="108"/>
    </row>
    <row r="3486" spans="23:25" x14ac:dyDescent="0.25">
      <c r="W3486" s="107"/>
      <c r="X3486" s="62"/>
      <c r="Y3486" s="108"/>
    </row>
    <row r="3487" spans="23:25" x14ac:dyDescent="0.25">
      <c r="W3487" s="107"/>
      <c r="X3487" s="62"/>
      <c r="Y3487" s="108"/>
    </row>
    <row r="3488" spans="23:25" x14ac:dyDescent="0.25">
      <c r="W3488" s="107"/>
      <c r="X3488" s="62"/>
      <c r="Y3488" s="108"/>
    </row>
    <row r="3489" spans="23:25" x14ac:dyDescent="0.25">
      <c r="W3489" s="107"/>
      <c r="X3489" s="62"/>
      <c r="Y3489" s="108"/>
    </row>
    <row r="3490" spans="23:25" x14ac:dyDescent="0.25">
      <c r="W3490" s="107"/>
      <c r="X3490" s="62"/>
      <c r="Y3490" s="108"/>
    </row>
    <row r="3491" spans="23:25" x14ac:dyDescent="0.25">
      <c r="W3491" s="107"/>
      <c r="X3491" s="62"/>
      <c r="Y3491" s="108"/>
    </row>
    <row r="3492" spans="23:25" x14ac:dyDescent="0.25">
      <c r="W3492" s="107"/>
      <c r="X3492" s="62"/>
      <c r="Y3492" s="108"/>
    </row>
    <row r="3493" spans="23:25" x14ac:dyDescent="0.25">
      <c r="W3493" s="107"/>
      <c r="X3493" s="62"/>
      <c r="Y3493" s="108"/>
    </row>
    <row r="3494" spans="23:25" x14ac:dyDescent="0.25">
      <c r="W3494" s="107"/>
      <c r="X3494" s="62"/>
      <c r="Y3494" s="108"/>
    </row>
    <row r="3495" spans="23:25" x14ac:dyDescent="0.25">
      <c r="W3495" s="107"/>
      <c r="X3495" s="62"/>
      <c r="Y3495" s="108"/>
    </row>
    <row r="3496" spans="23:25" x14ac:dyDescent="0.25">
      <c r="W3496" s="107"/>
      <c r="X3496" s="62"/>
      <c r="Y3496" s="108"/>
    </row>
    <row r="3497" spans="23:25" x14ac:dyDescent="0.25">
      <c r="W3497" s="107"/>
      <c r="X3497" s="62"/>
      <c r="Y3497" s="108"/>
    </row>
    <row r="3498" spans="23:25" x14ac:dyDescent="0.25">
      <c r="W3498" s="107"/>
      <c r="X3498" s="62"/>
      <c r="Y3498" s="108"/>
    </row>
    <row r="3499" spans="23:25" x14ac:dyDescent="0.25">
      <c r="W3499" s="107"/>
      <c r="X3499" s="62"/>
      <c r="Y3499" s="108"/>
    </row>
    <row r="3500" spans="23:25" x14ac:dyDescent="0.25">
      <c r="W3500" s="107"/>
      <c r="X3500" s="62"/>
      <c r="Y3500" s="108"/>
    </row>
    <row r="3501" spans="23:25" x14ac:dyDescent="0.25">
      <c r="W3501" s="107"/>
      <c r="X3501" s="62"/>
      <c r="Y3501" s="108"/>
    </row>
    <row r="3502" spans="23:25" x14ac:dyDescent="0.25">
      <c r="W3502" s="107"/>
      <c r="X3502" s="62"/>
      <c r="Y3502" s="108"/>
    </row>
    <row r="3503" spans="23:25" x14ac:dyDescent="0.25">
      <c r="W3503" s="107"/>
      <c r="X3503" s="62"/>
      <c r="Y3503" s="108"/>
    </row>
    <row r="3504" spans="23:25" x14ac:dyDescent="0.25">
      <c r="W3504" s="107"/>
      <c r="X3504" s="62"/>
      <c r="Y3504" s="108"/>
    </row>
    <row r="3505" spans="23:25" x14ac:dyDescent="0.25">
      <c r="W3505" s="107"/>
      <c r="X3505" s="62"/>
      <c r="Y3505" s="108"/>
    </row>
    <row r="3506" spans="23:25" x14ac:dyDescent="0.25">
      <c r="W3506" s="107"/>
      <c r="X3506" s="62"/>
      <c r="Y3506" s="108"/>
    </row>
    <row r="3507" spans="23:25" x14ac:dyDescent="0.25">
      <c r="W3507" s="107"/>
      <c r="X3507" s="62"/>
      <c r="Y3507" s="108"/>
    </row>
    <row r="3508" spans="23:25" x14ac:dyDescent="0.25">
      <c r="W3508" s="107"/>
      <c r="X3508" s="62"/>
      <c r="Y3508" s="108"/>
    </row>
    <row r="3509" spans="23:25" x14ac:dyDescent="0.25">
      <c r="W3509" s="107"/>
      <c r="X3509" s="62"/>
      <c r="Y3509" s="108"/>
    </row>
    <row r="3510" spans="23:25" x14ac:dyDescent="0.25">
      <c r="W3510" s="107"/>
      <c r="X3510" s="62"/>
      <c r="Y3510" s="108"/>
    </row>
    <row r="3511" spans="23:25" x14ac:dyDescent="0.25">
      <c r="W3511" s="107"/>
      <c r="X3511" s="62"/>
      <c r="Y3511" s="108"/>
    </row>
    <row r="3512" spans="23:25" x14ac:dyDescent="0.25">
      <c r="W3512" s="107"/>
      <c r="X3512" s="62"/>
      <c r="Y3512" s="108"/>
    </row>
    <row r="3513" spans="23:25" x14ac:dyDescent="0.25">
      <c r="W3513" s="107"/>
      <c r="X3513" s="62"/>
      <c r="Y3513" s="108"/>
    </row>
    <row r="3514" spans="23:25" x14ac:dyDescent="0.25">
      <c r="W3514" s="107"/>
      <c r="X3514" s="62"/>
      <c r="Y3514" s="108"/>
    </row>
    <row r="3515" spans="23:25" x14ac:dyDescent="0.25">
      <c r="W3515" s="107"/>
      <c r="X3515" s="62"/>
      <c r="Y3515" s="108"/>
    </row>
    <row r="3516" spans="23:25" x14ac:dyDescent="0.25">
      <c r="W3516" s="107"/>
      <c r="X3516" s="62"/>
      <c r="Y3516" s="108"/>
    </row>
    <row r="3517" spans="23:25" x14ac:dyDescent="0.25">
      <c r="W3517" s="107"/>
      <c r="X3517" s="62"/>
      <c r="Y3517" s="108"/>
    </row>
    <row r="3518" spans="23:25" x14ac:dyDescent="0.25">
      <c r="W3518" s="107"/>
      <c r="X3518" s="62"/>
      <c r="Y3518" s="108"/>
    </row>
    <row r="3519" spans="23:25" x14ac:dyDescent="0.25">
      <c r="W3519" s="107"/>
      <c r="X3519" s="62"/>
      <c r="Y3519" s="108"/>
    </row>
    <row r="3520" spans="23:25" x14ac:dyDescent="0.25">
      <c r="W3520" s="107"/>
      <c r="X3520" s="62"/>
      <c r="Y3520" s="108"/>
    </row>
    <row r="3521" spans="23:25" x14ac:dyDescent="0.25">
      <c r="W3521" s="107"/>
      <c r="X3521" s="62"/>
      <c r="Y3521" s="108"/>
    </row>
    <row r="3522" spans="23:25" x14ac:dyDescent="0.25">
      <c r="W3522" s="107"/>
      <c r="X3522" s="62"/>
      <c r="Y3522" s="108"/>
    </row>
    <row r="3523" spans="23:25" x14ac:dyDescent="0.25">
      <c r="W3523" s="107"/>
      <c r="X3523" s="62"/>
      <c r="Y3523" s="108"/>
    </row>
    <row r="3524" spans="23:25" x14ac:dyDescent="0.25">
      <c r="W3524" s="107"/>
      <c r="X3524" s="62"/>
      <c r="Y3524" s="108"/>
    </row>
    <row r="3525" spans="23:25" x14ac:dyDescent="0.25">
      <c r="W3525" s="107"/>
      <c r="X3525" s="62"/>
      <c r="Y3525" s="108"/>
    </row>
    <row r="3526" spans="23:25" x14ac:dyDescent="0.25">
      <c r="W3526" s="107"/>
      <c r="X3526" s="62"/>
      <c r="Y3526" s="108"/>
    </row>
    <row r="3527" spans="23:25" x14ac:dyDescent="0.25">
      <c r="W3527" s="107"/>
      <c r="X3527" s="62"/>
      <c r="Y3527" s="108"/>
    </row>
    <row r="3528" spans="23:25" x14ac:dyDescent="0.25">
      <c r="W3528" s="107"/>
      <c r="X3528" s="62"/>
      <c r="Y3528" s="108"/>
    </row>
    <row r="3529" spans="23:25" x14ac:dyDescent="0.25">
      <c r="W3529" s="107"/>
      <c r="X3529" s="62"/>
      <c r="Y3529" s="108"/>
    </row>
    <row r="3530" spans="23:25" x14ac:dyDescent="0.25">
      <c r="W3530" s="107"/>
      <c r="X3530" s="62"/>
      <c r="Y3530" s="108"/>
    </row>
    <row r="3531" spans="23:25" x14ac:dyDescent="0.25">
      <c r="W3531" s="107"/>
      <c r="X3531" s="62"/>
      <c r="Y3531" s="108"/>
    </row>
    <row r="3532" spans="23:25" x14ac:dyDescent="0.25">
      <c r="W3532" s="107"/>
      <c r="X3532" s="62"/>
      <c r="Y3532" s="108"/>
    </row>
    <row r="3533" spans="23:25" x14ac:dyDescent="0.25">
      <c r="W3533" s="107"/>
      <c r="X3533" s="62"/>
      <c r="Y3533" s="108"/>
    </row>
    <row r="3534" spans="23:25" x14ac:dyDescent="0.25">
      <c r="W3534" s="107"/>
      <c r="X3534" s="62"/>
      <c r="Y3534" s="108"/>
    </row>
    <row r="3535" spans="23:25" x14ac:dyDescent="0.25">
      <c r="W3535" s="107"/>
      <c r="X3535" s="62"/>
      <c r="Y3535" s="108"/>
    </row>
    <row r="3536" spans="23:25" x14ac:dyDescent="0.25">
      <c r="W3536" s="107"/>
      <c r="X3536" s="62"/>
      <c r="Y3536" s="108"/>
    </row>
    <row r="3537" spans="23:25" x14ac:dyDescent="0.25">
      <c r="W3537" s="107"/>
      <c r="X3537" s="62"/>
      <c r="Y3537" s="108"/>
    </row>
    <row r="3538" spans="23:25" x14ac:dyDescent="0.25">
      <c r="W3538" s="107"/>
      <c r="X3538" s="62"/>
      <c r="Y3538" s="108"/>
    </row>
    <row r="3539" spans="23:25" x14ac:dyDescent="0.25">
      <c r="W3539" s="107"/>
      <c r="X3539" s="62"/>
      <c r="Y3539" s="108"/>
    </row>
    <row r="3540" spans="23:25" x14ac:dyDescent="0.25">
      <c r="W3540" s="107"/>
      <c r="X3540" s="62"/>
      <c r="Y3540" s="108"/>
    </row>
    <row r="3541" spans="23:25" x14ac:dyDescent="0.25">
      <c r="W3541" s="107"/>
      <c r="X3541" s="62"/>
      <c r="Y3541" s="108"/>
    </row>
    <row r="3542" spans="23:25" x14ac:dyDescent="0.25">
      <c r="W3542" s="107"/>
      <c r="X3542" s="62"/>
      <c r="Y3542" s="108"/>
    </row>
    <row r="3543" spans="23:25" x14ac:dyDescent="0.25">
      <c r="W3543" s="107"/>
      <c r="X3543" s="62"/>
      <c r="Y3543" s="108"/>
    </row>
    <row r="3544" spans="23:25" x14ac:dyDescent="0.25">
      <c r="W3544" s="107"/>
      <c r="X3544" s="62"/>
      <c r="Y3544" s="108"/>
    </row>
    <row r="3545" spans="23:25" x14ac:dyDescent="0.25">
      <c r="W3545" s="107"/>
      <c r="X3545" s="62"/>
      <c r="Y3545" s="108"/>
    </row>
    <row r="3546" spans="23:25" x14ac:dyDescent="0.25">
      <c r="W3546" s="107"/>
      <c r="X3546" s="62"/>
      <c r="Y3546" s="108"/>
    </row>
    <row r="3547" spans="23:25" x14ac:dyDescent="0.25">
      <c r="W3547" s="107"/>
      <c r="X3547" s="62"/>
      <c r="Y3547" s="108"/>
    </row>
    <row r="3548" spans="23:25" x14ac:dyDescent="0.25">
      <c r="W3548" s="107"/>
      <c r="X3548" s="62"/>
      <c r="Y3548" s="108"/>
    </row>
    <row r="3549" spans="23:25" x14ac:dyDescent="0.25">
      <c r="W3549" s="107"/>
      <c r="X3549" s="62"/>
      <c r="Y3549" s="108"/>
    </row>
    <row r="3550" spans="23:25" x14ac:dyDescent="0.25">
      <c r="W3550" s="107"/>
      <c r="X3550" s="62"/>
      <c r="Y3550" s="108"/>
    </row>
    <row r="3551" spans="23:25" x14ac:dyDescent="0.25">
      <c r="W3551" s="107"/>
      <c r="X3551" s="62"/>
      <c r="Y3551" s="108"/>
    </row>
    <row r="3552" spans="23:25" x14ac:dyDescent="0.25">
      <c r="W3552" s="107"/>
      <c r="X3552" s="62"/>
      <c r="Y3552" s="108"/>
    </row>
    <row r="3553" spans="23:25" x14ac:dyDescent="0.25">
      <c r="W3553" s="107"/>
      <c r="X3553" s="62"/>
      <c r="Y3553" s="108"/>
    </row>
    <row r="3554" spans="23:25" x14ac:dyDescent="0.25">
      <c r="W3554" s="107"/>
      <c r="X3554" s="62"/>
      <c r="Y3554" s="108"/>
    </row>
    <row r="3555" spans="23:25" x14ac:dyDescent="0.25">
      <c r="W3555" s="107"/>
      <c r="X3555" s="62"/>
      <c r="Y3555" s="108"/>
    </row>
    <row r="3556" spans="23:25" x14ac:dyDescent="0.25">
      <c r="W3556" s="107"/>
      <c r="X3556" s="62"/>
      <c r="Y3556" s="108"/>
    </row>
    <row r="3557" spans="23:25" x14ac:dyDescent="0.25">
      <c r="W3557" s="107"/>
      <c r="X3557" s="62"/>
      <c r="Y3557" s="108"/>
    </row>
    <row r="3558" spans="23:25" x14ac:dyDescent="0.25">
      <c r="W3558" s="107"/>
      <c r="X3558" s="62"/>
      <c r="Y3558" s="108"/>
    </row>
    <row r="3559" spans="23:25" x14ac:dyDescent="0.25">
      <c r="W3559" s="107"/>
      <c r="X3559" s="62"/>
      <c r="Y3559" s="108"/>
    </row>
    <row r="3560" spans="23:25" x14ac:dyDescent="0.25">
      <c r="W3560" s="107"/>
      <c r="X3560" s="62"/>
      <c r="Y3560" s="108"/>
    </row>
    <row r="3561" spans="23:25" x14ac:dyDescent="0.25">
      <c r="W3561" s="107"/>
      <c r="X3561" s="62"/>
      <c r="Y3561" s="108"/>
    </row>
    <row r="3562" spans="23:25" x14ac:dyDescent="0.25">
      <c r="W3562" s="107"/>
      <c r="X3562" s="62"/>
      <c r="Y3562" s="108"/>
    </row>
    <row r="3563" spans="23:25" x14ac:dyDescent="0.25">
      <c r="W3563" s="107"/>
      <c r="X3563" s="62"/>
      <c r="Y3563" s="108"/>
    </row>
    <row r="3564" spans="23:25" x14ac:dyDescent="0.25">
      <c r="W3564" s="107"/>
      <c r="X3564" s="62"/>
      <c r="Y3564" s="108"/>
    </row>
    <row r="3565" spans="23:25" x14ac:dyDescent="0.25">
      <c r="W3565" s="107"/>
      <c r="X3565" s="62"/>
      <c r="Y3565" s="108"/>
    </row>
    <row r="3566" spans="23:25" x14ac:dyDescent="0.25">
      <c r="W3566" s="107"/>
      <c r="X3566" s="62"/>
      <c r="Y3566" s="108"/>
    </row>
    <row r="3567" spans="23:25" x14ac:dyDescent="0.25">
      <c r="W3567" s="107"/>
      <c r="X3567" s="62"/>
      <c r="Y3567" s="108"/>
    </row>
    <row r="3568" spans="23:25" x14ac:dyDescent="0.25">
      <c r="W3568" s="107"/>
      <c r="X3568" s="62"/>
      <c r="Y3568" s="108"/>
    </row>
    <row r="3569" spans="23:25" x14ac:dyDescent="0.25">
      <c r="W3569" s="107"/>
      <c r="X3569" s="62"/>
      <c r="Y3569" s="108"/>
    </row>
    <row r="3570" spans="23:25" x14ac:dyDescent="0.25">
      <c r="W3570" s="107"/>
      <c r="X3570" s="62"/>
      <c r="Y3570" s="108"/>
    </row>
    <row r="3571" spans="23:25" x14ac:dyDescent="0.25">
      <c r="W3571" s="107"/>
      <c r="X3571" s="62"/>
      <c r="Y3571" s="108"/>
    </row>
    <row r="3572" spans="23:25" x14ac:dyDescent="0.25">
      <c r="W3572" s="107"/>
      <c r="X3572" s="62"/>
      <c r="Y3572" s="108"/>
    </row>
    <row r="3573" spans="23:25" x14ac:dyDescent="0.25">
      <c r="W3573" s="107"/>
      <c r="X3573" s="62"/>
      <c r="Y3573" s="108"/>
    </row>
    <row r="3574" spans="23:25" x14ac:dyDescent="0.25">
      <c r="W3574" s="107"/>
      <c r="X3574" s="62"/>
      <c r="Y3574" s="108"/>
    </row>
    <row r="3575" spans="23:25" x14ac:dyDescent="0.25">
      <c r="W3575" s="107"/>
      <c r="X3575" s="62"/>
      <c r="Y3575" s="108"/>
    </row>
    <row r="3576" spans="23:25" x14ac:dyDescent="0.25">
      <c r="W3576" s="107"/>
      <c r="X3576" s="62"/>
      <c r="Y3576" s="108"/>
    </row>
    <row r="3577" spans="23:25" x14ac:dyDescent="0.25">
      <c r="W3577" s="107"/>
      <c r="X3577" s="62"/>
      <c r="Y3577" s="108"/>
    </row>
    <row r="3578" spans="23:25" x14ac:dyDescent="0.25">
      <c r="W3578" s="107"/>
      <c r="X3578" s="62"/>
      <c r="Y3578" s="108"/>
    </row>
    <row r="3579" spans="23:25" x14ac:dyDescent="0.25">
      <c r="W3579" s="107"/>
      <c r="X3579" s="62"/>
      <c r="Y3579" s="108"/>
    </row>
    <row r="3580" spans="23:25" x14ac:dyDescent="0.25">
      <c r="W3580" s="107"/>
      <c r="X3580" s="62"/>
      <c r="Y3580" s="108"/>
    </row>
    <row r="3581" spans="23:25" x14ac:dyDescent="0.25">
      <c r="W3581" s="107"/>
      <c r="X3581" s="62"/>
      <c r="Y3581" s="108"/>
    </row>
    <row r="3582" spans="23:25" x14ac:dyDescent="0.25">
      <c r="W3582" s="107"/>
      <c r="X3582" s="62"/>
      <c r="Y3582" s="108"/>
    </row>
    <row r="3583" spans="23:25" x14ac:dyDescent="0.25">
      <c r="W3583" s="107"/>
      <c r="X3583" s="62"/>
      <c r="Y3583" s="108"/>
    </row>
    <row r="3584" spans="23:25" x14ac:dyDescent="0.25">
      <c r="W3584" s="107"/>
      <c r="X3584" s="62"/>
      <c r="Y3584" s="108"/>
    </row>
    <row r="3585" spans="23:25" x14ac:dyDescent="0.25">
      <c r="W3585" s="107"/>
      <c r="X3585" s="62"/>
      <c r="Y3585" s="108"/>
    </row>
    <row r="3586" spans="23:25" x14ac:dyDescent="0.25">
      <c r="W3586" s="107"/>
      <c r="X3586" s="62"/>
      <c r="Y3586" s="108"/>
    </row>
    <row r="3587" spans="23:25" x14ac:dyDescent="0.25">
      <c r="W3587" s="107"/>
      <c r="X3587" s="62"/>
      <c r="Y3587" s="108"/>
    </row>
    <row r="3588" spans="23:25" x14ac:dyDescent="0.25">
      <c r="W3588" s="107"/>
      <c r="X3588" s="62"/>
      <c r="Y3588" s="108"/>
    </row>
    <row r="3589" spans="23:25" x14ac:dyDescent="0.25">
      <c r="W3589" s="107"/>
      <c r="X3589" s="62"/>
      <c r="Y3589" s="108"/>
    </row>
    <row r="3590" spans="23:25" x14ac:dyDescent="0.25">
      <c r="W3590" s="107"/>
      <c r="X3590" s="62"/>
      <c r="Y3590" s="108"/>
    </row>
    <row r="3591" spans="23:25" x14ac:dyDescent="0.25">
      <c r="W3591" s="107"/>
      <c r="X3591" s="62"/>
      <c r="Y3591" s="108"/>
    </row>
    <row r="3592" spans="23:25" x14ac:dyDescent="0.25">
      <c r="W3592" s="107"/>
      <c r="X3592" s="62"/>
      <c r="Y3592" s="108"/>
    </row>
    <row r="3593" spans="23:25" x14ac:dyDescent="0.25">
      <c r="W3593" s="107"/>
      <c r="X3593" s="62"/>
      <c r="Y3593" s="108"/>
    </row>
    <row r="3594" spans="23:25" x14ac:dyDescent="0.25">
      <c r="W3594" s="107"/>
      <c r="X3594" s="62"/>
      <c r="Y3594" s="108"/>
    </row>
    <row r="3595" spans="23:25" x14ac:dyDescent="0.25">
      <c r="W3595" s="107"/>
      <c r="X3595" s="62"/>
      <c r="Y3595" s="108"/>
    </row>
    <row r="3596" spans="23:25" x14ac:dyDescent="0.25">
      <c r="W3596" s="107"/>
      <c r="X3596" s="62"/>
      <c r="Y3596" s="108"/>
    </row>
    <row r="3597" spans="23:25" x14ac:dyDescent="0.25">
      <c r="W3597" s="107"/>
      <c r="X3597" s="62"/>
      <c r="Y3597" s="108"/>
    </row>
    <row r="3598" spans="23:25" x14ac:dyDescent="0.25">
      <c r="W3598" s="107"/>
      <c r="X3598" s="62"/>
      <c r="Y3598" s="108"/>
    </row>
    <row r="3599" spans="23:25" x14ac:dyDescent="0.25">
      <c r="W3599" s="107"/>
      <c r="X3599" s="62"/>
      <c r="Y3599" s="108"/>
    </row>
    <row r="3600" spans="23:25" x14ac:dyDescent="0.25">
      <c r="W3600" s="107"/>
      <c r="X3600" s="62"/>
      <c r="Y3600" s="108"/>
    </row>
    <row r="3601" spans="23:25" x14ac:dyDescent="0.25">
      <c r="W3601" s="107"/>
      <c r="X3601" s="62"/>
      <c r="Y3601" s="108"/>
    </row>
    <row r="3602" spans="23:25" x14ac:dyDescent="0.25">
      <c r="W3602" s="107"/>
      <c r="X3602" s="62"/>
      <c r="Y3602" s="108"/>
    </row>
    <row r="3603" spans="23:25" x14ac:dyDescent="0.25">
      <c r="W3603" s="107"/>
      <c r="X3603" s="62"/>
      <c r="Y3603" s="108"/>
    </row>
    <row r="3604" spans="23:25" x14ac:dyDescent="0.25">
      <c r="W3604" s="107"/>
      <c r="X3604" s="62"/>
      <c r="Y3604" s="108"/>
    </row>
    <row r="3605" spans="23:25" x14ac:dyDescent="0.25">
      <c r="W3605" s="107"/>
      <c r="X3605" s="62"/>
      <c r="Y3605" s="108"/>
    </row>
    <row r="3606" spans="23:25" x14ac:dyDescent="0.25">
      <c r="W3606" s="107"/>
      <c r="X3606" s="62"/>
      <c r="Y3606" s="108"/>
    </row>
    <row r="3607" spans="23:25" x14ac:dyDescent="0.25">
      <c r="W3607" s="107"/>
      <c r="X3607" s="62"/>
      <c r="Y3607" s="108"/>
    </row>
    <row r="3608" spans="23:25" x14ac:dyDescent="0.25">
      <c r="W3608" s="107"/>
      <c r="X3608" s="62"/>
      <c r="Y3608" s="108"/>
    </row>
    <row r="3609" spans="23:25" x14ac:dyDescent="0.25">
      <c r="W3609" s="107"/>
      <c r="X3609" s="62"/>
      <c r="Y3609" s="108"/>
    </row>
    <row r="3610" spans="23:25" x14ac:dyDescent="0.25">
      <c r="W3610" s="107"/>
      <c r="X3610" s="62"/>
      <c r="Y3610" s="108"/>
    </row>
    <row r="3611" spans="23:25" x14ac:dyDescent="0.25">
      <c r="W3611" s="107"/>
      <c r="X3611" s="62"/>
      <c r="Y3611" s="108"/>
    </row>
    <row r="3612" spans="23:25" x14ac:dyDescent="0.25">
      <c r="W3612" s="107"/>
      <c r="X3612" s="62"/>
      <c r="Y3612" s="108"/>
    </row>
    <row r="3613" spans="23:25" x14ac:dyDescent="0.25">
      <c r="W3613" s="107"/>
      <c r="X3613" s="62"/>
      <c r="Y3613" s="108"/>
    </row>
    <row r="3614" spans="23:25" x14ac:dyDescent="0.25">
      <c r="W3614" s="107"/>
      <c r="X3614" s="62"/>
      <c r="Y3614" s="108"/>
    </row>
    <row r="3615" spans="23:25" x14ac:dyDescent="0.25">
      <c r="W3615" s="107"/>
      <c r="X3615" s="62"/>
      <c r="Y3615" s="108"/>
    </row>
    <row r="3616" spans="23:25" x14ac:dyDescent="0.25">
      <c r="W3616" s="107"/>
      <c r="X3616" s="62"/>
      <c r="Y3616" s="108"/>
    </row>
    <row r="3617" spans="23:25" x14ac:dyDescent="0.25">
      <c r="W3617" s="107"/>
      <c r="X3617" s="62"/>
      <c r="Y3617" s="108"/>
    </row>
    <row r="3618" spans="23:25" x14ac:dyDescent="0.25">
      <c r="W3618" s="107"/>
      <c r="X3618" s="62"/>
      <c r="Y3618" s="108"/>
    </row>
    <row r="3619" spans="23:25" x14ac:dyDescent="0.25">
      <c r="W3619" s="107"/>
      <c r="X3619" s="62"/>
      <c r="Y3619" s="108"/>
    </row>
    <row r="3620" spans="23:25" x14ac:dyDescent="0.25">
      <c r="W3620" s="107"/>
      <c r="X3620" s="62"/>
      <c r="Y3620" s="108"/>
    </row>
    <row r="3621" spans="23:25" x14ac:dyDescent="0.25">
      <c r="W3621" s="107"/>
      <c r="X3621" s="62"/>
      <c r="Y3621" s="108"/>
    </row>
    <row r="3622" spans="23:25" x14ac:dyDescent="0.25">
      <c r="W3622" s="107"/>
      <c r="X3622" s="62"/>
      <c r="Y3622" s="108"/>
    </row>
    <row r="3623" spans="23:25" x14ac:dyDescent="0.25">
      <c r="W3623" s="107"/>
      <c r="X3623" s="62"/>
      <c r="Y3623" s="108"/>
    </row>
    <row r="3624" spans="23:25" x14ac:dyDescent="0.25">
      <c r="W3624" s="107"/>
      <c r="X3624" s="62"/>
      <c r="Y3624" s="108"/>
    </row>
    <row r="3625" spans="23:25" x14ac:dyDescent="0.25">
      <c r="W3625" s="107"/>
      <c r="X3625" s="62"/>
      <c r="Y3625" s="108"/>
    </row>
    <row r="3626" spans="23:25" x14ac:dyDescent="0.25">
      <c r="W3626" s="107"/>
      <c r="X3626" s="62"/>
      <c r="Y3626" s="108"/>
    </row>
    <row r="3627" spans="23:25" x14ac:dyDescent="0.25">
      <c r="W3627" s="107"/>
      <c r="X3627" s="62"/>
      <c r="Y3627" s="108"/>
    </row>
    <row r="3628" spans="23:25" x14ac:dyDescent="0.25">
      <c r="W3628" s="107"/>
      <c r="X3628" s="62"/>
      <c r="Y3628" s="108"/>
    </row>
    <row r="3629" spans="23:25" x14ac:dyDescent="0.25">
      <c r="W3629" s="107"/>
      <c r="X3629" s="62"/>
      <c r="Y3629" s="108"/>
    </row>
    <row r="3630" spans="23:25" x14ac:dyDescent="0.25">
      <c r="W3630" s="107"/>
      <c r="X3630" s="62"/>
      <c r="Y3630" s="108"/>
    </row>
    <row r="3631" spans="23:25" x14ac:dyDescent="0.25">
      <c r="W3631" s="107"/>
      <c r="X3631" s="62"/>
      <c r="Y3631" s="108"/>
    </row>
    <row r="3632" spans="23:25" x14ac:dyDescent="0.25">
      <c r="W3632" s="107"/>
      <c r="X3632" s="62"/>
      <c r="Y3632" s="108"/>
    </row>
    <row r="3633" spans="23:25" x14ac:dyDescent="0.25">
      <c r="W3633" s="107"/>
      <c r="X3633" s="62"/>
      <c r="Y3633" s="108"/>
    </row>
    <row r="3634" spans="23:25" x14ac:dyDescent="0.25">
      <c r="W3634" s="107"/>
      <c r="X3634" s="62"/>
      <c r="Y3634" s="108"/>
    </row>
    <row r="3635" spans="23:25" x14ac:dyDescent="0.25">
      <c r="W3635" s="107"/>
      <c r="X3635" s="62"/>
      <c r="Y3635" s="108"/>
    </row>
    <row r="3636" spans="23:25" x14ac:dyDescent="0.25">
      <c r="W3636" s="107"/>
      <c r="X3636" s="62"/>
      <c r="Y3636" s="108"/>
    </row>
    <row r="3637" spans="23:25" x14ac:dyDescent="0.25">
      <c r="W3637" s="107"/>
      <c r="X3637" s="62"/>
      <c r="Y3637" s="108"/>
    </row>
    <row r="3638" spans="23:25" x14ac:dyDescent="0.25">
      <c r="W3638" s="107"/>
      <c r="X3638" s="62"/>
      <c r="Y3638" s="108"/>
    </row>
    <row r="3639" spans="23:25" x14ac:dyDescent="0.25">
      <c r="W3639" s="107"/>
      <c r="X3639" s="62"/>
      <c r="Y3639" s="108"/>
    </row>
    <row r="3640" spans="23:25" x14ac:dyDescent="0.25">
      <c r="W3640" s="107"/>
      <c r="X3640" s="62"/>
      <c r="Y3640" s="108"/>
    </row>
    <row r="3641" spans="23:25" x14ac:dyDescent="0.25">
      <c r="W3641" s="107"/>
      <c r="X3641" s="62"/>
      <c r="Y3641" s="108"/>
    </row>
    <row r="3642" spans="23:25" x14ac:dyDescent="0.25">
      <c r="W3642" s="107"/>
      <c r="X3642" s="62"/>
      <c r="Y3642" s="108"/>
    </row>
    <row r="3643" spans="23:25" x14ac:dyDescent="0.25">
      <c r="W3643" s="107"/>
      <c r="X3643" s="62"/>
      <c r="Y3643" s="108"/>
    </row>
    <row r="3644" spans="23:25" x14ac:dyDescent="0.25">
      <c r="W3644" s="107"/>
      <c r="X3644" s="62"/>
      <c r="Y3644" s="108"/>
    </row>
    <row r="3645" spans="23:25" x14ac:dyDescent="0.25">
      <c r="W3645" s="107"/>
      <c r="X3645" s="62"/>
      <c r="Y3645" s="108"/>
    </row>
    <row r="3646" spans="23:25" x14ac:dyDescent="0.25">
      <c r="W3646" s="107"/>
      <c r="X3646" s="62"/>
      <c r="Y3646" s="108"/>
    </row>
    <row r="3647" spans="23:25" x14ac:dyDescent="0.25">
      <c r="W3647" s="107"/>
      <c r="X3647" s="62"/>
      <c r="Y3647" s="108"/>
    </row>
    <row r="3648" spans="23:25" x14ac:dyDescent="0.25">
      <c r="W3648" s="107"/>
      <c r="X3648" s="62"/>
      <c r="Y3648" s="108"/>
    </row>
    <row r="3649" spans="23:25" x14ac:dyDescent="0.25">
      <c r="W3649" s="107"/>
      <c r="X3649" s="62"/>
      <c r="Y3649" s="108"/>
    </row>
    <row r="3650" spans="23:25" x14ac:dyDescent="0.25">
      <c r="W3650" s="107"/>
      <c r="X3650" s="62"/>
      <c r="Y3650" s="108"/>
    </row>
    <row r="3651" spans="23:25" x14ac:dyDescent="0.25">
      <c r="W3651" s="107"/>
      <c r="X3651" s="62"/>
      <c r="Y3651" s="108"/>
    </row>
    <row r="3652" spans="23:25" x14ac:dyDescent="0.25">
      <c r="W3652" s="107"/>
      <c r="X3652" s="62"/>
      <c r="Y3652" s="108"/>
    </row>
    <row r="3653" spans="23:25" x14ac:dyDescent="0.25">
      <c r="W3653" s="107"/>
      <c r="X3653" s="62"/>
      <c r="Y3653" s="108"/>
    </row>
    <row r="3654" spans="23:25" x14ac:dyDescent="0.25">
      <c r="W3654" s="107"/>
      <c r="X3654" s="62"/>
      <c r="Y3654" s="108"/>
    </row>
    <row r="3655" spans="23:25" x14ac:dyDescent="0.25">
      <c r="W3655" s="107"/>
      <c r="X3655" s="62"/>
      <c r="Y3655" s="108"/>
    </row>
    <row r="3656" spans="23:25" x14ac:dyDescent="0.25">
      <c r="W3656" s="107"/>
      <c r="X3656" s="62"/>
      <c r="Y3656" s="108"/>
    </row>
    <row r="3657" spans="23:25" x14ac:dyDescent="0.25">
      <c r="W3657" s="107"/>
      <c r="X3657" s="62"/>
      <c r="Y3657" s="108"/>
    </row>
    <row r="3658" spans="23:25" x14ac:dyDescent="0.25">
      <c r="W3658" s="107"/>
      <c r="X3658" s="62"/>
      <c r="Y3658" s="108"/>
    </row>
    <row r="3659" spans="23:25" x14ac:dyDescent="0.25">
      <c r="W3659" s="107"/>
      <c r="X3659" s="62"/>
      <c r="Y3659" s="108"/>
    </row>
    <row r="3660" spans="23:25" x14ac:dyDescent="0.25">
      <c r="W3660" s="107"/>
      <c r="X3660" s="62"/>
      <c r="Y3660" s="108"/>
    </row>
    <row r="3661" spans="23:25" x14ac:dyDescent="0.25">
      <c r="W3661" s="107"/>
      <c r="X3661" s="62"/>
      <c r="Y3661" s="108"/>
    </row>
    <row r="3662" spans="23:25" x14ac:dyDescent="0.25">
      <c r="W3662" s="107"/>
      <c r="X3662" s="62"/>
      <c r="Y3662" s="108"/>
    </row>
    <row r="3663" spans="23:25" x14ac:dyDescent="0.25">
      <c r="W3663" s="107"/>
      <c r="X3663" s="62"/>
      <c r="Y3663" s="108"/>
    </row>
    <row r="3664" spans="23:25" x14ac:dyDescent="0.25">
      <c r="W3664" s="107"/>
      <c r="X3664" s="62"/>
      <c r="Y3664" s="108"/>
    </row>
    <row r="3665" spans="23:25" x14ac:dyDescent="0.25">
      <c r="W3665" s="107"/>
      <c r="X3665" s="62"/>
      <c r="Y3665" s="108"/>
    </row>
    <row r="3666" spans="23:25" x14ac:dyDescent="0.25">
      <c r="W3666" s="107"/>
      <c r="X3666" s="62"/>
      <c r="Y3666" s="108"/>
    </row>
    <row r="3667" spans="23:25" x14ac:dyDescent="0.25">
      <c r="W3667" s="107"/>
      <c r="X3667" s="62"/>
      <c r="Y3667" s="108"/>
    </row>
    <row r="3668" spans="23:25" x14ac:dyDescent="0.25">
      <c r="W3668" s="107"/>
      <c r="X3668" s="62"/>
      <c r="Y3668" s="108"/>
    </row>
    <row r="3669" spans="23:25" x14ac:dyDescent="0.25">
      <c r="W3669" s="107"/>
      <c r="X3669" s="62"/>
      <c r="Y3669" s="108"/>
    </row>
    <row r="3670" spans="23:25" x14ac:dyDescent="0.25">
      <c r="W3670" s="107"/>
      <c r="X3670" s="62"/>
      <c r="Y3670" s="108"/>
    </row>
    <row r="3671" spans="23:25" x14ac:dyDescent="0.25">
      <c r="W3671" s="107"/>
      <c r="X3671" s="62"/>
      <c r="Y3671" s="108"/>
    </row>
    <row r="3672" spans="23:25" x14ac:dyDescent="0.25">
      <c r="W3672" s="107"/>
      <c r="X3672" s="62"/>
      <c r="Y3672" s="108"/>
    </row>
    <row r="3673" spans="23:25" x14ac:dyDescent="0.25">
      <c r="W3673" s="107"/>
      <c r="X3673" s="62"/>
      <c r="Y3673" s="108"/>
    </row>
    <row r="3674" spans="23:25" x14ac:dyDescent="0.25">
      <c r="W3674" s="107"/>
      <c r="X3674" s="62"/>
      <c r="Y3674" s="108"/>
    </row>
    <row r="3675" spans="23:25" x14ac:dyDescent="0.25">
      <c r="W3675" s="107"/>
      <c r="X3675" s="62"/>
      <c r="Y3675" s="108"/>
    </row>
    <row r="3676" spans="23:25" x14ac:dyDescent="0.25">
      <c r="W3676" s="107"/>
      <c r="X3676" s="62"/>
      <c r="Y3676" s="108"/>
    </row>
    <row r="3677" spans="23:25" x14ac:dyDescent="0.25">
      <c r="W3677" s="107"/>
      <c r="X3677" s="62"/>
      <c r="Y3677" s="108"/>
    </row>
    <row r="3678" spans="23:25" x14ac:dyDescent="0.25">
      <c r="W3678" s="107"/>
      <c r="X3678" s="62"/>
      <c r="Y3678" s="108"/>
    </row>
    <row r="3679" spans="23:25" x14ac:dyDescent="0.25">
      <c r="W3679" s="107"/>
      <c r="X3679" s="62"/>
      <c r="Y3679" s="108"/>
    </row>
    <row r="3680" spans="23:25" x14ac:dyDescent="0.25">
      <c r="W3680" s="107"/>
      <c r="X3680" s="62"/>
      <c r="Y3680" s="108"/>
    </row>
    <row r="3681" spans="23:25" x14ac:dyDescent="0.25">
      <c r="W3681" s="107"/>
      <c r="X3681" s="62"/>
      <c r="Y3681" s="108"/>
    </row>
    <row r="3682" spans="23:25" x14ac:dyDescent="0.25">
      <c r="W3682" s="107"/>
      <c r="X3682" s="62"/>
      <c r="Y3682" s="108"/>
    </row>
    <row r="3683" spans="23:25" x14ac:dyDescent="0.25">
      <c r="W3683" s="107"/>
      <c r="X3683" s="62"/>
      <c r="Y3683" s="108"/>
    </row>
    <row r="3684" spans="23:25" x14ac:dyDescent="0.25">
      <c r="W3684" s="107"/>
      <c r="X3684" s="62"/>
      <c r="Y3684" s="108"/>
    </row>
    <row r="3685" spans="23:25" x14ac:dyDescent="0.25">
      <c r="W3685" s="107"/>
      <c r="X3685" s="62"/>
      <c r="Y3685" s="108"/>
    </row>
    <row r="3686" spans="23:25" x14ac:dyDescent="0.25">
      <c r="W3686" s="107"/>
      <c r="X3686" s="62"/>
      <c r="Y3686" s="108"/>
    </row>
    <row r="3687" spans="23:25" x14ac:dyDescent="0.25">
      <c r="W3687" s="107"/>
      <c r="X3687" s="62"/>
      <c r="Y3687" s="108"/>
    </row>
    <row r="3688" spans="23:25" x14ac:dyDescent="0.25">
      <c r="W3688" s="107"/>
      <c r="X3688" s="62"/>
      <c r="Y3688" s="108"/>
    </row>
    <row r="3689" spans="23:25" x14ac:dyDescent="0.25">
      <c r="W3689" s="107"/>
      <c r="X3689" s="62"/>
      <c r="Y3689" s="108"/>
    </row>
    <row r="3690" spans="23:25" x14ac:dyDescent="0.25">
      <c r="W3690" s="107"/>
      <c r="X3690" s="62"/>
      <c r="Y3690" s="108"/>
    </row>
    <row r="3691" spans="23:25" x14ac:dyDescent="0.25">
      <c r="W3691" s="107"/>
      <c r="X3691" s="62"/>
      <c r="Y3691" s="108"/>
    </row>
    <row r="3692" spans="23:25" x14ac:dyDescent="0.25">
      <c r="W3692" s="107"/>
      <c r="X3692" s="62"/>
      <c r="Y3692" s="108"/>
    </row>
    <row r="3693" spans="23:25" x14ac:dyDescent="0.25">
      <c r="W3693" s="107"/>
      <c r="X3693" s="62"/>
      <c r="Y3693" s="108"/>
    </row>
    <row r="3694" spans="23:25" x14ac:dyDescent="0.25">
      <c r="W3694" s="107"/>
      <c r="X3694" s="62"/>
      <c r="Y3694" s="108"/>
    </row>
    <row r="3695" spans="23:25" x14ac:dyDescent="0.25">
      <c r="W3695" s="107"/>
      <c r="X3695" s="62"/>
      <c r="Y3695" s="108"/>
    </row>
    <row r="3696" spans="23:25" x14ac:dyDescent="0.25">
      <c r="W3696" s="107"/>
      <c r="X3696" s="62"/>
      <c r="Y3696" s="108"/>
    </row>
    <row r="3697" spans="23:25" x14ac:dyDescent="0.25">
      <c r="W3697" s="107"/>
      <c r="X3697" s="62"/>
      <c r="Y3697" s="108"/>
    </row>
    <row r="3698" spans="23:25" x14ac:dyDescent="0.25">
      <c r="W3698" s="107"/>
      <c r="X3698" s="62"/>
      <c r="Y3698" s="108"/>
    </row>
    <row r="3699" spans="23:25" x14ac:dyDescent="0.25">
      <c r="W3699" s="107"/>
      <c r="X3699" s="62"/>
      <c r="Y3699" s="108"/>
    </row>
    <row r="3700" spans="23:25" x14ac:dyDescent="0.25">
      <c r="W3700" s="107"/>
      <c r="X3700" s="62"/>
      <c r="Y3700" s="108"/>
    </row>
    <row r="3701" spans="23:25" x14ac:dyDescent="0.25">
      <c r="W3701" s="107"/>
      <c r="X3701" s="62"/>
      <c r="Y3701" s="108"/>
    </row>
    <row r="3702" spans="23:25" x14ac:dyDescent="0.25">
      <c r="W3702" s="107"/>
      <c r="X3702" s="62"/>
      <c r="Y3702" s="108"/>
    </row>
    <row r="3703" spans="23:25" x14ac:dyDescent="0.25">
      <c r="W3703" s="107"/>
      <c r="X3703" s="62"/>
      <c r="Y3703" s="108"/>
    </row>
    <row r="3704" spans="23:25" x14ac:dyDescent="0.25">
      <c r="W3704" s="107"/>
      <c r="X3704" s="62"/>
      <c r="Y3704" s="108"/>
    </row>
    <row r="3705" spans="23:25" x14ac:dyDescent="0.25">
      <c r="W3705" s="107"/>
      <c r="X3705" s="62"/>
      <c r="Y3705" s="108"/>
    </row>
    <row r="3706" spans="23:25" x14ac:dyDescent="0.25">
      <c r="W3706" s="107"/>
      <c r="X3706" s="62"/>
      <c r="Y3706" s="108"/>
    </row>
    <row r="3707" spans="23:25" x14ac:dyDescent="0.25">
      <c r="W3707" s="107"/>
      <c r="X3707" s="62"/>
      <c r="Y3707" s="108"/>
    </row>
    <row r="3708" spans="23:25" x14ac:dyDescent="0.25">
      <c r="W3708" s="107"/>
      <c r="X3708" s="62"/>
      <c r="Y3708" s="108"/>
    </row>
    <row r="3709" spans="23:25" x14ac:dyDescent="0.25">
      <c r="W3709" s="107"/>
      <c r="X3709" s="62"/>
      <c r="Y3709" s="108"/>
    </row>
    <row r="3710" spans="23:25" x14ac:dyDescent="0.25">
      <c r="W3710" s="107"/>
      <c r="X3710" s="62"/>
      <c r="Y3710" s="108"/>
    </row>
    <row r="3711" spans="23:25" x14ac:dyDescent="0.25">
      <c r="W3711" s="107"/>
      <c r="X3711" s="62"/>
      <c r="Y3711" s="108"/>
    </row>
    <row r="3712" spans="23:25" x14ac:dyDescent="0.25">
      <c r="W3712" s="107"/>
      <c r="X3712" s="62"/>
      <c r="Y3712" s="108"/>
    </row>
    <row r="3713" spans="23:25" x14ac:dyDescent="0.25">
      <c r="W3713" s="107"/>
      <c r="X3713" s="62"/>
      <c r="Y3713" s="108"/>
    </row>
    <row r="3714" spans="23:25" x14ac:dyDescent="0.25">
      <c r="W3714" s="107"/>
      <c r="X3714" s="62"/>
      <c r="Y3714" s="108"/>
    </row>
    <row r="3715" spans="23:25" x14ac:dyDescent="0.25">
      <c r="W3715" s="107"/>
      <c r="X3715" s="62"/>
      <c r="Y3715" s="108"/>
    </row>
    <row r="3716" spans="23:25" x14ac:dyDescent="0.25">
      <c r="W3716" s="107"/>
      <c r="X3716" s="62"/>
      <c r="Y3716" s="108"/>
    </row>
    <row r="3717" spans="23:25" x14ac:dyDescent="0.25">
      <c r="W3717" s="107"/>
      <c r="X3717" s="62"/>
      <c r="Y3717" s="108"/>
    </row>
    <row r="3718" spans="23:25" x14ac:dyDescent="0.25">
      <c r="W3718" s="107"/>
      <c r="X3718" s="62"/>
      <c r="Y3718" s="108"/>
    </row>
    <row r="3719" spans="23:25" x14ac:dyDescent="0.25">
      <c r="W3719" s="107"/>
      <c r="X3719" s="62"/>
      <c r="Y3719" s="108"/>
    </row>
    <row r="3720" spans="23:25" x14ac:dyDescent="0.25">
      <c r="W3720" s="107"/>
      <c r="X3720" s="62"/>
      <c r="Y3720" s="108"/>
    </row>
    <row r="3721" spans="23:25" x14ac:dyDescent="0.25">
      <c r="W3721" s="107"/>
      <c r="X3721" s="62"/>
      <c r="Y3721" s="108"/>
    </row>
    <row r="3722" spans="23:25" x14ac:dyDescent="0.25">
      <c r="W3722" s="107"/>
      <c r="X3722" s="62"/>
      <c r="Y3722" s="108"/>
    </row>
    <row r="3723" spans="23:25" x14ac:dyDescent="0.25">
      <c r="W3723" s="107"/>
      <c r="X3723" s="62"/>
      <c r="Y3723" s="108"/>
    </row>
    <row r="3724" spans="23:25" x14ac:dyDescent="0.25">
      <c r="W3724" s="107"/>
      <c r="X3724" s="62"/>
      <c r="Y3724" s="108"/>
    </row>
    <row r="3725" spans="23:25" x14ac:dyDescent="0.25">
      <c r="W3725" s="107"/>
      <c r="X3725" s="62"/>
      <c r="Y3725" s="108"/>
    </row>
    <row r="3726" spans="23:25" x14ac:dyDescent="0.25">
      <c r="W3726" s="107"/>
      <c r="X3726" s="62"/>
      <c r="Y3726" s="108"/>
    </row>
    <row r="3727" spans="23:25" x14ac:dyDescent="0.25">
      <c r="W3727" s="107"/>
      <c r="X3727" s="62"/>
      <c r="Y3727" s="108"/>
    </row>
    <row r="3728" spans="23:25" x14ac:dyDescent="0.25">
      <c r="W3728" s="107"/>
      <c r="X3728" s="62"/>
      <c r="Y3728" s="108"/>
    </row>
    <row r="3729" spans="23:25" x14ac:dyDescent="0.25">
      <c r="W3729" s="107"/>
      <c r="X3729" s="62"/>
      <c r="Y3729" s="108"/>
    </row>
    <row r="3730" spans="23:25" x14ac:dyDescent="0.25">
      <c r="W3730" s="107"/>
      <c r="X3730" s="62"/>
      <c r="Y3730" s="108"/>
    </row>
    <row r="3731" spans="23:25" x14ac:dyDescent="0.25">
      <c r="W3731" s="107"/>
      <c r="X3731" s="62"/>
      <c r="Y3731" s="108"/>
    </row>
    <row r="3732" spans="23:25" x14ac:dyDescent="0.25">
      <c r="W3732" s="107"/>
      <c r="X3732" s="62"/>
      <c r="Y3732" s="108"/>
    </row>
    <row r="3733" spans="23:25" x14ac:dyDescent="0.25">
      <c r="W3733" s="107"/>
      <c r="X3733" s="62"/>
      <c r="Y3733" s="108"/>
    </row>
    <row r="3734" spans="23:25" x14ac:dyDescent="0.25">
      <c r="W3734" s="107"/>
      <c r="X3734" s="62"/>
      <c r="Y3734" s="108"/>
    </row>
    <row r="3735" spans="23:25" x14ac:dyDescent="0.25">
      <c r="W3735" s="107"/>
      <c r="X3735" s="62"/>
      <c r="Y3735" s="108"/>
    </row>
    <row r="3736" spans="23:25" x14ac:dyDescent="0.25">
      <c r="W3736" s="107"/>
      <c r="X3736" s="62"/>
      <c r="Y3736" s="108"/>
    </row>
    <row r="3737" spans="23:25" x14ac:dyDescent="0.25">
      <c r="W3737" s="107"/>
      <c r="X3737" s="62"/>
      <c r="Y3737" s="108"/>
    </row>
    <row r="3738" spans="23:25" x14ac:dyDescent="0.25">
      <c r="W3738" s="107"/>
      <c r="X3738" s="62"/>
      <c r="Y3738" s="108"/>
    </row>
    <row r="3739" spans="23:25" x14ac:dyDescent="0.25">
      <c r="W3739" s="107"/>
      <c r="X3739" s="62"/>
      <c r="Y3739" s="108"/>
    </row>
    <row r="3740" spans="23:25" x14ac:dyDescent="0.25">
      <c r="W3740" s="107"/>
      <c r="X3740" s="62"/>
      <c r="Y3740" s="108"/>
    </row>
    <row r="3741" spans="23:25" x14ac:dyDescent="0.25">
      <c r="W3741" s="107"/>
      <c r="X3741" s="62"/>
      <c r="Y3741" s="108"/>
    </row>
    <row r="3742" spans="23:25" x14ac:dyDescent="0.25">
      <c r="W3742" s="107"/>
      <c r="X3742" s="62"/>
      <c r="Y3742" s="108"/>
    </row>
    <row r="3743" spans="23:25" x14ac:dyDescent="0.25">
      <c r="W3743" s="107"/>
      <c r="X3743" s="62"/>
      <c r="Y3743" s="108"/>
    </row>
    <row r="3744" spans="23:25" x14ac:dyDescent="0.25">
      <c r="W3744" s="107"/>
      <c r="X3744" s="62"/>
      <c r="Y3744" s="108"/>
    </row>
    <row r="3745" spans="23:25" x14ac:dyDescent="0.25">
      <c r="W3745" s="107"/>
      <c r="X3745" s="62"/>
      <c r="Y3745" s="108"/>
    </row>
    <row r="3746" spans="23:25" x14ac:dyDescent="0.25">
      <c r="W3746" s="107"/>
      <c r="X3746" s="62"/>
      <c r="Y3746" s="108"/>
    </row>
    <row r="3747" spans="23:25" x14ac:dyDescent="0.25">
      <c r="W3747" s="107"/>
      <c r="X3747" s="62"/>
      <c r="Y3747" s="108"/>
    </row>
    <row r="3748" spans="23:25" x14ac:dyDescent="0.25">
      <c r="W3748" s="107"/>
      <c r="X3748" s="62"/>
      <c r="Y3748" s="108"/>
    </row>
    <row r="3749" spans="23:25" x14ac:dyDescent="0.25">
      <c r="W3749" s="107"/>
      <c r="X3749" s="62"/>
      <c r="Y3749" s="108"/>
    </row>
    <row r="3750" spans="23:25" x14ac:dyDescent="0.25">
      <c r="W3750" s="107"/>
      <c r="X3750" s="62"/>
      <c r="Y3750" s="108"/>
    </row>
    <row r="3751" spans="23:25" x14ac:dyDescent="0.25">
      <c r="W3751" s="107"/>
      <c r="X3751" s="62"/>
      <c r="Y3751" s="108"/>
    </row>
    <row r="3752" spans="23:25" x14ac:dyDescent="0.25">
      <c r="W3752" s="107"/>
      <c r="X3752" s="62"/>
      <c r="Y3752" s="108"/>
    </row>
    <row r="3753" spans="23:25" x14ac:dyDescent="0.25">
      <c r="W3753" s="107"/>
      <c r="X3753" s="62"/>
      <c r="Y3753" s="108"/>
    </row>
    <row r="3754" spans="23:25" x14ac:dyDescent="0.25">
      <c r="W3754" s="107"/>
      <c r="X3754" s="62"/>
      <c r="Y3754" s="108"/>
    </row>
    <row r="3755" spans="23:25" x14ac:dyDescent="0.25">
      <c r="W3755" s="107"/>
      <c r="X3755" s="62"/>
      <c r="Y3755" s="108"/>
    </row>
    <row r="3756" spans="23:25" x14ac:dyDescent="0.25">
      <c r="W3756" s="107"/>
      <c r="X3756" s="62"/>
      <c r="Y3756" s="108"/>
    </row>
    <row r="3757" spans="23:25" x14ac:dyDescent="0.25">
      <c r="W3757" s="107"/>
      <c r="X3757" s="62"/>
      <c r="Y3757" s="108"/>
    </row>
    <row r="3758" spans="23:25" x14ac:dyDescent="0.25">
      <c r="W3758" s="107"/>
      <c r="X3758" s="62"/>
      <c r="Y3758" s="108"/>
    </row>
    <row r="3759" spans="23:25" x14ac:dyDescent="0.25">
      <c r="W3759" s="107"/>
      <c r="X3759" s="62"/>
      <c r="Y3759" s="108"/>
    </row>
    <row r="3760" spans="23:25" x14ac:dyDescent="0.25">
      <c r="W3760" s="107"/>
      <c r="X3760" s="62"/>
      <c r="Y3760" s="108"/>
    </row>
    <row r="3761" spans="23:25" x14ac:dyDescent="0.25">
      <c r="W3761" s="107"/>
      <c r="X3761" s="62"/>
      <c r="Y3761" s="108"/>
    </row>
    <row r="3762" spans="23:25" x14ac:dyDescent="0.25">
      <c r="W3762" s="107"/>
      <c r="X3762" s="62"/>
      <c r="Y3762" s="108"/>
    </row>
    <row r="3763" spans="23:25" x14ac:dyDescent="0.25">
      <c r="W3763" s="107"/>
      <c r="X3763" s="62"/>
      <c r="Y3763" s="108"/>
    </row>
    <row r="3764" spans="23:25" x14ac:dyDescent="0.25">
      <c r="W3764" s="107"/>
      <c r="X3764" s="62"/>
      <c r="Y3764" s="108"/>
    </row>
    <row r="3765" spans="23:25" x14ac:dyDescent="0.25">
      <c r="W3765" s="107"/>
      <c r="X3765" s="62"/>
      <c r="Y3765" s="108"/>
    </row>
    <row r="3766" spans="23:25" x14ac:dyDescent="0.25">
      <c r="W3766" s="107"/>
      <c r="X3766" s="62"/>
      <c r="Y3766" s="108"/>
    </row>
    <row r="3767" spans="23:25" x14ac:dyDescent="0.25">
      <c r="W3767" s="107"/>
      <c r="X3767" s="62"/>
      <c r="Y3767" s="108"/>
    </row>
    <row r="3768" spans="23:25" x14ac:dyDescent="0.25">
      <c r="W3768" s="107"/>
      <c r="X3768" s="62"/>
      <c r="Y3768" s="108"/>
    </row>
    <row r="3769" spans="23:25" x14ac:dyDescent="0.25">
      <c r="W3769" s="107"/>
      <c r="X3769" s="62"/>
      <c r="Y3769" s="108"/>
    </row>
    <row r="3770" spans="23:25" x14ac:dyDescent="0.25">
      <c r="W3770" s="107"/>
      <c r="X3770" s="62"/>
      <c r="Y3770" s="108"/>
    </row>
    <row r="3771" spans="23:25" x14ac:dyDescent="0.25">
      <c r="W3771" s="107"/>
      <c r="X3771" s="62"/>
      <c r="Y3771" s="108"/>
    </row>
    <row r="3772" spans="23:25" x14ac:dyDescent="0.25">
      <c r="W3772" s="107"/>
      <c r="X3772" s="62"/>
      <c r="Y3772" s="108"/>
    </row>
    <row r="3773" spans="23:25" x14ac:dyDescent="0.25">
      <c r="W3773" s="107"/>
      <c r="X3773" s="62"/>
      <c r="Y3773" s="108"/>
    </row>
    <row r="3774" spans="23:25" x14ac:dyDescent="0.25">
      <c r="W3774" s="107"/>
      <c r="X3774" s="62"/>
      <c r="Y3774" s="108"/>
    </row>
    <row r="3775" spans="23:25" x14ac:dyDescent="0.25">
      <c r="W3775" s="107"/>
      <c r="X3775" s="62"/>
      <c r="Y3775" s="108"/>
    </row>
    <row r="3776" spans="23:25" x14ac:dyDescent="0.25">
      <c r="W3776" s="107"/>
      <c r="X3776" s="62"/>
      <c r="Y3776" s="108"/>
    </row>
    <row r="3777" spans="23:25" x14ac:dyDescent="0.25">
      <c r="W3777" s="107"/>
      <c r="X3777" s="62"/>
      <c r="Y3777" s="108"/>
    </row>
    <row r="3778" spans="23:25" x14ac:dyDescent="0.25">
      <c r="W3778" s="107"/>
      <c r="X3778" s="62"/>
      <c r="Y3778" s="108"/>
    </row>
    <row r="3779" spans="23:25" x14ac:dyDescent="0.25">
      <c r="W3779" s="107"/>
      <c r="X3779" s="62"/>
      <c r="Y3779" s="108"/>
    </row>
    <row r="3780" spans="23:25" x14ac:dyDescent="0.25">
      <c r="W3780" s="107"/>
      <c r="X3780" s="62"/>
      <c r="Y3780" s="108"/>
    </row>
    <row r="3781" spans="23:25" x14ac:dyDescent="0.25">
      <c r="W3781" s="107"/>
      <c r="X3781" s="62"/>
      <c r="Y3781" s="108"/>
    </row>
    <row r="3782" spans="23:25" x14ac:dyDescent="0.25">
      <c r="W3782" s="107"/>
      <c r="X3782" s="62"/>
      <c r="Y3782" s="108"/>
    </row>
    <row r="3783" spans="23:25" x14ac:dyDescent="0.25">
      <c r="W3783" s="107"/>
      <c r="X3783" s="62"/>
      <c r="Y3783" s="108"/>
    </row>
    <row r="3784" spans="23:25" x14ac:dyDescent="0.25">
      <c r="W3784" s="107"/>
      <c r="X3784" s="62"/>
      <c r="Y3784" s="108"/>
    </row>
    <row r="3785" spans="23:25" x14ac:dyDescent="0.25">
      <c r="W3785" s="107"/>
      <c r="X3785" s="62"/>
      <c r="Y3785" s="108"/>
    </row>
    <row r="3786" spans="23:25" x14ac:dyDescent="0.25">
      <c r="W3786" s="107"/>
      <c r="X3786" s="62"/>
      <c r="Y3786" s="108"/>
    </row>
    <row r="3787" spans="23:25" x14ac:dyDescent="0.25">
      <c r="W3787" s="107"/>
      <c r="X3787" s="62"/>
      <c r="Y3787" s="108"/>
    </row>
    <row r="3788" spans="23:25" x14ac:dyDescent="0.25">
      <c r="W3788" s="107"/>
      <c r="X3788" s="62"/>
      <c r="Y3788" s="108"/>
    </row>
    <row r="3789" spans="23:25" x14ac:dyDescent="0.25">
      <c r="W3789" s="107"/>
      <c r="X3789" s="62"/>
      <c r="Y3789" s="108"/>
    </row>
    <row r="3790" spans="23:25" x14ac:dyDescent="0.25">
      <c r="W3790" s="107"/>
      <c r="X3790" s="62"/>
      <c r="Y3790" s="108"/>
    </row>
    <row r="3791" spans="23:25" x14ac:dyDescent="0.25">
      <c r="W3791" s="107"/>
      <c r="X3791" s="62"/>
      <c r="Y3791" s="108"/>
    </row>
    <row r="3792" spans="23:25" x14ac:dyDescent="0.25">
      <c r="W3792" s="107"/>
      <c r="X3792" s="62"/>
      <c r="Y3792" s="108"/>
    </row>
    <row r="3793" spans="23:25" x14ac:dyDescent="0.25">
      <c r="W3793" s="107"/>
      <c r="X3793" s="62"/>
      <c r="Y3793" s="108"/>
    </row>
    <row r="3794" spans="23:25" x14ac:dyDescent="0.25">
      <c r="W3794" s="107"/>
      <c r="X3794" s="62"/>
      <c r="Y3794" s="108"/>
    </row>
    <row r="3795" spans="23:25" x14ac:dyDescent="0.25">
      <c r="W3795" s="107"/>
      <c r="X3795" s="62"/>
      <c r="Y3795" s="108"/>
    </row>
    <row r="3796" spans="23:25" x14ac:dyDescent="0.25">
      <c r="W3796" s="107"/>
      <c r="X3796" s="62"/>
      <c r="Y3796" s="108"/>
    </row>
    <row r="3797" spans="23:25" x14ac:dyDescent="0.25">
      <c r="W3797" s="107"/>
      <c r="X3797" s="62"/>
      <c r="Y3797" s="108"/>
    </row>
    <row r="3798" spans="23:25" x14ac:dyDescent="0.25">
      <c r="W3798" s="107"/>
      <c r="X3798" s="62"/>
      <c r="Y3798" s="108"/>
    </row>
    <row r="3799" spans="23:25" x14ac:dyDescent="0.25">
      <c r="W3799" s="107"/>
      <c r="X3799" s="62"/>
      <c r="Y3799" s="108"/>
    </row>
    <row r="3800" spans="23:25" x14ac:dyDescent="0.25">
      <c r="W3800" s="107"/>
      <c r="X3800" s="62"/>
      <c r="Y3800" s="108"/>
    </row>
    <row r="3801" spans="23:25" x14ac:dyDescent="0.25">
      <c r="W3801" s="107"/>
      <c r="X3801" s="62"/>
      <c r="Y3801" s="108"/>
    </row>
    <row r="3802" spans="23:25" x14ac:dyDescent="0.25">
      <c r="W3802" s="107"/>
      <c r="X3802" s="62"/>
      <c r="Y3802" s="108"/>
    </row>
    <row r="3803" spans="23:25" x14ac:dyDescent="0.25">
      <c r="W3803" s="107"/>
      <c r="X3803" s="62"/>
      <c r="Y3803" s="108"/>
    </row>
    <row r="3804" spans="23:25" x14ac:dyDescent="0.25">
      <c r="W3804" s="107"/>
      <c r="X3804" s="62"/>
      <c r="Y3804" s="108"/>
    </row>
    <row r="3805" spans="23:25" x14ac:dyDescent="0.25">
      <c r="W3805" s="107"/>
      <c r="X3805" s="62"/>
      <c r="Y3805" s="108"/>
    </row>
    <row r="3806" spans="23:25" x14ac:dyDescent="0.25">
      <c r="W3806" s="107"/>
      <c r="X3806" s="62"/>
      <c r="Y3806" s="108"/>
    </row>
    <row r="3807" spans="23:25" x14ac:dyDescent="0.25">
      <c r="W3807" s="107"/>
      <c r="X3807" s="62"/>
      <c r="Y3807" s="108"/>
    </row>
    <row r="3808" spans="23:25" x14ac:dyDescent="0.25">
      <c r="W3808" s="107"/>
      <c r="X3808" s="62"/>
      <c r="Y3808" s="108"/>
    </row>
    <row r="3809" spans="23:25" x14ac:dyDescent="0.25">
      <c r="W3809" s="107"/>
      <c r="X3809" s="62"/>
      <c r="Y3809" s="108"/>
    </row>
    <row r="3810" spans="23:25" x14ac:dyDescent="0.25">
      <c r="W3810" s="107"/>
      <c r="X3810" s="62"/>
      <c r="Y3810" s="108"/>
    </row>
    <row r="3811" spans="23:25" x14ac:dyDescent="0.25">
      <c r="W3811" s="107"/>
      <c r="X3811" s="62"/>
      <c r="Y3811" s="108"/>
    </row>
    <row r="3812" spans="23:25" x14ac:dyDescent="0.25">
      <c r="W3812" s="107"/>
      <c r="X3812" s="62"/>
      <c r="Y3812" s="108"/>
    </row>
    <row r="3813" spans="23:25" x14ac:dyDescent="0.25">
      <c r="W3813" s="107"/>
      <c r="X3813" s="62"/>
      <c r="Y3813" s="108"/>
    </row>
    <row r="3814" spans="23:25" x14ac:dyDescent="0.25">
      <c r="W3814" s="107"/>
      <c r="X3814" s="62"/>
      <c r="Y3814" s="108"/>
    </row>
    <row r="3815" spans="23:25" x14ac:dyDescent="0.25">
      <c r="W3815" s="107"/>
      <c r="X3815" s="62"/>
      <c r="Y3815" s="108"/>
    </row>
    <row r="3816" spans="23:25" x14ac:dyDescent="0.25">
      <c r="W3816" s="107"/>
      <c r="X3816" s="62"/>
      <c r="Y3816" s="108"/>
    </row>
    <row r="3817" spans="23:25" x14ac:dyDescent="0.25">
      <c r="W3817" s="107"/>
      <c r="X3817" s="62"/>
      <c r="Y3817" s="108"/>
    </row>
    <row r="3818" spans="23:25" x14ac:dyDescent="0.25">
      <c r="W3818" s="107"/>
      <c r="X3818" s="62"/>
      <c r="Y3818" s="108"/>
    </row>
    <row r="3819" spans="23:25" x14ac:dyDescent="0.25">
      <c r="W3819" s="107"/>
      <c r="X3819" s="62"/>
      <c r="Y3819" s="108"/>
    </row>
    <row r="3820" spans="23:25" x14ac:dyDescent="0.25">
      <c r="W3820" s="107"/>
      <c r="X3820" s="62"/>
      <c r="Y3820" s="108"/>
    </row>
    <row r="3821" spans="23:25" x14ac:dyDescent="0.25">
      <c r="W3821" s="107"/>
      <c r="X3821" s="62"/>
      <c r="Y3821" s="108"/>
    </row>
    <row r="3822" spans="23:25" x14ac:dyDescent="0.25">
      <c r="W3822" s="107"/>
      <c r="X3822" s="62"/>
      <c r="Y3822" s="108"/>
    </row>
    <row r="3823" spans="23:25" x14ac:dyDescent="0.25">
      <c r="W3823" s="107"/>
      <c r="X3823" s="62"/>
      <c r="Y3823" s="108"/>
    </row>
    <row r="3824" spans="23:25" x14ac:dyDescent="0.25">
      <c r="W3824" s="107"/>
      <c r="X3824" s="62"/>
      <c r="Y3824" s="108"/>
    </row>
    <row r="3825" spans="23:25" x14ac:dyDescent="0.25">
      <c r="W3825" s="107"/>
      <c r="X3825" s="62"/>
      <c r="Y3825" s="108"/>
    </row>
    <row r="3826" spans="23:25" x14ac:dyDescent="0.25">
      <c r="W3826" s="107"/>
      <c r="X3826" s="62"/>
      <c r="Y3826" s="108"/>
    </row>
    <row r="3827" spans="23:25" x14ac:dyDescent="0.25">
      <c r="W3827" s="107"/>
      <c r="X3827" s="62"/>
      <c r="Y3827" s="108"/>
    </row>
    <row r="3828" spans="23:25" x14ac:dyDescent="0.25">
      <c r="W3828" s="107"/>
      <c r="X3828" s="62"/>
      <c r="Y3828" s="108"/>
    </row>
    <row r="3829" spans="23:25" x14ac:dyDescent="0.25">
      <c r="W3829" s="107"/>
      <c r="X3829" s="62"/>
      <c r="Y3829" s="108"/>
    </row>
    <row r="3830" spans="23:25" x14ac:dyDescent="0.25">
      <c r="W3830" s="107"/>
      <c r="X3830" s="62"/>
      <c r="Y3830" s="108"/>
    </row>
    <row r="3831" spans="23:25" x14ac:dyDescent="0.25">
      <c r="W3831" s="107"/>
      <c r="X3831" s="62"/>
      <c r="Y3831" s="108"/>
    </row>
    <row r="3832" spans="23:25" x14ac:dyDescent="0.25">
      <c r="W3832" s="107"/>
      <c r="X3832" s="62"/>
      <c r="Y3832" s="108"/>
    </row>
    <row r="3833" spans="23:25" x14ac:dyDescent="0.25">
      <c r="W3833" s="107"/>
      <c r="X3833" s="62"/>
      <c r="Y3833" s="108"/>
    </row>
    <row r="3834" spans="23:25" x14ac:dyDescent="0.25">
      <c r="W3834" s="107"/>
      <c r="X3834" s="62"/>
      <c r="Y3834" s="108"/>
    </row>
    <row r="3835" spans="23:25" x14ac:dyDescent="0.25">
      <c r="W3835" s="107"/>
      <c r="X3835" s="62"/>
      <c r="Y3835" s="108"/>
    </row>
    <row r="3836" spans="23:25" x14ac:dyDescent="0.25">
      <c r="W3836" s="107"/>
      <c r="X3836" s="62"/>
      <c r="Y3836" s="108"/>
    </row>
    <row r="3837" spans="23:25" x14ac:dyDescent="0.25">
      <c r="W3837" s="107"/>
      <c r="X3837" s="62"/>
      <c r="Y3837" s="108"/>
    </row>
    <row r="3838" spans="23:25" x14ac:dyDescent="0.25">
      <c r="W3838" s="107"/>
      <c r="X3838" s="62"/>
      <c r="Y3838" s="108"/>
    </row>
    <row r="3839" spans="23:25" x14ac:dyDescent="0.25">
      <c r="W3839" s="107"/>
      <c r="X3839" s="62"/>
      <c r="Y3839" s="108"/>
    </row>
    <row r="3840" spans="23:25" x14ac:dyDescent="0.25">
      <c r="W3840" s="107"/>
      <c r="X3840" s="62"/>
      <c r="Y3840" s="108"/>
    </row>
    <row r="3841" spans="23:25" x14ac:dyDescent="0.25">
      <c r="W3841" s="107"/>
      <c r="X3841" s="62"/>
      <c r="Y3841" s="108"/>
    </row>
    <row r="3842" spans="23:25" x14ac:dyDescent="0.25">
      <c r="W3842" s="107"/>
      <c r="X3842" s="62"/>
      <c r="Y3842" s="108"/>
    </row>
    <row r="3843" spans="23:25" x14ac:dyDescent="0.25">
      <c r="W3843" s="107"/>
      <c r="X3843" s="62"/>
      <c r="Y3843" s="108"/>
    </row>
    <row r="3844" spans="23:25" x14ac:dyDescent="0.25">
      <c r="W3844" s="107"/>
      <c r="X3844" s="62"/>
      <c r="Y3844" s="108"/>
    </row>
    <row r="3845" spans="23:25" x14ac:dyDescent="0.25">
      <c r="W3845" s="107"/>
      <c r="X3845" s="62"/>
      <c r="Y3845" s="108"/>
    </row>
    <row r="3846" spans="23:25" x14ac:dyDescent="0.25">
      <c r="W3846" s="107"/>
      <c r="X3846" s="62"/>
      <c r="Y3846" s="108"/>
    </row>
    <row r="3847" spans="23:25" x14ac:dyDescent="0.25">
      <c r="W3847" s="107"/>
      <c r="X3847" s="62"/>
      <c r="Y3847" s="108"/>
    </row>
    <row r="3848" spans="23:25" x14ac:dyDescent="0.25">
      <c r="W3848" s="107"/>
      <c r="X3848" s="62"/>
      <c r="Y3848" s="108"/>
    </row>
    <row r="3849" spans="23:25" x14ac:dyDescent="0.25">
      <c r="W3849" s="107"/>
      <c r="X3849" s="62"/>
      <c r="Y3849" s="108"/>
    </row>
    <row r="3850" spans="23:25" x14ac:dyDescent="0.25">
      <c r="W3850" s="107"/>
      <c r="X3850" s="62"/>
      <c r="Y3850" s="108"/>
    </row>
    <row r="3851" spans="23:25" x14ac:dyDescent="0.25">
      <c r="W3851" s="107"/>
      <c r="X3851" s="62"/>
      <c r="Y3851" s="108"/>
    </row>
    <row r="3852" spans="23:25" x14ac:dyDescent="0.25">
      <c r="W3852" s="107"/>
      <c r="X3852" s="62"/>
      <c r="Y3852" s="108"/>
    </row>
    <row r="3853" spans="23:25" x14ac:dyDescent="0.25">
      <c r="W3853" s="107"/>
      <c r="X3853" s="62"/>
      <c r="Y3853" s="108"/>
    </row>
    <row r="3854" spans="23:25" x14ac:dyDescent="0.25">
      <c r="W3854" s="107"/>
      <c r="X3854" s="62"/>
      <c r="Y3854" s="108"/>
    </row>
    <row r="3855" spans="23:25" x14ac:dyDescent="0.25">
      <c r="W3855" s="107"/>
      <c r="X3855" s="62"/>
      <c r="Y3855" s="108"/>
    </row>
    <row r="3856" spans="23:25" x14ac:dyDescent="0.25">
      <c r="W3856" s="107"/>
      <c r="X3856" s="62"/>
      <c r="Y3856" s="108"/>
    </row>
    <row r="3857" spans="23:25" x14ac:dyDescent="0.25">
      <c r="W3857" s="107"/>
      <c r="X3857" s="62"/>
      <c r="Y3857" s="108"/>
    </row>
    <row r="3858" spans="23:25" x14ac:dyDescent="0.25">
      <c r="W3858" s="107"/>
      <c r="X3858" s="62"/>
      <c r="Y3858" s="108"/>
    </row>
    <row r="3859" spans="23:25" x14ac:dyDescent="0.25">
      <c r="W3859" s="107"/>
      <c r="X3859" s="62"/>
      <c r="Y3859" s="108"/>
    </row>
    <row r="3860" spans="23:25" x14ac:dyDescent="0.25">
      <c r="W3860" s="107"/>
      <c r="X3860" s="62"/>
      <c r="Y3860" s="108"/>
    </row>
    <row r="3861" spans="23:25" x14ac:dyDescent="0.25">
      <c r="W3861" s="107"/>
      <c r="X3861" s="62"/>
      <c r="Y3861" s="108"/>
    </row>
    <row r="3862" spans="23:25" x14ac:dyDescent="0.25">
      <c r="W3862" s="107"/>
      <c r="X3862" s="62"/>
      <c r="Y3862" s="108"/>
    </row>
    <row r="3863" spans="23:25" x14ac:dyDescent="0.25">
      <c r="W3863" s="107"/>
      <c r="X3863" s="62"/>
      <c r="Y3863" s="108"/>
    </row>
    <row r="3864" spans="23:25" x14ac:dyDescent="0.25">
      <c r="W3864" s="107"/>
      <c r="X3864" s="62"/>
      <c r="Y3864" s="108"/>
    </row>
    <row r="3865" spans="23:25" x14ac:dyDescent="0.25">
      <c r="W3865" s="107"/>
      <c r="X3865" s="62"/>
      <c r="Y3865" s="108"/>
    </row>
    <row r="3866" spans="23:25" x14ac:dyDescent="0.25">
      <c r="W3866" s="107"/>
      <c r="X3866" s="62"/>
      <c r="Y3866" s="108"/>
    </row>
    <row r="3867" spans="23:25" x14ac:dyDescent="0.25">
      <c r="W3867" s="107"/>
      <c r="X3867" s="62"/>
      <c r="Y3867" s="108"/>
    </row>
    <row r="3868" spans="23:25" x14ac:dyDescent="0.25">
      <c r="W3868" s="107"/>
      <c r="X3868" s="62"/>
      <c r="Y3868" s="108"/>
    </row>
    <row r="3869" spans="23:25" x14ac:dyDescent="0.25">
      <c r="W3869" s="107"/>
      <c r="X3869" s="62"/>
      <c r="Y3869" s="108"/>
    </row>
    <row r="3870" spans="23:25" x14ac:dyDescent="0.25">
      <c r="W3870" s="107"/>
      <c r="X3870" s="62"/>
      <c r="Y3870" s="108"/>
    </row>
    <row r="3871" spans="23:25" x14ac:dyDescent="0.25">
      <c r="W3871" s="107"/>
      <c r="X3871" s="62"/>
      <c r="Y3871" s="108"/>
    </row>
    <row r="3872" spans="23:25" x14ac:dyDescent="0.25">
      <c r="W3872" s="107"/>
      <c r="X3872" s="62"/>
      <c r="Y3872" s="108"/>
    </row>
    <row r="3873" spans="23:25" x14ac:dyDescent="0.25">
      <c r="W3873" s="107"/>
      <c r="X3873" s="62"/>
      <c r="Y3873" s="108"/>
    </row>
    <row r="3874" spans="23:25" x14ac:dyDescent="0.25">
      <c r="W3874" s="107"/>
      <c r="X3874" s="62"/>
      <c r="Y3874" s="108"/>
    </row>
    <row r="3875" spans="23:25" x14ac:dyDescent="0.25">
      <c r="W3875" s="107"/>
      <c r="X3875" s="62"/>
      <c r="Y3875" s="108"/>
    </row>
    <row r="3876" spans="23:25" x14ac:dyDescent="0.25">
      <c r="W3876" s="107"/>
      <c r="X3876" s="62"/>
      <c r="Y3876" s="108"/>
    </row>
    <row r="3877" spans="23:25" x14ac:dyDescent="0.25">
      <c r="W3877" s="107"/>
      <c r="X3877" s="62"/>
      <c r="Y3877" s="108"/>
    </row>
    <row r="3878" spans="23:25" x14ac:dyDescent="0.25">
      <c r="W3878" s="107"/>
      <c r="X3878" s="62"/>
      <c r="Y3878" s="108"/>
    </row>
    <row r="3879" spans="23:25" x14ac:dyDescent="0.25">
      <c r="W3879" s="107"/>
      <c r="X3879" s="62"/>
      <c r="Y3879" s="108"/>
    </row>
    <row r="3880" spans="23:25" x14ac:dyDescent="0.25">
      <c r="W3880" s="107"/>
      <c r="X3880" s="62"/>
      <c r="Y3880" s="108"/>
    </row>
    <row r="3881" spans="23:25" x14ac:dyDescent="0.25">
      <c r="W3881" s="107"/>
      <c r="X3881" s="62"/>
      <c r="Y3881" s="108"/>
    </row>
    <row r="3882" spans="23:25" x14ac:dyDescent="0.25">
      <c r="W3882" s="107"/>
      <c r="X3882" s="62"/>
      <c r="Y3882" s="108"/>
    </row>
    <row r="3883" spans="23:25" x14ac:dyDescent="0.25">
      <c r="W3883" s="107"/>
      <c r="X3883" s="62"/>
      <c r="Y3883" s="108"/>
    </row>
    <row r="3884" spans="23:25" x14ac:dyDescent="0.25">
      <c r="W3884" s="107"/>
      <c r="X3884" s="62"/>
      <c r="Y3884" s="108"/>
    </row>
    <row r="3885" spans="23:25" x14ac:dyDescent="0.25">
      <c r="W3885" s="107"/>
      <c r="X3885" s="62"/>
      <c r="Y3885" s="108"/>
    </row>
    <row r="3886" spans="23:25" x14ac:dyDescent="0.25">
      <c r="W3886" s="107"/>
      <c r="X3886" s="62"/>
      <c r="Y3886" s="108"/>
    </row>
    <row r="3887" spans="23:25" x14ac:dyDescent="0.25">
      <c r="W3887" s="107"/>
      <c r="X3887" s="62"/>
      <c r="Y3887" s="108"/>
    </row>
    <row r="3888" spans="23:25" x14ac:dyDescent="0.25">
      <c r="W3888" s="107"/>
      <c r="X3888" s="62"/>
      <c r="Y3888" s="108"/>
    </row>
    <row r="3889" spans="23:25" x14ac:dyDescent="0.25">
      <c r="W3889" s="107"/>
      <c r="X3889" s="62"/>
      <c r="Y3889" s="108"/>
    </row>
    <row r="3890" spans="23:25" x14ac:dyDescent="0.25">
      <c r="W3890" s="107"/>
      <c r="X3890" s="62"/>
      <c r="Y3890" s="108"/>
    </row>
    <row r="3891" spans="23:25" x14ac:dyDescent="0.25">
      <c r="W3891" s="107"/>
      <c r="X3891" s="62"/>
      <c r="Y3891" s="108"/>
    </row>
    <row r="3892" spans="23:25" x14ac:dyDescent="0.25">
      <c r="W3892" s="107"/>
      <c r="X3892" s="62"/>
      <c r="Y3892" s="108"/>
    </row>
    <row r="3893" spans="23:25" x14ac:dyDescent="0.25">
      <c r="W3893" s="107"/>
      <c r="X3893" s="62"/>
      <c r="Y3893" s="108"/>
    </row>
    <row r="3894" spans="23:25" x14ac:dyDescent="0.25">
      <c r="W3894" s="107"/>
      <c r="X3894" s="62"/>
      <c r="Y3894" s="108"/>
    </row>
    <row r="3895" spans="23:25" x14ac:dyDescent="0.25">
      <c r="W3895" s="107"/>
      <c r="X3895" s="62"/>
      <c r="Y3895" s="108"/>
    </row>
    <row r="3896" spans="23:25" x14ac:dyDescent="0.25">
      <c r="W3896" s="107"/>
      <c r="X3896" s="62"/>
      <c r="Y3896" s="108"/>
    </row>
    <row r="3897" spans="23:25" x14ac:dyDescent="0.25">
      <c r="W3897" s="107"/>
      <c r="X3897" s="62"/>
      <c r="Y3897" s="108"/>
    </row>
    <row r="3898" spans="23:25" x14ac:dyDescent="0.25">
      <c r="W3898" s="107"/>
      <c r="X3898" s="62"/>
      <c r="Y3898" s="108"/>
    </row>
    <row r="3899" spans="23:25" x14ac:dyDescent="0.25">
      <c r="W3899" s="107"/>
      <c r="X3899" s="62"/>
      <c r="Y3899" s="108"/>
    </row>
    <row r="3900" spans="23:25" x14ac:dyDescent="0.25">
      <c r="W3900" s="107"/>
      <c r="X3900" s="62"/>
      <c r="Y3900" s="108"/>
    </row>
    <row r="3901" spans="23:25" x14ac:dyDescent="0.25">
      <c r="W3901" s="107"/>
      <c r="X3901" s="62"/>
      <c r="Y3901" s="108"/>
    </row>
    <row r="3902" spans="23:25" x14ac:dyDescent="0.25">
      <c r="W3902" s="107"/>
      <c r="X3902" s="62"/>
      <c r="Y3902" s="108"/>
    </row>
    <row r="3903" spans="23:25" x14ac:dyDescent="0.25">
      <c r="W3903" s="107"/>
      <c r="X3903" s="62"/>
      <c r="Y3903" s="108"/>
    </row>
    <row r="3904" spans="23:25" x14ac:dyDescent="0.25">
      <c r="W3904" s="107"/>
      <c r="X3904" s="62"/>
      <c r="Y3904" s="108"/>
    </row>
    <row r="3905" spans="23:25" x14ac:dyDescent="0.25">
      <c r="W3905" s="107"/>
      <c r="X3905" s="62"/>
      <c r="Y3905" s="108"/>
    </row>
    <row r="3906" spans="23:25" x14ac:dyDescent="0.25">
      <c r="W3906" s="107"/>
      <c r="X3906" s="62"/>
      <c r="Y3906" s="108"/>
    </row>
    <row r="3907" spans="23:25" x14ac:dyDescent="0.25">
      <c r="W3907" s="107"/>
      <c r="X3907" s="62"/>
      <c r="Y3907" s="108"/>
    </row>
    <row r="3908" spans="23:25" x14ac:dyDescent="0.25">
      <c r="W3908" s="107"/>
      <c r="X3908" s="62"/>
      <c r="Y3908" s="108"/>
    </row>
    <row r="3909" spans="23:25" x14ac:dyDescent="0.25">
      <c r="W3909" s="107"/>
      <c r="X3909" s="62"/>
      <c r="Y3909" s="108"/>
    </row>
    <row r="3910" spans="23:25" x14ac:dyDescent="0.25">
      <c r="W3910" s="107"/>
      <c r="X3910" s="62"/>
      <c r="Y3910" s="108"/>
    </row>
    <row r="3911" spans="23:25" x14ac:dyDescent="0.25">
      <c r="W3911" s="107"/>
      <c r="X3911" s="62"/>
      <c r="Y3911" s="108"/>
    </row>
    <row r="3912" spans="23:25" x14ac:dyDescent="0.25">
      <c r="W3912" s="107"/>
      <c r="X3912" s="62"/>
      <c r="Y3912" s="108"/>
    </row>
    <row r="3913" spans="23:25" x14ac:dyDescent="0.25">
      <c r="W3913" s="107"/>
      <c r="X3913" s="62"/>
      <c r="Y3913" s="108"/>
    </row>
    <row r="3914" spans="23:25" x14ac:dyDescent="0.25">
      <c r="W3914" s="107"/>
      <c r="X3914" s="62"/>
      <c r="Y3914" s="108"/>
    </row>
    <row r="3915" spans="23:25" x14ac:dyDescent="0.25">
      <c r="W3915" s="107"/>
      <c r="X3915" s="62"/>
      <c r="Y3915" s="108"/>
    </row>
    <row r="3916" spans="23:25" x14ac:dyDescent="0.25">
      <c r="W3916" s="107"/>
      <c r="X3916" s="62"/>
      <c r="Y3916" s="108"/>
    </row>
    <row r="3917" spans="23:25" x14ac:dyDescent="0.25">
      <c r="W3917" s="107"/>
      <c r="X3917" s="62"/>
      <c r="Y3917" s="108"/>
    </row>
    <row r="3918" spans="23:25" x14ac:dyDescent="0.25">
      <c r="W3918" s="107"/>
      <c r="X3918" s="62"/>
      <c r="Y3918" s="108"/>
    </row>
    <row r="3919" spans="23:25" x14ac:dyDescent="0.25">
      <c r="W3919" s="107"/>
      <c r="X3919" s="62"/>
      <c r="Y3919" s="108"/>
    </row>
    <row r="3920" spans="23:25" x14ac:dyDescent="0.25">
      <c r="W3920" s="107"/>
      <c r="X3920" s="62"/>
      <c r="Y3920" s="108"/>
    </row>
    <row r="3921" spans="23:25" x14ac:dyDescent="0.25">
      <c r="W3921" s="107"/>
      <c r="X3921" s="62"/>
      <c r="Y3921" s="108"/>
    </row>
    <row r="3922" spans="23:25" x14ac:dyDescent="0.25">
      <c r="W3922" s="107"/>
      <c r="X3922" s="62"/>
      <c r="Y3922" s="108"/>
    </row>
    <row r="3923" spans="23:25" x14ac:dyDescent="0.25">
      <c r="W3923" s="107"/>
      <c r="X3923" s="62"/>
      <c r="Y3923" s="108"/>
    </row>
    <row r="3924" spans="23:25" x14ac:dyDescent="0.25">
      <c r="W3924" s="107"/>
      <c r="X3924" s="62"/>
      <c r="Y3924" s="108"/>
    </row>
    <row r="3925" spans="23:25" x14ac:dyDescent="0.25">
      <c r="W3925" s="107"/>
      <c r="X3925" s="62"/>
      <c r="Y3925" s="108"/>
    </row>
    <row r="3926" spans="23:25" x14ac:dyDescent="0.25">
      <c r="W3926" s="107"/>
      <c r="X3926" s="62"/>
      <c r="Y3926" s="108"/>
    </row>
    <row r="3927" spans="23:25" x14ac:dyDescent="0.25">
      <c r="W3927" s="107"/>
      <c r="X3927" s="62"/>
      <c r="Y3927" s="108"/>
    </row>
    <row r="3928" spans="23:25" x14ac:dyDescent="0.25">
      <c r="W3928" s="107"/>
      <c r="X3928" s="62"/>
      <c r="Y3928" s="108"/>
    </row>
    <row r="3929" spans="23:25" x14ac:dyDescent="0.25">
      <c r="W3929" s="107"/>
      <c r="X3929" s="62"/>
      <c r="Y3929" s="108"/>
    </row>
    <row r="3930" spans="23:25" x14ac:dyDescent="0.25">
      <c r="W3930" s="107"/>
      <c r="X3930" s="62"/>
      <c r="Y3930" s="108"/>
    </row>
    <row r="3931" spans="23:25" x14ac:dyDescent="0.25">
      <c r="W3931" s="107"/>
      <c r="X3931" s="62"/>
      <c r="Y3931" s="108"/>
    </row>
    <row r="3932" spans="23:25" x14ac:dyDescent="0.25">
      <c r="W3932" s="107"/>
      <c r="X3932" s="62"/>
      <c r="Y3932" s="108"/>
    </row>
    <row r="3933" spans="23:25" x14ac:dyDescent="0.25">
      <c r="W3933" s="107"/>
      <c r="X3933" s="62"/>
      <c r="Y3933" s="108"/>
    </row>
    <row r="3934" spans="23:25" x14ac:dyDescent="0.25">
      <c r="W3934" s="107"/>
      <c r="X3934" s="62"/>
      <c r="Y3934" s="108"/>
    </row>
    <row r="3935" spans="23:25" x14ac:dyDescent="0.25">
      <c r="W3935" s="107"/>
      <c r="X3935" s="62"/>
      <c r="Y3935" s="108"/>
    </row>
    <row r="3936" spans="23:25" x14ac:dyDescent="0.25">
      <c r="W3936" s="107"/>
      <c r="X3936" s="62"/>
      <c r="Y3936" s="108"/>
    </row>
    <row r="3937" spans="23:25" x14ac:dyDescent="0.25">
      <c r="W3937" s="107"/>
      <c r="X3937" s="62"/>
      <c r="Y3937" s="108"/>
    </row>
    <row r="3938" spans="23:25" x14ac:dyDescent="0.25">
      <c r="W3938" s="107"/>
      <c r="X3938" s="62"/>
      <c r="Y3938" s="108"/>
    </row>
    <row r="3939" spans="23:25" x14ac:dyDescent="0.25">
      <c r="W3939" s="107"/>
      <c r="X3939" s="62"/>
      <c r="Y3939" s="108"/>
    </row>
    <row r="3940" spans="23:25" x14ac:dyDescent="0.25">
      <c r="W3940" s="107"/>
      <c r="X3940" s="62"/>
      <c r="Y3940" s="108"/>
    </row>
    <row r="3941" spans="23:25" x14ac:dyDescent="0.25">
      <c r="W3941" s="107"/>
      <c r="X3941" s="62"/>
      <c r="Y3941" s="108"/>
    </row>
    <row r="3942" spans="23:25" x14ac:dyDescent="0.25">
      <c r="W3942" s="107"/>
      <c r="X3942" s="62"/>
      <c r="Y3942" s="108"/>
    </row>
    <row r="3943" spans="23:25" x14ac:dyDescent="0.25">
      <c r="W3943" s="107"/>
      <c r="X3943" s="62"/>
      <c r="Y3943" s="108"/>
    </row>
    <row r="3944" spans="23:25" x14ac:dyDescent="0.25">
      <c r="W3944" s="107"/>
      <c r="X3944" s="62"/>
      <c r="Y3944" s="108"/>
    </row>
    <row r="3945" spans="23:25" x14ac:dyDescent="0.25">
      <c r="W3945" s="107"/>
      <c r="X3945" s="62"/>
      <c r="Y3945" s="108"/>
    </row>
    <row r="3946" spans="23:25" x14ac:dyDescent="0.25">
      <c r="W3946" s="107"/>
      <c r="X3946" s="62"/>
      <c r="Y3946" s="108"/>
    </row>
    <row r="3947" spans="23:25" x14ac:dyDescent="0.25">
      <c r="W3947" s="107"/>
      <c r="X3947" s="62"/>
      <c r="Y3947" s="108"/>
    </row>
    <row r="3948" spans="23:25" x14ac:dyDescent="0.25">
      <c r="W3948" s="107"/>
      <c r="X3948" s="62"/>
      <c r="Y3948" s="108"/>
    </row>
    <row r="3949" spans="23:25" x14ac:dyDescent="0.25">
      <c r="W3949" s="107"/>
      <c r="X3949" s="62"/>
      <c r="Y3949" s="108"/>
    </row>
    <row r="3950" spans="23:25" x14ac:dyDescent="0.25">
      <c r="W3950" s="107"/>
      <c r="X3950" s="62"/>
      <c r="Y3950" s="108"/>
    </row>
    <row r="3951" spans="23:25" x14ac:dyDescent="0.25">
      <c r="W3951" s="107"/>
      <c r="X3951" s="62"/>
      <c r="Y3951" s="108"/>
    </row>
    <row r="3952" spans="23:25" x14ac:dyDescent="0.25">
      <c r="W3952" s="107"/>
      <c r="X3952" s="62"/>
      <c r="Y3952" s="108"/>
    </row>
    <row r="3953" spans="23:25" x14ac:dyDescent="0.25">
      <c r="W3953" s="107"/>
      <c r="X3953" s="62"/>
      <c r="Y3953" s="108"/>
    </row>
    <row r="3954" spans="23:25" x14ac:dyDescent="0.25">
      <c r="W3954" s="107"/>
      <c r="X3954" s="62"/>
      <c r="Y3954" s="108"/>
    </row>
    <row r="3955" spans="23:25" x14ac:dyDescent="0.25">
      <c r="W3955" s="107"/>
      <c r="X3955" s="62"/>
      <c r="Y3955" s="108"/>
    </row>
    <row r="3956" spans="23:25" x14ac:dyDescent="0.25">
      <c r="W3956" s="107"/>
      <c r="X3956" s="62"/>
      <c r="Y3956" s="108"/>
    </row>
    <row r="3957" spans="23:25" x14ac:dyDescent="0.25">
      <c r="W3957" s="107"/>
      <c r="X3957" s="62"/>
      <c r="Y3957" s="108"/>
    </row>
    <row r="3958" spans="23:25" x14ac:dyDescent="0.25">
      <c r="W3958" s="107"/>
      <c r="X3958" s="62"/>
      <c r="Y3958" s="108"/>
    </row>
    <row r="3959" spans="23:25" x14ac:dyDescent="0.25">
      <c r="W3959" s="107"/>
      <c r="X3959" s="62"/>
      <c r="Y3959" s="108"/>
    </row>
    <row r="3960" spans="23:25" x14ac:dyDescent="0.25">
      <c r="W3960" s="107"/>
      <c r="X3960" s="62"/>
      <c r="Y3960" s="108"/>
    </row>
    <row r="3961" spans="23:25" x14ac:dyDescent="0.25">
      <c r="W3961" s="107"/>
      <c r="X3961" s="62"/>
      <c r="Y3961" s="108"/>
    </row>
    <row r="3962" spans="23:25" x14ac:dyDescent="0.25">
      <c r="W3962" s="107"/>
      <c r="X3962" s="62"/>
      <c r="Y3962" s="108"/>
    </row>
    <row r="3963" spans="23:25" x14ac:dyDescent="0.25">
      <c r="W3963" s="107"/>
      <c r="X3963" s="62"/>
      <c r="Y3963" s="108"/>
    </row>
    <row r="3964" spans="23:25" x14ac:dyDescent="0.25">
      <c r="W3964" s="107"/>
      <c r="X3964" s="62"/>
      <c r="Y3964" s="108"/>
    </row>
    <row r="3965" spans="23:25" x14ac:dyDescent="0.25">
      <c r="W3965" s="107"/>
      <c r="X3965" s="62"/>
      <c r="Y3965" s="108"/>
    </row>
    <row r="3966" spans="23:25" x14ac:dyDescent="0.25">
      <c r="W3966" s="107"/>
      <c r="X3966" s="62"/>
      <c r="Y3966" s="108"/>
    </row>
    <row r="3967" spans="23:25" x14ac:dyDescent="0.25">
      <c r="W3967" s="107"/>
      <c r="X3967" s="62"/>
      <c r="Y3967" s="108"/>
    </row>
    <row r="3968" spans="23:25" x14ac:dyDescent="0.25">
      <c r="W3968" s="107"/>
      <c r="X3968" s="62"/>
      <c r="Y3968" s="108"/>
    </row>
    <row r="3969" spans="23:25" x14ac:dyDescent="0.25">
      <c r="W3969" s="107"/>
      <c r="X3969" s="62"/>
      <c r="Y3969" s="108"/>
    </row>
    <row r="3970" spans="23:25" x14ac:dyDescent="0.25">
      <c r="W3970" s="107"/>
      <c r="X3970" s="62"/>
      <c r="Y3970" s="108"/>
    </row>
    <row r="3971" spans="23:25" x14ac:dyDescent="0.25">
      <c r="W3971" s="107"/>
      <c r="X3971" s="62"/>
      <c r="Y3971" s="108"/>
    </row>
    <row r="3972" spans="23:25" x14ac:dyDescent="0.25">
      <c r="W3972" s="107"/>
      <c r="X3972" s="62"/>
      <c r="Y3972" s="108"/>
    </row>
    <row r="3973" spans="23:25" x14ac:dyDescent="0.25">
      <c r="W3973" s="107"/>
      <c r="X3973" s="62"/>
      <c r="Y3973" s="108"/>
    </row>
    <row r="3974" spans="23:25" x14ac:dyDescent="0.25">
      <c r="W3974" s="107"/>
      <c r="X3974" s="62"/>
      <c r="Y3974" s="108"/>
    </row>
    <row r="3975" spans="23:25" x14ac:dyDescent="0.25">
      <c r="W3975" s="107"/>
      <c r="X3975" s="62"/>
      <c r="Y3975" s="108"/>
    </row>
    <row r="3976" spans="23:25" x14ac:dyDescent="0.25">
      <c r="W3976" s="107"/>
      <c r="X3976" s="62"/>
      <c r="Y3976" s="108"/>
    </row>
    <row r="3977" spans="23:25" x14ac:dyDescent="0.25">
      <c r="W3977" s="107"/>
      <c r="X3977" s="62"/>
      <c r="Y3977" s="108"/>
    </row>
    <row r="3978" spans="23:25" x14ac:dyDescent="0.25">
      <c r="W3978" s="107"/>
      <c r="X3978" s="62"/>
      <c r="Y3978" s="108"/>
    </row>
    <row r="3979" spans="23:25" x14ac:dyDescent="0.25">
      <c r="W3979" s="107"/>
      <c r="X3979" s="62"/>
      <c r="Y3979" s="108"/>
    </row>
    <row r="3980" spans="23:25" x14ac:dyDescent="0.25">
      <c r="W3980" s="107"/>
      <c r="X3980" s="62"/>
      <c r="Y3980" s="108"/>
    </row>
    <row r="3981" spans="23:25" x14ac:dyDescent="0.25">
      <c r="W3981" s="107"/>
      <c r="X3981" s="62"/>
      <c r="Y3981" s="108"/>
    </row>
    <row r="3982" spans="23:25" x14ac:dyDescent="0.25">
      <c r="W3982" s="107"/>
      <c r="X3982" s="62"/>
      <c r="Y3982" s="108"/>
    </row>
    <row r="3983" spans="23:25" x14ac:dyDescent="0.25">
      <c r="W3983" s="107"/>
      <c r="X3983" s="62"/>
      <c r="Y3983" s="108"/>
    </row>
    <row r="3984" spans="23:25" x14ac:dyDescent="0.25">
      <c r="W3984" s="107"/>
      <c r="X3984" s="62"/>
      <c r="Y3984" s="108"/>
    </row>
    <row r="3985" spans="23:25" x14ac:dyDescent="0.25">
      <c r="W3985" s="107"/>
      <c r="X3985" s="62"/>
      <c r="Y3985" s="108"/>
    </row>
    <row r="3986" spans="23:25" x14ac:dyDescent="0.25">
      <c r="W3986" s="107"/>
      <c r="X3986" s="62"/>
      <c r="Y3986" s="108"/>
    </row>
    <row r="3987" spans="23:25" x14ac:dyDescent="0.25">
      <c r="W3987" s="107"/>
      <c r="X3987" s="62"/>
      <c r="Y3987" s="108"/>
    </row>
    <row r="3988" spans="23:25" x14ac:dyDescent="0.25">
      <c r="W3988" s="107"/>
      <c r="X3988" s="62"/>
      <c r="Y3988" s="108"/>
    </row>
    <row r="3989" spans="23:25" x14ac:dyDescent="0.25">
      <c r="W3989" s="107"/>
      <c r="X3989" s="62"/>
      <c r="Y3989" s="108"/>
    </row>
    <row r="3990" spans="23:25" x14ac:dyDescent="0.25">
      <c r="W3990" s="107"/>
      <c r="X3990" s="62"/>
      <c r="Y3990" s="108"/>
    </row>
    <row r="3991" spans="23:25" x14ac:dyDescent="0.25">
      <c r="W3991" s="107"/>
      <c r="X3991" s="62"/>
      <c r="Y3991" s="108"/>
    </row>
    <row r="3992" spans="23:25" x14ac:dyDescent="0.25">
      <c r="W3992" s="107"/>
      <c r="X3992" s="62"/>
      <c r="Y3992" s="108"/>
    </row>
    <row r="3993" spans="23:25" x14ac:dyDescent="0.25">
      <c r="W3993" s="107"/>
      <c r="X3993" s="62"/>
      <c r="Y3993" s="108"/>
    </row>
    <row r="3994" spans="23:25" x14ac:dyDescent="0.25">
      <c r="W3994" s="107"/>
      <c r="X3994" s="62"/>
      <c r="Y3994" s="108"/>
    </row>
    <row r="3995" spans="23:25" x14ac:dyDescent="0.25">
      <c r="W3995" s="107"/>
      <c r="X3995" s="62"/>
      <c r="Y3995" s="108"/>
    </row>
    <row r="3996" spans="23:25" x14ac:dyDescent="0.25">
      <c r="W3996" s="107"/>
      <c r="X3996" s="62"/>
      <c r="Y3996" s="108"/>
    </row>
    <row r="3997" spans="23:25" x14ac:dyDescent="0.25">
      <c r="W3997" s="107"/>
      <c r="X3997" s="62"/>
      <c r="Y3997" s="108"/>
    </row>
    <row r="3998" spans="23:25" x14ac:dyDescent="0.25">
      <c r="W3998" s="107"/>
      <c r="X3998" s="62"/>
      <c r="Y3998" s="108"/>
    </row>
    <row r="3999" spans="23:25" x14ac:dyDescent="0.25">
      <c r="W3999" s="107"/>
      <c r="X3999" s="62"/>
      <c r="Y3999" s="108"/>
    </row>
    <row r="4000" spans="23:25" x14ac:dyDescent="0.25">
      <c r="W4000" s="107"/>
      <c r="X4000" s="62"/>
      <c r="Y4000" s="108"/>
    </row>
    <row r="4001" spans="23:25" x14ac:dyDescent="0.25">
      <c r="W4001" s="107"/>
      <c r="X4001" s="62"/>
      <c r="Y4001" s="108"/>
    </row>
    <row r="4002" spans="23:25" x14ac:dyDescent="0.25">
      <c r="W4002" s="107"/>
      <c r="X4002" s="62"/>
      <c r="Y4002" s="108"/>
    </row>
    <row r="4003" spans="23:25" x14ac:dyDescent="0.25">
      <c r="W4003" s="107"/>
      <c r="X4003" s="62"/>
      <c r="Y4003" s="108"/>
    </row>
    <row r="4004" spans="23:25" x14ac:dyDescent="0.25">
      <c r="W4004" s="107"/>
      <c r="X4004" s="62"/>
      <c r="Y4004" s="108"/>
    </row>
    <row r="4005" spans="23:25" x14ac:dyDescent="0.25">
      <c r="W4005" s="107"/>
      <c r="X4005" s="62"/>
      <c r="Y4005" s="108"/>
    </row>
    <row r="4006" spans="23:25" x14ac:dyDescent="0.25">
      <c r="W4006" s="107"/>
      <c r="X4006" s="62"/>
      <c r="Y4006" s="108"/>
    </row>
    <row r="4007" spans="23:25" x14ac:dyDescent="0.25">
      <c r="W4007" s="107"/>
      <c r="X4007" s="62"/>
      <c r="Y4007" s="108"/>
    </row>
    <row r="4008" spans="23:25" x14ac:dyDescent="0.25">
      <c r="W4008" s="107"/>
      <c r="X4008" s="62"/>
      <c r="Y4008" s="108"/>
    </row>
    <row r="4009" spans="23:25" x14ac:dyDescent="0.25">
      <c r="W4009" s="107"/>
      <c r="X4009" s="62"/>
      <c r="Y4009" s="108"/>
    </row>
    <row r="4010" spans="23:25" x14ac:dyDescent="0.25">
      <c r="W4010" s="107"/>
      <c r="X4010" s="62"/>
      <c r="Y4010" s="108"/>
    </row>
    <row r="4011" spans="23:25" x14ac:dyDescent="0.25">
      <c r="W4011" s="107"/>
      <c r="X4011" s="62"/>
      <c r="Y4011" s="108"/>
    </row>
    <row r="4012" spans="23:25" x14ac:dyDescent="0.25">
      <c r="W4012" s="107"/>
      <c r="X4012" s="62"/>
      <c r="Y4012" s="108"/>
    </row>
    <row r="4013" spans="23:25" x14ac:dyDescent="0.25">
      <c r="W4013" s="107"/>
      <c r="X4013" s="62"/>
      <c r="Y4013" s="108"/>
    </row>
    <row r="4014" spans="23:25" x14ac:dyDescent="0.25">
      <c r="W4014" s="107"/>
      <c r="X4014" s="62"/>
      <c r="Y4014" s="108"/>
    </row>
    <row r="4015" spans="23:25" x14ac:dyDescent="0.25">
      <c r="W4015" s="107"/>
      <c r="X4015" s="62"/>
      <c r="Y4015" s="108"/>
    </row>
    <row r="4016" spans="23:25" x14ac:dyDescent="0.25">
      <c r="W4016" s="107"/>
      <c r="X4016" s="62"/>
      <c r="Y4016" s="108"/>
    </row>
    <row r="4017" spans="23:25" x14ac:dyDescent="0.25">
      <c r="W4017" s="107"/>
      <c r="X4017" s="62"/>
      <c r="Y4017" s="108"/>
    </row>
    <row r="4018" spans="23:25" x14ac:dyDescent="0.25">
      <c r="W4018" s="107"/>
      <c r="X4018" s="62"/>
      <c r="Y4018" s="108"/>
    </row>
    <row r="4019" spans="23:25" x14ac:dyDescent="0.25">
      <c r="W4019" s="107"/>
      <c r="X4019" s="62"/>
      <c r="Y4019" s="108"/>
    </row>
    <row r="4020" spans="23:25" x14ac:dyDescent="0.25">
      <c r="W4020" s="107"/>
      <c r="X4020" s="62"/>
      <c r="Y4020" s="108"/>
    </row>
    <row r="4021" spans="23:25" x14ac:dyDescent="0.25">
      <c r="W4021" s="107"/>
      <c r="X4021" s="62"/>
      <c r="Y4021" s="108"/>
    </row>
    <row r="4022" spans="23:25" x14ac:dyDescent="0.25">
      <c r="W4022" s="107"/>
      <c r="X4022" s="62"/>
      <c r="Y4022" s="108"/>
    </row>
    <row r="4023" spans="23:25" x14ac:dyDescent="0.25">
      <c r="W4023" s="107"/>
      <c r="X4023" s="62"/>
      <c r="Y4023" s="108"/>
    </row>
    <row r="4024" spans="23:25" x14ac:dyDescent="0.25">
      <c r="W4024" s="107"/>
      <c r="X4024" s="62"/>
      <c r="Y4024" s="108"/>
    </row>
    <row r="4025" spans="23:25" x14ac:dyDescent="0.25">
      <c r="W4025" s="107"/>
      <c r="X4025" s="62"/>
      <c r="Y4025" s="108"/>
    </row>
    <row r="4026" spans="23:25" x14ac:dyDescent="0.25">
      <c r="W4026" s="107"/>
      <c r="X4026" s="62"/>
      <c r="Y4026" s="108"/>
    </row>
    <row r="4027" spans="23:25" x14ac:dyDescent="0.25">
      <c r="W4027" s="107"/>
      <c r="X4027" s="62"/>
      <c r="Y4027" s="108"/>
    </row>
    <row r="4028" spans="23:25" x14ac:dyDescent="0.25">
      <c r="W4028" s="107"/>
      <c r="X4028" s="62"/>
      <c r="Y4028" s="108"/>
    </row>
    <row r="4029" spans="23:25" x14ac:dyDescent="0.25">
      <c r="W4029" s="107"/>
      <c r="X4029" s="62"/>
      <c r="Y4029" s="108"/>
    </row>
    <row r="4030" spans="23:25" x14ac:dyDescent="0.25">
      <c r="W4030" s="107"/>
      <c r="X4030" s="62"/>
      <c r="Y4030" s="108"/>
    </row>
    <row r="4031" spans="23:25" x14ac:dyDescent="0.25">
      <c r="W4031" s="107"/>
      <c r="X4031" s="62"/>
      <c r="Y4031" s="108"/>
    </row>
    <row r="4032" spans="23:25" x14ac:dyDescent="0.25">
      <c r="W4032" s="107"/>
      <c r="X4032" s="62"/>
      <c r="Y4032" s="108"/>
    </row>
    <row r="4033" spans="23:25" x14ac:dyDescent="0.25">
      <c r="W4033" s="107"/>
      <c r="X4033" s="62"/>
      <c r="Y4033" s="108"/>
    </row>
    <row r="4034" spans="23:25" x14ac:dyDescent="0.25">
      <c r="W4034" s="107"/>
      <c r="X4034" s="62"/>
      <c r="Y4034" s="108"/>
    </row>
    <row r="4035" spans="23:25" x14ac:dyDescent="0.25">
      <c r="W4035" s="107"/>
      <c r="X4035" s="62"/>
      <c r="Y4035" s="108"/>
    </row>
    <row r="4036" spans="23:25" x14ac:dyDescent="0.25">
      <c r="W4036" s="107"/>
      <c r="X4036" s="62"/>
      <c r="Y4036" s="108"/>
    </row>
    <row r="4037" spans="23:25" x14ac:dyDescent="0.25">
      <c r="W4037" s="107"/>
      <c r="X4037" s="62"/>
      <c r="Y4037" s="108"/>
    </row>
    <row r="4038" spans="23:25" x14ac:dyDescent="0.25">
      <c r="W4038" s="107"/>
      <c r="X4038" s="62"/>
      <c r="Y4038" s="108"/>
    </row>
    <row r="4039" spans="23:25" x14ac:dyDescent="0.25">
      <c r="W4039" s="107"/>
      <c r="X4039" s="62"/>
      <c r="Y4039" s="108"/>
    </row>
    <row r="4040" spans="23:25" x14ac:dyDescent="0.25">
      <c r="W4040" s="107"/>
      <c r="X4040" s="62"/>
      <c r="Y4040" s="108"/>
    </row>
    <row r="4041" spans="23:25" x14ac:dyDescent="0.25">
      <c r="W4041" s="107"/>
      <c r="X4041" s="62"/>
      <c r="Y4041" s="108"/>
    </row>
    <row r="4042" spans="23:25" x14ac:dyDescent="0.25">
      <c r="W4042" s="107"/>
      <c r="X4042" s="62"/>
      <c r="Y4042" s="108"/>
    </row>
    <row r="4043" spans="23:25" x14ac:dyDescent="0.25">
      <c r="W4043" s="107"/>
      <c r="X4043" s="62"/>
      <c r="Y4043" s="108"/>
    </row>
    <row r="4044" spans="23:25" x14ac:dyDescent="0.25">
      <c r="W4044" s="107"/>
      <c r="X4044" s="62"/>
      <c r="Y4044" s="108"/>
    </row>
    <row r="4045" spans="23:25" x14ac:dyDescent="0.25">
      <c r="W4045" s="107"/>
      <c r="X4045" s="62"/>
      <c r="Y4045" s="108"/>
    </row>
    <row r="4046" spans="23:25" x14ac:dyDescent="0.25">
      <c r="W4046" s="107"/>
      <c r="X4046" s="62"/>
      <c r="Y4046" s="108"/>
    </row>
    <row r="4047" spans="23:25" x14ac:dyDescent="0.25">
      <c r="W4047" s="107"/>
      <c r="X4047" s="62"/>
      <c r="Y4047" s="108"/>
    </row>
    <row r="4048" spans="23:25" x14ac:dyDescent="0.25">
      <c r="W4048" s="107"/>
      <c r="X4048" s="62"/>
      <c r="Y4048" s="108"/>
    </row>
    <row r="4049" spans="23:25" x14ac:dyDescent="0.25">
      <c r="W4049" s="107"/>
      <c r="X4049" s="62"/>
      <c r="Y4049" s="108"/>
    </row>
    <row r="4050" spans="23:25" x14ac:dyDescent="0.25">
      <c r="W4050" s="107"/>
      <c r="X4050" s="62"/>
      <c r="Y4050" s="108"/>
    </row>
    <row r="4051" spans="23:25" x14ac:dyDescent="0.25">
      <c r="W4051" s="107"/>
      <c r="X4051" s="62"/>
      <c r="Y4051" s="108"/>
    </row>
    <row r="4052" spans="23:25" x14ac:dyDescent="0.25">
      <c r="W4052" s="107"/>
      <c r="X4052" s="62"/>
      <c r="Y4052" s="108"/>
    </row>
    <row r="4053" spans="23:25" x14ac:dyDescent="0.25">
      <c r="W4053" s="107"/>
      <c r="X4053" s="62"/>
      <c r="Y4053" s="108"/>
    </row>
    <row r="4054" spans="23:25" x14ac:dyDescent="0.25">
      <c r="W4054" s="107"/>
      <c r="X4054" s="62"/>
      <c r="Y4054" s="108"/>
    </row>
    <row r="4055" spans="23:25" x14ac:dyDescent="0.25">
      <c r="W4055" s="107"/>
      <c r="X4055" s="62"/>
      <c r="Y4055" s="108"/>
    </row>
    <row r="4056" spans="23:25" x14ac:dyDescent="0.25">
      <c r="W4056" s="107"/>
      <c r="X4056" s="62"/>
      <c r="Y4056" s="108"/>
    </row>
    <row r="4057" spans="23:25" x14ac:dyDescent="0.25">
      <c r="W4057" s="107"/>
      <c r="X4057" s="62"/>
      <c r="Y4057" s="108"/>
    </row>
    <row r="4058" spans="23:25" x14ac:dyDescent="0.25">
      <c r="W4058" s="107"/>
      <c r="X4058" s="62"/>
      <c r="Y4058" s="108"/>
    </row>
    <row r="4059" spans="23:25" x14ac:dyDescent="0.25">
      <c r="W4059" s="107"/>
      <c r="X4059" s="62"/>
      <c r="Y4059" s="108"/>
    </row>
    <row r="4060" spans="23:25" x14ac:dyDescent="0.25">
      <c r="W4060" s="107"/>
      <c r="X4060" s="62"/>
      <c r="Y4060" s="108"/>
    </row>
    <row r="4061" spans="23:25" x14ac:dyDescent="0.25">
      <c r="W4061" s="107"/>
      <c r="X4061" s="62"/>
      <c r="Y4061" s="108"/>
    </row>
    <row r="4062" spans="23:25" x14ac:dyDescent="0.25">
      <c r="W4062" s="107"/>
      <c r="X4062" s="62"/>
      <c r="Y4062" s="108"/>
    </row>
    <row r="4063" spans="23:25" x14ac:dyDescent="0.25">
      <c r="W4063" s="107"/>
      <c r="X4063" s="62"/>
      <c r="Y4063" s="108"/>
    </row>
    <row r="4064" spans="23:25" x14ac:dyDescent="0.25">
      <c r="W4064" s="107"/>
      <c r="X4064" s="62"/>
      <c r="Y4064" s="108"/>
    </row>
    <row r="4065" spans="23:25" x14ac:dyDescent="0.25">
      <c r="W4065" s="107"/>
      <c r="X4065" s="62"/>
      <c r="Y4065" s="108"/>
    </row>
    <row r="4066" spans="23:25" x14ac:dyDescent="0.25">
      <c r="W4066" s="107"/>
      <c r="X4066" s="62"/>
      <c r="Y4066" s="108"/>
    </row>
    <row r="4067" spans="23:25" x14ac:dyDescent="0.25">
      <c r="W4067" s="107"/>
      <c r="X4067" s="62"/>
      <c r="Y4067" s="108"/>
    </row>
    <row r="4068" spans="23:25" x14ac:dyDescent="0.25">
      <c r="W4068" s="107"/>
      <c r="X4068" s="62"/>
      <c r="Y4068" s="108"/>
    </row>
    <row r="4069" spans="23:25" x14ac:dyDescent="0.25">
      <c r="W4069" s="107"/>
      <c r="X4069" s="62"/>
      <c r="Y4069" s="108"/>
    </row>
    <row r="4070" spans="23:25" x14ac:dyDescent="0.25">
      <c r="W4070" s="107"/>
      <c r="X4070" s="62"/>
      <c r="Y4070" s="108"/>
    </row>
    <row r="4071" spans="23:25" x14ac:dyDescent="0.25">
      <c r="W4071" s="107"/>
      <c r="X4071" s="62"/>
      <c r="Y4071" s="108"/>
    </row>
    <row r="4072" spans="23:25" x14ac:dyDescent="0.25">
      <c r="W4072" s="107"/>
      <c r="X4072" s="62"/>
      <c r="Y4072" s="108"/>
    </row>
    <row r="4073" spans="23:25" x14ac:dyDescent="0.25">
      <c r="W4073" s="107"/>
      <c r="X4073" s="62"/>
      <c r="Y4073" s="108"/>
    </row>
    <row r="4074" spans="23:25" x14ac:dyDescent="0.25">
      <c r="W4074" s="107"/>
      <c r="X4074" s="62"/>
      <c r="Y4074" s="108"/>
    </row>
    <row r="4075" spans="23:25" x14ac:dyDescent="0.25">
      <c r="W4075" s="107"/>
      <c r="X4075" s="62"/>
      <c r="Y4075" s="108"/>
    </row>
    <row r="4076" spans="23:25" x14ac:dyDescent="0.25">
      <c r="W4076" s="107"/>
      <c r="X4076" s="62"/>
      <c r="Y4076" s="108"/>
    </row>
    <row r="4077" spans="23:25" x14ac:dyDescent="0.25">
      <c r="W4077" s="107"/>
      <c r="X4077" s="62"/>
      <c r="Y4077" s="108"/>
    </row>
    <row r="4078" spans="23:25" x14ac:dyDescent="0.25">
      <c r="W4078" s="107"/>
      <c r="X4078" s="62"/>
      <c r="Y4078" s="108"/>
    </row>
    <row r="4079" spans="23:25" x14ac:dyDescent="0.25">
      <c r="W4079" s="107"/>
      <c r="X4079" s="62"/>
      <c r="Y4079" s="108"/>
    </row>
    <row r="4080" spans="23:25" x14ac:dyDescent="0.25">
      <c r="W4080" s="107"/>
      <c r="X4080" s="62"/>
      <c r="Y4080" s="108"/>
    </row>
    <row r="4081" spans="23:25" x14ac:dyDescent="0.25">
      <c r="W4081" s="107"/>
      <c r="X4081" s="62"/>
      <c r="Y4081" s="108"/>
    </row>
    <row r="4082" spans="23:25" x14ac:dyDescent="0.25">
      <c r="W4082" s="107"/>
      <c r="X4082" s="62"/>
      <c r="Y4082" s="108"/>
    </row>
    <row r="4083" spans="23:25" x14ac:dyDescent="0.25">
      <c r="W4083" s="107"/>
      <c r="X4083" s="62"/>
      <c r="Y4083" s="108"/>
    </row>
    <row r="4084" spans="23:25" x14ac:dyDescent="0.25">
      <c r="W4084" s="107"/>
      <c r="X4084" s="62"/>
      <c r="Y4084" s="108"/>
    </row>
    <row r="4085" spans="23:25" x14ac:dyDescent="0.25">
      <c r="W4085" s="107"/>
      <c r="X4085" s="62"/>
      <c r="Y4085" s="108"/>
    </row>
    <row r="4086" spans="23:25" x14ac:dyDescent="0.25">
      <c r="W4086" s="107"/>
      <c r="X4086" s="62"/>
      <c r="Y4086" s="108"/>
    </row>
    <row r="4087" spans="23:25" x14ac:dyDescent="0.25">
      <c r="W4087" s="107"/>
      <c r="X4087" s="62"/>
      <c r="Y4087" s="108"/>
    </row>
    <row r="4088" spans="23:25" x14ac:dyDescent="0.25">
      <c r="W4088" s="107"/>
      <c r="X4088" s="62"/>
      <c r="Y4088" s="108"/>
    </row>
    <row r="4089" spans="23:25" x14ac:dyDescent="0.25">
      <c r="W4089" s="107"/>
      <c r="X4089" s="62"/>
      <c r="Y4089" s="108"/>
    </row>
    <row r="4090" spans="23:25" x14ac:dyDescent="0.25">
      <c r="W4090" s="107"/>
      <c r="X4090" s="62"/>
      <c r="Y4090" s="108"/>
    </row>
    <row r="4091" spans="23:25" x14ac:dyDescent="0.25">
      <c r="W4091" s="107"/>
      <c r="X4091" s="62"/>
      <c r="Y4091" s="108"/>
    </row>
    <row r="4092" spans="23:25" x14ac:dyDescent="0.25">
      <c r="W4092" s="107"/>
      <c r="X4092" s="62"/>
      <c r="Y4092" s="108"/>
    </row>
    <row r="4093" spans="23:25" x14ac:dyDescent="0.25">
      <c r="W4093" s="107"/>
      <c r="X4093" s="62"/>
      <c r="Y4093" s="108"/>
    </row>
    <row r="4094" spans="23:25" x14ac:dyDescent="0.25">
      <c r="W4094" s="107"/>
      <c r="X4094" s="62"/>
      <c r="Y4094" s="108"/>
    </row>
    <row r="4095" spans="23:25" x14ac:dyDescent="0.25">
      <c r="W4095" s="107"/>
      <c r="X4095" s="62"/>
      <c r="Y4095" s="108"/>
    </row>
    <row r="4096" spans="23:25" x14ac:dyDescent="0.25">
      <c r="W4096" s="107"/>
      <c r="X4096" s="62"/>
      <c r="Y4096" s="108"/>
    </row>
    <row r="4097" spans="23:25" x14ac:dyDescent="0.25">
      <c r="W4097" s="107"/>
      <c r="X4097" s="62"/>
      <c r="Y4097" s="108"/>
    </row>
    <row r="4098" spans="23:25" x14ac:dyDescent="0.25">
      <c r="W4098" s="107"/>
      <c r="X4098" s="62"/>
      <c r="Y4098" s="108"/>
    </row>
    <row r="4099" spans="23:25" x14ac:dyDescent="0.25">
      <c r="W4099" s="107"/>
      <c r="X4099" s="62"/>
      <c r="Y4099" s="108"/>
    </row>
    <row r="4100" spans="23:25" x14ac:dyDescent="0.25">
      <c r="W4100" s="107"/>
      <c r="X4100" s="62"/>
      <c r="Y4100" s="108"/>
    </row>
    <row r="4101" spans="23:25" x14ac:dyDescent="0.25">
      <c r="W4101" s="107"/>
      <c r="X4101" s="62"/>
      <c r="Y4101" s="108"/>
    </row>
    <row r="4102" spans="23:25" x14ac:dyDescent="0.25">
      <c r="W4102" s="107"/>
      <c r="X4102" s="62"/>
      <c r="Y4102" s="108"/>
    </row>
    <row r="4103" spans="23:25" x14ac:dyDescent="0.25">
      <c r="W4103" s="107"/>
      <c r="X4103" s="62"/>
      <c r="Y4103" s="108"/>
    </row>
    <row r="4104" spans="23:25" x14ac:dyDescent="0.25">
      <c r="W4104" s="107"/>
      <c r="X4104" s="62"/>
      <c r="Y4104" s="108"/>
    </row>
    <row r="4105" spans="23:25" x14ac:dyDescent="0.25">
      <c r="W4105" s="107"/>
      <c r="X4105" s="62"/>
      <c r="Y4105" s="108"/>
    </row>
    <row r="4106" spans="23:25" x14ac:dyDescent="0.25">
      <c r="W4106" s="107"/>
      <c r="X4106" s="62"/>
      <c r="Y4106" s="108"/>
    </row>
    <row r="4107" spans="23:25" x14ac:dyDescent="0.25">
      <c r="W4107" s="107"/>
      <c r="X4107" s="62"/>
      <c r="Y4107" s="108"/>
    </row>
    <row r="4108" spans="23:25" x14ac:dyDescent="0.25">
      <c r="W4108" s="107"/>
      <c r="X4108" s="62"/>
      <c r="Y4108" s="108"/>
    </row>
    <row r="4109" spans="23:25" x14ac:dyDescent="0.25">
      <c r="W4109" s="107"/>
      <c r="X4109" s="62"/>
      <c r="Y4109" s="108"/>
    </row>
    <row r="4110" spans="23:25" x14ac:dyDescent="0.25">
      <c r="W4110" s="107"/>
      <c r="X4110" s="62"/>
      <c r="Y4110" s="108"/>
    </row>
    <row r="4111" spans="23:25" x14ac:dyDescent="0.25">
      <c r="W4111" s="107"/>
      <c r="X4111" s="62"/>
      <c r="Y4111" s="108"/>
    </row>
    <row r="4112" spans="23:25" x14ac:dyDescent="0.25">
      <c r="W4112" s="107"/>
      <c r="X4112" s="62"/>
      <c r="Y4112" s="108"/>
    </row>
    <row r="4113" spans="23:25" x14ac:dyDescent="0.25">
      <c r="W4113" s="107"/>
      <c r="X4113" s="62"/>
      <c r="Y4113" s="108"/>
    </row>
    <row r="4114" spans="23:25" x14ac:dyDescent="0.25">
      <c r="W4114" s="107"/>
      <c r="X4114" s="62"/>
      <c r="Y4114" s="108"/>
    </row>
    <row r="4115" spans="23:25" x14ac:dyDescent="0.25">
      <c r="W4115" s="107"/>
      <c r="X4115" s="62"/>
      <c r="Y4115" s="108"/>
    </row>
    <row r="4116" spans="23:25" x14ac:dyDescent="0.25">
      <c r="W4116" s="107"/>
      <c r="X4116" s="62"/>
      <c r="Y4116" s="108"/>
    </row>
    <row r="4117" spans="23:25" x14ac:dyDescent="0.25">
      <c r="W4117" s="107"/>
      <c r="X4117" s="62"/>
      <c r="Y4117" s="108"/>
    </row>
    <row r="4118" spans="23:25" x14ac:dyDescent="0.25">
      <c r="W4118" s="107"/>
      <c r="X4118" s="62"/>
      <c r="Y4118" s="108"/>
    </row>
    <row r="4119" spans="23:25" x14ac:dyDescent="0.25">
      <c r="W4119" s="107"/>
      <c r="X4119" s="62"/>
      <c r="Y4119" s="108"/>
    </row>
    <row r="4120" spans="23:25" x14ac:dyDescent="0.25">
      <c r="W4120" s="107"/>
      <c r="X4120" s="62"/>
      <c r="Y4120" s="108"/>
    </row>
    <row r="4121" spans="23:25" x14ac:dyDescent="0.25">
      <c r="W4121" s="107"/>
      <c r="X4121" s="62"/>
      <c r="Y4121" s="108"/>
    </row>
    <row r="4122" spans="23:25" x14ac:dyDescent="0.25">
      <c r="W4122" s="107"/>
      <c r="X4122" s="62"/>
      <c r="Y4122" s="108"/>
    </row>
    <row r="4123" spans="23:25" x14ac:dyDescent="0.25">
      <c r="W4123" s="107"/>
      <c r="X4123" s="62"/>
      <c r="Y4123" s="108"/>
    </row>
    <row r="4124" spans="23:25" x14ac:dyDescent="0.25">
      <c r="W4124" s="107"/>
      <c r="X4124" s="62"/>
      <c r="Y4124" s="108"/>
    </row>
    <row r="4125" spans="23:25" x14ac:dyDescent="0.25">
      <c r="W4125" s="107"/>
      <c r="X4125" s="62"/>
      <c r="Y4125" s="108"/>
    </row>
    <row r="4126" spans="23:25" x14ac:dyDescent="0.25">
      <c r="W4126" s="107"/>
      <c r="X4126" s="62"/>
      <c r="Y4126" s="108"/>
    </row>
    <row r="4127" spans="23:25" x14ac:dyDescent="0.25">
      <c r="W4127" s="107"/>
      <c r="X4127" s="62"/>
      <c r="Y4127" s="108"/>
    </row>
    <row r="4128" spans="23:25" x14ac:dyDescent="0.25">
      <c r="W4128" s="107"/>
      <c r="X4128" s="62"/>
      <c r="Y4128" s="108"/>
    </row>
    <row r="4129" spans="23:25" x14ac:dyDescent="0.25">
      <c r="W4129" s="107"/>
      <c r="X4129" s="62"/>
      <c r="Y4129" s="108"/>
    </row>
    <row r="4130" spans="23:25" x14ac:dyDescent="0.25">
      <c r="W4130" s="107"/>
      <c r="X4130" s="62"/>
      <c r="Y4130" s="108"/>
    </row>
    <row r="4131" spans="23:25" x14ac:dyDescent="0.25">
      <c r="W4131" s="107"/>
      <c r="X4131" s="62"/>
      <c r="Y4131" s="108"/>
    </row>
    <row r="4132" spans="23:25" x14ac:dyDescent="0.25">
      <c r="W4132" s="107"/>
      <c r="X4132" s="62"/>
      <c r="Y4132" s="108"/>
    </row>
    <row r="4133" spans="23:25" x14ac:dyDescent="0.25">
      <c r="W4133" s="107"/>
      <c r="X4133" s="62"/>
      <c r="Y4133" s="108"/>
    </row>
    <row r="4134" spans="23:25" x14ac:dyDescent="0.25">
      <c r="W4134" s="107"/>
      <c r="X4134" s="62"/>
      <c r="Y4134" s="108"/>
    </row>
    <row r="4135" spans="23:25" x14ac:dyDescent="0.25">
      <c r="W4135" s="107"/>
      <c r="X4135" s="62"/>
      <c r="Y4135" s="108"/>
    </row>
    <row r="4136" spans="23:25" x14ac:dyDescent="0.25">
      <c r="W4136" s="107"/>
      <c r="X4136" s="62"/>
      <c r="Y4136" s="108"/>
    </row>
    <row r="4137" spans="23:25" x14ac:dyDescent="0.25">
      <c r="W4137" s="107"/>
      <c r="X4137" s="62"/>
      <c r="Y4137" s="108"/>
    </row>
    <row r="4138" spans="23:25" x14ac:dyDescent="0.25">
      <c r="W4138" s="107"/>
      <c r="X4138" s="62"/>
      <c r="Y4138" s="108"/>
    </row>
    <row r="4139" spans="23:25" x14ac:dyDescent="0.25">
      <c r="W4139" s="107"/>
      <c r="X4139" s="62"/>
      <c r="Y4139" s="108"/>
    </row>
    <row r="4140" spans="23:25" x14ac:dyDescent="0.25">
      <c r="W4140" s="107"/>
      <c r="X4140" s="62"/>
      <c r="Y4140" s="108"/>
    </row>
    <row r="4141" spans="23:25" x14ac:dyDescent="0.25">
      <c r="W4141" s="107"/>
      <c r="X4141" s="62"/>
      <c r="Y4141" s="108"/>
    </row>
    <row r="4142" spans="23:25" x14ac:dyDescent="0.25">
      <c r="W4142" s="107"/>
      <c r="X4142" s="62"/>
      <c r="Y4142" s="108"/>
    </row>
    <row r="4143" spans="23:25" x14ac:dyDescent="0.25">
      <c r="W4143" s="107"/>
      <c r="X4143" s="62"/>
      <c r="Y4143" s="108"/>
    </row>
    <row r="4144" spans="23:25" x14ac:dyDescent="0.25">
      <c r="W4144" s="107"/>
      <c r="X4144" s="62"/>
      <c r="Y4144" s="108"/>
    </row>
    <row r="4145" spans="23:25" x14ac:dyDescent="0.25">
      <c r="W4145" s="107"/>
      <c r="X4145" s="62"/>
      <c r="Y4145" s="108"/>
    </row>
    <row r="4146" spans="23:25" x14ac:dyDescent="0.25">
      <c r="W4146" s="107"/>
      <c r="X4146" s="62"/>
      <c r="Y4146" s="108"/>
    </row>
    <row r="4147" spans="23:25" x14ac:dyDescent="0.25">
      <c r="W4147" s="107"/>
      <c r="X4147" s="62"/>
      <c r="Y4147" s="108"/>
    </row>
    <row r="4148" spans="23:25" x14ac:dyDescent="0.25">
      <c r="W4148" s="107"/>
      <c r="X4148" s="62"/>
      <c r="Y4148" s="108"/>
    </row>
    <row r="4149" spans="23:25" x14ac:dyDescent="0.25">
      <c r="W4149" s="107"/>
      <c r="X4149" s="62"/>
      <c r="Y4149" s="108"/>
    </row>
    <row r="4150" spans="23:25" x14ac:dyDescent="0.25">
      <c r="W4150" s="107"/>
      <c r="X4150" s="62"/>
      <c r="Y4150" s="108"/>
    </row>
    <row r="4151" spans="23:25" x14ac:dyDescent="0.25">
      <c r="W4151" s="107"/>
      <c r="X4151" s="62"/>
      <c r="Y4151" s="108"/>
    </row>
    <row r="4152" spans="23:25" x14ac:dyDescent="0.25">
      <c r="W4152" s="107"/>
      <c r="X4152" s="62"/>
      <c r="Y4152" s="108"/>
    </row>
    <row r="4153" spans="23:25" x14ac:dyDescent="0.25">
      <c r="W4153" s="107"/>
      <c r="X4153" s="62"/>
      <c r="Y4153" s="108"/>
    </row>
    <row r="4154" spans="23:25" x14ac:dyDescent="0.25">
      <c r="W4154" s="107"/>
      <c r="X4154" s="62"/>
      <c r="Y4154" s="108"/>
    </row>
    <row r="4155" spans="23:25" x14ac:dyDescent="0.25">
      <c r="W4155" s="107"/>
      <c r="X4155" s="62"/>
      <c r="Y4155" s="108"/>
    </row>
    <row r="4156" spans="23:25" x14ac:dyDescent="0.25">
      <c r="W4156" s="107"/>
      <c r="X4156" s="62"/>
      <c r="Y4156" s="108"/>
    </row>
    <row r="4157" spans="23:25" x14ac:dyDescent="0.25">
      <c r="W4157" s="107"/>
      <c r="X4157" s="62"/>
      <c r="Y4157" s="108"/>
    </row>
    <row r="4158" spans="23:25" x14ac:dyDescent="0.25">
      <c r="W4158" s="107"/>
      <c r="X4158" s="62"/>
      <c r="Y4158" s="108"/>
    </row>
    <row r="4159" spans="23:25" x14ac:dyDescent="0.25">
      <c r="W4159" s="107"/>
      <c r="X4159" s="62"/>
      <c r="Y4159" s="108"/>
    </row>
    <row r="4160" spans="23:25" x14ac:dyDescent="0.25">
      <c r="W4160" s="107"/>
      <c r="X4160" s="62"/>
      <c r="Y4160" s="108"/>
    </row>
    <row r="4161" spans="23:25" x14ac:dyDescent="0.25">
      <c r="W4161" s="107"/>
      <c r="X4161" s="62"/>
      <c r="Y4161" s="108"/>
    </row>
    <row r="4162" spans="23:25" x14ac:dyDescent="0.25">
      <c r="W4162" s="107"/>
      <c r="X4162" s="62"/>
      <c r="Y4162" s="108"/>
    </row>
    <row r="4163" spans="23:25" x14ac:dyDescent="0.25">
      <c r="W4163" s="107"/>
      <c r="X4163" s="62"/>
      <c r="Y4163" s="108"/>
    </row>
    <row r="4164" spans="23:25" x14ac:dyDescent="0.25">
      <c r="W4164" s="107"/>
      <c r="X4164" s="62"/>
      <c r="Y4164" s="108"/>
    </row>
    <row r="4165" spans="23:25" x14ac:dyDescent="0.25">
      <c r="W4165" s="107"/>
      <c r="X4165" s="62"/>
      <c r="Y4165" s="108"/>
    </row>
    <row r="4166" spans="23:25" x14ac:dyDescent="0.25">
      <c r="W4166" s="107"/>
      <c r="X4166" s="62"/>
      <c r="Y4166" s="108"/>
    </row>
    <row r="4167" spans="23:25" x14ac:dyDescent="0.25">
      <c r="W4167" s="107"/>
      <c r="X4167" s="62"/>
      <c r="Y4167" s="108"/>
    </row>
    <row r="4168" spans="23:25" x14ac:dyDescent="0.25">
      <c r="W4168" s="107"/>
      <c r="X4168" s="62"/>
      <c r="Y4168" s="108"/>
    </row>
    <row r="4169" spans="23:25" x14ac:dyDescent="0.25">
      <c r="W4169" s="107"/>
      <c r="X4169" s="62"/>
      <c r="Y4169" s="108"/>
    </row>
    <row r="4170" spans="23:25" x14ac:dyDescent="0.25">
      <c r="W4170" s="107"/>
      <c r="X4170" s="62"/>
      <c r="Y4170" s="108"/>
    </row>
    <row r="4171" spans="23:25" x14ac:dyDescent="0.25">
      <c r="W4171" s="107"/>
      <c r="X4171" s="62"/>
      <c r="Y4171" s="108"/>
    </row>
    <row r="4172" spans="23:25" x14ac:dyDescent="0.25">
      <c r="W4172" s="107"/>
      <c r="X4172" s="62"/>
      <c r="Y4172" s="108"/>
    </row>
    <row r="4173" spans="23:25" x14ac:dyDescent="0.25">
      <c r="W4173" s="107"/>
      <c r="X4173" s="62"/>
      <c r="Y4173" s="108"/>
    </row>
    <row r="4174" spans="23:25" x14ac:dyDescent="0.25">
      <c r="W4174" s="107"/>
      <c r="X4174" s="62"/>
      <c r="Y4174" s="108"/>
    </row>
    <row r="4175" spans="23:25" x14ac:dyDescent="0.25">
      <c r="W4175" s="107"/>
      <c r="X4175" s="62"/>
      <c r="Y4175" s="108"/>
    </row>
    <row r="4176" spans="23:25" x14ac:dyDescent="0.25">
      <c r="W4176" s="107"/>
      <c r="X4176" s="62"/>
      <c r="Y4176" s="108"/>
    </row>
    <row r="4177" spans="23:25" x14ac:dyDescent="0.25">
      <c r="W4177" s="107"/>
      <c r="X4177" s="62"/>
      <c r="Y4177" s="108"/>
    </row>
    <row r="4178" spans="23:25" x14ac:dyDescent="0.25">
      <c r="W4178" s="107"/>
      <c r="X4178" s="62"/>
      <c r="Y4178" s="108"/>
    </row>
    <row r="4179" spans="23:25" x14ac:dyDescent="0.25">
      <c r="W4179" s="107"/>
      <c r="X4179" s="62"/>
      <c r="Y4179" s="108"/>
    </row>
    <row r="4180" spans="23:25" x14ac:dyDescent="0.25">
      <c r="W4180" s="107"/>
      <c r="X4180" s="62"/>
      <c r="Y4180" s="108"/>
    </row>
    <row r="4181" spans="23:25" x14ac:dyDescent="0.25">
      <c r="W4181" s="107"/>
      <c r="X4181" s="62"/>
      <c r="Y4181" s="108"/>
    </row>
    <row r="4182" spans="23:25" x14ac:dyDescent="0.25">
      <c r="W4182" s="107"/>
      <c r="X4182" s="62"/>
      <c r="Y4182" s="108"/>
    </row>
    <row r="4183" spans="23:25" x14ac:dyDescent="0.25">
      <c r="W4183" s="107"/>
      <c r="X4183" s="62"/>
      <c r="Y4183" s="108"/>
    </row>
    <row r="4184" spans="23:25" x14ac:dyDescent="0.25">
      <c r="W4184" s="107"/>
      <c r="X4184" s="62"/>
      <c r="Y4184" s="108"/>
    </row>
    <row r="4185" spans="23:25" x14ac:dyDescent="0.25">
      <c r="W4185" s="107"/>
      <c r="X4185" s="62"/>
      <c r="Y4185" s="108"/>
    </row>
    <row r="4186" spans="23:25" x14ac:dyDescent="0.25">
      <c r="W4186" s="107"/>
      <c r="X4186" s="62"/>
      <c r="Y4186" s="108"/>
    </row>
    <row r="4187" spans="23:25" x14ac:dyDescent="0.25">
      <c r="W4187" s="107"/>
      <c r="X4187" s="62"/>
      <c r="Y4187" s="108"/>
    </row>
    <row r="4188" spans="23:25" x14ac:dyDescent="0.25">
      <c r="W4188" s="107"/>
      <c r="X4188" s="62"/>
      <c r="Y4188" s="108"/>
    </row>
    <row r="4189" spans="23:25" x14ac:dyDescent="0.25">
      <c r="W4189" s="107"/>
      <c r="X4189" s="62"/>
      <c r="Y4189" s="108"/>
    </row>
    <row r="4190" spans="23:25" x14ac:dyDescent="0.25">
      <c r="W4190" s="107"/>
      <c r="X4190" s="62"/>
      <c r="Y4190" s="108"/>
    </row>
    <row r="4191" spans="23:25" x14ac:dyDescent="0.25">
      <c r="W4191" s="107"/>
      <c r="X4191" s="62"/>
      <c r="Y4191" s="108"/>
    </row>
    <row r="4192" spans="23:25" x14ac:dyDescent="0.25">
      <c r="W4192" s="107"/>
      <c r="X4192" s="62"/>
      <c r="Y4192" s="108"/>
    </row>
    <row r="4193" spans="23:25" x14ac:dyDescent="0.25">
      <c r="W4193" s="107"/>
      <c r="X4193" s="62"/>
      <c r="Y4193" s="108"/>
    </row>
    <row r="4194" spans="23:25" x14ac:dyDescent="0.25">
      <c r="W4194" s="107"/>
      <c r="X4194" s="62"/>
      <c r="Y4194" s="108"/>
    </row>
    <row r="4195" spans="23:25" x14ac:dyDescent="0.25">
      <c r="W4195" s="107"/>
      <c r="X4195" s="62"/>
      <c r="Y4195" s="108"/>
    </row>
    <row r="4196" spans="23:25" x14ac:dyDescent="0.25">
      <c r="W4196" s="107"/>
      <c r="X4196" s="62"/>
      <c r="Y4196" s="108"/>
    </row>
    <row r="4197" spans="23:25" x14ac:dyDescent="0.25">
      <c r="W4197" s="107"/>
      <c r="X4197" s="62"/>
      <c r="Y4197" s="108"/>
    </row>
    <row r="4198" spans="23:25" x14ac:dyDescent="0.25">
      <c r="W4198" s="107"/>
      <c r="X4198" s="62"/>
      <c r="Y4198" s="108"/>
    </row>
    <row r="4199" spans="23:25" x14ac:dyDescent="0.25">
      <c r="W4199" s="107"/>
      <c r="X4199" s="62"/>
      <c r="Y4199" s="108"/>
    </row>
    <row r="4200" spans="23:25" x14ac:dyDescent="0.25">
      <c r="W4200" s="107"/>
      <c r="X4200" s="62"/>
      <c r="Y4200" s="108"/>
    </row>
    <row r="4201" spans="23:25" x14ac:dyDescent="0.25">
      <c r="W4201" s="107"/>
      <c r="X4201" s="62"/>
      <c r="Y4201" s="108"/>
    </row>
    <row r="4202" spans="23:25" x14ac:dyDescent="0.25">
      <c r="W4202" s="107"/>
      <c r="X4202" s="62"/>
      <c r="Y4202" s="108"/>
    </row>
    <row r="4203" spans="23:25" x14ac:dyDescent="0.25">
      <c r="W4203" s="107"/>
      <c r="X4203" s="62"/>
      <c r="Y4203" s="108"/>
    </row>
    <row r="4204" spans="23:25" x14ac:dyDescent="0.25">
      <c r="W4204" s="107"/>
      <c r="X4204" s="62"/>
      <c r="Y4204" s="108"/>
    </row>
    <row r="4205" spans="23:25" x14ac:dyDescent="0.25">
      <c r="W4205" s="107"/>
      <c r="X4205" s="62"/>
      <c r="Y4205" s="108"/>
    </row>
    <row r="4206" spans="23:25" x14ac:dyDescent="0.25">
      <c r="W4206" s="107"/>
      <c r="X4206" s="62"/>
      <c r="Y4206" s="108"/>
    </row>
    <row r="4207" spans="23:25" x14ac:dyDescent="0.25">
      <c r="W4207" s="107"/>
      <c r="X4207" s="62"/>
      <c r="Y4207" s="108"/>
    </row>
    <row r="4208" spans="23:25" x14ac:dyDescent="0.25">
      <c r="W4208" s="107"/>
      <c r="X4208" s="62"/>
      <c r="Y4208" s="108"/>
    </row>
    <row r="4209" spans="23:25" x14ac:dyDescent="0.25">
      <c r="W4209" s="107"/>
      <c r="X4209" s="62"/>
      <c r="Y4209" s="108"/>
    </row>
    <row r="4210" spans="23:25" x14ac:dyDescent="0.25">
      <c r="W4210" s="107"/>
      <c r="X4210" s="62"/>
      <c r="Y4210" s="108"/>
    </row>
    <row r="4211" spans="23:25" x14ac:dyDescent="0.25">
      <c r="W4211" s="107"/>
      <c r="X4211" s="62"/>
      <c r="Y4211" s="108"/>
    </row>
    <row r="4212" spans="23:25" x14ac:dyDescent="0.25">
      <c r="W4212" s="107"/>
      <c r="X4212" s="62"/>
      <c r="Y4212" s="108"/>
    </row>
    <row r="4213" spans="23:25" x14ac:dyDescent="0.25">
      <c r="W4213" s="107"/>
      <c r="X4213" s="62"/>
      <c r="Y4213" s="108"/>
    </row>
    <row r="4214" spans="23:25" x14ac:dyDescent="0.25">
      <c r="W4214" s="107"/>
      <c r="X4214" s="62"/>
      <c r="Y4214" s="108"/>
    </row>
    <row r="4215" spans="23:25" x14ac:dyDescent="0.25">
      <c r="W4215" s="107"/>
      <c r="X4215" s="62"/>
      <c r="Y4215" s="108"/>
    </row>
    <row r="4216" spans="23:25" x14ac:dyDescent="0.25">
      <c r="W4216" s="107"/>
      <c r="X4216" s="62"/>
      <c r="Y4216" s="108"/>
    </row>
    <row r="4217" spans="23:25" x14ac:dyDescent="0.25">
      <c r="W4217" s="107"/>
      <c r="X4217" s="62"/>
      <c r="Y4217" s="108"/>
    </row>
    <row r="4218" spans="23:25" x14ac:dyDescent="0.25">
      <c r="W4218" s="107"/>
      <c r="X4218" s="62"/>
      <c r="Y4218" s="108"/>
    </row>
    <row r="4219" spans="23:25" x14ac:dyDescent="0.25">
      <c r="W4219" s="107"/>
      <c r="X4219" s="62"/>
      <c r="Y4219" s="108"/>
    </row>
    <row r="4220" spans="23:25" x14ac:dyDescent="0.25">
      <c r="W4220" s="107"/>
      <c r="X4220" s="62"/>
      <c r="Y4220" s="108"/>
    </row>
    <row r="4221" spans="23:25" x14ac:dyDescent="0.25">
      <c r="W4221" s="107"/>
      <c r="X4221" s="62"/>
      <c r="Y4221" s="108"/>
    </row>
    <row r="4222" spans="23:25" x14ac:dyDescent="0.25">
      <c r="W4222" s="107"/>
      <c r="X4222" s="62"/>
      <c r="Y4222" s="108"/>
    </row>
    <row r="4223" spans="23:25" x14ac:dyDescent="0.25">
      <c r="W4223" s="107"/>
      <c r="X4223" s="62"/>
      <c r="Y4223" s="108"/>
    </row>
    <row r="4224" spans="23:25" x14ac:dyDescent="0.25">
      <c r="W4224" s="107"/>
      <c r="X4224" s="62"/>
      <c r="Y4224" s="108"/>
    </row>
    <row r="4225" spans="23:25" x14ac:dyDescent="0.25">
      <c r="W4225" s="107"/>
      <c r="X4225" s="62"/>
      <c r="Y4225" s="108"/>
    </row>
    <row r="4226" spans="23:25" x14ac:dyDescent="0.25">
      <c r="W4226" s="107"/>
      <c r="X4226" s="62"/>
      <c r="Y4226" s="108"/>
    </row>
    <row r="4227" spans="23:25" x14ac:dyDescent="0.25">
      <c r="W4227" s="107"/>
      <c r="X4227" s="62"/>
      <c r="Y4227" s="108"/>
    </row>
    <row r="4228" spans="23:25" x14ac:dyDescent="0.25">
      <c r="W4228" s="107"/>
      <c r="X4228" s="62"/>
      <c r="Y4228" s="108"/>
    </row>
    <row r="4229" spans="23:25" x14ac:dyDescent="0.25">
      <c r="W4229" s="107"/>
      <c r="X4229" s="62"/>
      <c r="Y4229" s="108"/>
    </row>
    <row r="4230" spans="23:25" x14ac:dyDescent="0.25">
      <c r="W4230" s="107"/>
      <c r="X4230" s="62"/>
      <c r="Y4230" s="108"/>
    </row>
    <row r="4231" spans="23:25" x14ac:dyDescent="0.25">
      <c r="W4231" s="107"/>
      <c r="X4231" s="62"/>
      <c r="Y4231" s="108"/>
    </row>
    <row r="4232" spans="23:25" x14ac:dyDescent="0.25">
      <c r="W4232" s="107"/>
      <c r="X4232" s="62"/>
      <c r="Y4232" s="108"/>
    </row>
    <row r="4233" spans="23:25" x14ac:dyDescent="0.25">
      <c r="W4233" s="107"/>
      <c r="X4233" s="62"/>
      <c r="Y4233" s="108"/>
    </row>
    <row r="4234" spans="23:25" x14ac:dyDescent="0.25">
      <c r="W4234" s="107"/>
      <c r="X4234" s="62"/>
      <c r="Y4234" s="108"/>
    </row>
    <row r="4235" spans="23:25" x14ac:dyDescent="0.25">
      <c r="W4235" s="107"/>
      <c r="X4235" s="62"/>
      <c r="Y4235" s="108"/>
    </row>
    <row r="4236" spans="23:25" x14ac:dyDescent="0.25">
      <c r="W4236" s="107"/>
      <c r="X4236" s="62"/>
      <c r="Y4236" s="108"/>
    </row>
    <row r="4237" spans="23:25" x14ac:dyDescent="0.25">
      <c r="W4237" s="107"/>
      <c r="X4237" s="62"/>
      <c r="Y4237" s="108"/>
    </row>
    <row r="4238" spans="23:25" x14ac:dyDescent="0.25">
      <c r="W4238" s="107"/>
      <c r="X4238" s="62"/>
      <c r="Y4238" s="108"/>
    </row>
    <row r="4239" spans="23:25" x14ac:dyDescent="0.25">
      <c r="W4239" s="107"/>
      <c r="X4239" s="62"/>
      <c r="Y4239" s="108"/>
    </row>
    <row r="4240" spans="23:25" x14ac:dyDescent="0.25">
      <c r="W4240" s="107"/>
      <c r="X4240" s="62"/>
      <c r="Y4240" s="108"/>
    </row>
    <row r="4241" spans="23:25" x14ac:dyDescent="0.25">
      <c r="W4241" s="107"/>
      <c r="X4241" s="62"/>
      <c r="Y4241" s="108"/>
    </row>
    <row r="4242" spans="23:25" x14ac:dyDescent="0.25">
      <c r="W4242" s="107"/>
      <c r="X4242" s="62"/>
      <c r="Y4242" s="108"/>
    </row>
    <row r="4243" spans="23:25" x14ac:dyDescent="0.25">
      <c r="W4243" s="107"/>
      <c r="X4243" s="62"/>
      <c r="Y4243" s="108"/>
    </row>
    <row r="4244" spans="23:25" x14ac:dyDescent="0.25">
      <c r="W4244" s="107"/>
      <c r="X4244" s="62"/>
      <c r="Y4244" s="108"/>
    </row>
    <row r="4245" spans="23:25" x14ac:dyDescent="0.25">
      <c r="W4245" s="107"/>
      <c r="X4245" s="62"/>
      <c r="Y4245" s="108"/>
    </row>
    <row r="4246" spans="23:25" x14ac:dyDescent="0.25">
      <c r="W4246" s="107"/>
      <c r="X4246" s="62"/>
      <c r="Y4246" s="108"/>
    </row>
    <row r="4247" spans="23:25" x14ac:dyDescent="0.25">
      <c r="W4247" s="107"/>
      <c r="X4247" s="62"/>
      <c r="Y4247" s="108"/>
    </row>
    <row r="4248" spans="23:25" x14ac:dyDescent="0.25">
      <c r="W4248" s="107"/>
      <c r="X4248" s="62"/>
      <c r="Y4248" s="108"/>
    </row>
    <row r="4249" spans="23:25" x14ac:dyDescent="0.25">
      <c r="W4249" s="107"/>
      <c r="X4249" s="62"/>
      <c r="Y4249" s="108"/>
    </row>
    <row r="4250" spans="23:25" x14ac:dyDescent="0.25">
      <c r="W4250" s="107"/>
      <c r="X4250" s="62"/>
      <c r="Y4250" s="108"/>
    </row>
    <row r="4251" spans="23:25" x14ac:dyDescent="0.25">
      <c r="W4251" s="107"/>
      <c r="X4251" s="62"/>
      <c r="Y4251" s="108"/>
    </row>
    <row r="4252" spans="23:25" x14ac:dyDescent="0.25">
      <c r="W4252" s="107"/>
      <c r="X4252" s="62"/>
      <c r="Y4252" s="108"/>
    </row>
    <row r="4253" spans="23:25" x14ac:dyDescent="0.25">
      <c r="W4253" s="107"/>
      <c r="X4253" s="62"/>
      <c r="Y4253" s="108"/>
    </row>
    <row r="4254" spans="23:25" x14ac:dyDescent="0.25">
      <c r="W4254" s="107"/>
      <c r="X4254" s="62"/>
      <c r="Y4254" s="108"/>
    </row>
    <row r="4255" spans="23:25" x14ac:dyDescent="0.25">
      <c r="W4255" s="107"/>
      <c r="X4255" s="62"/>
      <c r="Y4255" s="108"/>
    </row>
    <row r="4256" spans="23:25" x14ac:dyDescent="0.25">
      <c r="W4256" s="107"/>
      <c r="X4256" s="62"/>
      <c r="Y4256" s="108"/>
    </row>
    <row r="4257" spans="23:25" x14ac:dyDescent="0.25">
      <c r="W4257" s="107"/>
      <c r="X4257" s="62"/>
      <c r="Y4257" s="108"/>
    </row>
    <row r="4258" spans="23:25" x14ac:dyDescent="0.25">
      <c r="W4258" s="107"/>
      <c r="X4258" s="62"/>
      <c r="Y4258" s="108"/>
    </row>
    <row r="4259" spans="23:25" x14ac:dyDescent="0.25">
      <c r="W4259" s="107"/>
      <c r="X4259" s="62"/>
      <c r="Y4259" s="108"/>
    </row>
    <row r="4260" spans="23:25" x14ac:dyDescent="0.25">
      <c r="W4260" s="107"/>
      <c r="X4260" s="62"/>
      <c r="Y4260" s="108"/>
    </row>
    <row r="4261" spans="23:25" x14ac:dyDescent="0.25">
      <c r="W4261" s="107"/>
      <c r="X4261" s="62"/>
      <c r="Y4261" s="108"/>
    </row>
    <row r="4262" spans="23:25" x14ac:dyDescent="0.25">
      <c r="W4262" s="107"/>
      <c r="X4262" s="62"/>
      <c r="Y4262" s="108"/>
    </row>
    <row r="4263" spans="23:25" x14ac:dyDescent="0.25">
      <c r="W4263" s="107"/>
      <c r="X4263" s="62"/>
      <c r="Y4263" s="108"/>
    </row>
    <row r="4264" spans="23:25" x14ac:dyDescent="0.25">
      <c r="W4264" s="107"/>
      <c r="X4264" s="62"/>
      <c r="Y4264" s="108"/>
    </row>
    <row r="4265" spans="23:25" x14ac:dyDescent="0.25">
      <c r="W4265" s="107"/>
      <c r="X4265" s="62"/>
      <c r="Y4265" s="108"/>
    </row>
    <row r="4266" spans="23:25" x14ac:dyDescent="0.25">
      <c r="W4266" s="107"/>
      <c r="X4266" s="62"/>
      <c r="Y4266" s="108"/>
    </row>
    <row r="4267" spans="23:25" x14ac:dyDescent="0.25">
      <c r="W4267" s="107"/>
      <c r="X4267" s="62"/>
      <c r="Y4267" s="108"/>
    </row>
    <row r="4268" spans="23:25" x14ac:dyDescent="0.25">
      <c r="W4268" s="107"/>
      <c r="X4268" s="62"/>
      <c r="Y4268" s="108"/>
    </row>
    <row r="4269" spans="23:25" x14ac:dyDescent="0.25">
      <c r="W4269" s="107"/>
      <c r="X4269" s="62"/>
      <c r="Y4269" s="108"/>
    </row>
    <row r="4270" spans="23:25" x14ac:dyDescent="0.25">
      <c r="W4270" s="107"/>
      <c r="X4270" s="62"/>
      <c r="Y4270" s="108"/>
    </row>
    <row r="4271" spans="23:25" x14ac:dyDescent="0.25">
      <c r="W4271" s="107"/>
      <c r="X4271" s="62"/>
      <c r="Y4271" s="108"/>
    </row>
    <row r="4272" spans="23:25" x14ac:dyDescent="0.25">
      <c r="W4272" s="107"/>
      <c r="X4272" s="62"/>
      <c r="Y4272" s="108"/>
    </row>
    <row r="4273" spans="23:25" x14ac:dyDescent="0.25">
      <c r="W4273" s="107"/>
      <c r="X4273" s="62"/>
      <c r="Y4273" s="108"/>
    </row>
    <row r="4274" spans="23:25" x14ac:dyDescent="0.25">
      <c r="W4274" s="107"/>
      <c r="X4274" s="62"/>
      <c r="Y4274" s="108"/>
    </row>
    <row r="4275" spans="23:25" x14ac:dyDescent="0.25">
      <c r="W4275" s="107"/>
      <c r="X4275" s="62"/>
      <c r="Y4275" s="108"/>
    </row>
    <row r="4276" spans="23:25" x14ac:dyDescent="0.25">
      <c r="W4276" s="107"/>
      <c r="X4276" s="62"/>
      <c r="Y4276" s="108"/>
    </row>
    <row r="4277" spans="23:25" x14ac:dyDescent="0.25">
      <c r="W4277" s="107"/>
      <c r="X4277" s="62"/>
      <c r="Y4277" s="108"/>
    </row>
    <row r="4278" spans="23:25" x14ac:dyDescent="0.25">
      <c r="W4278" s="107"/>
      <c r="X4278" s="62"/>
      <c r="Y4278" s="108"/>
    </row>
    <row r="4279" spans="23:25" x14ac:dyDescent="0.25">
      <c r="W4279" s="107"/>
      <c r="X4279" s="62"/>
      <c r="Y4279" s="108"/>
    </row>
    <row r="4280" spans="23:25" x14ac:dyDescent="0.25">
      <c r="W4280" s="107"/>
      <c r="X4280" s="62"/>
      <c r="Y4280" s="108"/>
    </row>
    <row r="4281" spans="23:25" x14ac:dyDescent="0.25">
      <c r="W4281" s="107"/>
      <c r="X4281" s="62"/>
      <c r="Y4281" s="108"/>
    </row>
    <row r="4282" spans="23:25" x14ac:dyDescent="0.25">
      <c r="W4282" s="107"/>
      <c r="X4282" s="62"/>
      <c r="Y4282" s="108"/>
    </row>
    <row r="4283" spans="23:25" x14ac:dyDescent="0.25">
      <c r="W4283" s="107"/>
      <c r="X4283" s="62"/>
      <c r="Y4283" s="108"/>
    </row>
    <row r="4284" spans="23:25" x14ac:dyDescent="0.25">
      <c r="W4284" s="107"/>
      <c r="X4284" s="62"/>
      <c r="Y4284" s="108"/>
    </row>
    <row r="4285" spans="23:25" x14ac:dyDescent="0.25">
      <c r="W4285" s="107"/>
      <c r="X4285" s="62"/>
      <c r="Y4285" s="108"/>
    </row>
    <row r="4286" spans="23:25" x14ac:dyDescent="0.25">
      <c r="W4286" s="107"/>
      <c r="X4286" s="62"/>
      <c r="Y4286" s="108"/>
    </row>
    <row r="4287" spans="23:25" x14ac:dyDescent="0.25">
      <c r="W4287" s="107"/>
      <c r="X4287" s="62"/>
      <c r="Y4287" s="108"/>
    </row>
    <row r="4288" spans="23:25" x14ac:dyDescent="0.25">
      <c r="W4288" s="107"/>
      <c r="X4288" s="62"/>
      <c r="Y4288" s="108"/>
    </row>
    <row r="4289" spans="23:25" x14ac:dyDescent="0.25">
      <c r="W4289" s="107"/>
      <c r="X4289" s="62"/>
      <c r="Y4289" s="108"/>
    </row>
    <row r="4290" spans="23:25" x14ac:dyDescent="0.25">
      <c r="W4290" s="107"/>
      <c r="X4290" s="62"/>
      <c r="Y4290" s="108"/>
    </row>
    <row r="4291" spans="23:25" x14ac:dyDescent="0.25">
      <c r="W4291" s="107"/>
      <c r="X4291" s="62"/>
      <c r="Y4291" s="108"/>
    </row>
    <row r="4292" spans="23:25" x14ac:dyDescent="0.25">
      <c r="W4292" s="107"/>
      <c r="X4292" s="62"/>
      <c r="Y4292" s="108"/>
    </row>
    <row r="4293" spans="23:25" x14ac:dyDescent="0.25">
      <c r="W4293" s="107"/>
      <c r="X4293" s="62"/>
      <c r="Y4293" s="108"/>
    </row>
    <row r="4294" spans="23:25" x14ac:dyDescent="0.25">
      <c r="W4294" s="107"/>
      <c r="X4294" s="62"/>
      <c r="Y4294" s="108"/>
    </row>
    <row r="4295" spans="23:25" x14ac:dyDescent="0.25">
      <c r="W4295" s="107"/>
      <c r="X4295" s="62"/>
      <c r="Y4295" s="108"/>
    </row>
    <row r="4296" spans="23:25" x14ac:dyDescent="0.25">
      <c r="W4296" s="107"/>
      <c r="X4296" s="62"/>
      <c r="Y4296" s="108"/>
    </row>
    <row r="4297" spans="23:25" x14ac:dyDescent="0.25">
      <c r="W4297" s="107"/>
      <c r="X4297" s="62"/>
      <c r="Y4297" s="108"/>
    </row>
    <row r="4298" spans="23:25" x14ac:dyDescent="0.25">
      <c r="W4298" s="107"/>
      <c r="X4298" s="62"/>
      <c r="Y4298" s="108"/>
    </row>
    <row r="4299" spans="23:25" x14ac:dyDescent="0.25">
      <c r="W4299" s="107"/>
      <c r="X4299" s="62"/>
      <c r="Y4299" s="108"/>
    </row>
    <row r="4300" spans="23:25" x14ac:dyDescent="0.25">
      <c r="W4300" s="107"/>
      <c r="X4300" s="62"/>
      <c r="Y4300" s="108"/>
    </row>
    <row r="4301" spans="23:25" x14ac:dyDescent="0.25">
      <c r="W4301" s="107"/>
      <c r="X4301" s="62"/>
      <c r="Y4301" s="108"/>
    </row>
    <row r="4302" spans="23:25" x14ac:dyDescent="0.25">
      <c r="W4302" s="107"/>
      <c r="X4302" s="62"/>
      <c r="Y4302" s="108"/>
    </row>
    <row r="4303" spans="23:25" x14ac:dyDescent="0.25">
      <c r="W4303" s="107"/>
      <c r="X4303" s="62"/>
      <c r="Y4303" s="108"/>
    </row>
    <row r="4304" spans="23:25" x14ac:dyDescent="0.25">
      <c r="W4304" s="107"/>
      <c r="X4304" s="62"/>
      <c r="Y4304" s="108"/>
    </row>
    <row r="4305" spans="23:25" x14ac:dyDescent="0.25">
      <c r="W4305" s="107"/>
      <c r="X4305" s="62"/>
      <c r="Y4305" s="108"/>
    </row>
    <row r="4306" spans="23:25" x14ac:dyDescent="0.25">
      <c r="W4306" s="107"/>
      <c r="X4306" s="62"/>
      <c r="Y4306" s="108"/>
    </row>
    <row r="4307" spans="23:25" x14ac:dyDescent="0.25">
      <c r="W4307" s="107"/>
      <c r="X4307" s="62"/>
      <c r="Y4307" s="108"/>
    </row>
    <row r="4308" spans="23:25" x14ac:dyDescent="0.25">
      <c r="W4308" s="107"/>
      <c r="X4308" s="62"/>
      <c r="Y4308" s="108"/>
    </row>
    <row r="4309" spans="23:25" x14ac:dyDescent="0.25">
      <c r="W4309" s="107"/>
      <c r="X4309" s="62"/>
      <c r="Y4309" s="108"/>
    </row>
    <row r="4310" spans="23:25" x14ac:dyDescent="0.25">
      <c r="W4310" s="107"/>
      <c r="X4310" s="62"/>
      <c r="Y4310" s="108"/>
    </row>
    <row r="4311" spans="23:25" x14ac:dyDescent="0.25">
      <c r="W4311" s="107"/>
      <c r="X4311" s="62"/>
      <c r="Y4311" s="108"/>
    </row>
    <row r="4312" spans="23:25" x14ac:dyDescent="0.25">
      <c r="W4312" s="107"/>
      <c r="X4312" s="62"/>
      <c r="Y4312" s="108"/>
    </row>
    <row r="4313" spans="23:25" x14ac:dyDescent="0.25">
      <c r="W4313" s="107"/>
      <c r="X4313" s="62"/>
      <c r="Y4313" s="108"/>
    </row>
    <row r="4314" spans="23:25" x14ac:dyDescent="0.25">
      <c r="W4314" s="107"/>
      <c r="X4314" s="62"/>
      <c r="Y4314" s="108"/>
    </row>
    <row r="4315" spans="23:25" x14ac:dyDescent="0.25">
      <c r="W4315" s="107"/>
      <c r="X4315" s="62"/>
      <c r="Y4315" s="108"/>
    </row>
    <row r="4316" spans="23:25" x14ac:dyDescent="0.25">
      <c r="W4316" s="107"/>
      <c r="X4316" s="62"/>
      <c r="Y4316" s="108"/>
    </row>
    <row r="4317" spans="23:25" x14ac:dyDescent="0.25">
      <c r="W4317" s="107"/>
      <c r="X4317" s="62"/>
      <c r="Y4317" s="108"/>
    </row>
    <row r="4318" spans="23:25" x14ac:dyDescent="0.25">
      <c r="W4318" s="107"/>
      <c r="X4318" s="62"/>
      <c r="Y4318" s="108"/>
    </row>
    <row r="4319" spans="23:25" x14ac:dyDescent="0.25">
      <c r="W4319" s="107"/>
      <c r="X4319" s="62"/>
      <c r="Y4319" s="108"/>
    </row>
    <row r="4320" spans="23:25" x14ac:dyDescent="0.25">
      <c r="W4320" s="107"/>
      <c r="X4320" s="62"/>
      <c r="Y4320" s="108"/>
    </row>
    <row r="4321" spans="23:25" x14ac:dyDescent="0.25">
      <c r="W4321" s="107"/>
      <c r="X4321" s="62"/>
      <c r="Y4321" s="108"/>
    </row>
    <row r="4322" spans="23:25" x14ac:dyDescent="0.25">
      <c r="W4322" s="107"/>
      <c r="X4322" s="62"/>
      <c r="Y4322" s="108"/>
    </row>
    <row r="4323" spans="23:25" x14ac:dyDescent="0.25">
      <c r="W4323" s="107"/>
      <c r="X4323" s="62"/>
      <c r="Y4323" s="108"/>
    </row>
    <row r="4324" spans="23:25" x14ac:dyDescent="0.25">
      <c r="W4324" s="107"/>
      <c r="X4324" s="62"/>
      <c r="Y4324" s="108"/>
    </row>
    <row r="4325" spans="23:25" x14ac:dyDescent="0.25">
      <c r="W4325" s="107"/>
      <c r="X4325" s="62"/>
      <c r="Y4325" s="108"/>
    </row>
    <row r="4326" spans="23:25" x14ac:dyDescent="0.25">
      <c r="W4326" s="107"/>
      <c r="X4326" s="62"/>
      <c r="Y4326" s="108"/>
    </row>
    <row r="4327" spans="23:25" x14ac:dyDescent="0.25">
      <c r="W4327" s="107"/>
      <c r="X4327" s="62"/>
      <c r="Y4327" s="108"/>
    </row>
    <row r="4328" spans="23:25" x14ac:dyDescent="0.25">
      <c r="W4328" s="107"/>
      <c r="X4328" s="62"/>
      <c r="Y4328" s="108"/>
    </row>
    <row r="4329" spans="23:25" x14ac:dyDescent="0.25">
      <c r="W4329" s="107"/>
      <c r="X4329" s="62"/>
      <c r="Y4329" s="108"/>
    </row>
    <row r="4330" spans="23:25" x14ac:dyDescent="0.25">
      <c r="W4330" s="107"/>
      <c r="X4330" s="62"/>
      <c r="Y4330" s="108"/>
    </row>
    <row r="4331" spans="23:25" x14ac:dyDescent="0.25">
      <c r="W4331" s="107"/>
      <c r="X4331" s="62"/>
      <c r="Y4331" s="108"/>
    </row>
    <row r="4332" spans="23:25" x14ac:dyDescent="0.25">
      <c r="W4332" s="107"/>
      <c r="X4332" s="62"/>
      <c r="Y4332" s="108"/>
    </row>
    <row r="4333" spans="23:25" x14ac:dyDescent="0.25">
      <c r="W4333" s="107"/>
      <c r="X4333" s="62"/>
      <c r="Y4333" s="108"/>
    </row>
    <row r="4334" spans="23:25" x14ac:dyDescent="0.25">
      <c r="W4334" s="107"/>
      <c r="X4334" s="62"/>
      <c r="Y4334" s="108"/>
    </row>
    <row r="4335" spans="23:25" x14ac:dyDescent="0.25">
      <c r="W4335" s="107"/>
      <c r="X4335" s="62"/>
      <c r="Y4335" s="108"/>
    </row>
    <row r="4336" spans="23:25" x14ac:dyDescent="0.25">
      <c r="W4336" s="107"/>
      <c r="X4336" s="62"/>
      <c r="Y4336" s="108"/>
    </row>
    <row r="4337" spans="23:25" x14ac:dyDescent="0.25">
      <c r="W4337" s="107"/>
      <c r="X4337" s="62"/>
      <c r="Y4337" s="108"/>
    </row>
    <row r="4338" spans="23:25" x14ac:dyDescent="0.25">
      <c r="W4338" s="107"/>
      <c r="X4338" s="62"/>
      <c r="Y4338" s="108"/>
    </row>
    <row r="4339" spans="23:25" x14ac:dyDescent="0.25">
      <c r="W4339" s="107"/>
      <c r="X4339" s="62"/>
      <c r="Y4339" s="108"/>
    </row>
    <row r="4340" spans="23:25" x14ac:dyDescent="0.25">
      <c r="W4340" s="107"/>
      <c r="X4340" s="62"/>
      <c r="Y4340" s="108"/>
    </row>
    <row r="4341" spans="23:25" x14ac:dyDescent="0.25">
      <c r="W4341" s="107"/>
      <c r="X4341" s="62"/>
      <c r="Y4341" s="108"/>
    </row>
    <row r="4342" spans="23:25" x14ac:dyDescent="0.25">
      <c r="W4342" s="107"/>
      <c r="X4342" s="62"/>
      <c r="Y4342" s="108"/>
    </row>
    <row r="4343" spans="23:25" x14ac:dyDescent="0.25">
      <c r="W4343" s="107"/>
      <c r="X4343" s="62"/>
      <c r="Y4343" s="108"/>
    </row>
    <row r="4344" spans="23:25" x14ac:dyDescent="0.25">
      <c r="W4344" s="107"/>
      <c r="X4344" s="62"/>
      <c r="Y4344" s="108"/>
    </row>
    <row r="4345" spans="23:25" x14ac:dyDescent="0.25">
      <c r="W4345" s="107"/>
      <c r="X4345" s="62"/>
      <c r="Y4345" s="108"/>
    </row>
    <row r="4346" spans="23:25" x14ac:dyDescent="0.25">
      <c r="W4346" s="107"/>
      <c r="X4346" s="62"/>
      <c r="Y4346" s="108"/>
    </row>
    <row r="4347" spans="23:25" x14ac:dyDescent="0.25">
      <c r="W4347" s="107"/>
      <c r="X4347" s="62"/>
      <c r="Y4347" s="108"/>
    </row>
    <row r="4348" spans="23:25" x14ac:dyDescent="0.25">
      <c r="W4348" s="107"/>
      <c r="X4348" s="62"/>
      <c r="Y4348" s="108"/>
    </row>
    <row r="4349" spans="23:25" x14ac:dyDescent="0.25">
      <c r="W4349" s="107"/>
      <c r="X4349" s="62"/>
      <c r="Y4349" s="108"/>
    </row>
    <row r="4350" spans="23:25" x14ac:dyDescent="0.25">
      <c r="W4350" s="107"/>
      <c r="X4350" s="62"/>
      <c r="Y4350" s="108"/>
    </row>
    <row r="4351" spans="23:25" x14ac:dyDescent="0.25">
      <c r="W4351" s="107"/>
      <c r="X4351" s="62"/>
      <c r="Y4351" s="108"/>
    </row>
    <row r="4352" spans="23:25" x14ac:dyDescent="0.25">
      <c r="W4352" s="107"/>
      <c r="X4352" s="62"/>
      <c r="Y4352" s="108"/>
    </row>
    <row r="4353" spans="23:25" x14ac:dyDescent="0.25">
      <c r="W4353" s="107"/>
      <c r="X4353" s="62"/>
      <c r="Y4353" s="108"/>
    </row>
    <row r="4354" spans="23:25" x14ac:dyDescent="0.25">
      <c r="W4354" s="107"/>
      <c r="X4354" s="62"/>
      <c r="Y4354" s="108"/>
    </row>
    <row r="4355" spans="23:25" x14ac:dyDescent="0.25">
      <c r="W4355" s="107"/>
      <c r="X4355" s="62"/>
      <c r="Y4355" s="108"/>
    </row>
    <row r="4356" spans="23:25" x14ac:dyDescent="0.25">
      <c r="W4356" s="107"/>
      <c r="X4356" s="62"/>
      <c r="Y4356" s="108"/>
    </row>
    <row r="4357" spans="23:25" x14ac:dyDescent="0.25">
      <c r="W4357" s="107"/>
      <c r="X4357" s="62"/>
      <c r="Y4357" s="108"/>
    </row>
    <row r="4358" spans="23:25" x14ac:dyDescent="0.25">
      <c r="W4358" s="107"/>
      <c r="X4358" s="62"/>
      <c r="Y4358" s="108"/>
    </row>
    <row r="4359" spans="23:25" x14ac:dyDescent="0.25">
      <c r="W4359" s="107"/>
      <c r="X4359" s="62"/>
      <c r="Y4359" s="108"/>
    </row>
    <row r="4360" spans="23:25" x14ac:dyDescent="0.25">
      <c r="W4360" s="107"/>
      <c r="X4360" s="62"/>
      <c r="Y4360" s="108"/>
    </row>
    <row r="4361" spans="23:25" x14ac:dyDescent="0.25">
      <c r="W4361" s="107"/>
      <c r="X4361" s="62"/>
      <c r="Y4361" s="108"/>
    </row>
    <row r="4362" spans="23:25" x14ac:dyDescent="0.25">
      <c r="W4362" s="107"/>
      <c r="X4362" s="62"/>
      <c r="Y4362" s="108"/>
    </row>
    <row r="4363" spans="23:25" x14ac:dyDescent="0.25">
      <c r="W4363" s="107"/>
      <c r="X4363" s="62"/>
      <c r="Y4363" s="108"/>
    </row>
    <row r="4364" spans="23:25" x14ac:dyDescent="0.25">
      <c r="W4364" s="107"/>
      <c r="X4364" s="62"/>
      <c r="Y4364" s="108"/>
    </row>
    <row r="4365" spans="23:25" x14ac:dyDescent="0.25">
      <c r="W4365" s="107"/>
      <c r="X4365" s="62"/>
      <c r="Y4365" s="108"/>
    </row>
    <row r="4366" spans="23:25" x14ac:dyDescent="0.25">
      <c r="W4366" s="107"/>
      <c r="X4366" s="62"/>
      <c r="Y4366" s="108"/>
    </row>
    <row r="4367" spans="23:25" x14ac:dyDescent="0.25">
      <c r="W4367" s="107"/>
      <c r="X4367" s="62"/>
      <c r="Y4367" s="108"/>
    </row>
    <row r="4368" spans="23:25" x14ac:dyDescent="0.25">
      <c r="W4368" s="107"/>
      <c r="X4368" s="62"/>
      <c r="Y4368" s="108"/>
    </row>
    <row r="4369" spans="23:25" x14ac:dyDescent="0.25">
      <c r="W4369" s="107"/>
      <c r="X4369" s="62"/>
      <c r="Y4369" s="108"/>
    </row>
    <row r="4370" spans="23:25" x14ac:dyDescent="0.25">
      <c r="W4370" s="107"/>
      <c r="X4370" s="62"/>
      <c r="Y4370" s="108"/>
    </row>
    <row r="4371" spans="23:25" x14ac:dyDescent="0.25">
      <c r="W4371" s="107"/>
      <c r="X4371" s="62"/>
      <c r="Y4371" s="108"/>
    </row>
    <row r="4372" spans="23:25" x14ac:dyDescent="0.25">
      <c r="W4372" s="107"/>
      <c r="X4372" s="62"/>
      <c r="Y4372" s="108"/>
    </row>
    <row r="4373" spans="23:25" x14ac:dyDescent="0.25">
      <c r="W4373" s="107"/>
      <c r="X4373" s="62"/>
      <c r="Y4373" s="108"/>
    </row>
    <row r="4374" spans="23:25" x14ac:dyDescent="0.25">
      <c r="W4374" s="107"/>
      <c r="X4374" s="62"/>
      <c r="Y4374" s="108"/>
    </row>
    <row r="4375" spans="23:25" x14ac:dyDescent="0.25">
      <c r="W4375" s="107"/>
      <c r="X4375" s="62"/>
      <c r="Y4375" s="108"/>
    </row>
    <row r="4376" spans="23:25" x14ac:dyDescent="0.25">
      <c r="W4376" s="107"/>
      <c r="X4376" s="62"/>
      <c r="Y4376" s="108"/>
    </row>
    <row r="4377" spans="23:25" x14ac:dyDescent="0.25">
      <c r="W4377" s="107"/>
      <c r="X4377" s="62"/>
      <c r="Y4377" s="108"/>
    </row>
    <row r="4378" spans="23:25" x14ac:dyDescent="0.25">
      <c r="W4378" s="107"/>
      <c r="X4378" s="62"/>
      <c r="Y4378" s="108"/>
    </row>
    <row r="4379" spans="23:25" x14ac:dyDescent="0.25">
      <c r="W4379" s="107"/>
      <c r="X4379" s="62"/>
      <c r="Y4379" s="108"/>
    </row>
    <row r="4380" spans="23:25" x14ac:dyDescent="0.25">
      <c r="W4380" s="107"/>
      <c r="X4380" s="62"/>
      <c r="Y4380" s="108"/>
    </row>
    <row r="4381" spans="23:25" x14ac:dyDescent="0.25">
      <c r="W4381" s="107"/>
      <c r="X4381" s="62"/>
      <c r="Y4381" s="108"/>
    </row>
    <row r="4382" spans="23:25" x14ac:dyDescent="0.25">
      <c r="W4382" s="107"/>
      <c r="X4382" s="62"/>
      <c r="Y4382" s="108"/>
    </row>
    <row r="4383" spans="23:25" x14ac:dyDescent="0.25">
      <c r="W4383" s="107"/>
      <c r="X4383" s="62"/>
      <c r="Y4383" s="108"/>
    </row>
    <row r="4384" spans="23:25" x14ac:dyDescent="0.25">
      <c r="W4384" s="107"/>
      <c r="X4384" s="62"/>
      <c r="Y4384" s="108"/>
    </row>
    <row r="4385" spans="23:25" x14ac:dyDescent="0.25">
      <c r="W4385" s="107"/>
      <c r="X4385" s="62"/>
      <c r="Y4385" s="108"/>
    </row>
    <row r="4386" spans="23:25" x14ac:dyDescent="0.25">
      <c r="W4386" s="107"/>
      <c r="X4386" s="62"/>
      <c r="Y4386" s="108"/>
    </row>
    <row r="4387" spans="23:25" x14ac:dyDescent="0.25">
      <c r="W4387" s="107"/>
      <c r="X4387" s="62"/>
      <c r="Y4387" s="108"/>
    </row>
    <row r="4388" spans="23:25" x14ac:dyDescent="0.25">
      <c r="W4388" s="107"/>
      <c r="X4388" s="62"/>
      <c r="Y4388" s="108"/>
    </row>
    <row r="4389" spans="23:25" x14ac:dyDescent="0.25">
      <c r="W4389" s="107"/>
      <c r="X4389" s="62"/>
      <c r="Y4389" s="108"/>
    </row>
    <row r="4390" spans="23:25" x14ac:dyDescent="0.25">
      <c r="W4390" s="107"/>
      <c r="X4390" s="62"/>
      <c r="Y4390" s="108"/>
    </row>
    <row r="4391" spans="23:25" x14ac:dyDescent="0.25">
      <c r="W4391" s="107"/>
      <c r="X4391" s="62"/>
      <c r="Y4391" s="108"/>
    </row>
    <row r="4392" spans="23:25" x14ac:dyDescent="0.25">
      <c r="W4392" s="107"/>
      <c r="X4392" s="62"/>
      <c r="Y4392" s="108"/>
    </row>
    <row r="4393" spans="23:25" x14ac:dyDescent="0.25">
      <c r="W4393" s="107"/>
      <c r="X4393" s="62"/>
      <c r="Y4393" s="108"/>
    </row>
    <row r="4394" spans="23:25" x14ac:dyDescent="0.25">
      <c r="W4394" s="107"/>
      <c r="X4394" s="62"/>
      <c r="Y4394" s="108"/>
    </row>
    <row r="4395" spans="23:25" x14ac:dyDescent="0.25">
      <c r="W4395" s="107"/>
      <c r="X4395" s="62"/>
      <c r="Y4395" s="108"/>
    </row>
    <row r="4396" spans="23:25" x14ac:dyDescent="0.25">
      <c r="W4396" s="107"/>
      <c r="X4396" s="62"/>
      <c r="Y4396" s="108"/>
    </row>
    <row r="4397" spans="23:25" x14ac:dyDescent="0.25">
      <c r="W4397" s="107"/>
      <c r="X4397" s="62"/>
      <c r="Y4397" s="108"/>
    </row>
    <row r="4398" spans="23:25" x14ac:dyDescent="0.25">
      <c r="W4398" s="107"/>
      <c r="X4398" s="62"/>
      <c r="Y4398" s="108"/>
    </row>
    <row r="4399" spans="23:25" x14ac:dyDescent="0.25">
      <c r="W4399" s="107"/>
      <c r="X4399" s="62"/>
      <c r="Y4399" s="108"/>
    </row>
    <row r="4400" spans="23:25" x14ac:dyDescent="0.25">
      <c r="W4400" s="107"/>
      <c r="X4400" s="62"/>
      <c r="Y4400" s="108"/>
    </row>
    <row r="4401" spans="23:25" x14ac:dyDescent="0.25">
      <c r="W4401" s="107"/>
      <c r="X4401" s="62"/>
      <c r="Y4401" s="108"/>
    </row>
    <row r="4402" spans="23:25" x14ac:dyDescent="0.25">
      <c r="W4402" s="107"/>
      <c r="X4402" s="62"/>
      <c r="Y4402" s="108"/>
    </row>
    <row r="4403" spans="23:25" x14ac:dyDescent="0.25">
      <c r="W4403" s="107"/>
      <c r="X4403" s="62"/>
      <c r="Y4403" s="108"/>
    </row>
    <row r="4404" spans="23:25" x14ac:dyDescent="0.25">
      <c r="W4404" s="107"/>
      <c r="X4404" s="62"/>
      <c r="Y4404" s="108"/>
    </row>
    <row r="4405" spans="23:25" x14ac:dyDescent="0.25">
      <c r="W4405" s="107"/>
      <c r="X4405" s="62"/>
      <c r="Y4405" s="108"/>
    </row>
    <row r="4406" spans="23:25" x14ac:dyDescent="0.25">
      <c r="W4406" s="107"/>
      <c r="X4406" s="62"/>
      <c r="Y4406" s="108"/>
    </row>
    <row r="4407" spans="23:25" x14ac:dyDescent="0.25">
      <c r="W4407" s="107"/>
      <c r="X4407" s="62"/>
      <c r="Y4407" s="108"/>
    </row>
    <row r="4408" spans="23:25" x14ac:dyDescent="0.25">
      <c r="W4408" s="107"/>
      <c r="X4408" s="62"/>
      <c r="Y4408" s="108"/>
    </row>
    <row r="4409" spans="23:25" x14ac:dyDescent="0.25">
      <c r="W4409" s="107"/>
      <c r="X4409" s="62"/>
      <c r="Y4409" s="108"/>
    </row>
    <row r="4410" spans="23:25" x14ac:dyDescent="0.25">
      <c r="W4410" s="107"/>
      <c r="X4410" s="62"/>
      <c r="Y4410" s="108"/>
    </row>
    <row r="4411" spans="23:25" x14ac:dyDescent="0.25">
      <c r="W4411" s="107"/>
      <c r="X4411" s="62"/>
      <c r="Y4411" s="108"/>
    </row>
    <row r="4412" spans="23:25" x14ac:dyDescent="0.25">
      <c r="W4412" s="107"/>
      <c r="X4412" s="62"/>
      <c r="Y4412" s="108"/>
    </row>
    <row r="4413" spans="23:25" x14ac:dyDescent="0.25">
      <c r="W4413" s="107"/>
      <c r="X4413" s="62"/>
      <c r="Y4413" s="108"/>
    </row>
    <row r="4414" spans="23:25" x14ac:dyDescent="0.25">
      <c r="W4414" s="107"/>
      <c r="X4414" s="62"/>
      <c r="Y4414" s="108"/>
    </row>
    <row r="4415" spans="23:25" x14ac:dyDescent="0.25">
      <c r="W4415" s="107"/>
      <c r="X4415" s="62"/>
      <c r="Y4415" s="108"/>
    </row>
    <row r="4416" spans="23:25" x14ac:dyDescent="0.25">
      <c r="W4416" s="107"/>
      <c r="X4416" s="62"/>
      <c r="Y4416" s="108"/>
    </row>
    <row r="4417" spans="23:25" x14ac:dyDescent="0.25">
      <c r="W4417" s="107"/>
      <c r="X4417" s="62"/>
      <c r="Y4417" s="108"/>
    </row>
    <row r="4418" spans="23:25" x14ac:dyDescent="0.25">
      <c r="W4418" s="107"/>
      <c r="X4418" s="62"/>
      <c r="Y4418" s="108"/>
    </row>
    <row r="4419" spans="23:25" x14ac:dyDescent="0.25">
      <c r="W4419" s="107"/>
      <c r="X4419" s="62"/>
      <c r="Y4419" s="108"/>
    </row>
    <row r="4420" spans="23:25" x14ac:dyDescent="0.25">
      <c r="W4420" s="107"/>
      <c r="X4420" s="62"/>
      <c r="Y4420" s="108"/>
    </row>
    <row r="4421" spans="23:25" x14ac:dyDescent="0.25">
      <c r="W4421" s="107"/>
      <c r="X4421" s="62"/>
      <c r="Y4421" s="108"/>
    </row>
    <row r="4422" spans="23:25" x14ac:dyDescent="0.25">
      <c r="W4422" s="107"/>
      <c r="X4422" s="62"/>
      <c r="Y4422" s="108"/>
    </row>
    <row r="4423" spans="23:25" x14ac:dyDescent="0.25">
      <c r="W4423" s="107"/>
      <c r="X4423" s="62"/>
      <c r="Y4423" s="108"/>
    </row>
    <row r="4424" spans="23:25" x14ac:dyDescent="0.25">
      <c r="W4424" s="107"/>
      <c r="X4424" s="62"/>
      <c r="Y4424" s="108"/>
    </row>
    <row r="4425" spans="23:25" x14ac:dyDescent="0.25">
      <c r="W4425" s="107"/>
      <c r="X4425" s="62"/>
      <c r="Y4425" s="108"/>
    </row>
    <row r="4426" spans="23:25" x14ac:dyDescent="0.25">
      <c r="W4426" s="107"/>
      <c r="X4426" s="62"/>
      <c r="Y4426" s="108"/>
    </row>
    <row r="4427" spans="23:25" x14ac:dyDescent="0.25">
      <c r="W4427" s="107"/>
      <c r="X4427" s="62"/>
      <c r="Y4427" s="108"/>
    </row>
    <row r="4428" spans="23:25" x14ac:dyDescent="0.25">
      <c r="W4428" s="107"/>
      <c r="X4428" s="62"/>
      <c r="Y4428" s="108"/>
    </row>
    <row r="4429" spans="23:25" x14ac:dyDescent="0.25">
      <c r="W4429" s="107"/>
      <c r="X4429" s="62"/>
      <c r="Y4429" s="108"/>
    </row>
    <row r="4430" spans="23:25" x14ac:dyDescent="0.25">
      <c r="W4430" s="107"/>
      <c r="X4430" s="62"/>
      <c r="Y4430" s="108"/>
    </row>
    <row r="4431" spans="23:25" x14ac:dyDescent="0.25">
      <c r="W4431" s="107"/>
      <c r="X4431" s="62"/>
      <c r="Y4431" s="108"/>
    </row>
    <row r="4432" spans="23:25" x14ac:dyDescent="0.25">
      <c r="W4432" s="107"/>
      <c r="X4432" s="62"/>
      <c r="Y4432" s="108"/>
    </row>
    <row r="4433" spans="23:25" x14ac:dyDescent="0.25">
      <c r="W4433" s="107"/>
      <c r="X4433" s="62"/>
      <c r="Y4433" s="108"/>
    </row>
    <row r="4434" spans="23:25" x14ac:dyDescent="0.25">
      <c r="W4434" s="107"/>
      <c r="X4434" s="62"/>
      <c r="Y4434" s="108"/>
    </row>
    <row r="4435" spans="23:25" x14ac:dyDescent="0.25">
      <c r="W4435" s="107"/>
      <c r="X4435" s="62"/>
      <c r="Y4435" s="108"/>
    </row>
    <row r="4436" spans="23:25" x14ac:dyDescent="0.25">
      <c r="W4436" s="107"/>
      <c r="X4436" s="62"/>
      <c r="Y4436" s="108"/>
    </row>
    <row r="4437" spans="23:25" x14ac:dyDescent="0.25">
      <c r="W4437" s="107"/>
      <c r="X4437" s="62"/>
      <c r="Y4437" s="108"/>
    </row>
    <row r="4438" spans="23:25" x14ac:dyDescent="0.25">
      <c r="W4438" s="107"/>
      <c r="X4438" s="62"/>
      <c r="Y4438" s="108"/>
    </row>
    <row r="4439" spans="23:25" x14ac:dyDescent="0.25">
      <c r="W4439" s="107"/>
      <c r="X4439" s="62"/>
      <c r="Y4439" s="108"/>
    </row>
    <row r="4440" spans="23:25" x14ac:dyDescent="0.25">
      <c r="W4440" s="107"/>
      <c r="X4440" s="62"/>
      <c r="Y4440" s="108"/>
    </row>
    <row r="4441" spans="23:25" x14ac:dyDescent="0.25">
      <c r="W4441" s="107"/>
      <c r="X4441" s="62"/>
      <c r="Y4441" s="108"/>
    </row>
    <row r="4442" spans="23:25" x14ac:dyDescent="0.25">
      <c r="W4442" s="107"/>
      <c r="X4442" s="62"/>
      <c r="Y4442" s="108"/>
    </row>
    <row r="4443" spans="23:25" x14ac:dyDescent="0.25">
      <c r="W4443" s="107"/>
      <c r="X4443" s="62"/>
      <c r="Y4443" s="108"/>
    </row>
    <row r="4444" spans="23:25" x14ac:dyDescent="0.25">
      <c r="W4444" s="107"/>
      <c r="X4444" s="62"/>
      <c r="Y4444" s="108"/>
    </row>
    <row r="4445" spans="23:25" x14ac:dyDescent="0.25">
      <c r="W4445" s="107"/>
      <c r="X4445" s="62"/>
      <c r="Y4445" s="108"/>
    </row>
    <row r="4446" spans="23:25" x14ac:dyDescent="0.25">
      <c r="W4446" s="107"/>
      <c r="X4446" s="62"/>
      <c r="Y4446" s="108"/>
    </row>
    <row r="4447" spans="23:25" x14ac:dyDescent="0.25">
      <c r="W4447" s="107"/>
      <c r="X4447" s="62"/>
      <c r="Y4447" s="108"/>
    </row>
    <row r="4448" spans="23:25" x14ac:dyDescent="0.25">
      <c r="W4448" s="107"/>
      <c r="X4448" s="62"/>
      <c r="Y4448" s="108"/>
    </row>
    <row r="4449" spans="23:25" x14ac:dyDescent="0.25">
      <c r="W4449" s="107"/>
      <c r="X4449" s="62"/>
      <c r="Y4449" s="108"/>
    </row>
    <row r="4450" spans="23:25" x14ac:dyDescent="0.25">
      <c r="W4450" s="107"/>
      <c r="X4450" s="62"/>
      <c r="Y4450" s="108"/>
    </row>
    <row r="4451" spans="23:25" x14ac:dyDescent="0.25">
      <c r="W4451" s="107"/>
      <c r="X4451" s="62"/>
      <c r="Y4451" s="108"/>
    </row>
    <row r="4452" spans="23:25" x14ac:dyDescent="0.25">
      <c r="W4452" s="107"/>
      <c r="X4452" s="62"/>
      <c r="Y4452" s="108"/>
    </row>
    <row r="4453" spans="23:25" x14ac:dyDescent="0.25">
      <c r="W4453" s="107"/>
      <c r="X4453" s="62"/>
      <c r="Y4453" s="108"/>
    </row>
    <row r="4454" spans="23:25" x14ac:dyDescent="0.25">
      <c r="W4454" s="107"/>
      <c r="X4454" s="62"/>
      <c r="Y4454" s="108"/>
    </row>
    <row r="4455" spans="23:25" x14ac:dyDescent="0.25">
      <c r="W4455" s="107"/>
      <c r="X4455" s="62"/>
      <c r="Y4455" s="108"/>
    </row>
    <row r="4456" spans="23:25" x14ac:dyDescent="0.25">
      <c r="W4456" s="107"/>
      <c r="X4456" s="62"/>
      <c r="Y4456" s="108"/>
    </row>
    <row r="4457" spans="23:25" x14ac:dyDescent="0.25">
      <c r="W4457" s="107"/>
      <c r="X4457" s="62"/>
      <c r="Y4457" s="108"/>
    </row>
    <row r="4458" spans="23:25" x14ac:dyDescent="0.25">
      <c r="W4458" s="107"/>
      <c r="X4458" s="62"/>
      <c r="Y4458" s="108"/>
    </row>
    <row r="4459" spans="23:25" x14ac:dyDescent="0.25">
      <c r="W4459" s="107"/>
      <c r="X4459" s="62"/>
      <c r="Y4459" s="108"/>
    </row>
    <row r="4460" spans="23:25" x14ac:dyDescent="0.25">
      <c r="W4460" s="107"/>
      <c r="X4460" s="62"/>
      <c r="Y4460" s="108"/>
    </row>
    <row r="4461" spans="23:25" x14ac:dyDescent="0.25">
      <c r="W4461" s="107"/>
      <c r="X4461" s="62"/>
      <c r="Y4461" s="108"/>
    </row>
    <row r="4462" spans="23:25" x14ac:dyDescent="0.25">
      <c r="W4462" s="107"/>
      <c r="X4462" s="62"/>
      <c r="Y4462" s="108"/>
    </row>
    <row r="4463" spans="23:25" x14ac:dyDescent="0.25">
      <c r="W4463" s="107"/>
      <c r="X4463" s="62"/>
      <c r="Y4463" s="108"/>
    </row>
    <row r="4464" spans="23:25" x14ac:dyDescent="0.25">
      <c r="W4464" s="107"/>
      <c r="X4464" s="62"/>
      <c r="Y4464" s="108"/>
    </row>
    <row r="4465" spans="23:25" x14ac:dyDescent="0.25">
      <c r="W4465" s="107"/>
      <c r="X4465" s="62"/>
      <c r="Y4465" s="108"/>
    </row>
    <row r="4466" spans="23:25" x14ac:dyDescent="0.25">
      <c r="W4466" s="107"/>
      <c r="X4466" s="62"/>
      <c r="Y4466" s="108"/>
    </row>
    <row r="4467" spans="23:25" x14ac:dyDescent="0.25">
      <c r="W4467" s="107"/>
      <c r="X4467" s="62"/>
      <c r="Y4467" s="108"/>
    </row>
    <row r="4468" spans="23:25" x14ac:dyDescent="0.25">
      <c r="W4468" s="107"/>
      <c r="X4468" s="62"/>
      <c r="Y4468" s="108"/>
    </row>
    <row r="4469" spans="23:25" x14ac:dyDescent="0.25">
      <c r="W4469" s="107"/>
      <c r="X4469" s="62"/>
      <c r="Y4469" s="108"/>
    </row>
    <row r="4470" spans="23:25" x14ac:dyDescent="0.25">
      <c r="W4470" s="107"/>
      <c r="X4470" s="62"/>
      <c r="Y4470" s="108"/>
    </row>
    <row r="4471" spans="23:25" x14ac:dyDescent="0.25">
      <c r="W4471" s="107"/>
      <c r="X4471" s="62"/>
      <c r="Y4471" s="108"/>
    </row>
    <row r="4472" spans="23:25" x14ac:dyDescent="0.25">
      <c r="W4472" s="107"/>
      <c r="X4472" s="62"/>
      <c r="Y4472" s="108"/>
    </row>
    <row r="4473" spans="23:25" x14ac:dyDescent="0.25">
      <c r="W4473" s="107"/>
      <c r="X4473" s="62"/>
      <c r="Y4473" s="108"/>
    </row>
    <row r="4474" spans="23:25" x14ac:dyDescent="0.25">
      <c r="W4474" s="107"/>
      <c r="X4474" s="62"/>
      <c r="Y4474" s="108"/>
    </row>
    <row r="4475" spans="23:25" x14ac:dyDescent="0.25">
      <c r="W4475" s="107"/>
      <c r="X4475" s="62"/>
      <c r="Y4475" s="108"/>
    </row>
    <row r="4476" spans="23:25" x14ac:dyDescent="0.25">
      <c r="W4476" s="107"/>
      <c r="X4476" s="62"/>
      <c r="Y4476" s="108"/>
    </row>
    <row r="4477" spans="23:25" x14ac:dyDescent="0.25">
      <c r="W4477" s="107"/>
      <c r="X4477" s="62"/>
      <c r="Y4477" s="108"/>
    </row>
    <row r="4478" spans="23:25" x14ac:dyDescent="0.25">
      <c r="W4478" s="107"/>
      <c r="X4478" s="62"/>
      <c r="Y4478" s="108"/>
    </row>
    <row r="4479" spans="23:25" x14ac:dyDescent="0.25">
      <c r="W4479" s="107"/>
      <c r="X4479" s="62"/>
      <c r="Y4479" s="108"/>
    </row>
    <row r="4480" spans="23:25" x14ac:dyDescent="0.25">
      <c r="W4480" s="107"/>
      <c r="X4480" s="62"/>
      <c r="Y4480" s="108"/>
    </row>
    <row r="4481" spans="23:25" x14ac:dyDescent="0.25">
      <c r="W4481" s="107"/>
      <c r="X4481" s="62"/>
      <c r="Y4481" s="108"/>
    </row>
    <row r="4482" spans="23:25" x14ac:dyDescent="0.25">
      <c r="W4482" s="107"/>
      <c r="X4482" s="62"/>
      <c r="Y4482" s="108"/>
    </row>
    <row r="4483" spans="23:25" x14ac:dyDescent="0.25">
      <c r="W4483" s="107"/>
      <c r="X4483" s="62"/>
      <c r="Y4483" s="108"/>
    </row>
    <row r="4484" spans="23:25" x14ac:dyDescent="0.25">
      <c r="W4484" s="107"/>
      <c r="X4484" s="62"/>
      <c r="Y4484" s="108"/>
    </row>
    <row r="4485" spans="23:25" x14ac:dyDescent="0.25">
      <c r="W4485" s="107"/>
      <c r="X4485" s="62"/>
      <c r="Y4485" s="108"/>
    </row>
    <row r="4486" spans="23:25" x14ac:dyDescent="0.25">
      <c r="W4486" s="107"/>
      <c r="X4486" s="62"/>
      <c r="Y4486" s="108"/>
    </row>
    <row r="4487" spans="23:25" x14ac:dyDescent="0.25">
      <c r="W4487" s="107"/>
      <c r="X4487" s="62"/>
      <c r="Y4487" s="108"/>
    </row>
    <row r="4488" spans="23:25" x14ac:dyDescent="0.25">
      <c r="W4488" s="107"/>
      <c r="X4488" s="62"/>
      <c r="Y4488" s="108"/>
    </row>
    <row r="4489" spans="23:25" x14ac:dyDescent="0.25">
      <c r="W4489" s="107"/>
      <c r="X4489" s="62"/>
      <c r="Y4489" s="108"/>
    </row>
    <row r="4490" spans="23:25" x14ac:dyDescent="0.25">
      <c r="W4490" s="107"/>
      <c r="X4490" s="62"/>
      <c r="Y4490" s="108"/>
    </row>
    <row r="4491" spans="23:25" x14ac:dyDescent="0.25">
      <c r="W4491" s="107"/>
      <c r="X4491" s="62"/>
      <c r="Y4491" s="108"/>
    </row>
    <row r="4492" spans="23:25" x14ac:dyDescent="0.25">
      <c r="W4492" s="107"/>
      <c r="X4492" s="62"/>
      <c r="Y4492" s="108"/>
    </row>
    <row r="4493" spans="23:25" x14ac:dyDescent="0.25">
      <c r="W4493" s="107"/>
      <c r="X4493" s="62"/>
      <c r="Y4493" s="108"/>
    </row>
    <row r="4494" spans="23:25" x14ac:dyDescent="0.25">
      <c r="W4494" s="107"/>
      <c r="X4494" s="62"/>
      <c r="Y4494" s="108"/>
    </row>
    <row r="4495" spans="23:25" x14ac:dyDescent="0.25">
      <c r="W4495" s="107"/>
      <c r="X4495" s="62"/>
      <c r="Y4495" s="108"/>
    </row>
    <row r="4496" spans="23:25" x14ac:dyDescent="0.25">
      <c r="W4496" s="107"/>
      <c r="X4496" s="62"/>
      <c r="Y4496" s="108"/>
    </row>
    <row r="4497" spans="23:25" x14ac:dyDescent="0.25">
      <c r="W4497" s="107"/>
      <c r="X4497" s="62"/>
      <c r="Y4497" s="108"/>
    </row>
    <row r="4498" spans="23:25" x14ac:dyDescent="0.25">
      <c r="W4498" s="107"/>
      <c r="X4498" s="62"/>
      <c r="Y4498" s="108"/>
    </row>
    <row r="4499" spans="23:25" x14ac:dyDescent="0.25">
      <c r="W4499" s="107"/>
      <c r="X4499" s="62"/>
      <c r="Y4499" s="108"/>
    </row>
    <row r="4500" spans="23:25" x14ac:dyDescent="0.25">
      <c r="W4500" s="107"/>
      <c r="X4500" s="62"/>
      <c r="Y4500" s="108"/>
    </row>
    <row r="4501" spans="23:25" x14ac:dyDescent="0.25">
      <c r="W4501" s="107"/>
      <c r="X4501" s="62"/>
      <c r="Y4501" s="108"/>
    </row>
    <row r="4502" spans="23:25" x14ac:dyDescent="0.25">
      <c r="W4502" s="107"/>
      <c r="X4502" s="62"/>
      <c r="Y4502" s="108"/>
    </row>
    <row r="4503" spans="23:25" x14ac:dyDescent="0.25">
      <c r="W4503" s="107"/>
      <c r="X4503" s="62"/>
      <c r="Y4503" s="108"/>
    </row>
    <row r="4504" spans="23:25" x14ac:dyDescent="0.25">
      <c r="W4504" s="107"/>
      <c r="X4504" s="62"/>
      <c r="Y4504" s="108"/>
    </row>
    <row r="4505" spans="23:25" x14ac:dyDescent="0.25">
      <c r="W4505" s="107"/>
      <c r="X4505" s="62"/>
      <c r="Y4505" s="108"/>
    </row>
    <row r="4506" spans="23:25" x14ac:dyDescent="0.25">
      <c r="W4506" s="107"/>
      <c r="X4506" s="62"/>
      <c r="Y4506" s="108"/>
    </row>
    <row r="4507" spans="23:25" x14ac:dyDescent="0.25">
      <c r="W4507" s="107"/>
      <c r="X4507" s="62"/>
      <c r="Y4507" s="108"/>
    </row>
    <row r="4508" spans="23:25" x14ac:dyDescent="0.25">
      <c r="W4508" s="107"/>
      <c r="X4508" s="62"/>
      <c r="Y4508" s="108"/>
    </row>
    <row r="4509" spans="23:25" x14ac:dyDescent="0.25">
      <c r="W4509" s="107"/>
      <c r="X4509" s="62"/>
      <c r="Y4509" s="108"/>
    </row>
    <row r="4510" spans="23:25" x14ac:dyDescent="0.25">
      <c r="W4510" s="107"/>
      <c r="X4510" s="62"/>
      <c r="Y4510" s="108"/>
    </row>
    <row r="4511" spans="23:25" x14ac:dyDescent="0.25">
      <c r="W4511" s="107"/>
      <c r="X4511" s="62"/>
      <c r="Y4511" s="108"/>
    </row>
    <row r="4512" spans="23:25" x14ac:dyDescent="0.25">
      <c r="W4512" s="107"/>
      <c r="X4512" s="62"/>
      <c r="Y4512" s="108"/>
    </row>
    <row r="4513" spans="23:25" x14ac:dyDescent="0.25">
      <c r="W4513" s="107"/>
      <c r="X4513" s="62"/>
      <c r="Y4513" s="108"/>
    </row>
    <row r="4514" spans="23:25" x14ac:dyDescent="0.25">
      <c r="W4514" s="107"/>
      <c r="X4514" s="62"/>
      <c r="Y4514" s="108"/>
    </row>
    <row r="4515" spans="23:25" x14ac:dyDescent="0.25">
      <c r="W4515" s="107"/>
      <c r="X4515" s="62"/>
      <c r="Y4515" s="108"/>
    </row>
    <row r="4516" spans="23:25" x14ac:dyDescent="0.25">
      <c r="W4516" s="107"/>
      <c r="X4516" s="62"/>
      <c r="Y4516" s="108"/>
    </row>
    <row r="4517" spans="23:25" x14ac:dyDescent="0.25">
      <c r="W4517" s="107"/>
      <c r="X4517" s="62"/>
      <c r="Y4517" s="108"/>
    </row>
    <row r="4518" spans="23:25" x14ac:dyDescent="0.25">
      <c r="W4518" s="107"/>
      <c r="X4518" s="62"/>
      <c r="Y4518" s="108"/>
    </row>
    <row r="4519" spans="23:25" x14ac:dyDescent="0.25">
      <c r="W4519" s="107"/>
      <c r="X4519" s="62"/>
      <c r="Y4519" s="108"/>
    </row>
    <row r="4520" spans="23:25" x14ac:dyDescent="0.25">
      <c r="W4520" s="107"/>
      <c r="X4520" s="62"/>
      <c r="Y4520" s="108"/>
    </row>
    <row r="4521" spans="23:25" x14ac:dyDescent="0.25">
      <c r="W4521" s="107"/>
      <c r="X4521" s="62"/>
      <c r="Y4521" s="108"/>
    </row>
    <row r="4522" spans="23:25" x14ac:dyDescent="0.25">
      <c r="W4522" s="107"/>
      <c r="X4522" s="62"/>
      <c r="Y4522" s="108"/>
    </row>
    <row r="4523" spans="23:25" x14ac:dyDescent="0.25">
      <c r="W4523" s="107"/>
      <c r="X4523" s="62"/>
      <c r="Y4523" s="108"/>
    </row>
    <row r="4524" spans="23:25" x14ac:dyDescent="0.25">
      <c r="W4524" s="107"/>
      <c r="X4524" s="62"/>
      <c r="Y4524" s="108"/>
    </row>
    <row r="4525" spans="23:25" x14ac:dyDescent="0.25">
      <c r="W4525" s="107"/>
      <c r="X4525" s="62"/>
      <c r="Y4525" s="108"/>
    </row>
    <row r="4526" spans="23:25" x14ac:dyDescent="0.25">
      <c r="W4526" s="107"/>
      <c r="X4526" s="62"/>
      <c r="Y4526" s="108"/>
    </row>
    <row r="4527" spans="23:25" x14ac:dyDescent="0.25">
      <c r="W4527" s="107"/>
      <c r="X4527" s="62"/>
      <c r="Y4527" s="108"/>
    </row>
    <row r="4528" spans="23:25" x14ac:dyDescent="0.25">
      <c r="W4528" s="107"/>
      <c r="X4528" s="62"/>
      <c r="Y4528" s="108"/>
    </row>
    <row r="4529" spans="23:25" x14ac:dyDescent="0.25">
      <c r="W4529" s="107"/>
      <c r="X4529" s="62"/>
      <c r="Y4529" s="108"/>
    </row>
    <row r="4530" spans="23:25" x14ac:dyDescent="0.25">
      <c r="W4530" s="107"/>
      <c r="X4530" s="62"/>
      <c r="Y4530" s="108"/>
    </row>
    <row r="4531" spans="23:25" x14ac:dyDescent="0.25">
      <c r="W4531" s="107"/>
      <c r="X4531" s="62"/>
      <c r="Y4531" s="108"/>
    </row>
    <row r="4532" spans="23:25" x14ac:dyDescent="0.25">
      <c r="W4532" s="107"/>
      <c r="X4532" s="62"/>
      <c r="Y4532" s="108"/>
    </row>
    <row r="4533" spans="23:25" x14ac:dyDescent="0.25">
      <c r="W4533" s="107"/>
      <c r="X4533" s="62"/>
      <c r="Y4533" s="108"/>
    </row>
    <row r="4534" spans="23:25" x14ac:dyDescent="0.25">
      <c r="W4534" s="107"/>
      <c r="X4534" s="62"/>
      <c r="Y4534" s="108"/>
    </row>
    <row r="4535" spans="23:25" x14ac:dyDescent="0.25">
      <c r="W4535" s="107"/>
      <c r="X4535" s="62"/>
      <c r="Y4535" s="108"/>
    </row>
    <row r="4536" spans="23:25" x14ac:dyDescent="0.25">
      <c r="W4536" s="107"/>
      <c r="X4536" s="62"/>
      <c r="Y4536" s="108"/>
    </row>
    <row r="4537" spans="23:25" x14ac:dyDescent="0.25">
      <c r="W4537" s="107"/>
      <c r="X4537" s="62"/>
      <c r="Y4537" s="108"/>
    </row>
    <row r="4538" spans="23:25" x14ac:dyDescent="0.25">
      <c r="W4538" s="107"/>
      <c r="X4538" s="62"/>
      <c r="Y4538" s="108"/>
    </row>
    <row r="4539" spans="23:25" x14ac:dyDescent="0.25">
      <c r="W4539" s="107"/>
      <c r="X4539" s="62"/>
      <c r="Y4539" s="108"/>
    </row>
    <row r="4540" spans="23:25" x14ac:dyDescent="0.25">
      <c r="W4540" s="107"/>
      <c r="X4540" s="62"/>
      <c r="Y4540" s="108"/>
    </row>
    <row r="4541" spans="23:25" x14ac:dyDescent="0.25">
      <c r="W4541" s="107"/>
      <c r="X4541" s="62"/>
      <c r="Y4541" s="108"/>
    </row>
    <row r="4542" spans="23:25" x14ac:dyDescent="0.25">
      <c r="W4542" s="107"/>
      <c r="X4542" s="62"/>
      <c r="Y4542" s="108"/>
    </row>
    <row r="4543" spans="23:25" x14ac:dyDescent="0.25">
      <c r="W4543" s="107"/>
      <c r="X4543" s="62"/>
      <c r="Y4543" s="108"/>
    </row>
    <row r="4544" spans="23:25" x14ac:dyDescent="0.25">
      <c r="W4544" s="107"/>
      <c r="X4544" s="62"/>
      <c r="Y4544" s="108"/>
    </row>
    <row r="4545" spans="23:25" x14ac:dyDescent="0.25">
      <c r="W4545" s="107"/>
      <c r="X4545" s="62"/>
      <c r="Y4545" s="108"/>
    </row>
    <row r="4546" spans="23:25" x14ac:dyDescent="0.25">
      <c r="W4546" s="107"/>
      <c r="X4546" s="62"/>
      <c r="Y4546" s="108"/>
    </row>
    <row r="4547" spans="23:25" x14ac:dyDescent="0.25">
      <c r="W4547" s="107"/>
      <c r="X4547" s="62"/>
      <c r="Y4547" s="108"/>
    </row>
    <row r="4548" spans="23:25" x14ac:dyDescent="0.25">
      <c r="W4548" s="107"/>
      <c r="X4548" s="62"/>
      <c r="Y4548" s="108"/>
    </row>
    <row r="4549" spans="23:25" x14ac:dyDescent="0.25">
      <c r="W4549" s="107"/>
      <c r="X4549" s="62"/>
      <c r="Y4549" s="108"/>
    </row>
    <row r="4550" spans="23:25" x14ac:dyDescent="0.25">
      <c r="W4550" s="107"/>
      <c r="X4550" s="62"/>
      <c r="Y4550" s="108"/>
    </row>
    <row r="4551" spans="23:25" x14ac:dyDescent="0.25">
      <c r="W4551" s="107"/>
      <c r="X4551" s="62"/>
      <c r="Y4551" s="108"/>
    </row>
    <row r="4552" spans="23:25" x14ac:dyDescent="0.25">
      <c r="W4552" s="107"/>
      <c r="X4552" s="62"/>
      <c r="Y4552" s="108"/>
    </row>
    <row r="4553" spans="23:25" x14ac:dyDescent="0.25">
      <c r="W4553" s="107"/>
      <c r="X4553" s="62"/>
      <c r="Y4553" s="108"/>
    </row>
    <row r="4554" spans="23:25" x14ac:dyDescent="0.25">
      <c r="W4554" s="107"/>
      <c r="X4554" s="62"/>
      <c r="Y4554" s="108"/>
    </row>
    <row r="4555" spans="23:25" x14ac:dyDescent="0.25">
      <c r="W4555" s="107"/>
      <c r="X4555" s="62"/>
      <c r="Y4555" s="108"/>
    </row>
    <row r="4556" spans="23:25" x14ac:dyDescent="0.25">
      <c r="W4556" s="107"/>
      <c r="X4556" s="62"/>
      <c r="Y4556" s="108"/>
    </row>
    <row r="4557" spans="23:25" x14ac:dyDescent="0.25">
      <c r="W4557" s="107"/>
      <c r="X4557" s="62"/>
      <c r="Y4557" s="108"/>
    </row>
    <row r="4558" spans="23:25" x14ac:dyDescent="0.25">
      <c r="W4558" s="107"/>
      <c r="X4558" s="62"/>
      <c r="Y4558" s="108"/>
    </row>
    <row r="4559" spans="23:25" x14ac:dyDescent="0.25">
      <c r="W4559" s="107"/>
      <c r="X4559" s="62"/>
      <c r="Y4559" s="108"/>
    </row>
    <row r="4560" spans="23:25" x14ac:dyDescent="0.25">
      <c r="W4560" s="107"/>
      <c r="X4560" s="62"/>
      <c r="Y4560" s="108"/>
    </row>
    <row r="4561" spans="23:25" x14ac:dyDescent="0.25">
      <c r="W4561" s="107"/>
      <c r="X4561" s="62"/>
      <c r="Y4561" s="108"/>
    </row>
    <row r="4562" spans="23:25" x14ac:dyDescent="0.25">
      <c r="W4562" s="107"/>
      <c r="X4562" s="62"/>
      <c r="Y4562" s="108"/>
    </row>
    <row r="4563" spans="23:25" x14ac:dyDescent="0.25">
      <c r="W4563" s="107"/>
      <c r="X4563" s="62"/>
      <c r="Y4563" s="108"/>
    </row>
    <row r="4564" spans="23:25" x14ac:dyDescent="0.25">
      <c r="W4564" s="107"/>
      <c r="X4564" s="62"/>
      <c r="Y4564" s="108"/>
    </row>
    <row r="4565" spans="23:25" x14ac:dyDescent="0.25">
      <c r="W4565" s="107"/>
      <c r="X4565" s="62"/>
      <c r="Y4565" s="108"/>
    </row>
    <row r="4566" spans="23:25" x14ac:dyDescent="0.25">
      <c r="W4566" s="107"/>
      <c r="X4566" s="62"/>
      <c r="Y4566" s="108"/>
    </row>
    <row r="4567" spans="23:25" x14ac:dyDescent="0.25">
      <c r="W4567" s="107"/>
      <c r="X4567" s="62"/>
      <c r="Y4567" s="108"/>
    </row>
    <row r="4568" spans="23:25" x14ac:dyDescent="0.25">
      <c r="W4568" s="107"/>
      <c r="X4568" s="62"/>
      <c r="Y4568" s="108"/>
    </row>
    <row r="4569" spans="23:25" x14ac:dyDescent="0.25">
      <c r="W4569" s="107"/>
      <c r="X4569" s="62"/>
      <c r="Y4569" s="108"/>
    </row>
    <row r="4570" spans="23:25" x14ac:dyDescent="0.25">
      <c r="W4570" s="107"/>
      <c r="X4570" s="62"/>
      <c r="Y4570" s="108"/>
    </row>
    <row r="4571" spans="23:25" x14ac:dyDescent="0.25">
      <c r="W4571" s="107"/>
      <c r="X4571" s="62"/>
      <c r="Y4571" s="108"/>
    </row>
    <row r="4572" spans="23:25" x14ac:dyDescent="0.25">
      <c r="W4572" s="107"/>
      <c r="X4572" s="62"/>
      <c r="Y4572" s="108"/>
    </row>
    <row r="4573" spans="23:25" x14ac:dyDescent="0.25">
      <c r="W4573" s="107"/>
      <c r="X4573" s="62"/>
      <c r="Y4573" s="108"/>
    </row>
    <row r="4574" spans="23:25" x14ac:dyDescent="0.25">
      <c r="W4574" s="107"/>
      <c r="X4574" s="62"/>
      <c r="Y4574" s="108"/>
    </row>
    <row r="4575" spans="23:25" x14ac:dyDescent="0.25">
      <c r="W4575" s="107"/>
      <c r="X4575" s="62"/>
      <c r="Y4575" s="108"/>
    </row>
    <row r="4576" spans="23:25" x14ac:dyDescent="0.25">
      <c r="W4576" s="107"/>
      <c r="X4576" s="62"/>
      <c r="Y4576" s="108"/>
    </row>
    <row r="4577" spans="23:25" x14ac:dyDescent="0.25">
      <c r="W4577" s="107"/>
      <c r="X4577" s="62"/>
      <c r="Y4577" s="108"/>
    </row>
    <row r="4578" spans="23:25" x14ac:dyDescent="0.25">
      <c r="W4578" s="107"/>
      <c r="X4578" s="62"/>
      <c r="Y4578" s="108"/>
    </row>
    <row r="4579" spans="23:25" x14ac:dyDescent="0.25">
      <c r="W4579" s="107"/>
      <c r="X4579" s="62"/>
      <c r="Y4579" s="108"/>
    </row>
    <row r="4580" spans="23:25" x14ac:dyDescent="0.25">
      <c r="W4580" s="107"/>
      <c r="X4580" s="62"/>
      <c r="Y4580" s="108"/>
    </row>
    <row r="4581" spans="23:25" x14ac:dyDescent="0.25">
      <c r="W4581" s="107"/>
      <c r="X4581" s="62"/>
      <c r="Y4581" s="108"/>
    </row>
    <row r="4582" spans="23:25" x14ac:dyDescent="0.25">
      <c r="W4582" s="107"/>
      <c r="X4582" s="62"/>
      <c r="Y4582" s="108"/>
    </row>
    <row r="4583" spans="23:25" x14ac:dyDescent="0.25">
      <c r="W4583" s="107"/>
      <c r="X4583" s="62"/>
      <c r="Y4583" s="108"/>
    </row>
    <row r="4584" spans="23:25" x14ac:dyDescent="0.25">
      <c r="W4584" s="107"/>
      <c r="X4584" s="62"/>
      <c r="Y4584" s="108"/>
    </row>
    <row r="4585" spans="23:25" x14ac:dyDescent="0.25">
      <c r="W4585" s="107"/>
      <c r="X4585" s="62"/>
      <c r="Y4585" s="108"/>
    </row>
    <row r="4586" spans="23:25" x14ac:dyDescent="0.25">
      <c r="W4586" s="107"/>
      <c r="X4586" s="62"/>
      <c r="Y4586" s="108"/>
    </row>
    <row r="4587" spans="23:25" x14ac:dyDescent="0.25">
      <c r="W4587" s="107"/>
      <c r="X4587" s="62"/>
      <c r="Y4587" s="108"/>
    </row>
    <row r="4588" spans="23:25" x14ac:dyDescent="0.25">
      <c r="W4588" s="107"/>
      <c r="X4588" s="62"/>
      <c r="Y4588" s="108"/>
    </row>
    <row r="4589" spans="23:25" x14ac:dyDescent="0.25">
      <c r="W4589" s="107"/>
      <c r="X4589" s="62"/>
      <c r="Y4589" s="108"/>
    </row>
    <row r="4590" spans="23:25" x14ac:dyDescent="0.25">
      <c r="W4590" s="107"/>
      <c r="X4590" s="62"/>
      <c r="Y4590" s="108"/>
    </row>
    <row r="4591" spans="23:25" x14ac:dyDescent="0.25">
      <c r="W4591" s="107"/>
      <c r="X4591" s="62"/>
      <c r="Y4591" s="108"/>
    </row>
    <row r="4592" spans="23:25" x14ac:dyDescent="0.25">
      <c r="W4592" s="107"/>
      <c r="X4592" s="62"/>
      <c r="Y4592" s="108"/>
    </row>
    <row r="4593" spans="23:25" x14ac:dyDescent="0.25">
      <c r="W4593" s="107"/>
      <c r="X4593" s="62"/>
      <c r="Y4593" s="108"/>
    </row>
    <row r="4594" spans="23:25" x14ac:dyDescent="0.25">
      <c r="W4594" s="107"/>
      <c r="X4594" s="62"/>
      <c r="Y4594" s="108"/>
    </row>
    <row r="4595" spans="23:25" x14ac:dyDescent="0.25">
      <c r="W4595" s="107"/>
      <c r="X4595" s="62"/>
      <c r="Y4595" s="108"/>
    </row>
    <row r="4596" spans="23:25" x14ac:dyDescent="0.25">
      <c r="W4596" s="107"/>
      <c r="X4596" s="62"/>
      <c r="Y4596" s="108"/>
    </row>
    <row r="4597" spans="23:25" x14ac:dyDescent="0.25">
      <c r="W4597" s="107"/>
      <c r="X4597" s="62"/>
      <c r="Y4597" s="108"/>
    </row>
    <row r="4598" spans="23:25" x14ac:dyDescent="0.25">
      <c r="W4598" s="107"/>
      <c r="X4598" s="62"/>
      <c r="Y4598" s="108"/>
    </row>
    <row r="4599" spans="23:25" x14ac:dyDescent="0.25">
      <c r="W4599" s="107"/>
      <c r="X4599" s="62"/>
      <c r="Y4599" s="108"/>
    </row>
    <row r="4600" spans="23:25" x14ac:dyDescent="0.25">
      <c r="W4600" s="107"/>
      <c r="X4600" s="62"/>
      <c r="Y4600" s="108"/>
    </row>
    <row r="4601" spans="23:25" x14ac:dyDescent="0.25">
      <c r="W4601" s="107"/>
      <c r="X4601" s="62"/>
      <c r="Y4601" s="108"/>
    </row>
    <row r="4602" spans="23:25" x14ac:dyDescent="0.25">
      <c r="W4602" s="107"/>
      <c r="X4602" s="62"/>
      <c r="Y4602" s="108"/>
    </row>
    <row r="4603" spans="23:25" x14ac:dyDescent="0.25">
      <c r="W4603" s="107"/>
      <c r="X4603" s="62"/>
      <c r="Y4603" s="108"/>
    </row>
    <row r="4604" spans="23:25" x14ac:dyDescent="0.25">
      <c r="W4604" s="107"/>
      <c r="X4604" s="62"/>
      <c r="Y4604" s="108"/>
    </row>
    <row r="4605" spans="23:25" x14ac:dyDescent="0.25">
      <c r="W4605" s="107"/>
      <c r="X4605" s="62"/>
      <c r="Y4605" s="108"/>
    </row>
    <row r="4606" spans="23:25" x14ac:dyDescent="0.25">
      <c r="W4606" s="107"/>
      <c r="X4606" s="62"/>
      <c r="Y4606" s="108"/>
    </row>
    <row r="4607" spans="23:25" x14ac:dyDescent="0.25">
      <c r="W4607" s="107"/>
      <c r="X4607" s="62"/>
      <c r="Y4607" s="108"/>
    </row>
    <row r="4608" spans="23:25" x14ac:dyDescent="0.25">
      <c r="W4608" s="107"/>
      <c r="X4608" s="62"/>
      <c r="Y4608" s="108"/>
    </row>
    <row r="4609" spans="23:25" x14ac:dyDescent="0.25">
      <c r="W4609" s="107"/>
      <c r="X4609" s="62"/>
      <c r="Y4609" s="108"/>
    </row>
    <row r="4610" spans="23:25" x14ac:dyDescent="0.25">
      <c r="W4610" s="107"/>
      <c r="X4610" s="62"/>
      <c r="Y4610" s="108"/>
    </row>
    <row r="4611" spans="23:25" x14ac:dyDescent="0.25">
      <c r="W4611" s="107"/>
      <c r="X4611" s="62"/>
      <c r="Y4611" s="108"/>
    </row>
    <row r="4612" spans="23:25" x14ac:dyDescent="0.25">
      <c r="W4612" s="107"/>
      <c r="X4612" s="62"/>
      <c r="Y4612" s="108"/>
    </row>
    <row r="4613" spans="23:25" x14ac:dyDescent="0.25">
      <c r="W4613" s="107"/>
      <c r="X4613" s="62"/>
      <c r="Y4613" s="108"/>
    </row>
    <row r="4614" spans="23:25" x14ac:dyDescent="0.25">
      <c r="W4614" s="107"/>
      <c r="X4614" s="62"/>
      <c r="Y4614" s="108"/>
    </row>
    <row r="4615" spans="23:25" x14ac:dyDescent="0.25">
      <c r="W4615" s="107"/>
      <c r="X4615" s="62"/>
      <c r="Y4615" s="108"/>
    </row>
    <row r="4616" spans="23:25" x14ac:dyDescent="0.25">
      <c r="W4616" s="107"/>
      <c r="X4616" s="62"/>
      <c r="Y4616" s="108"/>
    </row>
    <row r="4617" spans="23:25" x14ac:dyDescent="0.25">
      <c r="W4617" s="107"/>
      <c r="X4617" s="62"/>
      <c r="Y4617" s="108"/>
    </row>
    <row r="4618" spans="23:25" x14ac:dyDescent="0.25">
      <c r="W4618" s="107"/>
      <c r="X4618" s="62"/>
      <c r="Y4618" s="108"/>
    </row>
    <row r="4619" spans="23:25" x14ac:dyDescent="0.25">
      <c r="W4619" s="107"/>
      <c r="X4619" s="62"/>
      <c r="Y4619" s="108"/>
    </row>
    <row r="4620" spans="23:25" x14ac:dyDescent="0.25">
      <c r="W4620" s="107"/>
      <c r="X4620" s="62"/>
      <c r="Y4620" s="108"/>
    </row>
    <row r="4621" spans="23:25" x14ac:dyDescent="0.25">
      <c r="W4621" s="107"/>
      <c r="X4621" s="62"/>
      <c r="Y4621" s="108"/>
    </row>
    <row r="4622" spans="23:25" x14ac:dyDescent="0.25">
      <c r="W4622" s="107"/>
      <c r="X4622" s="62"/>
      <c r="Y4622" s="108"/>
    </row>
    <row r="4623" spans="23:25" x14ac:dyDescent="0.25">
      <c r="W4623" s="107"/>
      <c r="X4623" s="62"/>
      <c r="Y4623" s="108"/>
    </row>
    <row r="4624" spans="23:25" x14ac:dyDescent="0.25">
      <c r="W4624" s="107"/>
      <c r="X4624" s="62"/>
      <c r="Y4624" s="108"/>
    </row>
    <row r="4625" spans="23:25" x14ac:dyDescent="0.25">
      <c r="W4625" s="107"/>
      <c r="X4625" s="62"/>
      <c r="Y4625" s="108"/>
    </row>
    <row r="4626" spans="23:25" x14ac:dyDescent="0.25">
      <c r="W4626" s="107"/>
      <c r="X4626" s="62"/>
      <c r="Y4626" s="108"/>
    </row>
    <row r="4627" spans="23:25" x14ac:dyDescent="0.25">
      <c r="W4627" s="107"/>
      <c r="X4627" s="62"/>
      <c r="Y4627" s="108"/>
    </row>
    <row r="4628" spans="23:25" x14ac:dyDescent="0.25">
      <c r="W4628" s="107"/>
      <c r="X4628" s="62"/>
      <c r="Y4628" s="108"/>
    </row>
    <row r="4629" spans="23:25" x14ac:dyDescent="0.25">
      <c r="W4629" s="107"/>
      <c r="X4629" s="62"/>
      <c r="Y4629" s="108"/>
    </row>
    <row r="4630" spans="23:25" x14ac:dyDescent="0.25">
      <c r="W4630" s="107"/>
      <c r="X4630" s="62"/>
      <c r="Y4630" s="108"/>
    </row>
    <row r="4631" spans="23:25" x14ac:dyDescent="0.25">
      <c r="W4631" s="107"/>
      <c r="X4631" s="62"/>
      <c r="Y4631" s="108"/>
    </row>
    <row r="4632" spans="23:25" x14ac:dyDescent="0.25">
      <c r="W4632" s="107"/>
      <c r="X4632" s="62"/>
      <c r="Y4632" s="108"/>
    </row>
    <row r="4633" spans="23:25" x14ac:dyDescent="0.25">
      <c r="W4633" s="107"/>
      <c r="X4633" s="62"/>
      <c r="Y4633" s="108"/>
    </row>
    <row r="4634" spans="23:25" x14ac:dyDescent="0.25">
      <c r="W4634" s="107"/>
      <c r="X4634" s="62"/>
      <c r="Y4634" s="108"/>
    </row>
    <row r="4635" spans="23:25" x14ac:dyDescent="0.25">
      <c r="W4635" s="107"/>
      <c r="X4635" s="62"/>
      <c r="Y4635" s="108"/>
    </row>
    <row r="4636" spans="23:25" x14ac:dyDescent="0.25">
      <c r="W4636" s="107"/>
      <c r="X4636" s="62"/>
      <c r="Y4636" s="108"/>
    </row>
    <row r="4637" spans="23:25" x14ac:dyDescent="0.25">
      <c r="W4637" s="107"/>
      <c r="X4637" s="62"/>
      <c r="Y4637" s="108"/>
    </row>
    <row r="4638" spans="23:25" x14ac:dyDescent="0.25">
      <c r="W4638" s="107"/>
      <c r="X4638" s="62"/>
      <c r="Y4638" s="108"/>
    </row>
    <row r="4639" spans="23:25" x14ac:dyDescent="0.25">
      <c r="W4639" s="107"/>
      <c r="X4639" s="62"/>
      <c r="Y4639" s="108"/>
    </row>
    <row r="4640" spans="23:25" x14ac:dyDescent="0.25">
      <c r="W4640" s="107"/>
      <c r="X4640" s="62"/>
      <c r="Y4640" s="108"/>
    </row>
    <row r="4641" spans="23:25" x14ac:dyDescent="0.25">
      <c r="W4641" s="107"/>
      <c r="X4641" s="62"/>
      <c r="Y4641" s="108"/>
    </row>
    <row r="4642" spans="23:25" x14ac:dyDescent="0.25">
      <c r="W4642" s="107"/>
      <c r="X4642" s="62"/>
      <c r="Y4642" s="108"/>
    </row>
    <row r="4643" spans="23:25" x14ac:dyDescent="0.25">
      <c r="W4643" s="107"/>
      <c r="X4643" s="62"/>
      <c r="Y4643" s="108"/>
    </row>
    <row r="4644" spans="23:25" x14ac:dyDescent="0.25">
      <c r="W4644" s="107"/>
      <c r="X4644" s="62"/>
      <c r="Y4644" s="108"/>
    </row>
    <row r="4645" spans="23:25" x14ac:dyDescent="0.25">
      <c r="W4645" s="107"/>
      <c r="X4645" s="62"/>
      <c r="Y4645" s="108"/>
    </row>
    <row r="4646" spans="23:25" x14ac:dyDescent="0.25">
      <c r="W4646" s="107"/>
      <c r="X4646" s="62"/>
      <c r="Y4646" s="108"/>
    </row>
    <row r="4647" spans="23:25" x14ac:dyDescent="0.25">
      <c r="W4647" s="107"/>
      <c r="X4647" s="62"/>
      <c r="Y4647" s="108"/>
    </row>
    <row r="4648" spans="23:25" x14ac:dyDescent="0.25">
      <c r="W4648" s="107"/>
      <c r="X4648" s="62"/>
      <c r="Y4648" s="108"/>
    </row>
    <row r="4649" spans="23:25" x14ac:dyDescent="0.25">
      <c r="W4649" s="107"/>
      <c r="X4649" s="62"/>
      <c r="Y4649" s="108"/>
    </row>
    <row r="4650" spans="23:25" x14ac:dyDescent="0.25">
      <c r="W4650" s="107"/>
      <c r="X4650" s="62"/>
      <c r="Y4650" s="108"/>
    </row>
    <row r="4651" spans="23:25" x14ac:dyDescent="0.25">
      <c r="W4651" s="107"/>
      <c r="X4651" s="62"/>
      <c r="Y4651" s="108"/>
    </row>
    <row r="4652" spans="23:25" x14ac:dyDescent="0.25">
      <c r="W4652" s="107"/>
      <c r="X4652" s="62"/>
      <c r="Y4652" s="108"/>
    </row>
    <row r="4653" spans="23:25" x14ac:dyDescent="0.25">
      <c r="W4653" s="107"/>
      <c r="X4653" s="62"/>
      <c r="Y4653" s="108"/>
    </row>
    <row r="4654" spans="23:25" x14ac:dyDescent="0.25">
      <c r="W4654" s="107"/>
      <c r="X4654" s="62"/>
      <c r="Y4654" s="108"/>
    </row>
    <row r="4655" spans="23:25" x14ac:dyDescent="0.25">
      <c r="W4655" s="107"/>
      <c r="X4655" s="62"/>
      <c r="Y4655" s="108"/>
    </row>
    <row r="4656" spans="23:25" x14ac:dyDescent="0.25">
      <c r="W4656" s="107"/>
      <c r="X4656" s="62"/>
      <c r="Y4656" s="108"/>
    </row>
    <row r="4657" spans="23:25" x14ac:dyDescent="0.25">
      <c r="W4657" s="107"/>
      <c r="X4657" s="62"/>
      <c r="Y4657" s="108"/>
    </row>
    <row r="4658" spans="23:25" x14ac:dyDescent="0.25">
      <c r="W4658" s="107"/>
      <c r="X4658" s="62"/>
      <c r="Y4658" s="108"/>
    </row>
    <row r="4659" spans="23:25" x14ac:dyDescent="0.25">
      <c r="W4659" s="107"/>
      <c r="X4659" s="62"/>
      <c r="Y4659" s="108"/>
    </row>
    <row r="4660" spans="23:25" x14ac:dyDescent="0.25">
      <c r="W4660" s="107"/>
      <c r="X4660" s="62"/>
      <c r="Y4660" s="108"/>
    </row>
    <row r="4661" spans="23:25" x14ac:dyDescent="0.25">
      <c r="W4661" s="107"/>
      <c r="X4661" s="62"/>
      <c r="Y4661" s="108"/>
    </row>
    <row r="4662" spans="23:25" x14ac:dyDescent="0.25">
      <c r="W4662" s="107"/>
      <c r="X4662" s="62"/>
      <c r="Y4662" s="108"/>
    </row>
    <row r="4663" spans="23:25" x14ac:dyDescent="0.25">
      <c r="W4663" s="107"/>
      <c r="X4663" s="62"/>
      <c r="Y4663" s="108"/>
    </row>
    <row r="4664" spans="23:25" x14ac:dyDescent="0.25">
      <c r="W4664" s="107"/>
      <c r="X4664" s="62"/>
      <c r="Y4664" s="108"/>
    </row>
    <row r="4665" spans="23:25" x14ac:dyDescent="0.25">
      <c r="W4665" s="107"/>
      <c r="X4665" s="62"/>
      <c r="Y4665" s="108"/>
    </row>
    <row r="4666" spans="23:25" x14ac:dyDescent="0.25">
      <c r="W4666" s="107"/>
      <c r="X4666" s="62"/>
      <c r="Y4666" s="108"/>
    </row>
    <row r="4667" spans="23:25" x14ac:dyDescent="0.25">
      <c r="W4667" s="107"/>
      <c r="X4667" s="62"/>
      <c r="Y4667" s="108"/>
    </row>
    <row r="4668" spans="23:25" x14ac:dyDescent="0.25">
      <c r="W4668" s="107"/>
      <c r="X4668" s="62"/>
      <c r="Y4668" s="108"/>
    </row>
    <row r="4669" spans="23:25" x14ac:dyDescent="0.25">
      <c r="W4669" s="107"/>
      <c r="X4669" s="62"/>
      <c r="Y4669" s="108"/>
    </row>
    <row r="4670" spans="23:25" x14ac:dyDescent="0.25">
      <c r="W4670" s="107"/>
      <c r="X4670" s="62"/>
      <c r="Y4670" s="108"/>
    </row>
    <row r="4671" spans="23:25" x14ac:dyDescent="0.25">
      <c r="W4671" s="107"/>
      <c r="X4671" s="62"/>
      <c r="Y4671" s="108"/>
    </row>
    <row r="4672" spans="23:25" x14ac:dyDescent="0.25">
      <c r="W4672" s="107"/>
      <c r="X4672" s="62"/>
      <c r="Y4672" s="108"/>
    </row>
    <row r="4673" spans="23:25" x14ac:dyDescent="0.25">
      <c r="W4673" s="107"/>
      <c r="X4673" s="62"/>
      <c r="Y4673" s="108"/>
    </row>
    <row r="4674" spans="23:25" x14ac:dyDescent="0.25">
      <c r="W4674" s="107"/>
      <c r="X4674" s="62"/>
      <c r="Y4674" s="108"/>
    </row>
    <row r="4675" spans="23:25" x14ac:dyDescent="0.25">
      <c r="W4675" s="107"/>
      <c r="X4675" s="62"/>
      <c r="Y4675" s="108"/>
    </row>
    <row r="4676" spans="23:25" x14ac:dyDescent="0.25">
      <c r="W4676" s="107"/>
      <c r="X4676" s="62"/>
      <c r="Y4676" s="108"/>
    </row>
    <row r="4677" spans="23:25" x14ac:dyDescent="0.25">
      <c r="W4677" s="107"/>
      <c r="X4677" s="62"/>
      <c r="Y4677" s="108"/>
    </row>
    <row r="4678" spans="23:25" x14ac:dyDescent="0.25">
      <c r="W4678" s="107"/>
      <c r="X4678" s="62"/>
      <c r="Y4678" s="108"/>
    </row>
    <row r="4679" spans="23:25" x14ac:dyDescent="0.25">
      <c r="W4679" s="107"/>
      <c r="X4679" s="62"/>
      <c r="Y4679" s="108"/>
    </row>
    <row r="4680" spans="23:25" x14ac:dyDescent="0.25">
      <c r="W4680" s="107"/>
      <c r="X4680" s="62"/>
      <c r="Y4680" s="108"/>
    </row>
    <row r="4681" spans="23:25" x14ac:dyDescent="0.25">
      <c r="W4681" s="107"/>
      <c r="X4681" s="62"/>
      <c r="Y4681" s="108"/>
    </row>
    <row r="4682" spans="23:25" x14ac:dyDescent="0.25">
      <c r="W4682" s="107"/>
      <c r="X4682" s="62"/>
      <c r="Y4682" s="108"/>
    </row>
    <row r="4683" spans="23:25" x14ac:dyDescent="0.25">
      <c r="W4683" s="107"/>
      <c r="X4683" s="62"/>
      <c r="Y4683" s="108"/>
    </row>
    <row r="4684" spans="23:25" x14ac:dyDescent="0.25">
      <c r="W4684" s="107"/>
      <c r="X4684" s="62"/>
      <c r="Y4684" s="108"/>
    </row>
    <row r="4685" spans="23:25" x14ac:dyDescent="0.25">
      <c r="W4685" s="107"/>
      <c r="X4685" s="62"/>
      <c r="Y4685" s="108"/>
    </row>
    <row r="4686" spans="23:25" x14ac:dyDescent="0.25">
      <c r="W4686" s="107"/>
      <c r="X4686" s="62"/>
      <c r="Y4686" s="108"/>
    </row>
    <row r="4687" spans="23:25" x14ac:dyDescent="0.25">
      <c r="W4687" s="107"/>
      <c r="X4687" s="62"/>
      <c r="Y4687" s="108"/>
    </row>
    <row r="4688" spans="23:25" x14ac:dyDescent="0.25">
      <c r="W4688" s="107"/>
      <c r="X4688" s="62"/>
      <c r="Y4688" s="108"/>
    </row>
    <row r="4689" spans="23:25" x14ac:dyDescent="0.25">
      <c r="W4689" s="107"/>
      <c r="X4689" s="62"/>
      <c r="Y4689" s="108"/>
    </row>
    <row r="4690" spans="23:25" x14ac:dyDescent="0.25">
      <c r="W4690" s="107"/>
      <c r="X4690" s="62"/>
      <c r="Y4690" s="108"/>
    </row>
    <row r="4691" spans="23:25" x14ac:dyDescent="0.25">
      <c r="W4691" s="107"/>
      <c r="X4691" s="62"/>
      <c r="Y4691" s="108"/>
    </row>
    <row r="4692" spans="23:25" x14ac:dyDescent="0.25">
      <c r="W4692" s="107"/>
      <c r="X4692" s="62"/>
      <c r="Y4692" s="108"/>
    </row>
    <row r="4693" spans="23:25" x14ac:dyDescent="0.25">
      <c r="W4693" s="107"/>
      <c r="X4693" s="62"/>
      <c r="Y4693" s="108"/>
    </row>
    <row r="4694" spans="23:25" x14ac:dyDescent="0.25">
      <c r="W4694" s="107"/>
      <c r="X4694" s="62"/>
      <c r="Y4694" s="108"/>
    </row>
    <row r="4695" spans="23:25" x14ac:dyDescent="0.25">
      <c r="W4695" s="107"/>
      <c r="X4695" s="62"/>
      <c r="Y4695" s="108"/>
    </row>
    <row r="4696" spans="23:25" x14ac:dyDescent="0.25">
      <c r="W4696" s="107"/>
      <c r="X4696" s="62"/>
      <c r="Y4696" s="108"/>
    </row>
    <row r="4697" spans="23:25" x14ac:dyDescent="0.25">
      <c r="W4697" s="107"/>
      <c r="X4697" s="62"/>
      <c r="Y4697" s="108"/>
    </row>
    <row r="4698" spans="23:25" x14ac:dyDescent="0.25">
      <c r="W4698" s="107"/>
      <c r="X4698" s="62"/>
      <c r="Y4698" s="108"/>
    </row>
    <row r="4699" spans="23:25" x14ac:dyDescent="0.25">
      <c r="W4699" s="107"/>
      <c r="X4699" s="62"/>
      <c r="Y4699" s="108"/>
    </row>
    <row r="4700" spans="23:25" x14ac:dyDescent="0.25">
      <c r="W4700" s="107"/>
      <c r="X4700" s="62"/>
      <c r="Y4700" s="108"/>
    </row>
    <row r="4701" spans="23:25" x14ac:dyDescent="0.25">
      <c r="W4701" s="107"/>
      <c r="X4701" s="62"/>
      <c r="Y4701" s="108"/>
    </row>
    <row r="4702" spans="23:25" x14ac:dyDescent="0.25">
      <c r="W4702" s="107"/>
      <c r="X4702" s="62"/>
      <c r="Y4702" s="108"/>
    </row>
    <row r="4703" spans="23:25" x14ac:dyDescent="0.25">
      <c r="W4703" s="107"/>
      <c r="X4703" s="62"/>
      <c r="Y4703" s="108"/>
    </row>
    <row r="4704" spans="23:25" x14ac:dyDescent="0.25">
      <c r="W4704" s="107"/>
      <c r="X4704" s="62"/>
      <c r="Y4704" s="108"/>
    </row>
    <row r="4705" spans="23:25" x14ac:dyDescent="0.25">
      <c r="W4705" s="107"/>
      <c r="X4705" s="62"/>
      <c r="Y4705" s="108"/>
    </row>
    <row r="4706" spans="23:25" x14ac:dyDescent="0.25">
      <c r="W4706" s="107"/>
      <c r="X4706" s="62"/>
      <c r="Y4706" s="108"/>
    </row>
    <row r="4707" spans="23:25" x14ac:dyDescent="0.25">
      <c r="W4707" s="107"/>
      <c r="X4707" s="62"/>
      <c r="Y4707" s="108"/>
    </row>
    <row r="4708" spans="23:25" x14ac:dyDescent="0.25">
      <c r="W4708" s="107"/>
      <c r="X4708" s="62"/>
      <c r="Y4708" s="108"/>
    </row>
    <row r="4709" spans="23:25" x14ac:dyDescent="0.25">
      <c r="W4709" s="107"/>
      <c r="X4709" s="62"/>
      <c r="Y4709" s="108"/>
    </row>
    <row r="4710" spans="23:25" x14ac:dyDescent="0.25">
      <c r="W4710" s="107"/>
      <c r="X4710" s="62"/>
      <c r="Y4710" s="108"/>
    </row>
    <row r="4711" spans="23:25" x14ac:dyDescent="0.25">
      <c r="W4711" s="107"/>
      <c r="X4711" s="62"/>
      <c r="Y4711" s="108"/>
    </row>
    <row r="4712" spans="23:25" x14ac:dyDescent="0.25">
      <c r="W4712" s="107"/>
      <c r="X4712" s="62"/>
      <c r="Y4712" s="108"/>
    </row>
    <row r="4713" spans="23:25" x14ac:dyDescent="0.25">
      <c r="W4713" s="107"/>
      <c r="X4713" s="62"/>
      <c r="Y4713" s="108"/>
    </row>
    <row r="4714" spans="23:25" x14ac:dyDescent="0.25">
      <c r="W4714" s="107"/>
      <c r="X4714" s="62"/>
      <c r="Y4714" s="108"/>
    </row>
    <row r="4715" spans="23:25" x14ac:dyDescent="0.25">
      <c r="W4715" s="107"/>
      <c r="X4715" s="62"/>
      <c r="Y4715" s="108"/>
    </row>
    <row r="4716" spans="23:25" x14ac:dyDescent="0.25">
      <c r="W4716" s="107"/>
      <c r="X4716" s="62"/>
      <c r="Y4716" s="108"/>
    </row>
    <row r="4717" spans="23:25" x14ac:dyDescent="0.25">
      <c r="W4717" s="107"/>
      <c r="X4717" s="62"/>
      <c r="Y4717" s="108"/>
    </row>
    <row r="4718" spans="23:25" x14ac:dyDescent="0.25">
      <c r="W4718" s="107"/>
      <c r="X4718" s="62"/>
      <c r="Y4718" s="108"/>
    </row>
    <row r="4719" spans="23:25" x14ac:dyDescent="0.25">
      <c r="W4719" s="107"/>
      <c r="X4719" s="62"/>
      <c r="Y4719" s="108"/>
    </row>
    <row r="4720" spans="23:25" x14ac:dyDescent="0.25">
      <c r="W4720" s="107"/>
      <c r="X4720" s="62"/>
      <c r="Y4720" s="108"/>
    </row>
    <row r="4721" spans="23:25" x14ac:dyDescent="0.25">
      <c r="W4721" s="107"/>
      <c r="X4721" s="62"/>
      <c r="Y4721" s="108"/>
    </row>
    <row r="4722" spans="23:25" x14ac:dyDescent="0.25">
      <c r="W4722" s="107"/>
      <c r="X4722" s="62"/>
      <c r="Y4722" s="108"/>
    </row>
    <row r="4723" spans="23:25" x14ac:dyDescent="0.25">
      <c r="W4723" s="107"/>
      <c r="X4723" s="62"/>
      <c r="Y4723" s="108"/>
    </row>
    <row r="4724" spans="23:25" x14ac:dyDescent="0.25">
      <c r="W4724" s="107"/>
      <c r="X4724" s="62"/>
      <c r="Y4724" s="108"/>
    </row>
    <row r="4725" spans="23:25" x14ac:dyDescent="0.25">
      <c r="W4725" s="107"/>
      <c r="X4725" s="62"/>
      <c r="Y4725" s="108"/>
    </row>
    <row r="4726" spans="23:25" x14ac:dyDescent="0.25">
      <c r="W4726" s="107"/>
      <c r="X4726" s="62"/>
      <c r="Y4726" s="108"/>
    </row>
    <row r="4727" spans="23:25" x14ac:dyDescent="0.25">
      <c r="W4727" s="107"/>
      <c r="X4727" s="62"/>
      <c r="Y4727" s="108"/>
    </row>
    <row r="4728" spans="23:25" x14ac:dyDescent="0.25">
      <c r="W4728" s="107"/>
      <c r="X4728" s="62"/>
      <c r="Y4728" s="108"/>
    </row>
    <row r="4729" spans="23:25" x14ac:dyDescent="0.25">
      <c r="W4729" s="107"/>
      <c r="X4729" s="62"/>
      <c r="Y4729" s="108"/>
    </row>
    <row r="4730" spans="23:25" x14ac:dyDescent="0.25">
      <c r="W4730" s="107"/>
      <c r="X4730" s="62"/>
      <c r="Y4730" s="108"/>
    </row>
    <row r="4731" spans="23:25" x14ac:dyDescent="0.25">
      <c r="W4731" s="107"/>
      <c r="X4731" s="62"/>
      <c r="Y4731" s="108"/>
    </row>
    <row r="4732" spans="23:25" x14ac:dyDescent="0.25">
      <c r="W4732" s="107"/>
      <c r="X4732" s="62"/>
      <c r="Y4732" s="108"/>
    </row>
    <row r="4733" spans="23:25" x14ac:dyDescent="0.25">
      <c r="W4733" s="107"/>
      <c r="X4733" s="62"/>
      <c r="Y4733" s="108"/>
    </row>
    <row r="4734" spans="23:25" x14ac:dyDescent="0.25">
      <c r="W4734" s="107"/>
      <c r="X4734" s="62"/>
      <c r="Y4734" s="108"/>
    </row>
    <row r="4735" spans="23:25" x14ac:dyDescent="0.25">
      <c r="W4735" s="107"/>
      <c r="X4735" s="62"/>
      <c r="Y4735" s="108"/>
    </row>
    <row r="4736" spans="23:25" x14ac:dyDescent="0.25">
      <c r="W4736" s="107"/>
      <c r="X4736" s="62"/>
      <c r="Y4736" s="108"/>
    </row>
    <row r="4737" spans="23:25" x14ac:dyDescent="0.25">
      <c r="W4737" s="107"/>
      <c r="X4737" s="62"/>
      <c r="Y4737" s="108"/>
    </row>
    <row r="4738" spans="23:25" x14ac:dyDescent="0.25">
      <c r="W4738" s="107"/>
      <c r="X4738" s="62"/>
      <c r="Y4738" s="108"/>
    </row>
    <row r="4739" spans="23:25" x14ac:dyDescent="0.25">
      <c r="W4739" s="107"/>
      <c r="X4739" s="62"/>
      <c r="Y4739" s="108"/>
    </row>
    <row r="4740" spans="23:25" x14ac:dyDescent="0.25">
      <c r="W4740" s="107"/>
      <c r="X4740" s="62"/>
      <c r="Y4740" s="108"/>
    </row>
    <row r="4741" spans="23:25" x14ac:dyDescent="0.25">
      <c r="W4741" s="107"/>
      <c r="X4741" s="62"/>
      <c r="Y4741" s="108"/>
    </row>
    <row r="4742" spans="23:25" x14ac:dyDescent="0.25">
      <c r="W4742" s="107"/>
      <c r="X4742" s="62"/>
      <c r="Y4742" s="108"/>
    </row>
    <row r="4743" spans="23:25" x14ac:dyDescent="0.25">
      <c r="W4743" s="107"/>
      <c r="X4743" s="62"/>
      <c r="Y4743" s="108"/>
    </row>
    <row r="4744" spans="23:25" x14ac:dyDescent="0.25">
      <c r="W4744" s="107"/>
      <c r="X4744" s="62"/>
      <c r="Y4744" s="108"/>
    </row>
    <row r="4745" spans="23:25" x14ac:dyDescent="0.25">
      <c r="W4745" s="107"/>
      <c r="X4745" s="62"/>
      <c r="Y4745" s="108"/>
    </row>
    <row r="4746" spans="23:25" x14ac:dyDescent="0.25">
      <c r="W4746" s="107"/>
      <c r="X4746" s="62"/>
      <c r="Y4746" s="108"/>
    </row>
    <row r="4747" spans="23:25" x14ac:dyDescent="0.25">
      <c r="W4747" s="107"/>
      <c r="X4747" s="62"/>
      <c r="Y4747" s="108"/>
    </row>
    <row r="4748" spans="23:25" x14ac:dyDescent="0.25">
      <c r="W4748" s="107"/>
      <c r="X4748" s="62"/>
      <c r="Y4748" s="108"/>
    </row>
    <row r="4749" spans="23:25" x14ac:dyDescent="0.25">
      <c r="W4749" s="107"/>
      <c r="X4749" s="62"/>
      <c r="Y4749" s="108"/>
    </row>
    <row r="4750" spans="23:25" x14ac:dyDescent="0.25">
      <c r="W4750" s="107"/>
      <c r="X4750" s="62"/>
      <c r="Y4750" s="108"/>
    </row>
    <row r="4751" spans="23:25" x14ac:dyDescent="0.25">
      <c r="W4751" s="107"/>
      <c r="X4751" s="62"/>
      <c r="Y4751" s="108"/>
    </row>
    <row r="4752" spans="23:25" x14ac:dyDescent="0.25">
      <c r="W4752" s="107"/>
      <c r="X4752" s="62"/>
      <c r="Y4752" s="108"/>
    </row>
    <row r="4753" spans="23:25" x14ac:dyDescent="0.25">
      <c r="W4753" s="107"/>
      <c r="X4753" s="62"/>
      <c r="Y4753" s="108"/>
    </row>
    <row r="4754" spans="23:25" x14ac:dyDescent="0.25">
      <c r="W4754" s="107"/>
      <c r="X4754" s="62"/>
      <c r="Y4754" s="108"/>
    </row>
    <row r="4755" spans="23:25" x14ac:dyDescent="0.25">
      <c r="W4755" s="107"/>
      <c r="X4755" s="62"/>
      <c r="Y4755" s="108"/>
    </row>
    <row r="4756" spans="23:25" x14ac:dyDescent="0.25">
      <c r="W4756" s="107"/>
      <c r="X4756" s="62"/>
      <c r="Y4756" s="108"/>
    </row>
    <row r="4757" spans="23:25" x14ac:dyDescent="0.25">
      <c r="W4757" s="107"/>
      <c r="X4757" s="62"/>
      <c r="Y4757" s="108"/>
    </row>
    <row r="4758" spans="23:25" x14ac:dyDescent="0.25">
      <c r="W4758" s="107"/>
      <c r="X4758" s="62"/>
      <c r="Y4758" s="108"/>
    </row>
    <row r="4759" spans="23:25" x14ac:dyDescent="0.25">
      <c r="W4759" s="107"/>
      <c r="X4759" s="62"/>
      <c r="Y4759" s="108"/>
    </row>
    <row r="4760" spans="23:25" x14ac:dyDescent="0.25">
      <c r="W4760" s="107"/>
      <c r="X4760" s="62"/>
      <c r="Y4760" s="108"/>
    </row>
    <row r="4761" spans="23:25" x14ac:dyDescent="0.25">
      <c r="W4761" s="107"/>
      <c r="X4761" s="62"/>
      <c r="Y4761" s="108"/>
    </row>
    <row r="4762" spans="23:25" x14ac:dyDescent="0.25">
      <c r="W4762" s="107"/>
      <c r="X4762" s="62"/>
      <c r="Y4762" s="108"/>
    </row>
    <row r="4763" spans="23:25" x14ac:dyDescent="0.25">
      <c r="W4763" s="107"/>
      <c r="X4763" s="62"/>
      <c r="Y4763" s="108"/>
    </row>
    <row r="4764" spans="23:25" x14ac:dyDescent="0.25">
      <c r="W4764" s="107"/>
      <c r="X4764" s="62"/>
      <c r="Y4764" s="108"/>
    </row>
    <row r="4765" spans="23:25" x14ac:dyDescent="0.25">
      <c r="W4765" s="107"/>
      <c r="X4765" s="62"/>
      <c r="Y4765" s="108"/>
    </row>
    <row r="4766" spans="23:25" x14ac:dyDescent="0.25">
      <c r="W4766" s="107"/>
      <c r="X4766" s="62"/>
      <c r="Y4766" s="108"/>
    </row>
    <row r="4767" spans="23:25" x14ac:dyDescent="0.25">
      <c r="W4767" s="107"/>
      <c r="X4767" s="62"/>
      <c r="Y4767" s="108"/>
    </row>
    <row r="4768" spans="23:25" x14ac:dyDescent="0.25">
      <c r="W4768" s="107"/>
      <c r="X4768" s="62"/>
      <c r="Y4768" s="108"/>
    </row>
    <row r="4769" spans="23:25" x14ac:dyDescent="0.25">
      <c r="W4769" s="107"/>
      <c r="X4769" s="62"/>
      <c r="Y4769" s="108"/>
    </row>
    <row r="4770" spans="23:25" x14ac:dyDescent="0.25">
      <c r="W4770" s="107"/>
      <c r="X4770" s="62"/>
      <c r="Y4770" s="108"/>
    </row>
    <row r="4771" spans="23:25" x14ac:dyDescent="0.25">
      <c r="W4771" s="107"/>
      <c r="X4771" s="62"/>
      <c r="Y4771" s="108"/>
    </row>
    <row r="4772" spans="23:25" x14ac:dyDescent="0.25">
      <c r="W4772" s="107"/>
      <c r="X4772" s="62"/>
      <c r="Y4772" s="108"/>
    </row>
    <row r="4773" spans="23:25" x14ac:dyDescent="0.25">
      <c r="W4773" s="107"/>
      <c r="X4773" s="62"/>
      <c r="Y4773" s="108"/>
    </row>
    <row r="4774" spans="23:25" x14ac:dyDescent="0.25">
      <c r="W4774" s="107"/>
      <c r="X4774" s="62"/>
      <c r="Y4774" s="108"/>
    </row>
    <row r="4775" spans="23:25" x14ac:dyDescent="0.25">
      <c r="W4775" s="107"/>
      <c r="X4775" s="62"/>
      <c r="Y4775" s="108"/>
    </row>
    <row r="4776" spans="23:25" x14ac:dyDescent="0.25">
      <c r="W4776" s="107"/>
      <c r="X4776" s="62"/>
      <c r="Y4776" s="108"/>
    </row>
    <row r="4777" spans="23:25" x14ac:dyDescent="0.25">
      <c r="W4777" s="107"/>
      <c r="X4777" s="62"/>
      <c r="Y4777" s="108"/>
    </row>
    <row r="4778" spans="23:25" x14ac:dyDescent="0.25">
      <c r="W4778" s="107"/>
      <c r="X4778" s="62"/>
      <c r="Y4778" s="108"/>
    </row>
    <row r="4779" spans="23:25" x14ac:dyDescent="0.25">
      <c r="W4779" s="107"/>
      <c r="X4779" s="62"/>
      <c r="Y4779" s="108"/>
    </row>
    <row r="4780" spans="23:25" x14ac:dyDescent="0.25">
      <c r="W4780" s="107"/>
      <c r="X4780" s="62"/>
      <c r="Y4780" s="108"/>
    </row>
    <row r="4781" spans="23:25" x14ac:dyDescent="0.25">
      <c r="W4781" s="107"/>
      <c r="X4781" s="62"/>
      <c r="Y4781" s="108"/>
    </row>
    <row r="4782" spans="23:25" x14ac:dyDescent="0.25">
      <c r="W4782" s="107"/>
      <c r="X4782" s="62"/>
      <c r="Y4782" s="108"/>
    </row>
    <row r="4783" spans="23:25" x14ac:dyDescent="0.25">
      <c r="W4783" s="107"/>
      <c r="X4783" s="62"/>
      <c r="Y4783" s="108"/>
    </row>
    <row r="4784" spans="23:25" x14ac:dyDescent="0.25">
      <c r="W4784" s="107"/>
      <c r="X4784" s="62"/>
      <c r="Y4784" s="108"/>
    </row>
    <row r="4785" spans="23:25" x14ac:dyDescent="0.25">
      <c r="W4785" s="107"/>
      <c r="X4785" s="62"/>
      <c r="Y4785" s="108"/>
    </row>
    <row r="4786" spans="23:25" x14ac:dyDescent="0.25">
      <c r="W4786" s="107"/>
      <c r="X4786" s="62"/>
      <c r="Y4786" s="108"/>
    </row>
    <row r="4787" spans="23:25" x14ac:dyDescent="0.25">
      <c r="W4787" s="107"/>
      <c r="X4787" s="62"/>
      <c r="Y4787" s="108"/>
    </row>
    <row r="4788" spans="23:25" x14ac:dyDescent="0.25">
      <c r="W4788" s="107"/>
      <c r="X4788" s="62"/>
      <c r="Y4788" s="108"/>
    </row>
    <row r="4789" spans="23:25" x14ac:dyDescent="0.25">
      <c r="W4789" s="107"/>
      <c r="X4789" s="62"/>
      <c r="Y4789" s="108"/>
    </row>
    <row r="4790" spans="23:25" x14ac:dyDescent="0.25">
      <c r="W4790" s="107"/>
      <c r="X4790" s="62"/>
      <c r="Y4790" s="108"/>
    </row>
    <row r="4791" spans="23:25" x14ac:dyDescent="0.25">
      <c r="W4791" s="107"/>
      <c r="X4791" s="62"/>
      <c r="Y4791" s="108"/>
    </row>
    <row r="4792" spans="23:25" x14ac:dyDescent="0.25">
      <c r="W4792" s="107"/>
      <c r="X4792" s="62"/>
      <c r="Y4792" s="108"/>
    </row>
    <row r="4793" spans="23:25" x14ac:dyDescent="0.25">
      <c r="W4793" s="107"/>
      <c r="X4793" s="62"/>
      <c r="Y4793" s="108"/>
    </row>
    <row r="4794" spans="23:25" x14ac:dyDescent="0.25">
      <c r="W4794" s="107"/>
      <c r="X4794" s="62"/>
      <c r="Y4794" s="108"/>
    </row>
    <row r="4795" spans="23:25" x14ac:dyDescent="0.25">
      <c r="W4795" s="107"/>
      <c r="X4795" s="62"/>
      <c r="Y4795" s="108"/>
    </row>
    <row r="4796" spans="23:25" x14ac:dyDescent="0.25">
      <c r="W4796" s="107"/>
      <c r="X4796" s="62"/>
      <c r="Y4796" s="108"/>
    </row>
    <row r="4797" spans="23:25" x14ac:dyDescent="0.25">
      <c r="W4797" s="107"/>
      <c r="X4797" s="62"/>
      <c r="Y4797" s="108"/>
    </row>
    <row r="4798" spans="23:25" x14ac:dyDescent="0.25">
      <c r="W4798" s="107"/>
      <c r="X4798" s="62"/>
      <c r="Y4798" s="108"/>
    </row>
    <row r="4799" spans="23:25" x14ac:dyDescent="0.25">
      <c r="W4799" s="107"/>
      <c r="X4799" s="62"/>
      <c r="Y4799" s="108"/>
    </row>
    <row r="4800" spans="23:25" x14ac:dyDescent="0.25">
      <c r="W4800" s="107"/>
      <c r="X4800" s="62"/>
      <c r="Y4800" s="108"/>
    </row>
    <row r="4801" spans="23:25" x14ac:dyDescent="0.25">
      <c r="W4801" s="107"/>
      <c r="X4801" s="62"/>
      <c r="Y4801" s="108"/>
    </row>
    <row r="4802" spans="23:25" x14ac:dyDescent="0.25">
      <c r="W4802" s="107"/>
      <c r="X4802" s="62"/>
      <c r="Y4802" s="108"/>
    </row>
    <row r="4803" spans="23:25" x14ac:dyDescent="0.25">
      <c r="W4803" s="107"/>
      <c r="X4803" s="62"/>
      <c r="Y4803" s="108"/>
    </row>
    <row r="4804" spans="23:25" x14ac:dyDescent="0.25">
      <c r="W4804" s="107"/>
      <c r="X4804" s="62"/>
      <c r="Y4804" s="108"/>
    </row>
    <row r="4805" spans="23:25" x14ac:dyDescent="0.25">
      <c r="W4805" s="107"/>
      <c r="X4805" s="62"/>
      <c r="Y4805" s="108"/>
    </row>
    <row r="4806" spans="23:25" x14ac:dyDescent="0.25">
      <c r="W4806" s="107"/>
      <c r="X4806" s="62"/>
      <c r="Y4806" s="108"/>
    </row>
    <row r="4807" spans="23:25" x14ac:dyDescent="0.25">
      <c r="W4807" s="107"/>
      <c r="X4807" s="62"/>
      <c r="Y4807" s="108"/>
    </row>
    <row r="4808" spans="23:25" x14ac:dyDescent="0.25">
      <c r="W4808" s="107"/>
      <c r="X4808" s="62"/>
      <c r="Y4808" s="108"/>
    </row>
    <row r="4809" spans="23:25" x14ac:dyDescent="0.25">
      <c r="W4809" s="107"/>
      <c r="X4809" s="62"/>
      <c r="Y4809" s="108"/>
    </row>
    <row r="4810" spans="23:25" x14ac:dyDescent="0.25">
      <c r="W4810" s="107"/>
      <c r="X4810" s="62"/>
      <c r="Y4810" s="108"/>
    </row>
    <row r="4811" spans="23:25" x14ac:dyDescent="0.25">
      <c r="W4811" s="107"/>
      <c r="X4811" s="62"/>
      <c r="Y4811" s="108"/>
    </row>
    <row r="4812" spans="23:25" x14ac:dyDescent="0.25">
      <c r="W4812" s="107"/>
      <c r="X4812" s="62"/>
      <c r="Y4812" s="108"/>
    </row>
    <row r="4813" spans="23:25" x14ac:dyDescent="0.25">
      <c r="W4813" s="107"/>
      <c r="X4813" s="62"/>
      <c r="Y4813" s="108"/>
    </row>
    <row r="4814" spans="23:25" x14ac:dyDescent="0.25">
      <c r="W4814" s="107"/>
      <c r="X4814" s="62"/>
      <c r="Y4814" s="108"/>
    </row>
    <row r="4815" spans="23:25" x14ac:dyDescent="0.25">
      <c r="W4815" s="107"/>
      <c r="X4815" s="62"/>
      <c r="Y4815" s="108"/>
    </row>
    <row r="4816" spans="23:25" x14ac:dyDescent="0.25">
      <c r="W4816" s="107"/>
      <c r="X4816" s="62"/>
      <c r="Y4816" s="108"/>
    </row>
    <row r="4817" spans="23:25" x14ac:dyDescent="0.25">
      <c r="W4817" s="107"/>
      <c r="X4817" s="62"/>
      <c r="Y4817" s="108"/>
    </row>
    <row r="4818" spans="23:25" x14ac:dyDescent="0.25">
      <c r="W4818" s="107"/>
      <c r="X4818" s="62"/>
      <c r="Y4818" s="108"/>
    </row>
    <row r="4819" spans="23:25" x14ac:dyDescent="0.25">
      <c r="W4819" s="107"/>
      <c r="X4819" s="62"/>
      <c r="Y4819" s="108"/>
    </row>
    <row r="4820" spans="23:25" x14ac:dyDescent="0.25">
      <c r="W4820" s="107"/>
      <c r="X4820" s="62"/>
      <c r="Y4820" s="108"/>
    </row>
    <row r="4821" spans="23:25" x14ac:dyDescent="0.25">
      <c r="W4821" s="107"/>
      <c r="X4821" s="62"/>
      <c r="Y4821" s="108"/>
    </row>
    <row r="4822" spans="23:25" x14ac:dyDescent="0.25">
      <c r="W4822" s="107"/>
      <c r="X4822" s="62"/>
      <c r="Y4822" s="108"/>
    </row>
    <row r="4823" spans="23:25" x14ac:dyDescent="0.25">
      <c r="W4823" s="107"/>
      <c r="X4823" s="62"/>
      <c r="Y4823" s="108"/>
    </row>
    <row r="4824" spans="23:25" x14ac:dyDescent="0.25">
      <c r="W4824" s="107"/>
      <c r="X4824" s="62"/>
      <c r="Y4824" s="108"/>
    </row>
    <row r="4825" spans="23:25" x14ac:dyDescent="0.25">
      <c r="W4825" s="107"/>
      <c r="X4825" s="62"/>
      <c r="Y4825" s="108"/>
    </row>
    <row r="4826" spans="23:25" x14ac:dyDescent="0.25">
      <c r="W4826" s="107"/>
      <c r="X4826" s="62"/>
      <c r="Y4826" s="108"/>
    </row>
    <row r="4827" spans="23:25" x14ac:dyDescent="0.25">
      <c r="W4827" s="107"/>
      <c r="X4827" s="62"/>
      <c r="Y4827" s="108"/>
    </row>
    <row r="4828" spans="23:25" x14ac:dyDescent="0.25">
      <c r="W4828" s="107"/>
      <c r="X4828" s="62"/>
      <c r="Y4828" s="108"/>
    </row>
    <row r="4829" spans="23:25" x14ac:dyDescent="0.25">
      <c r="W4829" s="107"/>
      <c r="X4829" s="62"/>
      <c r="Y4829" s="108"/>
    </row>
    <row r="4830" spans="23:25" x14ac:dyDescent="0.25">
      <c r="W4830" s="107"/>
      <c r="X4830" s="62"/>
      <c r="Y4830" s="108"/>
    </row>
    <row r="4831" spans="23:25" x14ac:dyDescent="0.25">
      <c r="W4831" s="107"/>
      <c r="X4831" s="62"/>
      <c r="Y4831" s="108"/>
    </row>
    <row r="4832" spans="23:25" x14ac:dyDescent="0.25">
      <c r="W4832" s="107"/>
      <c r="X4832" s="62"/>
      <c r="Y4832" s="108"/>
    </row>
    <row r="4833" spans="23:25" x14ac:dyDescent="0.25">
      <c r="W4833" s="107"/>
      <c r="X4833" s="62"/>
      <c r="Y4833" s="108"/>
    </row>
    <row r="4834" spans="23:25" x14ac:dyDescent="0.25">
      <c r="W4834" s="107"/>
      <c r="X4834" s="62"/>
      <c r="Y4834" s="108"/>
    </row>
    <row r="4835" spans="23:25" x14ac:dyDescent="0.25">
      <c r="W4835" s="107"/>
      <c r="X4835" s="62"/>
      <c r="Y4835" s="108"/>
    </row>
    <row r="4836" spans="23:25" x14ac:dyDescent="0.25">
      <c r="W4836" s="107"/>
      <c r="X4836" s="62"/>
      <c r="Y4836" s="108"/>
    </row>
    <row r="4837" spans="23:25" x14ac:dyDescent="0.25">
      <c r="W4837" s="107"/>
      <c r="X4837" s="62"/>
      <c r="Y4837" s="108"/>
    </row>
    <row r="4838" spans="23:25" x14ac:dyDescent="0.25">
      <c r="W4838" s="107"/>
      <c r="X4838" s="62"/>
      <c r="Y4838" s="108"/>
    </row>
    <row r="4839" spans="23:25" x14ac:dyDescent="0.25">
      <c r="W4839" s="107"/>
      <c r="X4839" s="62"/>
      <c r="Y4839" s="108"/>
    </row>
    <row r="4840" spans="23:25" x14ac:dyDescent="0.25">
      <c r="W4840" s="107"/>
      <c r="X4840" s="62"/>
      <c r="Y4840" s="108"/>
    </row>
    <row r="4841" spans="23:25" x14ac:dyDescent="0.25">
      <c r="W4841" s="107"/>
      <c r="X4841" s="62"/>
      <c r="Y4841" s="108"/>
    </row>
    <row r="4842" spans="23:25" x14ac:dyDescent="0.25">
      <c r="W4842" s="107"/>
      <c r="X4842" s="62"/>
      <c r="Y4842" s="108"/>
    </row>
    <row r="4843" spans="23:25" x14ac:dyDescent="0.25">
      <c r="W4843" s="107"/>
      <c r="X4843" s="62"/>
      <c r="Y4843" s="108"/>
    </row>
    <row r="4844" spans="23:25" x14ac:dyDescent="0.25">
      <c r="W4844" s="107"/>
      <c r="X4844" s="62"/>
      <c r="Y4844" s="108"/>
    </row>
    <row r="4845" spans="23:25" x14ac:dyDescent="0.25">
      <c r="W4845" s="107"/>
      <c r="X4845" s="62"/>
      <c r="Y4845" s="108"/>
    </row>
    <row r="4846" spans="23:25" x14ac:dyDescent="0.25">
      <c r="W4846" s="107"/>
      <c r="X4846" s="62"/>
      <c r="Y4846" s="108"/>
    </row>
    <row r="4847" spans="23:25" x14ac:dyDescent="0.25">
      <c r="W4847" s="107"/>
      <c r="X4847" s="62"/>
      <c r="Y4847" s="108"/>
    </row>
    <row r="4848" spans="23:25" x14ac:dyDescent="0.25">
      <c r="W4848" s="107"/>
      <c r="X4848" s="62"/>
      <c r="Y4848" s="108"/>
    </row>
    <row r="4849" spans="23:25" x14ac:dyDescent="0.25">
      <c r="W4849" s="107"/>
      <c r="X4849" s="62"/>
      <c r="Y4849" s="108"/>
    </row>
    <row r="4850" spans="23:25" x14ac:dyDescent="0.25">
      <c r="W4850" s="107"/>
      <c r="X4850" s="62"/>
      <c r="Y4850" s="108"/>
    </row>
    <row r="4851" spans="23:25" x14ac:dyDescent="0.25">
      <c r="W4851" s="107"/>
      <c r="X4851" s="62"/>
      <c r="Y4851" s="108"/>
    </row>
    <row r="4852" spans="23:25" x14ac:dyDescent="0.25">
      <c r="W4852" s="107"/>
      <c r="X4852" s="62"/>
      <c r="Y4852" s="108"/>
    </row>
    <row r="4853" spans="23:25" x14ac:dyDescent="0.25">
      <c r="W4853" s="107"/>
      <c r="X4853" s="62"/>
      <c r="Y4853" s="108"/>
    </row>
    <row r="4854" spans="23:25" x14ac:dyDescent="0.25">
      <c r="W4854" s="107"/>
      <c r="X4854" s="62"/>
      <c r="Y4854" s="108"/>
    </row>
    <row r="4855" spans="23:25" x14ac:dyDescent="0.25">
      <c r="W4855" s="107"/>
      <c r="X4855" s="62"/>
      <c r="Y4855" s="108"/>
    </row>
    <row r="4856" spans="23:25" x14ac:dyDescent="0.25">
      <c r="W4856" s="107"/>
      <c r="X4856" s="62"/>
      <c r="Y4856" s="108"/>
    </row>
    <row r="4857" spans="23:25" x14ac:dyDescent="0.25">
      <c r="W4857" s="107"/>
      <c r="X4857" s="62"/>
      <c r="Y4857" s="108"/>
    </row>
    <row r="4858" spans="23:25" x14ac:dyDescent="0.25">
      <c r="W4858" s="107"/>
      <c r="X4858" s="62"/>
      <c r="Y4858" s="108"/>
    </row>
    <row r="4859" spans="23:25" x14ac:dyDescent="0.25">
      <c r="W4859" s="107"/>
      <c r="X4859" s="62"/>
      <c r="Y4859" s="108"/>
    </row>
    <row r="4860" spans="23:25" x14ac:dyDescent="0.25">
      <c r="W4860" s="107"/>
      <c r="X4860" s="62"/>
      <c r="Y4860" s="108"/>
    </row>
    <row r="4861" spans="23:25" x14ac:dyDescent="0.25">
      <c r="W4861" s="107"/>
      <c r="X4861" s="62"/>
      <c r="Y4861" s="108"/>
    </row>
    <row r="4862" spans="23:25" x14ac:dyDescent="0.25">
      <c r="W4862" s="107"/>
      <c r="X4862" s="62"/>
      <c r="Y4862" s="108"/>
    </row>
    <row r="4863" spans="23:25" x14ac:dyDescent="0.25">
      <c r="W4863" s="107"/>
      <c r="X4863" s="62"/>
      <c r="Y4863" s="108"/>
    </row>
    <row r="4864" spans="23:25" x14ac:dyDescent="0.25">
      <c r="W4864" s="107"/>
      <c r="X4864" s="62"/>
      <c r="Y4864" s="108"/>
    </row>
    <row r="4865" spans="23:25" x14ac:dyDescent="0.25">
      <c r="W4865" s="107"/>
      <c r="X4865" s="62"/>
      <c r="Y4865" s="108"/>
    </row>
    <row r="4866" spans="23:25" x14ac:dyDescent="0.25">
      <c r="W4866" s="107"/>
      <c r="X4866" s="62"/>
      <c r="Y4866" s="108"/>
    </row>
    <row r="4867" spans="23:25" x14ac:dyDescent="0.25">
      <c r="W4867" s="107"/>
      <c r="X4867" s="62"/>
      <c r="Y4867" s="108"/>
    </row>
    <row r="4868" spans="23:25" x14ac:dyDescent="0.25">
      <c r="W4868" s="107"/>
      <c r="X4868" s="62"/>
      <c r="Y4868" s="108"/>
    </row>
    <row r="4869" spans="23:25" x14ac:dyDescent="0.25">
      <c r="W4869" s="107"/>
      <c r="X4869" s="62"/>
      <c r="Y4869" s="108"/>
    </row>
    <row r="4870" spans="23:25" x14ac:dyDescent="0.25">
      <c r="W4870" s="107"/>
      <c r="X4870" s="62"/>
      <c r="Y4870" s="108"/>
    </row>
    <row r="4871" spans="23:25" x14ac:dyDescent="0.25">
      <c r="W4871" s="107"/>
      <c r="X4871" s="62"/>
      <c r="Y4871" s="108"/>
    </row>
    <row r="4872" spans="23:25" x14ac:dyDescent="0.25">
      <c r="W4872" s="107"/>
      <c r="X4872" s="62"/>
      <c r="Y4872" s="108"/>
    </row>
    <row r="4873" spans="23:25" x14ac:dyDescent="0.25">
      <c r="W4873" s="107"/>
      <c r="X4873" s="62"/>
      <c r="Y4873" s="108"/>
    </row>
    <row r="4874" spans="23:25" x14ac:dyDescent="0.25">
      <c r="W4874" s="107"/>
      <c r="X4874" s="62"/>
      <c r="Y4874" s="108"/>
    </row>
    <row r="4875" spans="23:25" x14ac:dyDescent="0.25">
      <c r="W4875" s="107"/>
      <c r="X4875" s="62"/>
      <c r="Y4875" s="108"/>
    </row>
    <row r="4876" spans="23:25" x14ac:dyDescent="0.25">
      <c r="W4876" s="107"/>
      <c r="X4876" s="62"/>
      <c r="Y4876" s="108"/>
    </row>
    <row r="4877" spans="23:25" x14ac:dyDescent="0.25">
      <c r="W4877" s="107"/>
      <c r="X4877" s="62"/>
      <c r="Y4877" s="108"/>
    </row>
    <row r="4878" spans="23:25" x14ac:dyDescent="0.25">
      <c r="W4878" s="107"/>
      <c r="X4878" s="62"/>
      <c r="Y4878" s="108"/>
    </row>
    <row r="4879" spans="23:25" x14ac:dyDescent="0.25">
      <c r="W4879" s="107"/>
      <c r="X4879" s="62"/>
      <c r="Y4879" s="108"/>
    </row>
    <row r="4880" spans="23:25" x14ac:dyDescent="0.25">
      <c r="W4880" s="107"/>
      <c r="X4880" s="62"/>
      <c r="Y4880" s="108"/>
    </row>
    <row r="4881" spans="23:25" x14ac:dyDescent="0.25">
      <c r="W4881" s="107"/>
      <c r="X4881" s="62"/>
      <c r="Y4881" s="108"/>
    </row>
    <row r="4882" spans="23:25" x14ac:dyDescent="0.25">
      <c r="W4882" s="107"/>
      <c r="X4882" s="62"/>
      <c r="Y4882" s="108"/>
    </row>
    <row r="4883" spans="23:25" x14ac:dyDescent="0.25">
      <c r="W4883" s="107"/>
      <c r="X4883" s="62"/>
      <c r="Y4883" s="108"/>
    </row>
    <row r="4884" spans="23:25" x14ac:dyDescent="0.25">
      <c r="W4884" s="107"/>
      <c r="X4884" s="62"/>
      <c r="Y4884" s="108"/>
    </row>
    <row r="4885" spans="23:25" x14ac:dyDescent="0.25">
      <c r="W4885" s="107"/>
      <c r="X4885" s="62"/>
      <c r="Y4885" s="108"/>
    </row>
    <row r="4886" spans="23:25" x14ac:dyDescent="0.25">
      <c r="W4886" s="107"/>
      <c r="X4886" s="62"/>
      <c r="Y4886" s="108"/>
    </row>
    <row r="4887" spans="23:25" x14ac:dyDescent="0.25">
      <c r="W4887" s="107"/>
      <c r="X4887" s="62"/>
      <c r="Y4887" s="108"/>
    </row>
    <row r="4888" spans="23:25" x14ac:dyDescent="0.25">
      <c r="W4888" s="107"/>
      <c r="X4888" s="62"/>
      <c r="Y4888" s="108"/>
    </row>
    <row r="4889" spans="23:25" x14ac:dyDescent="0.25">
      <c r="W4889" s="107"/>
      <c r="X4889" s="62"/>
      <c r="Y4889" s="108"/>
    </row>
    <row r="4890" spans="23:25" x14ac:dyDescent="0.25">
      <c r="W4890" s="107"/>
      <c r="X4890" s="62"/>
      <c r="Y4890" s="108"/>
    </row>
    <row r="4891" spans="23:25" x14ac:dyDescent="0.25">
      <c r="W4891" s="107"/>
      <c r="X4891" s="62"/>
      <c r="Y4891" s="108"/>
    </row>
    <row r="4892" spans="23:25" x14ac:dyDescent="0.25">
      <c r="W4892" s="107"/>
      <c r="X4892" s="62"/>
      <c r="Y4892" s="108"/>
    </row>
    <row r="4893" spans="23:25" x14ac:dyDescent="0.25">
      <c r="W4893" s="107"/>
      <c r="X4893" s="62"/>
      <c r="Y4893" s="108"/>
    </row>
    <row r="4894" spans="23:25" x14ac:dyDescent="0.25">
      <c r="W4894" s="107"/>
      <c r="X4894" s="62"/>
      <c r="Y4894" s="108"/>
    </row>
    <row r="4895" spans="23:25" x14ac:dyDescent="0.25">
      <c r="W4895" s="107"/>
      <c r="X4895" s="62"/>
      <c r="Y4895" s="108"/>
    </row>
    <row r="4896" spans="23:25" x14ac:dyDescent="0.25">
      <c r="W4896" s="107"/>
      <c r="X4896" s="62"/>
      <c r="Y4896" s="108"/>
    </row>
    <row r="4897" spans="23:25" x14ac:dyDescent="0.25">
      <c r="W4897" s="107"/>
      <c r="X4897" s="62"/>
      <c r="Y4897" s="108"/>
    </row>
    <row r="4898" spans="23:25" x14ac:dyDescent="0.25">
      <c r="W4898" s="107"/>
      <c r="X4898" s="62"/>
      <c r="Y4898" s="108"/>
    </row>
    <row r="4899" spans="23:25" x14ac:dyDescent="0.25">
      <c r="W4899" s="107"/>
      <c r="X4899" s="62"/>
      <c r="Y4899" s="108"/>
    </row>
    <row r="4900" spans="23:25" x14ac:dyDescent="0.25">
      <c r="W4900" s="107"/>
      <c r="X4900" s="62"/>
      <c r="Y4900" s="108"/>
    </row>
    <row r="4901" spans="23:25" x14ac:dyDescent="0.25">
      <c r="W4901" s="107"/>
      <c r="X4901" s="62"/>
      <c r="Y4901" s="108"/>
    </row>
    <row r="4902" spans="23:25" x14ac:dyDescent="0.25">
      <c r="W4902" s="107"/>
      <c r="X4902" s="62"/>
      <c r="Y4902" s="108"/>
    </row>
    <row r="4903" spans="23:25" x14ac:dyDescent="0.25">
      <c r="W4903" s="107"/>
      <c r="X4903" s="62"/>
      <c r="Y4903" s="108"/>
    </row>
    <row r="4904" spans="23:25" x14ac:dyDescent="0.25">
      <c r="W4904" s="107"/>
      <c r="X4904" s="62"/>
      <c r="Y4904" s="108"/>
    </row>
    <row r="4905" spans="23:25" x14ac:dyDescent="0.25">
      <c r="W4905" s="107"/>
      <c r="X4905" s="62"/>
      <c r="Y4905" s="108"/>
    </row>
    <row r="4906" spans="23:25" x14ac:dyDescent="0.25">
      <c r="W4906" s="107"/>
      <c r="X4906" s="62"/>
      <c r="Y4906" s="108"/>
    </row>
    <row r="4907" spans="23:25" x14ac:dyDescent="0.25">
      <c r="W4907" s="107"/>
      <c r="X4907" s="62"/>
      <c r="Y4907" s="108"/>
    </row>
    <row r="4908" spans="23:25" x14ac:dyDescent="0.25">
      <c r="W4908" s="107"/>
      <c r="X4908" s="62"/>
      <c r="Y4908" s="108"/>
    </row>
    <row r="4909" spans="23:25" x14ac:dyDescent="0.25">
      <c r="W4909" s="107"/>
      <c r="X4909" s="62"/>
      <c r="Y4909" s="108"/>
    </row>
    <row r="4910" spans="23:25" x14ac:dyDescent="0.25">
      <c r="W4910" s="107"/>
      <c r="X4910" s="62"/>
      <c r="Y4910" s="108"/>
    </row>
    <row r="4911" spans="23:25" x14ac:dyDescent="0.25">
      <c r="W4911" s="107"/>
      <c r="X4911" s="62"/>
      <c r="Y4911" s="108"/>
    </row>
    <row r="4912" spans="23:25" x14ac:dyDescent="0.25">
      <c r="W4912" s="107"/>
      <c r="X4912" s="62"/>
      <c r="Y4912" s="108"/>
    </row>
    <row r="4913" spans="23:25" x14ac:dyDescent="0.25">
      <c r="W4913" s="107"/>
      <c r="X4913" s="62"/>
      <c r="Y4913" s="108"/>
    </row>
    <row r="4914" spans="23:25" x14ac:dyDescent="0.25">
      <c r="W4914" s="107"/>
      <c r="X4914" s="62"/>
      <c r="Y4914" s="108"/>
    </row>
    <row r="4915" spans="23:25" x14ac:dyDescent="0.25">
      <c r="W4915" s="107"/>
      <c r="X4915" s="62"/>
      <c r="Y4915" s="108"/>
    </row>
    <row r="4916" spans="23:25" x14ac:dyDescent="0.25">
      <c r="W4916" s="107"/>
      <c r="X4916" s="62"/>
      <c r="Y4916" s="108"/>
    </row>
    <row r="4917" spans="23:25" x14ac:dyDescent="0.25">
      <c r="W4917" s="107"/>
      <c r="X4917" s="62"/>
      <c r="Y4917" s="108"/>
    </row>
    <row r="4918" spans="23:25" x14ac:dyDescent="0.25">
      <c r="W4918" s="107"/>
      <c r="X4918" s="62"/>
      <c r="Y4918" s="108"/>
    </row>
    <row r="4919" spans="23:25" x14ac:dyDescent="0.25">
      <c r="W4919" s="107"/>
      <c r="X4919" s="62"/>
      <c r="Y4919" s="108"/>
    </row>
    <row r="4920" spans="23:25" x14ac:dyDescent="0.25">
      <c r="W4920" s="107"/>
      <c r="X4920" s="62"/>
      <c r="Y4920" s="108"/>
    </row>
    <row r="4921" spans="23:25" x14ac:dyDescent="0.25">
      <c r="W4921" s="107"/>
      <c r="X4921" s="62"/>
      <c r="Y4921" s="108"/>
    </row>
    <row r="4922" spans="23:25" x14ac:dyDescent="0.25">
      <c r="W4922" s="107"/>
      <c r="X4922" s="62"/>
      <c r="Y4922" s="108"/>
    </row>
    <row r="4923" spans="23:25" x14ac:dyDescent="0.25">
      <c r="W4923" s="107"/>
      <c r="X4923" s="62"/>
      <c r="Y4923" s="108"/>
    </row>
    <row r="4924" spans="23:25" x14ac:dyDescent="0.25">
      <c r="W4924" s="107"/>
      <c r="X4924" s="62"/>
      <c r="Y4924" s="108"/>
    </row>
    <row r="4925" spans="23:25" x14ac:dyDescent="0.25">
      <c r="W4925" s="107"/>
      <c r="X4925" s="62"/>
      <c r="Y4925" s="108"/>
    </row>
    <row r="4926" spans="23:25" x14ac:dyDescent="0.25">
      <c r="W4926" s="107"/>
      <c r="X4926" s="62"/>
      <c r="Y4926" s="108"/>
    </row>
    <row r="4927" spans="23:25" x14ac:dyDescent="0.25">
      <c r="W4927" s="107"/>
      <c r="X4927" s="62"/>
      <c r="Y4927" s="108"/>
    </row>
    <row r="4928" spans="23:25" x14ac:dyDescent="0.25">
      <c r="W4928" s="107"/>
      <c r="X4928" s="62"/>
      <c r="Y4928" s="108"/>
    </row>
    <row r="4929" spans="23:25" x14ac:dyDescent="0.25">
      <c r="W4929" s="107"/>
      <c r="X4929" s="62"/>
      <c r="Y4929" s="108"/>
    </row>
    <row r="4930" spans="23:25" x14ac:dyDescent="0.25">
      <c r="W4930" s="107"/>
      <c r="X4930" s="62"/>
      <c r="Y4930" s="108"/>
    </row>
    <row r="4931" spans="23:25" x14ac:dyDescent="0.25">
      <c r="W4931" s="107"/>
      <c r="X4931" s="62"/>
      <c r="Y4931" s="108"/>
    </row>
    <row r="4932" spans="23:25" x14ac:dyDescent="0.25">
      <c r="W4932" s="107"/>
      <c r="X4932" s="62"/>
      <c r="Y4932" s="108"/>
    </row>
    <row r="4933" spans="23:25" x14ac:dyDescent="0.25">
      <c r="W4933" s="107"/>
      <c r="X4933" s="62"/>
      <c r="Y4933" s="108"/>
    </row>
    <row r="4934" spans="23:25" x14ac:dyDescent="0.25">
      <c r="W4934" s="107"/>
      <c r="X4934" s="62"/>
      <c r="Y4934" s="108"/>
    </row>
    <row r="4935" spans="23:25" x14ac:dyDescent="0.25">
      <c r="W4935" s="107"/>
      <c r="X4935" s="62"/>
      <c r="Y4935" s="108"/>
    </row>
    <row r="4936" spans="23:25" x14ac:dyDescent="0.25">
      <c r="W4936" s="107"/>
      <c r="X4936" s="62"/>
      <c r="Y4936" s="108"/>
    </row>
    <row r="4937" spans="23:25" x14ac:dyDescent="0.25">
      <c r="W4937" s="107"/>
      <c r="X4937" s="62"/>
      <c r="Y4937" s="108"/>
    </row>
    <row r="4938" spans="23:25" x14ac:dyDescent="0.25">
      <c r="W4938" s="107"/>
      <c r="X4938" s="62"/>
      <c r="Y4938" s="108"/>
    </row>
    <row r="4939" spans="23:25" x14ac:dyDescent="0.25">
      <c r="W4939" s="107"/>
      <c r="X4939" s="62"/>
      <c r="Y4939" s="108"/>
    </row>
    <row r="4940" spans="23:25" x14ac:dyDescent="0.25">
      <c r="W4940" s="107"/>
      <c r="X4940" s="62"/>
      <c r="Y4940" s="108"/>
    </row>
    <row r="4941" spans="23:25" x14ac:dyDescent="0.25">
      <c r="W4941" s="107"/>
      <c r="X4941" s="62"/>
      <c r="Y4941" s="108"/>
    </row>
    <row r="4942" spans="23:25" x14ac:dyDescent="0.25">
      <c r="W4942" s="107"/>
      <c r="X4942" s="62"/>
      <c r="Y4942" s="108"/>
    </row>
    <row r="4943" spans="23:25" x14ac:dyDescent="0.25">
      <c r="W4943" s="107"/>
      <c r="X4943" s="62"/>
      <c r="Y4943" s="108"/>
    </row>
    <row r="4944" spans="23:25" x14ac:dyDescent="0.25">
      <c r="W4944" s="107"/>
      <c r="X4944" s="62"/>
      <c r="Y4944" s="108"/>
    </row>
    <row r="4945" spans="23:25" x14ac:dyDescent="0.25">
      <c r="W4945" s="107"/>
      <c r="X4945" s="62"/>
      <c r="Y4945" s="108"/>
    </row>
    <row r="4946" spans="23:25" x14ac:dyDescent="0.25">
      <c r="W4946" s="107"/>
      <c r="X4946" s="62"/>
      <c r="Y4946" s="108"/>
    </row>
    <row r="4947" spans="23:25" x14ac:dyDescent="0.25">
      <c r="W4947" s="107"/>
      <c r="X4947" s="62"/>
      <c r="Y4947" s="108"/>
    </row>
    <row r="4948" spans="23:25" x14ac:dyDescent="0.25">
      <c r="W4948" s="107"/>
      <c r="X4948" s="62"/>
      <c r="Y4948" s="108"/>
    </row>
    <row r="4949" spans="23:25" x14ac:dyDescent="0.25">
      <c r="W4949" s="107"/>
      <c r="X4949" s="62"/>
      <c r="Y4949" s="108"/>
    </row>
    <row r="4950" spans="23:25" x14ac:dyDescent="0.25">
      <c r="W4950" s="107"/>
      <c r="X4950" s="62"/>
      <c r="Y4950" s="108"/>
    </row>
    <row r="4951" spans="23:25" x14ac:dyDescent="0.25">
      <c r="W4951" s="107"/>
      <c r="X4951" s="62"/>
      <c r="Y4951" s="108"/>
    </row>
    <row r="4952" spans="23:25" x14ac:dyDescent="0.25">
      <c r="W4952" s="107"/>
      <c r="X4952" s="62"/>
      <c r="Y4952" s="108"/>
    </row>
    <row r="4953" spans="23:25" x14ac:dyDescent="0.25">
      <c r="W4953" s="107"/>
      <c r="X4953" s="62"/>
      <c r="Y4953" s="108"/>
    </row>
    <row r="4954" spans="23:25" x14ac:dyDescent="0.25">
      <c r="W4954" s="107"/>
      <c r="X4954" s="62"/>
      <c r="Y4954" s="108"/>
    </row>
    <row r="4955" spans="23:25" x14ac:dyDescent="0.25">
      <c r="W4955" s="107"/>
      <c r="X4955" s="62"/>
      <c r="Y4955" s="108"/>
    </row>
    <row r="4956" spans="23:25" x14ac:dyDescent="0.25">
      <c r="W4956" s="107"/>
      <c r="X4956" s="62"/>
      <c r="Y4956" s="108"/>
    </row>
    <row r="4957" spans="23:25" x14ac:dyDescent="0.25">
      <c r="W4957" s="107"/>
      <c r="X4957" s="62"/>
      <c r="Y4957" s="108"/>
    </row>
    <row r="4958" spans="23:25" x14ac:dyDescent="0.25">
      <c r="W4958" s="107"/>
      <c r="X4958" s="62"/>
      <c r="Y4958" s="108"/>
    </row>
    <row r="4959" spans="23:25" x14ac:dyDescent="0.25">
      <c r="W4959" s="107"/>
      <c r="X4959" s="62"/>
      <c r="Y4959" s="108"/>
    </row>
    <row r="4960" spans="23:25" x14ac:dyDescent="0.25">
      <c r="W4960" s="107"/>
      <c r="X4960" s="62"/>
      <c r="Y4960" s="108"/>
    </row>
    <row r="4961" spans="23:25" x14ac:dyDescent="0.25">
      <c r="W4961" s="107"/>
      <c r="X4961" s="62"/>
      <c r="Y4961" s="108"/>
    </row>
    <row r="4962" spans="23:25" x14ac:dyDescent="0.25">
      <c r="W4962" s="107"/>
      <c r="X4962" s="62"/>
      <c r="Y4962" s="108"/>
    </row>
    <row r="4963" spans="23:25" x14ac:dyDescent="0.25">
      <c r="W4963" s="107"/>
      <c r="X4963" s="62"/>
      <c r="Y4963" s="108"/>
    </row>
    <row r="4964" spans="23:25" x14ac:dyDescent="0.25">
      <c r="W4964" s="107"/>
      <c r="X4964" s="62"/>
      <c r="Y4964" s="108"/>
    </row>
    <row r="4965" spans="23:25" x14ac:dyDescent="0.25">
      <c r="W4965" s="107"/>
      <c r="X4965" s="62"/>
      <c r="Y4965" s="108"/>
    </row>
    <row r="4966" spans="23:25" x14ac:dyDescent="0.25">
      <c r="W4966" s="107"/>
      <c r="X4966" s="62"/>
      <c r="Y4966" s="108"/>
    </row>
    <row r="4967" spans="23:25" x14ac:dyDescent="0.25">
      <c r="W4967" s="107"/>
      <c r="X4967" s="62"/>
      <c r="Y4967" s="108"/>
    </row>
    <row r="4968" spans="23:25" x14ac:dyDescent="0.25">
      <c r="W4968" s="107"/>
      <c r="X4968" s="62"/>
      <c r="Y4968" s="108"/>
    </row>
    <row r="4969" spans="23:25" x14ac:dyDescent="0.25">
      <c r="W4969" s="107"/>
      <c r="X4969" s="62"/>
      <c r="Y4969" s="108"/>
    </row>
    <row r="4970" spans="23:25" x14ac:dyDescent="0.25">
      <c r="W4970" s="107"/>
      <c r="X4970" s="62"/>
      <c r="Y4970" s="108"/>
    </row>
    <row r="4971" spans="23:25" x14ac:dyDescent="0.25">
      <c r="W4971" s="107"/>
      <c r="X4971" s="62"/>
      <c r="Y4971" s="108"/>
    </row>
    <row r="4972" spans="23:25" x14ac:dyDescent="0.25">
      <c r="W4972" s="107"/>
      <c r="X4972" s="62"/>
      <c r="Y4972" s="108"/>
    </row>
    <row r="4973" spans="23:25" x14ac:dyDescent="0.25">
      <c r="W4973" s="107"/>
      <c r="X4973" s="62"/>
      <c r="Y4973" s="108"/>
    </row>
    <row r="4974" spans="23:25" x14ac:dyDescent="0.25">
      <c r="W4974" s="107"/>
      <c r="X4974" s="62"/>
      <c r="Y4974" s="108"/>
    </row>
    <row r="4975" spans="23:25" x14ac:dyDescent="0.25">
      <c r="W4975" s="107"/>
      <c r="X4975" s="62"/>
      <c r="Y4975" s="108"/>
    </row>
    <row r="4976" spans="23:25" x14ac:dyDescent="0.25">
      <c r="W4976" s="107"/>
      <c r="X4976" s="62"/>
      <c r="Y4976" s="108"/>
    </row>
    <row r="4977" spans="23:25" x14ac:dyDescent="0.25">
      <c r="W4977" s="107"/>
      <c r="X4977" s="62"/>
      <c r="Y4977" s="108"/>
    </row>
    <row r="4978" spans="23:25" x14ac:dyDescent="0.25">
      <c r="W4978" s="107"/>
      <c r="X4978" s="62"/>
      <c r="Y4978" s="108"/>
    </row>
    <row r="4979" spans="23:25" x14ac:dyDescent="0.25">
      <c r="W4979" s="107"/>
      <c r="X4979" s="62"/>
      <c r="Y4979" s="108"/>
    </row>
    <row r="4980" spans="23:25" x14ac:dyDescent="0.25">
      <c r="W4980" s="107"/>
      <c r="X4980" s="62"/>
      <c r="Y4980" s="108"/>
    </row>
    <row r="4981" spans="23:25" x14ac:dyDescent="0.25">
      <c r="W4981" s="107"/>
      <c r="X4981" s="62"/>
      <c r="Y4981" s="108"/>
    </row>
    <row r="4982" spans="23:25" x14ac:dyDescent="0.25">
      <c r="W4982" s="107"/>
      <c r="X4982" s="62"/>
      <c r="Y4982" s="108"/>
    </row>
    <row r="4983" spans="23:25" x14ac:dyDescent="0.25">
      <c r="W4983" s="107"/>
      <c r="X4983" s="62"/>
      <c r="Y4983" s="108"/>
    </row>
    <row r="4984" spans="23:25" x14ac:dyDescent="0.25">
      <c r="W4984" s="107"/>
      <c r="X4984" s="62"/>
      <c r="Y4984" s="108"/>
    </row>
    <row r="4985" spans="23:25" x14ac:dyDescent="0.25">
      <c r="W4985" s="107"/>
      <c r="X4985" s="62"/>
      <c r="Y4985" s="108"/>
    </row>
    <row r="4986" spans="23:25" x14ac:dyDescent="0.25">
      <c r="W4986" s="107"/>
      <c r="X4986" s="62"/>
      <c r="Y4986" s="108"/>
    </row>
    <row r="4987" spans="23:25" x14ac:dyDescent="0.25">
      <c r="W4987" s="107"/>
      <c r="X4987" s="62"/>
      <c r="Y4987" s="108"/>
    </row>
    <row r="4988" spans="23:25" x14ac:dyDescent="0.25">
      <c r="W4988" s="107"/>
      <c r="X4988" s="62"/>
      <c r="Y4988" s="108"/>
    </row>
    <row r="4989" spans="23:25" x14ac:dyDescent="0.25">
      <c r="W4989" s="107"/>
      <c r="X4989" s="62"/>
      <c r="Y4989" s="108"/>
    </row>
    <row r="4990" spans="23:25" x14ac:dyDescent="0.25">
      <c r="W4990" s="107"/>
      <c r="X4990" s="62"/>
      <c r="Y4990" s="108"/>
    </row>
    <row r="4991" spans="23:25" x14ac:dyDescent="0.25">
      <c r="W4991" s="107"/>
      <c r="X4991" s="62"/>
      <c r="Y4991" s="108"/>
    </row>
    <row r="4992" spans="23:25" x14ac:dyDescent="0.25">
      <c r="W4992" s="107"/>
      <c r="X4992" s="62"/>
      <c r="Y4992" s="108"/>
    </row>
    <row r="4993" spans="23:25" x14ac:dyDescent="0.25">
      <c r="W4993" s="107"/>
      <c r="X4993" s="62"/>
      <c r="Y4993" s="108"/>
    </row>
    <row r="4994" spans="23:25" x14ac:dyDescent="0.25">
      <c r="W4994" s="107"/>
      <c r="X4994" s="62"/>
      <c r="Y4994" s="108"/>
    </row>
    <row r="4995" spans="23:25" x14ac:dyDescent="0.25">
      <c r="W4995" s="107"/>
      <c r="X4995" s="62"/>
      <c r="Y4995" s="108"/>
    </row>
    <row r="4996" spans="23:25" x14ac:dyDescent="0.25">
      <c r="W4996" s="107"/>
      <c r="X4996" s="62"/>
      <c r="Y4996" s="108"/>
    </row>
    <row r="4997" spans="23:25" x14ac:dyDescent="0.25">
      <c r="W4997" s="107"/>
      <c r="X4997" s="62"/>
      <c r="Y4997" s="108"/>
    </row>
    <row r="4998" spans="23:25" x14ac:dyDescent="0.25">
      <c r="W4998" s="107"/>
      <c r="X4998" s="62"/>
      <c r="Y4998" s="108"/>
    </row>
    <row r="4999" spans="23:25" x14ac:dyDescent="0.25">
      <c r="W4999" s="107"/>
      <c r="X4999" s="62"/>
      <c r="Y4999" s="108"/>
    </row>
    <row r="5000" spans="23:25" x14ac:dyDescent="0.25">
      <c r="W5000" s="107"/>
      <c r="X5000" s="62"/>
      <c r="Y5000" s="108"/>
    </row>
    <row r="5001" spans="23:25" x14ac:dyDescent="0.25">
      <c r="W5001" s="107"/>
      <c r="X5001" s="62"/>
      <c r="Y5001" s="108"/>
    </row>
    <row r="5002" spans="23:25" x14ac:dyDescent="0.25">
      <c r="W5002" s="107"/>
      <c r="X5002" s="62"/>
      <c r="Y5002" s="108"/>
    </row>
    <row r="5003" spans="23:25" x14ac:dyDescent="0.25">
      <c r="W5003" s="107"/>
      <c r="X5003" s="62"/>
      <c r="Y5003" s="108"/>
    </row>
    <row r="5004" spans="23:25" x14ac:dyDescent="0.25">
      <c r="W5004" s="107"/>
      <c r="X5004" s="62"/>
      <c r="Y5004" s="108"/>
    </row>
    <row r="5005" spans="23:25" x14ac:dyDescent="0.25">
      <c r="W5005" s="107"/>
      <c r="X5005" s="62"/>
      <c r="Y5005" s="108"/>
    </row>
    <row r="5006" spans="23:25" x14ac:dyDescent="0.25">
      <c r="W5006" s="107"/>
      <c r="X5006" s="62"/>
      <c r="Y5006" s="108"/>
    </row>
    <row r="5007" spans="23:25" x14ac:dyDescent="0.25">
      <c r="W5007" s="107"/>
      <c r="X5007" s="62"/>
      <c r="Y5007" s="108"/>
    </row>
    <row r="5008" spans="23:25" x14ac:dyDescent="0.25">
      <c r="W5008" s="107"/>
      <c r="X5008" s="62"/>
      <c r="Y5008" s="108"/>
    </row>
    <row r="5009" spans="23:25" x14ac:dyDescent="0.25">
      <c r="W5009" s="107"/>
      <c r="X5009" s="62"/>
      <c r="Y5009" s="108"/>
    </row>
    <row r="5010" spans="23:25" x14ac:dyDescent="0.25">
      <c r="W5010" s="107"/>
      <c r="X5010" s="62"/>
      <c r="Y5010" s="108"/>
    </row>
    <row r="5011" spans="23:25" x14ac:dyDescent="0.25">
      <c r="W5011" s="107"/>
      <c r="X5011" s="62"/>
      <c r="Y5011" s="108"/>
    </row>
    <row r="5012" spans="23:25" x14ac:dyDescent="0.25">
      <c r="W5012" s="107"/>
      <c r="X5012" s="62"/>
      <c r="Y5012" s="108"/>
    </row>
    <row r="5013" spans="23:25" x14ac:dyDescent="0.25">
      <c r="W5013" s="107"/>
      <c r="X5013" s="62"/>
      <c r="Y5013" s="108"/>
    </row>
    <row r="5014" spans="23:25" x14ac:dyDescent="0.25">
      <c r="W5014" s="107"/>
      <c r="X5014" s="62"/>
      <c r="Y5014" s="108"/>
    </row>
    <row r="5015" spans="23:25" x14ac:dyDescent="0.25">
      <c r="W5015" s="107"/>
      <c r="X5015" s="62"/>
      <c r="Y5015" s="108"/>
    </row>
    <row r="5016" spans="23:25" x14ac:dyDescent="0.25">
      <c r="W5016" s="107"/>
      <c r="X5016" s="62"/>
      <c r="Y5016" s="108"/>
    </row>
    <row r="5017" spans="23:25" x14ac:dyDescent="0.25">
      <c r="W5017" s="107"/>
      <c r="X5017" s="62"/>
      <c r="Y5017" s="108"/>
    </row>
    <row r="5018" spans="23:25" x14ac:dyDescent="0.25">
      <c r="W5018" s="107"/>
      <c r="X5018" s="62"/>
      <c r="Y5018" s="108"/>
    </row>
    <row r="5019" spans="23:25" x14ac:dyDescent="0.25">
      <c r="W5019" s="107"/>
      <c r="X5019" s="62"/>
      <c r="Y5019" s="108"/>
    </row>
    <row r="5020" spans="23:25" x14ac:dyDescent="0.25">
      <c r="W5020" s="107"/>
      <c r="X5020" s="62"/>
      <c r="Y5020" s="108"/>
    </row>
    <row r="5021" spans="23:25" x14ac:dyDescent="0.25">
      <c r="W5021" s="107"/>
      <c r="X5021" s="62"/>
      <c r="Y5021" s="108"/>
    </row>
    <row r="5022" spans="23:25" x14ac:dyDescent="0.25">
      <c r="W5022" s="107"/>
      <c r="X5022" s="62"/>
      <c r="Y5022" s="108"/>
    </row>
    <row r="5023" spans="23:25" x14ac:dyDescent="0.25">
      <c r="W5023" s="107"/>
      <c r="X5023" s="62"/>
      <c r="Y5023" s="108"/>
    </row>
    <row r="5024" spans="23:25" x14ac:dyDescent="0.25">
      <c r="W5024" s="107"/>
      <c r="X5024" s="62"/>
      <c r="Y5024" s="108"/>
    </row>
    <row r="5025" spans="23:25" x14ac:dyDescent="0.25">
      <c r="W5025" s="107"/>
      <c r="X5025" s="62"/>
      <c r="Y5025" s="108"/>
    </row>
    <row r="5026" spans="23:25" x14ac:dyDescent="0.25">
      <c r="W5026" s="107"/>
      <c r="X5026" s="62"/>
      <c r="Y5026" s="108"/>
    </row>
    <row r="5027" spans="23:25" x14ac:dyDescent="0.25">
      <c r="W5027" s="107"/>
      <c r="X5027" s="62"/>
      <c r="Y5027" s="108"/>
    </row>
    <row r="5028" spans="23:25" x14ac:dyDescent="0.25">
      <c r="W5028" s="107"/>
      <c r="X5028" s="62"/>
      <c r="Y5028" s="108"/>
    </row>
    <row r="5029" spans="23:25" x14ac:dyDescent="0.25">
      <c r="W5029" s="107"/>
      <c r="X5029" s="62"/>
      <c r="Y5029" s="108"/>
    </row>
    <row r="5030" spans="23:25" x14ac:dyDescent="0.25">
      <c r="W5030" s="107"/>
      <c r="X5030" s="62"/>
      <c r="Y5030" s="108"/>
    </row>
    <row r="5031" spans="23:25" x14ac:dyDescent="0.25">
      <c r="W5031" s="107"/>
      <c r="X5031" s="62"/>
      <c r="Y5031" s="108"/>
    </row>
    <row r="5032" spans="23:25" x14ac:dyDescent="0.25">
      <c r="W5032" s="107"/>
      <c r="X5032" s="62"/>
      <c r="Y5032" s="108"/>
    </row>
    <row r="5033" spans="23:25" x14ac:dyDescent="0.25">
      <c r="W5033" s="107"/>
      <c r="X5033" s="62"/>
      <c r="Y5033" s="108"/>
    </row>
    <row r="5034" spans="23:25" x14ac:dyDescent="0.25">
      <c r="W5034" s="107"/>
      <c r="X5034" s="62"/>
      <c r="Y5034" s="108"/>
    </row>
    <row r="5035" spans="23:25" x14ac:dyDescent="0.25">
      <c r="W5035" s="107"/>
      <c r="X5035" s="62"/>
      <c r="Y5035" s="108"/>
    </row>
    <row r="5036" spans="23:25" x14ac:dyDescent="0.25">
      <c r="W5036" s="107"/>
      <c r="X5036" s="62"/>
      <c r="Y5036" s="108"/>
    </row>
    <row r="5037" spans="23:25" x14ac:dyDescent="0.25">
      <c r="W5037" s="107"/>
      <c r="X5037" s="62"/>
      <c r="Y5037" s="108"/>
    </row>
    <row r="5038" spans="23:25" x14ac:dyDescent="0.25">
      <c r="W5038" s="107"/>
      <c r="X5038" s="62"/>
      <c r="Y5038" s="108"/>
    </row>
    <row r="5039" spans="23:25" x14ac:dyDescent="0.25">
      <c r="W5039" s="107"/>
      <c r="X5039" s="62"/>
      <c r="Y5039" s="108"/>
    </row>
    <row r="5040" spans="23:25" x14ac:dyDescent="0.25">
      <c r="W5040" s="107"/>
      <c r="X5040" s="62"/>
      <c r="Y5040" s="108"/>
    </row>
    <row r="5041" spans="23:25" x14ac:dyDescent="0.25">
      <c r="W5041" s="107"/>
      <c r="X5041" s="62"/>
      <c r="Y5041" s="108"/>
    </row>
    <row r="5042" spans="23:25" x14ac:dyDescent="0.25">
      <c r="W5042" s="107"/>
      <c r="X5042" s="62"/>
      <c r="Y5042" s="108"/>
    </row>
    <row r="5043" spans="23:25" x14ac:dyDescent="0.25">
      <c r="W5043" s="107"/>
      <c r="X5043" s="62"/>
      <c r="Y5043" s="108"/>
    </row>
    <row r="5044" spans="23:25" x14ac:dyDescent="0.25">
      <c r="W5044" s="107"/>
      <c r="X5044" s="62"/>
      <c r="Y5044" s="108"/>
    </row>
    <row r="5045" spans="23:25" x14ac:dyDescent="0.25">
      <c r="W5045" s="107"/>
      <c r="X5045" s="62"/>
      <c r="Y5045" s="108"/>
    </row>
    <row r="5046" spans="23:25" x14ac:dyDescent="0.25">
      <c r="W5046" s="107"/>
      <c r="X5046" s="62"/>
      <c r="Y5046" s="108"/>
    </row>
    <row r="5047" spans="23:25" x14ac:dyDescent="0.25">
      <c r="W5047" s="107"/>
      <c r="X5047" s="62"/>
      <c r="Y5047" s="108"/>
    </row>
    <row r="5048" spans="23:25" x14ac:dyDescent="0.25">
      <c r="W5048" s="107"/>
      <c r="X5048" s="62"/>
      <c r="Y5048" s="108"/>
    </row>
    <row r="5049" spans="23:25" x14ac:dyDescent="0.25">
      <c r="W5049" s="107"/>
      <c r="X5049" s="62"/>
      <c r="Y5049" s="108"/>
    </row>
    <row r="5050" spans="23:25" x14ac:dyDescent="0.25">
      <c r="W5050" s="107"/>
      <c r="X5050" s="62"/>
      <c r="Y5050" s="108"/>
    </row>
    <row r="5051" spans="23:25" x14ac:dyDescent="0.25">
      <c r="W5051" s="107"/>
      <c r="X5051" s="62"/>
      <c r="Y5051" s="108"/>
    </row>
    <row r="5052" spans="23:25" x14ac:dyDescent="0.25">
      <c r="W5052" s="107"/>
      <c r="X5052" s="62"/>
      <c r="Y5052" s="108"/>
    </row>
    <row r="5053" spans="23:25" x14ac:dyDescent="0.25">
      <c r="W5053" s="107"/>
      <c r="X5053" s="62"/>
      <c r="Y5053" s="108"/>
    </row>
    <row r="5054" spans="23:25" x14ac:dyDescent="0.25">
      <c r="W5054" s="107"/>
      <c r="X5054" s="62"/>
      <c r="Y5054" s="108"/>
    </row>
    <row r="5055" spans="23:25" x14ac:dyDescent="0.25">
      <c r="W5055" s="107"/>
      <c r="X5055" s="62"/>
      <c r="Y5055" s="108"/>
    </row>
    <row r="5056" spans="23:25" x14ac:dyDescent="0.25">
      <c r="W5056" s="107"/>
      <c r="X5056" s="62"/>
      <c r="Y5056" s="108"/>
    </row>
    <row r="5057" spans="23:25" x14ac:dyDescent="0.25">
      <c r="W5057" s="107"/>
      <c r="X5057" s="62"/>
      <c r="Y5057" s="108"/>
    </row>
    <row r="5058" spans="23:25" x14ac:dyDescent="0.25">
      <c r="W5058" s="107"/>
      <c r="X5058" s="62"/>
      <c r="Y5058" s="108"/>
    </row>
    <row r="5059" spans="23:25" x14ac:dyDescent="0.25">
      <c r="W5059" s="107"/>
      <c r="X5059" s="62"/>
      <c r="Y5059" s="108"/>
    </row>
    <row r="5060" spans="23:25" x14ac:dyDescent="0.25">
      <c r="W5060" s="107"/>
      <c r="X5060" s="62"/>
      <c r="Y5060" s="108"/>
    </row>
    <row r="5061" spans="23:25" x14ac:dyDescent="0.25">
      <c r="W5061" s="107"/>
      <c r="X5061" s="62"/>
      <c r="Y5061" s="108"/>
    </row>
    <row r="5062" spans="23:25" x14ac:dyDescent="0.25">
      <c r="W5062" s="107"/>
      <c r="X5062" s="62"/>
      <c r="Y5062" s="108"/>
    </row>
    <row r="5063" spans="23:25" x14ac:dyDescent="0.25">
      <c r="W5063" s="107"/>
      <c r="X5063" s="62"/>
      <c r="Y5063" s="108"/>
    </row>
    <row r="5064" spans="23:25" x14ac:dyDescent="0.25">
      <c r="W5064" s="107"/>
      <c r="X5064" s="62"/>
      <c r="Y5064" s="108"/>
    </row>
    <row r="5065" spans="23:25" x14ac:dyDescent="0.25">
      <c r="W5065" s="107"/>
      <c r="X5065" s="62"/>
      <c r="Y5065" s="108"/>
    </row>
    <row r="5066" spans="23:25" x14ac:dyDescent="0.25">
      <c r="W5066" s="107"/>
      <c r="X5066" s="62"/>
      <c r="Y5066" s="108"/>
    </row>
    <row r="5067" spans="23:25" x14ac:dyDescent="0.25">
      <c r="W5067" s="107"/>
      <c r="X5067" s="62"/>
      <c r="Y5067" s="108"/>
    </row>
    <row r="5068" spans="23:25" x14ac:dyDescent="0.25">
      <c r="W5068" s="107"/>
      <c r="X5068" s="62"/>
      <c r="Y5068" s="108"/>
    </row>
    <row r="5069" spans="23:25" x14ac:dyDescent="0.25">
      <c r="W5069" s="107"/>
      <c r="X5069" s="62"/>
      <c r="Y5069" s="108"/>
    </row>
    <row r="5070" spans="23:25" x14ac:dyDescent="0.25">
      <c r="W5070" s="107"/>
      <c r="X5070" s="62"/>
      <c r="Y5070" s="108"/>
    </row>
    <row r="5071" spans="23:25" x14ac:dyDescent="0.25">
      <c r="W5071" s="107"/>
      <c r="X5071" s="62"/>
      <c r="Y5071" s="108"/>
    </row>
    <row r="5072" spans="23:25" x14ac:dyDescent="0.25">
      <c r="W5072" s="107"/>
      <c r="X5072" s="62"/>
      <c r="Y5072" s="108"/>
    </row>
    <row r="5073" spans="23:25" x14ac:dyDescent="0.25">
      <c r="W5073" s="107"/>
      <c r="X5073" s="62"/>
      <c r="Y5073" s="108"/>
    </row>
    <row r="5074" spans="23:25" x14ac:dyDescent="0.25">
      <c r="W5074" s="107"/>
      <c r="X5074" s="62"/>
      <c r="Y5074" s="108"/>
    </row>
    <row r="5075" spans="23:25" x14ac:dyDescent="0.25">
      <c r="W5075" s="107"/>
      <c r="X5075" s="62"/>
      <c r="Y5075" s="108"/>
    </row>
    <row r="5076" spans="23:25" x14ac:dyDescent="0.25">
      <c r="W5076" s="107"/>
      <c r="X5076" s="62"/>
      <c r="Y5076" s="108"/>
    </row>
    <row r="5077" spans="23:25" x14ac:dyDescent="0.25">
      <c r="W5077" s="107"/>
      <c r="X5077" s="62"/>
      <c r="Y5077" s="108"/>
    </row>
    <row r="5078" spans="23:25" x14ac:dyDescent="0.25">
      <c r="W5078" s="107"/>
      <c r="X5078" s="62"/>
      <c r="Y5078" s="108"/>
    </row>
    <row r="5079" spans="23:25" x14ac:dyDescent="0.25">
      <c r="W5079" s="107"/>
      <c r="X5079" s="62"/>
      <c r="Y5079" s="108"/>
    </row>
    <row r="5080" spans="23:25" x14ac:dyDescent="0.25">
      <c r="W5080" s="107"/>
      <c r="X5080" s="62"/>
      <c r="Y5080" s="108"/>
    </row>
    <row r="5081" spans="23:25" x14ac:dyDescent="0.25">
      <c r="W5081" s="107"/>
      <c r="X5081" s="62"/>
      <c r="Y5081" s="108"/>
    </row>
    <row r="5082" spans="23:25" x14ac:dyDescent="0.25">
      <c r="W5082" s="107"/>
      <c r="X5082" s="62"/>
      <c r="Y5082" s="108"/>
    </row>
    <row r="5083" spans="23:25" x14ac:dyDescent="0.25">
      <c r="W5083" s="107"/>
      <c r="X5083" s="62"/>
      <c r="Y5083" s="108"/>
    </row>
    <row r="5084" spans="23:25" x14ac:dyDescent="0.25">
      <c r="W5084" s="107"/>
      <c r="X5084" s="62"/>
      <c r="Y5084" s="108"/>
    </row>
    <row r="5085" spans="23:25" x14ac:dyDescent="0.25">
      <c r="W5085" s="107"/>
      <c r="X5085" s="62"/>
      <c r="Y5085" s="108"/>
    </row>
    <row r="5086" spans="23:25" x14ac:dyDescent="0.25">
      <c r="W5086" s="107"/>
      <c r="X5086" s="62"/>
      <c r="Y5086" s="108"/>
    </row>
    <row r="5087" spans="23:25" x14ac:dyDescent="0.25">
      <c r="W5087" s="107"/>
      <c r="X5087" s="62"/>
      <c r="Y5087" s="108"/>
    </row>
    <row r="5088" spans="23:25" x14ac:dyDescent="0.25">
      <c r="W5088" s="107"/>
      <c r="X5088" s="62"/>
      <c r="Y5088" s="108"/>
    </row>
    <row r="5089" spans="23:25" x14ac:dyDescent="0.25">
      <c r="W5089" s="107"/>
      <c r="X5089" s="62"/>
      <c r="Y5089" s="108"/>
    </row>
    <row r="5090" spans="23:25" x14ac:dyDescent="0.25">
      <c r="W5090" s="107"/>
      <c r="X5090" s="62"/>
      <c r="Y5090" s="108"/>
    </row>
    <row r="5091" spans="23:25" x14ac:dyDescent="0.25">
      <c r="W5091" s="107"/>
      <c r="X5091" s="62"/>
      <c r="Y5091" s="108"/>
    </row>
    <row r="5092" spans="23:25" x14ac:dyDescent="0.25">
      <c r="W5092" s="107"/>
      <c r="X5092" s="62"/>
      <c r="Y5092" s="108"/>
    </row>
    <row r="5093" spans="23:25" x14ac:dyDescent="0.25">
      <c r="W5093" s="107"/>
      <c r="X5093" s="62"/>
      <c r="Y5093" s="108"/>
    </row>
    <row r="5094" spans="23:25" x14ac:dyDescent="0.25">
      <c r="W5094" s="107"/>
      <c r="X5094" s="62"/>
      <c r="Y5094" s="108"/>
    </row>
    <row r="5095" spans="23:25" x14ac:dyDescent="0.25">
      <c r="W5095" s="107"/>
      <c r="X5095" s="62"/>
      <c r="Y5095" s="108"/>
    </row>
    <row r="5096" spans="23:25" x14ac:dyDescent="0.25">
      <c r="W5096" s="107"/>
      <c r="X5096" s="62"/>
      <c r="Y5096" s="108"/>
    </row>
    <row r="5097" spans="23:25" x14ac:dyDescent="0.25">
      <c r="W5097" s="107"/>
      <c r="X5097" s="62"/>
      <c r="Y5097" s="108"/>
    </row>
    <row r="5098" spans="23:25" x14ac:dyDescent="0.25">
      <c r="W5098" s="107"/>
      <c r="X5098" s="62"/>
      <c r="Y5098" s="108"/>
    </row>
    <row r="5099" spans="23:25" x14ac:dyDescent="0.25">
      <c r="W5099" s="107"/>
      <c r="X5099" s="62"/>
      <c r="Y5099" s="108"/>
    </row>
    <row r="5100" spans="23:25" x14ac:dyDescent="0.25">
      <c r="W5100" s="107"/>
      <c r="X5100" s="62"/>
      <c r="Y5100" s="108"/>
    </row>
    <row r="5101" spans="23:25" x14ac:dyDescent="0.25">
      <c r="W5101" s="107"/>
      <c r="X5101" s="62"/>
      <c r="Y5101" s="108"/>
    </row>
    <row r="5102" spans="23:25" x14ac:dyDescent="0.25">
      <c r="W5102" s="107"/>
      <c r="X5102" s="62"/>
      <c r="Y5102" s="108"/>
    </row>
    <row r="5103" spans="23:25" x14ac:dyDescent="0.25">
      <c r="W5103" s="107"/>
      <c r="X5103" s="62"/>
      <c r="Y5103" s="108"/>
    </row>
    <row r="5104" spans="23:25" x14ac:dyDescent="0.25">
      <c r="W5104" s="107"/>
      <c r="X5104" s="62"/>
      <c r="Y5104" s="108"/>
    </row>
    <row r="5105" spans="23:25" x14ac:dyDescent="0.25">
      <c r="W5105" s="107"/>
      <c r="X5105" s="62"/>
      <c r="Y5105" s="108"/>
    </row>
    <row r="5106" spans="23:25" x14ac:dyDescent="0.25">
      <c r="W5106" s="107"/>
      <c r="X5106" s="62"/>
      <c r="Y5106" s="108"/>
    </row>
    <row r="5107" spans="23:25" x14ac:dyDescent="0.25">
      <c r="W5107" s="107"/>
      <c r="X5107" s="62"/>
      <c r="Y5107" s="108"/>
    </row>
    <row r="5108" spans="23:25" x14ac:dyDescent="0.25">
      <c r="W5108" s="107"/>
      <c r="X5108" s="62"/>
      <c r="Y5108" s="108"/>
    </row>
    <row r="5109" spans="23:25" x14ac:dyDescent="0.25">
      <c r="W5109" s="107"/>
      <c r="X5109" s="62"/>
      <c r="Y5109" s="108"/>
    </row>
    <row r="5110" spans="23:25" x14ac:dyDescent="0.25">
      <c r="W5110" s="107"/>
      <c r="X5110" s="62"/>
      <c r="Y5110" s="108"/>
    </row>
    <row r="5111" spans="23:25" x14ac:dyDescent="0.25">
      <c r="W5111" s="107"/>
      <c r="X5111" s="62"/>
      <c r="Y5111" s="108"/>
    </row>
    <row r="5112" spans="23:25" x14ac:dyDescent="0.25">
      <c r="W5112" s="107"/>
      <c r="X5112" s="62"/>
      <c r="Y5112" s="108"/>
    </row>
    <row r="5113" spans="23:25" x14ac:dyDescent="0.25">
      <c r="W5113" s="107"/>
      <c r="X5113" s="62"/>
      <c r="Y5113" s="108"/>
    </row>
    <row r="5114" spans="23:25" x14ac:dyDescent="0.25">
      <c r="W5114" s="107"/>
      <c r="X5114" s="62"/>
      <c r="Y5114" s="108"/>
    </row>
    <row r="5115" spans="23:25" x14ac:dyDescent="0.25">
      <c r="W5115" s="107"/>
      <c r="X5115" s="62"/>
      <c r="Y5115" s="108"/>
    </row>
    <row r="5116" spans="23:25" x14ac:dyDescent="0.25">
      <c r="W5116" s="107"/>
      <c r="X5116" s="62"/>
      <c r="Y5116" s="108"/>
    </row>
    <row r="5117" spans="23:25" x14ac:dyDescent="0.25">
      <c r="W5117" s="107"/>
      <c r="X5117" s="62"/>
      <c r="Y5117" s="108"/>
    </row>
    <row r="5118" spans="23:25" x14ac:dyDescent="0.25">
      <c r="W5118" s="107"/>
      <c r="X5118" s="62"/>
      <c r="Y5118" s="108"/>
    </row>
    <row r="5119" spans="23:25" x14ac:dyDescent="0.25">
      <c r="W5119" s="107"/>
      <c r="X5119" s="62"/>
      <c r="Y5119" s="108"/>
    </row>
    <row r="5120" spans="23:25" x14ac:dyDescent="0.25">
      <c r="W5120" s="107"/>
      <c r="X5120" s="62"/>
      <c r="Y5120" s="108"/>
    </row>
    <row r="5121" spans="23:25" x14ac:dyDescent="0.25">
      <c r="W5121" s="107"/>
      <c r="X5121" s="62"/>
      <c r="Y5121" s="108"/>
    </row>
    <row r="5122" spans="23:25" x14ac:dyDescent="0.25">
      <c r="W5122" s="107"/>
      <c r="X5122" s="62"/>
      <c r="Y5122" s="108"/>
    </row>
    <row r="5123" spans="23:25" x14ac:dyDescent="0.25">
      <c r="W5123" s="107"/>
      <c r="X5123" s="62"/>
      <c r="Y5123" s="108"/>
    </row>
    <row r="5124" spans="23:25" x14ac:dyDescent="0.25">
      <c r="W5124" s="107"/>
      <c r="X5124" s="62"/>
      <c r="Y5124" s="108"/>
    </row>
    <row r="5125" spans="23:25" x14ac:dyDescent="0.25">
      <c r="W5125" s="107"/>
      <c r="X5125" s="62"/>
      <c r="Y5125" s="108"/>
    </row>
    <row r="5126" spans="23:25" x14ac:dyDescent="0.25">
      <c r="W5126" s="107"/>
      <c r="X5126" s="62"/>
      <c r="Y5126" s="108"/>
    </row>
    <row r="5127" spans="23:25" x14ac:dyDescent="0.25">
      <c r="W5127" s="107"/>
      <c r="X5127" s="62"/>
      <c r="Y5127" s="108"/>
    </row>
    <row r="5128" spans="23:25" x14ac:dyDescent="0.25">
      <c r="W5128" s="107"/>
      <c r="X5128" s="62"/>
      <c r="Y5128" s="108"/>
    </row>
    <row r="5129" spans="23:25" x14ac:dyDescent="0.25">
      <c r="W5129" s="107"/>
      <c r="X5129" s="62"/>
      <c r="Y5129" s="108"/>
    </row>
    <row r="5130" spans="23:25" x14ac:dyDescent="0.25">
      <c r="W5130" s="107"/>
      <c r="X5130" s="62"/>
      <c r="Y5130" s="108"/>
    </row>
    <row r="5131" spans="23:25" x14ac:dyDescent="0.25">
      <c r="W5131" s="107"/>
      <c r="X5131" s="62"/>
      <c r="Y5131" s="108"/>
    </row>
    <row r="5132" spans="23:25" x14ac:dyDescent="0.25">
      <c r="W5132" s="107"/>
      <c r="X5132" s="62"/>
      <c r="Y5132" s="108"/>
    </row>
    <row r="5133" spans="23:25" x14ac:dyDescent="0.25">
      <c r="W5133" s="107"/>
      <c r="X5133" s="62"/>
      <c r="Y5133" s="108"/>
    </row>
    <row r="5134" spans="23:25" x14ac:dyDescent="0.25">
      <c r="W5134" s="107"/>
      <c r="X5134" s="62"/>
      <c r="Y5134" s="108"/>
    </row>
    <row r="5135" spans="23:25" x14ac:dyDescent="0.25">
      <c r="W5135" s="107"/>
      <c r="X5135" s="62"/>
      <c r="Y5135" s="108"/>
    </row>
    <row r="5136" spans="23:25" x14ac:dyDescent="0.25">
      <c r="W5136" s="107"/>
      <c r="X5136" s="62"/>
      <c r="Y5136" s="108"/>
    </row>
    <row r="5137" spans="23:25" x14ac:dyDescent="0.25">
      <c r="W5137" s="107"/>
      <c r="X5137" s="62"/>
      <c r="Y5137" s="108"/>
    </row>
    <row r="5138" spans="23:25" x14ac:dyDescent="0.25">
      <c r="W5138" s="107"/>
      <c r="X5138" s="62"/>
      <c r="Y5138" s="108"/>
    </row>
    <row r="5139" spans="23:25" x14ac:dyDescent="0.25">
      <c r="W5139" s="107"/>
      <c r="X5139" s="62"/>
      <c r="Y5139" s="108"/>
    </row>
    <row r="5140" spans="23:25" x14ac:dyDescent="0.25">
      <c r="W5140" s="107"/>
      <c r="X5140" s="62"/>
      <c r="Y5140" s="108"/>
    </row>
    <row r="5141" spans="23:25" x14ac:dyDescent="0.25">
      <c r="W5141" s="107"/>
      <c r="X5141" s="62"/>
      <c r="Y5141" s="108"/>
    </row>
    <row r="5142" spans="23:25" x14ac:dyDescent="0.25">
      <c r="W5142" s="107"/>
      <c r="X5142" s="62"/>
      <c r="Y5142" s="108"/>
    </row>
    <row r="5143" spans="23:25" x14ac:dyDescent="0.25">
      <c r="W5143" s="107"/>
      <c r="X5143" s="62"/>
      <c r="Y5143" s="108"/>
    </row>
    <row r="5144" spans="23:25" x14ac:dyDescent="0.25">
      <c r="W5144" s="107"/>
      <c r="X5144" s="62"/>
      <c r="Y5144" s="108"/>
    </row>
    <row r="5145" spans="23:25" x14ac:dyDescent="0.25">
      <c r="W5145" s="107"/>
      <c r="X5145" s="62"/>
      <c r="Y5145" s="108"/>
    </row>
    <row r="5146" spans="23:25" x14ac:dyDescent="0.25">
      <c r="W5146" s="107"/>
      <c r="X5146" s="62"/>
      <c r="Y5146" s="108"/>
    </row>
    <row r="5147" spans="23:25" x14ac:dyDescent="0.25">
      <c r="W5147" s="107"/>
      <c r="X5147" s="62"/>
      <c r="Y5147" s="108"/>
    </row>
    <row r="5148" spans="23:25" x14ac:dyDescent="0.25">
      <c r="W5148" s="107"/>
      <c r="X5148" s="62"/>
      <c r="Y5148" s="108"/>
    </row>
    <row r="5149" spans="23:25" x14ac:dyDescent="0.25">
      <c r="W5149" s="107"/>
      <c r="X5149" s="62"/>
      <c r="Y5149" s="108"/>
    </row>
    <row r="5150" spans="23:25" x14ac:dyDescent="0.25">
      <c r="W5150" s="107"/>
      <c r="X5150" s="62"/>
      <c r="Y5150" s="108"/>
    </row>
    <row r="5151" spans="23:25" x14ac:dyDescent="0.25">
      <c r="W5151" s="107"/>
      <c r="X5151" s="62"/>
      <c r="Y5151" s="108"/>
    </row>
    <row r="5152" spans="23:25" x14ac:dyDescent="0.25">
      <c r="W5152" s="107"/>
      <c r="X5152" s="62"/>
      <c r="Y5152" s="108"/>
    </row>
    <row r="5153" spans="23:25" x14ac:dyDescent="0.25">
      <c r="W5153" s="107"/>
      <c r="X5153" s="62"/>
      <c r="Y5153" s="108"/>
    </row>
    <row r="5154" spans="23:25" x14ac:dyDescent="0.25">
      <c r="W5154" s="107"/>
      <c r="X5154" s="62"/>
      <c r="Y5154" s="108"/>
    </row>
    <row r="5155" spans="23:25" x14ac:dyDescent="0.25">
      <c r="W5155" s="107"/>
      <c r="X5155" s="62"/>
      <c r="Y5155" s="108"/>
    </row>
    <row r="5156" spans="23:25" x14ac:dyDescent="0.25">
      <c r="W5156" s="107"/>
      <c r="X5156" s="62"/>
      <c r="Y5156" s="108"/>
    </row>
    <row r="5157" spans="23:25" x14ac:dyDescent="0.25">
      <c r="W5157" s="107"/>
      <c r="X5157" s="62"/>
      <c r="Y5157" s="108"/>
    </row>
    <row r="5158" spans="23:25" x14ac:dyDescent="0.25">
      <c r="W5158" s="107"/>
      <c r="X5158" s="62"/>
      <c r="Y5158" s="108"/>
    </row>
    <row r="5159" spans="23:25" x14ac:dyDescent="0.25">
      <c r="W5159" s="107"/>
      <c r="X5159" s="62"/>
      <c r="Y5159" s="108"/>
    </row>
    <row r="5160" spans="23:25" x14ac:dyDescent="0.25">
      <c r="W5160" s="107"/>
      <c r="X5160" s="62"/>
      <c r="Y5160" s="108"/>
    </row>
    <row r="5161" spans="23:25" x14ac:dyDescent="0.25">
      <c r="W5161" s="107"/>
      <c r="X5161" s="62"/>
      <c r="Y5161" s="108"/>
    </row>
    <row r="5162" spans="23:25" x14ac:dyDescent="0.25">
      <c r="W5162" s="107"/>
      <c r="X5162" s="62"/>
      <c r="Y5162" s="108"/>
    </row>
    <row r="5163" spans="23:25" x14ac:dyDescent="0.25">
      <c r="W5163" s="107"/>
      <c r="X5163" s="62"/>
      <c r="Y5163" s="108"/>
    </row>
    <row r="5164" spans="23:25" x14ac:dyDescent="0.25">
      <c r="W5164" s="107"/>
      <c r="X5164" s="62"/>
      <c r="Y5164" s="108"/>
    </row>
    <row r="5165" spans="23:25" x14ac:dyDescent="0.25">
      <c r="W5165" s="107"/>
      <c r="X5165" s="62"/>
      <c r="Y5165" s="108"/>
    </row>
    <row r="5166" spans="23:25" x14ac:dyDescent="0.25">
      <c r="W5166" s="107"/>
      <c r="X5166" s="62"/>
      <c r="Y5166" s="108"/>
    </row>
    <row r="5167" spans="23:25" x14ac:dyDescent="0.25">
      <c r="W5167" s="107"/>
      <c r="X5167" s="62"/>
      <c r="Y5167" s="108"/>
    </row>
    <row r="5168" spans="23:25" x14ac:dyDescent="0.25">
      <c r="W5168" s="107"/>
      <c r="X5168" s="62"/>
      <c r="Y5168" s="108"/>
    </row>
    <row r="5169" spans="23:25" x14ac:dyDescent="0.25">
      <c r="W5169" s="107"/>
      <c r="X5169" s="62"/>
      <c r="Y5169" s="108"/>
    </row>
    <row r="5170" spans="23:25" x14ac:dyDescent="0.25">
      <c r="W5170" s="107"/>
      <c r="X5170" s="62"/>
      <c r="Y5170" s="108"/>
    </row>
    <row r="5171" spans="23:25" x14ac:dyDescent="0.25">
      <c r="W5171" s="107"/>
      <c r="X5171" s="62"/>
      <c r="Y5171" s="108"/>
    </row>
    <row r="5172" spans="23:25" x14ac:dyDescent="0.25">
      <c r="W5172" s="107"/>
      <c r="X5172" s="62"/>
      <c r="Y5172" s="108"/>
    </row>
    <row r="5173" spans="23:25" x14ac:dyDescent="0.25">
      <c r="W5173" s="107"/>
      <c r="X5173" s="62"/>
      <c r="Y5173" s="108"/>
    </row>
    <row r="5174" spans="23:25" x14ac:dyDescent="0.25">
      <c r="W5174" s="107"/>
      <c r="X5174" s="62"/>
      <c r="Y5174" s="108"/>
    </row>
    <row r="5175" spans="23:25" x14ac:dyDescent="0.25">
      <c r="W5175" s="107"/>
      <c r="X5175" s="62"/>
      <c r="Y5175" s="108"/>
    </row>
    <row r="5176" spans="23:25" x14ac:dyDescent="0.25">
      <c r="W5176" s="107"/>
      <c r="X5176" s="62"/>
      <c r="Y5176" s="108"/>
    </row>
    <row r="5177" spans="23:25" x14ac:dyDescent="0.25">
      <c r="W5177" s="107"/>
      <c r="X5177" s="62"/>
      <c r="Y5177" s="108"/>
    </row>
    <row r="5178" spans="23:25" x14ac:dyDescent="0.25">
      <c r="W5178" s="107"/>
      <c r="X5178" s="62"/>
      <c r="Y5178" s="108"/>
    </row>
    <row r="5179" spans="23:25" x14ac:dyDescent="0.25">
      <c r="W5179" s="107"/>
      <c r="X5179" s="62"/>
      <c r="Y5179" s="108"/>
    </row>
    <row r="5180" spans="23:25" x14ac:dyDescent="0.25">
      <c r="W5180" s="107"/>
      <c r="X5180" s="62"/>
      <c r="Y5180" s="108"/>
    </row>
    <row r="5181" spans="23:25" x14ac:dyDescent="0.25">
      <c r="W5181" s="107"/>
      <c r="X5181" s="62"/>
      <c r="Y5181" s="108"/>
    </row>
    <row r="5182" spans="23:25" x14ac:dyDescent="0.25">
      <c r="W5182" s="107"/>
      <c r="X5182" s="62"/>
      <c r="Y5182" s="108"/>
    </row>
    <row r="5183" spans="23:25" x14ac:dyDescent="0.25">
      <c r="W5183" s="107"/>
      <c r="X5183" s="62"/>
      <c r="Y5183" s="108"/>
    </row>
    <row r="5184" spans="23:25" x14ac:dyDescent="0.25">
      <c r="W5184" s="107"/>
      <c r="X5184" s="62"/>
      <c r="Y5184" s="108"/>
    </row>
    <row r="5185" spans="23:25" x14ac:dyDescent="0.25">
      <c r="W5185" s="107"/>
      <c r="X5185" s="62"/>
      <c r="Y5185" s="108"/>
    </row>
    <row r="5186" spans="23:25" x14ac:dyDescent="0.25">
      <c r="W5186" s="107"/>
      <c r="X5186" s="62"/>
      <c r="Y5186" s="108"/>
    </row>
    <row r="5187" spans="23:25" x14ac:dyDescent="0.25">
      <c r="W5187" s="107"/>
      <c r="X5187" s="62"/>
      <c r="Y5187" s="108"/>
    </row>
    <row r="5188" spans="23:25" x14ac:dyDescent="0.25">
      <c r="W5188" s="107"/>
      <c r="X5188" s="62"/>
      <c r="Y5188" s="108"/>
    </row>
    <row r="5189" spans="23:25" x14ac:dyDescent="0.25">
      <c r="W5189" s="107"/>
      <c r="X5189" s="62"/>
      <c r="Y5189" s="108"/>
    </row>
    <row r="5190" spans="23:25" x14ac:dyDescent="0.25">
      <c r="W5190" s="107"/>
      <c r="X5190" s="62"/>
      <c r="Y5190" s="108"/>
    </row>
    <row r="5191" spans="23:25" x14ac:dyDescent="0.25">
      <c r="W5191" s="107"/>
      <c r="X5191" s="62"/>
      <c r="Y5191" s="108"/>
    </row>
    <row r="5192" spans="23:25" x14ac:dyDescent="0.25">
      <c r="W5192" s="107"/>
      <c r="X5192" s="62"/>
      <c r="Y5192" s="108"/>
    </row>
    <row r="5193" spans="23:25" x14ac:dyDescent="0.25">
      <c r="W5193" s="107"/>
      <c r="X5193" s="62"/>
      <c r="Y5193" s="108"/>
    </row>
    <row r="5194" spans="23:25" x14ac:dyDescent="0.25">
      <c r="W5194" s="107"/>
      <c r="X5194" s="62"/>
      <c r="Y5194" s="108"/>
    </row>
    <row r="5195" spans="23:25" x14ac:dyDescent="0.25">
      <c r="W5195" s="107"/>
      <c r="X5195" s="62"/>
      <c r="Y5195" s="108"/>
    </row>
    <row r="5196" spans="23:25" x14ac:dyDescent="0.25">
      <c r="W5196" s="107"/>
      <c r="X5196" s="62"/>
      <c r="Y5196" s="108"/>
    </row>
    <row r="5197" spans="23:25" x14ac:dyDescent="0.25">
      <c r="W5197" s="107"/>
      <c r="X5197" s="62"/>
      <c r="Y5197" s="108"/>
    </row>
    <row r="5198" spans="23:25" x14ac:dyDescent="0.25">
      <c r="W5198" s="107"/>
      <c r="X5198" s="62"/>
      <c r="Y5198" s="108"/>
    </row>
    <row r="5199" spans="23:25" x14ac:dyDescent="0.25">
      <c r="W5199" s="107"/>
      <c r="X5199" s="62"/>
      <c r="Y5199" s="108"/>
    </row>
    <row r="5200" spans="23:25" x14ac:dyDescent="0.25">
      <c r="W5200" s="107"/>
      <c r="X5200" s="62"/>
      <c r="Y5200" s="108"/>
    </row>
    <row r="5201" spans="23:25" x14ac:dyDescent="0.25">
      <c r="W5201" s="107"/>
      <c r="X5201" s="62"/>
      <c r="Y5201" s="108"/>
    </row>
    <row r="5202" spans="23:25" x14ac:dyDescent="0.25">
      <c r="W5202" s="107"/>
      <c r="X5202" s="62"/>
      <c r="Y5202" s="108"/>
    </row>
    <row r="5203" spans="23:25" x14ac:dyDescent="0.25">
      <c r="W5203" s="107"/>
      <c r="X5203" s="62"/>
      <c r="Y5203" s="108"/>
    </row>
    <row r="5204" spans="23:25" x14ac:dyDescent="0.25">
      <c r="W5204" s="107"/>
      <c r="X5204" s="62"/>
      <c r="Y5204" s="108"/>
    </row>
    <row r="5205" spans="23:25" x14ac:dyDescent="0.25">
      <c r="W5205" s="107"/>
      <c r="X5205" s="62"/>
      <c r="Y5205" s="108"/>
    </row>
    <row r="5206" spans="23:25" x14ac:dyDescent="0.25">
      <c r="W5206" s="107"/>
      <c r="X5206" s="62"/>
      <c r="Y5206" s="108"/>
    </row>
    <row r="5207" spans="23:25" x14ac:dyDescent="0.25">
      <c r="W5207" s="107"/>
      <c r="X5207" s="62"/>
      <c r="Y5207" s="108"/>
    </row>
    <row r="5208" spans="23:25" x14ac:dyDescent="0.25">
      <c r="W5208" s="107"/>
      <c r="X5208" s="62"/>
      <c r="Y5208" s="108"/>
    </row>
    <row r="5209" spans="23:25" x14ac:dyDescent="0.25">
      <c r="W5209" s="107"/>
      <c r="X5209" s="62"/>
      <c r="Y5209" s="108"/>
    </row>
    <row r="5210" spans="23:25" x14ac:dyDescent="0.25">
      <c r="W5210" s="107"/>
      <c r="X5210" s="62"/>
      <c r="Y5210" s="108"/>
    </row>
    <row r="5211" spans="23:25" x14ac:dyDescent="0.25">
      <c r="W5211" s="107"/>
      <c r="X5211" s="62"/>
      <c r="Y5211" s="108"/>
    </row>
    <row r="5212" spans="23:25" x14ac:dyDescent="0.25">
      <c r="W5212" s="107"/>
      <c r="X5212" s="62"/>
      <c r="Y5212" s="108"/>
    </row>
    <row r="5213" spans="23:25" x14ac:dyDescent="0.25">
      <c r="W5213" s="107"/>
      <c r="X5213" s="62"/>
      <c r="Y5213" s="108"/>
    </row>
    <row r="5214" spans="23:25" x14ac:dyDescent="0.25">
      <c r="W5214" s="107"/>
      <c r="X5214" s="62"/>
      <c r="Y5214" s="108"/>
    </row>
    <row r="5215" spans="23:25" x14ac:dyDescent="0.25">
      <c r="W5215" s="107"/>
      <c r="X5215" s="62"/>
      <c r="Y5215" s="108"/>
    </row>
    <row r="5216" spans="23:25" x14ac:dyDescent="0.25">
      <c r="W5216" s="107"/>
      <c r="X5216" s="62"/>
      <c r="Y5216" s="108"/>
    </row>
    <row r="5217" spans="23:25" x14ac:dyDescent="0.25">
      <c r="W5217" s="107"/>
      <c r="X5217" s="62"/>
      <c r="Y5217" s="108"/>
    </row>
    <row r="5218" spans="23:25" x14ac:dyDescent="0.25">
      <c r="W5218" s="107"/>
      <c r="X5218" s="62"/>
      <c r="Y5218" s="108"/>
    </row>
    <row r="5219" spans="23:25" x14ac:dyDescent="0.25">
      <c r="W5219" s="107"/>
      <c r="X5219" s="62"/>
      <c r="Y5219" s="108"/>
    </row>
    <row r="5220" spans="23:25" x14ac:dyDescent="0.25">
      <c r="W5220" s="107"/>
      <c r="X5220" s="62"/>
      <c r="Y5220" s="108"/>
    </row>
    <row r="5221" spans="23:25" x14ac:dyDescent="0.25">
      <c r="W5221" s="107"/>
      <c r="X5221" s="62"/>
      <c r="Y5221" s="108"/>
    </row>
    <row r="5222" spans="23:25" x14ac:dyDescent="0.25">
      <c r="W5222" s="107"/>
      <c r="X5222" s="62"/>
      <c r="Y5222" s="108"/>
    </row>
    <row r="5223" spans="23:25" x14ac:dyDescent="0.25">
      <c r="W5223" s="107"/>
      <c r="X5223" s="62"/>
      <c r="Y5223" s="108"/>
    </row>
    <row r="5224" spans="23:25" x14ac:dyDescent="0.25">
      <c r="W5224" s="107"/>
      <c r="X5224" s="62"/>
      <c r="Y5224" s="108"/>
    </row>
    <row r="5225" spans="23:25" x14ac:dyDescent="0.25">
      <c r="W5225" s="107"/>
      <c r="X5225" s="62"/>
      <c r="Y5225" s="108"/>
    </row>
    <row r="5226" spans="23:25" x14ac:dyDescent="0.25">
      <c r="W5226" s="107"/>
      <c r="X5226" s="62"/>
      <c r="Y5226" s="108"/>
    </row>
    <row r="5227" spans="23:25" x14ac:dyDescent="0.25">
      <c r="W5227" s="107"/>
      <c r="X5227" s="62"/>
      <c r="Y5227" s="108"/>
    </row>
    <row r="5228" spans="23:25" x14ac:dyDescent="0.25">
      <c r="W5228" s="107"/>
      <c r="X5228" s="62"/>
      <c r="Y5228" s="108"/>
    </row>
    <row r="5229" spans="23:25" x14ac:dyDescent="0.25">
      <c r="W5229" s="107"/>
      <c r="X5229" s="62"/>
      <c r="Y5229" s="108"/>
    </row>
    <row r="5230" spans="23:25" x14ac:dyDescent="0.25">
      <c r="W5230" s="107"/>
      <c r="X5230" s="62"/>
      <c r="Y5230" s="108"/>
    </row>
    <row r="5231" spans="23:25" x14ac:dyDescent="0.25">
      <c r="W5231" s="107"/>
      <c r="X5231" s="62"/>
      <c r="Y5231" s="108"/>
    </row>
    <row r="5232" spans="23:25" x14ac:dyDescent="0.25">
      <c r="W5232" s="107"/>
      <c r="X5232" s="62"/>
      <c r="Y5232" s="108"/>
    </row>
    <row r="5233" spans="23:25" x14ac:dyDescent="0.25">
      <c r="W5233" s="107"/>
      <c r="X5233" s="62"/>
      <c r="Y5233" s="108"/>
    </row>
    <row r="5234" spans="23:25" x14ac:dyDescent="0.25">
      <c r="W5234" s="107"/>
      <c r="X5234" s="62"/>
      <c r="Y5234" s="108"/>
    </row>
    <row r="5235" spans="23:25" x14ac:dyDescent="0.25">
      <c r="W5235" s="107"/>
      <c r="X5235" s="62"/>
      <c r="Y5235" s="108"/>
    </row>
    <row r="5236" spans="23:25" x14ac:dyDescent="0.25">
      <c r="W5236" s="107"/>
      <c r="X5236" s="62"/>
      <c r="Y5236" s="108"/>
    </row>
    <row r="5237" spans="23:25" x14ac:dyDescent="0.25">
      <c r="W5237" s="107"/>
      <c r="X5237" s="62"/>
      <c r="Y5237" s="108"/>
    </row>
    <row r="5238" spans="23:25" x14ac:dyDescent="0.25">
      <c r="W5238" s="107"/>
      <c r="X5238" s="62"/>
      <c r="Y5238" s="108"/>
    </row>
    <row r="5239" spans="23:25" x14ac:dyDescent="0.25">
      <c r="W5239" s="107"/>
      <c r="X5239" s="62"/>
      <c r="Y5239" s="108"/>
    </row>
    <row r="5240" spans="23:25" x14ac:dyDescent="0.25">
      <c r="W5240" s="107"/>
      <c r="X5240" s="62"/>
      <c r="Y5240" s="108"/>
    </row>
    <row r="5241" spans="23:25" x14ac:dyDescent="0.25">
      <c r="W5241" s="107"/>
      <c r="X5241" s="62"/>
      <c r="Y5241" s="108"/>
    </row>
    <row r="5242" spans="23:25" x14ac:dyDescent="0.25">
      <c r="W5242" s="107"/>
      <c r="X5242" s="62"/>
      <c r="Y5242" s="108"/>
    </row>
    <row r="5243" spans="23:25" x14ac:dyDescent="0.25">
      <c r="W5243" s="107"/>
      <c r="X5243" s="62"/>
      <c r="Y5243" s="108"/>
    </row>
    <row r="5244" spans="23:25" x14ac:dyDescent="0.25">
      <c r="W5244" s="107"/>
      <c r="X5244" s="62"/>
      <c r="Y5244" s="108"/>
    </row>
    <row r="5245" spans="23:25" x14ac:dyDescent="0.25">
      <c r="W5245" s="107"/>
      <c r="X5245" s="62"/>
      <c r="Y5245" s="108"/>
    </row>
    <row r="5246" spans="23:25" x14ac:dyDescent="0.25">
      <c r="W5246" s="107"/>
      <c r="X5246" s="62"/>
      <c r="Y5246" s="108"/>
    </row>
    <row r="5247" spans="23:25" x14ac:dyDescent="0.25">
      <c r="W5247" s="107"/>
      <c r="X5247" s="62"/>
      <c r="Y5247" s="108"/>
    </row>
    <row r="5248" spans="23:25" x14ac:dyDescent="0.25">
      <c r="W5248" s="107"/>
      <c r="X5248" s="62"/>
      <c r="Y5248" s="108"/>
    </row>
    <row r="5249" spans="23:25" x14ac:dyDescent="0.25">
      <c r="W5249" s="107"/>
      <c r="X5249" s="62"/>
      <c r="Y5249" s="108"/>
    </row>
    <row r="5250" spans="23:25" x14ac:dyDescent="0.25">
      <c r="W5250" s="107"/>
      <c r="X5250" s="62"/>
      <c r="Y5250" s="108"/>
    </row>
    <row r="5251" spans="23:25" x14ac:dyDescent="0.25">
      <c r="W5251" s="107"/>
      <c r="X5251" s="62"/>
      <c r="Y5251" s="108"/>
    </row>
    <row r="5252" spans="23:25" x14ac:dyDescent="0.25">
      <c r="W5252" s="107"/>
      <c r="X5252" s="62"/>
      <c r="Y5252" s="108"/>
    </row>
    <row r="5253" spans="23:25" x14ac:dyDescent="0.25">
      <c r="W5253" s="107"/>
      <c r="X5253" s="62"/>
      <c r="Y5253" s="108"/>
    </row>
    <row r="5254" spans="23:25" x14ac:dyDescent="0.25">
      <c r="W5254" s="107"/>
      <c r="X5254" s="62"/>
      <c r="Y5254" s="108"/>
    </row>
    <row r="5255" spans="23:25" x14ac:dyDescent="0.25">
      <c r="W5255" s="107"/>
      <c r="X5255" s="62"/>
      <c r="Y5255" s="108"/>
    </row>
    <row r="5256" spans="23:25" x14ac:dyDescent="0.25">
      <c r="W5256" s="107"/>
      <c r="X5256" s="62"/>
      <c r="Y5256" s="108"/>
    </row>
    <row r="5257" spans="23:25" x14ac:dyDescent="0.25">
      <c r="W5257" s="107"/>
      <c r="X5257" s="62"/>
      <c r="Y5257" s="108"/>
    </row>
    <row r="5258" spans="23:25" x14ac:dyDescent="0.25">
      <c r="W5258" s="107"/>
      <c r="X5258" s="62"/>
      <c r="Y5258" s="108"/>
    </row>
    <row r="5259" spans="23:25" x14ac:dyDescent="0.25">
      <c r="W5259" s="107"/>
      <c r="X5259" s="62"/>
      <c r="Y5259" s="108"/>
    </row>
    <row r="5260" spans="23:25" x14ac:dyDescent="0.25">
      <c r="W5260" s="107"/>
      <c r="X5260" s="62"/>
      <c r="Y5260" s="108"/>
    </row>
    <row r="5261" spans="23:25" x14ac:dyDescent="0.25">
      <c r="W5261" s="107"/>
      <c r="X5261" s="62"/>
      <c r="Y5261" s="108"/>
    </row>
    <row r="5262" spans="23:25" x14ac:dyDescent="0.25">
      <c r="W5262" s="107"/>
      <c r="X5262" s="62"/>
      <c r="Y5262" s="108"/>
    </row>
    <row r="5263" spans="23:25" x14ac:dyDescent="0.25">
      <c r="W5263" s="107"/>
      <c r="X5263" s="62"/>
      <c r="Y5263" s="108"/>
    </row>
    <row r="5264" spans="23:25" x14ac:dyDescent="0.25">
      <c r="W5264" s="107"/>
      <c r="X5264" s="62"/>
      <c r="Y5264" s="108"/>
    </row>
    <row r="5265" spans="23:25" x14ac:dyDescent="0.25">
      <c r="W5265" s="107"/>
      <c r="X5265" s="62"/>
      <c r="Y5265" s="108"/>
    </row>
    <row r="5266" spans="23:25" x14ac:dyDescent="0.25">
      <c r="W5266" s="107"/>
      <c r="X5266" s="62"/>
      <c r="Y5266" s="108"/>
    </row>
    <row r="5267" spans="23:25" x14ac:dyDescent="0.25">
      <c r="W5267" s="107"/>
      <c r="X5267" s="62"/>
      <c r="Y5267" s="108"/>
    </row>
    <row r="5268" spans="23:25" x14ac:dyDescent="0.25">
      <c r="W5268" s="107"/>
      <c r="X5268" s="62"/>
      <c r="Y5268" s="108"/>
    </row>
    <row r="5269" spans="23:25" x14ac:dyDescent="0.25">
      <c r="W5269" s="107"/>
      <c r="X5269" s="62"/>
      <c r="Y5269" s="108"/>
    </row>
    <row r="5270" spans="23:25" x14ac:dyDescent="0.25">
      <c r="W5270" s="107"/>
      <c r="X5270" s="62"/>
      <c r="Y5270" s="108"/>
    </row>
    <row r="5271" spans="23:25" x14ac:dyDescent="0.25">
      <c r="W5271" s="107"/>
      <c r="X5271" s="62"/>
      <c r="Y5271" s="108"/>
    </row>
    <row r="5272" spans="23:25" x14ac:dyDescent="0.25">
      <c r="W5272" s="107"/>
      <c r="X5272" s="62"/>
      <c r="Y5272" s="108"/>
    </row>
    <row r="5273" spans="23:25" x14ac:dyDescent="0.25">
      <c r="W5273" s="107"/>
      <c r="X5273" s="62"/>
      <c r="Y5273" s="108"/>
    </row>
    <row r="5274" spans="23:25" x14ac:dyDescent="0.25">
      <c r="W5274" s="107"/>
      <c r="X5274" s="62"/>
      <c r="Y5274" s="108"/>
    </row>
    <row r="5275" spans="23:25" x14ac:dyDescent="0.25">
      <c r="W5275" s="107"/>
      <c r="X5275" s="62"/>
      <c r="Y5275" s="108"/>
    </row>
    <row r="5276" spans="23:25" x14ac:dyDescent="0.25">
      <c r="W5276" s="107"/>
      <c r="X5276" s="62"/>
      <c r="Y5276" s="108"/>
    </row>
    <row r="5277" spans="23:25" x14ac:dyDescent="0.25">
      <c r="W5277" s="107"/>
      <c r="X5277" s="62"/>
      <c r="Y5277" s="108"/>
    </row>
    <row r="5278" spans="23:25" x14ac:dyDescent="0.25">
      <c r="W5278" s="107"/>
      <c r="X5278" s="62"/>
      <c r="Y5278" s="108"/>
    </row>
    <row r="5279" spans="23:25" x14ac:dyDescent="0.25">
      <c r="W5279" s="107"/>
      <c r="X5279" s="62"/>
      <c r="Y5279" s="108"/>
    </row>
    <row r="5280" spans="23:25" x14ac:dyDescent="0.25">
      <c r="W5280" s="107"/>
      <c r="X5280" s="62"/>
      <c r="Y5280" s="108"/>
    </row>
    <row r="5281" spans="23:25" x14ac:dyDescent="0.25">
      <c r="W5281" s="107"/>
      <c r="X5281" s="62"/>
      <c r="Y5281" s="108"/>
    </row>
    <row r="5282" spans="23:25" x14ac:dyDescent="0.25">
      <c r="W5282" s="107"/>
      <c r="X5282" s="62"/>
      <c r="Y5282" s="108"/>
    </row>
    <row r="5283" spans="23:25" x14ac:dyDescent="0.25">
      <c r="W5283" s="107"/>
      <c r="X5283" s="62"/>
      <c r="Y5283" s="108"/>
    </row>
    <row r="5284" spans="23:25" x14ac:dyDescent="0.25">
      <c r="W5284" s="107"/>
      <c r="X5284" s="62"/>
      <c r="Y5284" s="108"/>
    </row>
    <row r="5285" spans="23:25" x14ac:dyDescent="0.25">
      <c r="W5285" s="107"/>
      <c r="X5285" s="62"/>
      <c r="Y5285" s="108"/>
    </row>
    <row r="5286" spans="23:25" x14ac:dyDescent="0.25">
      <c r="W5286" s="107"/>
      <c r="X5286" s="62"/>
      <c r="Y5286" s="108"/>
    </row>
    <row r="5287" spans="23:25" x14ac:dyDescent="0.25">
      <c r="W5287" s="107"/>
      <c r="X5287" s="62"/>
      <c r="Y5287" s="108"/>
    </row>
    <row r="5288" spans="23:25" x14ac:dyDescent="0.25">
      <c r="W5288" s="107"/>
      <c r="X5288" s="62"/>
      <c r="Y5288" s="108"/>
    </row>
    <row r="5289" spans="23:25" x14ac:dyDescent="0.25">
      <c r="W5289" s="107"/>
      <c r="X5289" s="62"/>
      <c r="Y5289" s="108"/>
    </row>
    <row r="5290" spans="23:25" x14ac:dyDescent="0.25">
      <c r="W5290" s="107"/>
      <c r="X5290" s="62"/>
      <c r="Y5290" s="108"/>
    </row>
    <row r="5291" spans="23:25" x14ac:dyDescent="0.25">
      <c r="W5291" s="107"/>
      <c r="X5291" s="62"/>
      <c r="Y5291" s="108"/>
    </row>
    <row r="5292" spans="23:25" x14ac:dyDescent="0.25">
      <c r="W5292" s="107"/>
      <c r="X5292" s="62"/>
      <c r="Y5292" s="108"/>
    </row>
    <row r="5293" spans="23:25" x14ac:dyDescent="0.25">
      <c r="W5293" s="107"/>
      <c r="X5293" s="62"/>
      <c r="Y5293" s="108"/>
    </row>
    <row r="5294" spans="23:25" x14ac:dyDescent="0.25">
      <c r="W5294" s="107"/>
      <c r="X5294" s="62"/>
      <c r="Y5294" s="108"/>
    </row>
    <row r="5295" spans="23:25" x14ac:dyDescent="0.25">
      <c r="W5295" s="107"/>
      <c r="X5295" s="62"/>
      <c r="Y5295" s="108"/>
    </row>
    <row r="5296" spans="23:25" x14ac:dyDescent="0.25">
      <c r="W5296" s="107"/>
      <c r="X5296" s="62"/>
      <c r="Y5296" s="108"/>
    </row>
    <row r="5297" spans="23:25" x14ac:dyDescent="0.25">
      <c r="W5297" s="107"/>
      <c r="X5297" s="62"/>
      <c r="Y5297" s="108"/>
    </row>
    <row r="5298" spans="23:25" x14ac:dyDescent="0.25">
      <c r="W5298" s="107"/>
      <c r="X5298" s="62"/>
      <c r="Y5298" s="108"/>
    </row>
    <row r="5299" spans="23:25" x14ac:dyDescent="0.25">
      <c r="W5299" s="107"/>
      <c r="X5299" s="62"/>
      <c r="Y5299" s="108"/>
    </row>
    <row r="5300" spans="23:25" x14ac:dyDescent="0.25">
      <c r="W5300" s="107"/>
      <c r="X5300" s="62"/>
      <c r="Y5300" s="108"/>
    </row>
    <row r="5301" spans="23:25" x14ac:dyDescent="0.25">
      <c r="W5301" s="107"/>
      <c r="X5301" s="62"/>
      <c r="Y5301" s="108"/>
    </row>
    <row r="5302" spans="23:25" x14ac:dyDescent="0.25">
      <c r="W5302" s="107"/>
      <c r="X5302" s="62"/>
      <c r="Y5302" s="108"/>
    </row>
    <row r="5303" spans="23:25" x14ac:dyDescent="0.25">
      <c r="W5303" s="107"/>
      <c r="X5303" s="62"/>
      <c r="Y5303" s="108"/>
    </row>
    <row r="5304" spans="23:25" x14ac:dyDescent="0.25">
      <c r="W5304" s="107"/>
      <c r="X5304" s="62"/>
      <c r="Y5304" s="108"/>
    </row>
    <row r="5305" spans="23:25" x14ac:dyDescent="0.25">
      <c r="W5305" s="107"/>
      <c r="X5305" s="62"/>
      <c r="Y5305" s="108"/>
    </row>
    <row r="5306" spans="23:25" x14ac:dyDescent="0.25">
      <c r="W5306" s="107"/>
      <c r="X5306" s="62"/>
      <c r="Y5306" s="108"/>
    </row>
    <row r="5307" spans="23:25" x14ac:dyDescent="0.25">
      <c r="W5307" s="107"/>
      <c r="X5307" s="62"/>
      <c r="Y5307" s="108"/>
    </row>
    <row r="5308" spans="23:25" x14ac:dyDescent="0.25">
      <c r="W5308" s="107"/>
      <c r="X5308" s="62"/>
      <c r="Y5308" s="108"/>
    </row>
    <row r="5309" spans="23:25" x14ac:dyDescent="0.25">
      <c r="W5309" s="107"/>
      <c r="X5309" s="62"/>
      <c r="Y5309" s="108"/>
    </row>
    <row r="5310" spans="23:25" x14ac:dyDescent="0.25">
      <c r="W5310" s="107"/>
      <c r="X5310" s="62"/>
      <c r="Y5310" s="108"/>
    </row>
    <row r="5311" spans="23:25" x14ac:dyDescent="0.25">
      <c r="W5311" s="107"/>
      <c r="X5311" s="62"/>
      <c r="Y5311" s="108"/>
    </row>
    <row r="5312" spans="23:25" x14ac:dyDescent="0.25">
      <c r="W5312" s="107"/>
      <c r="X5312" s="62"/>
      <c r="Y5312" s="108"/>
    </row>
    <row r="5313" spans="23:25" x14ac:dyDescent="0.25">
      <c r="W5313" s="107"/>
      <c r="X5313" s="62"/>
      <c r="Y5313" s="108"/>
    </row>
    <row r="5314" spans="23:25" x14ac:dyDescent="0.25">
      <c r="W5314" s="107"/>
      <c r="X5314" s="62"/>
      <c r="Y5314" s="108"/>
    </row>
    <row r="5315" spans="23:25" x14ac:dyDescent="0.25">
      <c r="W5315" s="107"/>
      <c r="X5315" s="62"/>
      <c r="Y5315" s="108"/>
    </row>
    <row r="5316" spans="23:25" x14ac:dyDescent="0.25">
      <c r="W5316" s="107"/>
      <c r="X5316" s="62"/>
      <c r="Y5316" s="108"/>
    </row>
    <row r="5317" spans="23:25" x14ac:dyDescent="0.25">
      <c r="W5317" s="107"/>
      <c r="X5317" s="62"/>
      <c r="Y5317" s="108"/>
    </row>
    <row r="5318" spans="23:25" x14ac:dyDescent="0.25">
      <c r="W5318" s="107"/>
      <c r="X5318" s="62"/>
      <c r="Y5318" s="108"/>
    </row>
    <row r="5319" spans="23:25" x14ac:dyDescent="0.25">
      <c r="W5319" s="107"/>
      <c r="X5319" s="62"/>
      <c r="Y5319" s="108"/>
    </row>
    <row r="5320" spans="23:25" x14ac:dyDescent="0.25">
      <c r="W5320" s="107"/>
      <c r="X5320" s="62"/>
      <c r="Y5320" s="108"/>
    </row>
    <row r="5321" spans="23:25" x14ac:dyDescent="0.25">
      <c r="W5321" s="107"/>
      <c r="X5321" s="62"/>
      <c r="Y5321" s="108"/>
    </row>
    <row r="5322" spans="23:25" x14ac:dyDescent="0.25">
      <c r="W5322" s="107"/>
      <c r="X5322" s="62"/>
      <c r="Y5322" s="108"/>
    </row>
    <row r="5323" spans="23:25" x14ac:dyDescent="0.25">
      <c r="W5323" s="107"/>
      <c r="X5323" s="62"/>
      <c r="Y5323" s="108"/>
    </row>
    <row r="5324" spans="23:25" x14ac:dyDescent="0.25">
      <c r="W5324" s="107"/>
      <c r="X5324" s="62"/>
      <c r="Y5324" s="108"/>
    </row>
    <row r="5325" spans="23:25" x14ac:dyDescent="0.25">
      <c r="W5325" s="107"/>
      <c r="X5325" s="62"/>
      <c r="Y5325" s="108"/>
    </row>
    <row r="5326" spans="23:25" x14ac:dyDescent="0.25">
      <c r="W5326" s="107"/>
      <c r="X5326" s="62"/>
      <c r="Y5326" s="108"/>
    </row>
    <row r="5327" spans="23:25" x14ac:dyDescent="0.25">
      <c r="W5327" s="107"/>
      <c r="X5327" s="62"/>
      <c r="Y5327" s="108"/>
    </row>
    <row r="5328" spans="23:25" x14ac:dyDescent="0.25">
      <c r="W5328" s="107"/>
      <c r="X5328" s="62"/>
      <c r="Y5328" s="108"/>
    </row>
    <row r="5329" spans="23:25" x14ac:dyDescent="0.25">
      <c r="W5329" s="107"/>
      <c r="X5329" s="62"/>
      <c r="Y5329" s="108"/>
    </row>
    <row r="5330" spans="23:25" x14ac:dyDescent="0.25">
      <c r="W5330" s="107"/>
      <c r="X5330" s="62"/>
      <c r="Y5330" s="108"/>
    </row>
    <row r="5331" spans="23:25" x14ac:dyDescent="0.25">
      <c r="W5331" s="107"/>
      <c r="X5331" s="62"/>
      <c r="Y5331" s="108"/>
    </row>
    <row r="5332" spans="23:25" x14ac:dyDescent="0.25">
      <c r="W5332" s="107"/>
      <c r="X5332" s="62"/>
      <c r="Y5332" s="108"/>
    </row>
    <row r="5333" spans="23:25" x14ac:dyDescent="0.25">
      <c r="W5333" s="107"/>
      <c r="X5333" s="62"/>
      <c r="Y5333" s="108"/>
    </row>
    <row r="5334" spans="23:25" x14ac:dyDescent="0.25">
      <c r="W5334" s="107"/>
      <c r="X5334" s="62"/>
      <c r="Y5334" s="108"/>
    </row>
    <row r="5335" spans="23:25" x14ac:dyDescent="0.25">
      <c r="W5335" s="107"/>
      <c r="X5335" s="62"/>
      <c r="Y5335" s="108"/>
    </row>
    <row r="5336" spans="23:25" x14ac:dyDescent="0.25">
      <c r="W5336" s="107"/>
      <c r="X5336" s="62"/>
      <c r="Y5336" s="108"/>
    </row>
    <row r="5337" spans="23:25" x14ac:dyDescent="0.25">
      <c r="W5337" s="107"/>
      <c r="X5337" s="62"/>
      <c r="Y5337" s="108"/>
    </row>
    <row r="5338" spans="23:25" x14ac:dyDescent="0.25">
      <c r="W5338" s="107"/>
      <c r="X5338" s="62"/>
      <c r="Y5338" s="108"/>
    </row>
    <row r="5339" spans="23:25" x14ac:dyDescent="0.25">
      <c r="W5339" s="107"/>
      <c r="X5339" s="62"/>
      <c r="Y5339" s="108"/>
    </row>
    <row r="5340" spans="23:25" x14ac:dyDescent="0.25">
      <c r="W5340" s="107"/>
      <c r="X5340" s="62"/>
      <c r="Y5340" s="108"/>
    </row>
    <row r="5341" spans="23:25" x14ac:dyDescent="0.25">
      <c r="W5341" s="107"/>
      <c r="X5341" s="62"/>
      <c r="Y5341" s="108"/>
    </row>
    <row r="5342" spans="23:25" x14ac:dyDescent="0.25">
      <c r="W5342" s="107"/>
      <c r="X5342" s="62"/>
      <c r="Y5342" s="108"/>
    </row>
    <row r="5343" spans="23:25" x14ac:dyDescent="0.25">
      <c r="W5343" s="107"/>
      <c r="X5343" s="62"/>
      <c r="Y5343" s="108"/>
    </row>
    <row r="5344" spans="23:25" x14ac:dyDescent="0.25">
      <c r="W5344" s="107"/>
      <c r="X5344" s="62"/>
      <c r="Y5344" s="108"/>
    </row>
    <row r="5345" spans="23:25" x14ac:dyDescent="0.25">
      <c r="W5345" s="107"/>
      <c r="X5345" s="62"/>
      <c r="Y5345" s="108"/>
    </row>
    <row r="5346" spans="23:25" x14ac:dyDescent="0.25">
      <c r="W5346" s="107"/>
      <c r="X5346" s="62"/>
      <c r="Y5346" s="108"/>
    </row>
    <row r="5347" spans="23:25" x14ac:dyDescent="0.25">
      <c r="W5347" s="107"/>
      <c r="X5347" s="62"/>
      <c r="Y5347" s="108"/>
    </row>
    <row r="5348" spans="23:25" x14ac:dyDescent="0.25">
      <c r="W5348" s="107"/>
      <c r="X5348" s="62"/>
      <c r="Y5348" s="108"/>
    </row>
    <row r="5349" spans="23:25" x14ac:dyDescent="0.25">
      <c r="W5349" s="107"/>
      <c r="X5349" s="62"/>
      <c r="Y5349" s="108"/>
    </row>
    <row r="5350" spans="23:25" x14ac:dyDescent="0.25">
      <c r="W5350" s="107"/>
      <c r="X5350" s="62"/>
      <c r="Y5350" s="108"/>
    </row>
    <row r="5351" spans="23:25" x14ac:dyDescent="0.25">
      <c r="W5351" s="107"/>
      <c r="X5351" s="62"/>
      <c r="Y5351" s="108"/>
    </row>
    <row r="5352" spans="23:25" x14ac:dyDescent="0.25">
      <c r="W5352" s="107"/>
      <c r="X5352" s="62"/>
      <c r="Y5352" s="108"/>
    </row>
    <row r="5353" spans="23:25" x14ac:dyDescent="0.25">
      <c r="W5353" s="107"/>
      <c r="X5353" s="62"/>
      <c r="Y5353" s="108"/>
    </row>
    <row r="5354" spans="23:25" x14ac:dyDescent="0.25">
      <c r="W5354" s="107"/>
      <c r="X5354" s="62"/>
      <c r="Y5354" s="108"/>
    </row>
    <row r="5355" spans="23:25" x14ac:dyDescent="0.25">
      <c r="W5355" s="107"/>
      <c r="X5355" s="62"/>
      <c r="Y5355" s="108"/>
    </row>
    <row r="5356" spans="23:25" x14ac:dyDescent="0.25">
      <c r="W5356" s="107"/>
      <c r="X5356" s="62"/>
      <c r="Y5356" s="108"/>
    </row>
    <row r="5357" spans="23:25" x14ac:dyDescent="0.25">
      <c r="W5357" s="107"/>
      <c r="X5357" s="62"/>
      <c r="Y5357" s="108"/>
    </row>
    <row r="5358" spans="23:25" x14ac:dyDescent="0.25">
      <c r="W5358" s="107"/>
      <c r="X5358" s="62"/>
      <c r="Y5358" s="108"/>
    </row>
    <row r="5359" spans="23:25" x14ac:dyDescent="0.25">
      <c r="W5359" s="107"/>
      <c r="X5359" s="62"/>
      <c r="Y5359" s="108"/>
    </row>
    <row r="5360" spans="23:25" x14ac:dyDescent="0.25">
      <c r="W5360" s="107"/>
      <c r="X5360" s="62"/>
      <c r="Y5360" s="108"/>
    </row>
    <row r="5361" spans="23:25" x14ac:dyDescent="0.25">
      <c r="W5361" s="107"/>
      <c r="X5361" s="62"/>
      <c r="Y5361" s="108"/>
    </row>
    <row r="5362" spans="23:25" x14ac:dyDescent="0.25">
      <c r="W5362" s="107"/>
      <c r="X5362" s="62"/>
      <c r="Y5362" s="108"/>
    </row>
    <row r="5363" spans="23:25" x14ac:dyDescent="0.25">
      <c r="W5363" s="107"/>
      <c r="X5363" s="62"/>
      <c r="Y5363" s="108"/>
    </row>
    <row r="5364" spans="23:25" x14ac:dyDescent="0.25">
      <c r="W5364" s="107"/>
      <c r="X5364" s="62"/>
      <c r="Y5364" s="108"/>
    </row>
    <row r="5365" spans="23:25" x14ac:dyDescent="0.25">
      <c r="W5365" s="107"/>
      <c r="X5365" s="62"/>
      <c r="Y5365" s="108"/>
    </row>
    <row r="5366" spans="23:25" x14ac:dyDescent="0.25">
      <c r="W5366" s="107"/>
      <c r="X5366" s="62"/>
      <c r="Y5366" s="108"/>
    </row>
    <row r="5367" spans="23:25" x14ac:dyDescent="0.25">
      <c r="W5367" s="107"/>
      <c r="X5367" s="62"/>
      <c r="Y5367" s="108"/>
    </row>
    <row r="5368" spans="23:25" x14ac:dyDescent="0.25">
      <c r="W5368" s="107"/>
      <c r="X5368" s="62"/>
      <c r="Y5368" s="108"/>
    </row>
    <row r="5369" spans="23:25" x14ac:dyDescent="0.25">
      <c r="W5369" s="107"/>
      <c r="X5369" s="62"/>
      <c r="Y5369" s="108"/>
    </row>
    <row r="5370" spans="23:25" x14ac:dyDescent="0.25">
      <c r="W5370" s="107"/>
      <c r="X5370" s="62"/>
      <c r="Y5370" s="108"/>
    </row>
    <row r="5371" spans="23:25" x14ac:dyDescent="0.25">
      <c r="W5371" s="107"/>
      <c r="X5371" s="62"/>
      <c r="Y5371" s="108"/>
    </row>
    <row r="5372" spans="23:25" x14ac:dyDescent="0.25">
      <c r="W5372" s="107"/>
      <c r="X5372" s="62"/>
      <c r="Y5372" s="108"/>
    </row>
    <row r="5373" spans="23:25" x14ac:dyDescent="0.25">
      <c r="W5373" s="107"/>
      <c r="X5373" s="62"/>
      <c r="Y5373" s="108"/>
    </row>
    <row r="5374" spans="23:25" x14ac:dyDescent="0.25">
      <c r="W5374" s="107"/>
      <c r="X5374" s="62"/>
      <c r="Y5374" s="108"/>
    </row>
    <row r="5375" spans="23:25" x14ac:dyDescent="0.25">
      <c r="W5375" s="107"/>
      <c r="X5375" s="62"/>
      <c r="Y5375" s="108"/>
    </row>
    <row r="5376" spans="23:25" x14ac:dyDescent="0.25">
      <c r="W5376" s="107"/>
      <c r="X5376" s="62"/>
      <c r="Y5376" s="108"/>
    </row>
    <row r="5377" spans="23:25" x14ac:dyDescent="0.25">
      <c r="W5377" s="107"/>
      <c r="X5377" s="62"/>
      <c r="Y5377" s="108"/>
    </row>
    <row r="5378" spans="23:25" x14ac:dyDescent="0.25">
      <c r="W5378" s="107"/>
      <c r="X5378" s="62"/>
      <c r="Y5378" s="108"/>
    </row>
    <row r="5379" spans="23:25" x14ac:dyDescent="0.25">
      <c r="W5379" s="107"/>
      <c r="X5379" s="62"/>
      <c r="Y5379" s="108"/>
    </row>
    <row r="5380" spans="23:25" x14ac:dyDescent="0.25">
      <c r="W5380" s="107"/>
      <c r="X5380" s="62"/>
      <c r="Y5380" s="108"/>
    </row>
    <row r="5381" spans="23:25" x14ac:dyDescent="0.25">
      <c r="W5381" s="107"/>
      <c r="X5381" s="62"/>
      <c r="Y5381" s="108"/>
    </row>
    <row r="5382" spans="23:25" x14ac:dyDescent="0.25">
      <c r="W5382" s="107"/>
      <c r="X5382" s="62"/>
      <c r="Y5382" s="108"/>
    </row>
    <row r="5383" spans="23:25" x14ac:dyDescent="0.25">
      <c r="W5383" s="107"/>
      <c r="X5383" s="62"/>
      <c r="Y5383" s="108"/>
    </row>
    <row r="5384" spans="23:25" x14ac:dyDescent="0.25">
      <c r="W5384" s="107"/>
      <c r="X5384" s="62"/>
      <c r="Y5384" s="108"/>
    </row>
    <row r="5385" spans="23:25" x14ac:dyDescent="0.25">
      <c r="W5385" s="107"/>
      <c r="X5385" s="62"/>
      <c r="Y5385" s="108"/>
    </row>
    <row r="5386" spans="23:25" x14ac:dyDescent="0.25">
      <c r="W5386" s="107"/>
      <c r="X5386" s="62"/>
      <c r="Y5386" s="108"/>
    </row>
    <row r="5387" spans="23:25" x14ac:dyDescent="0.25">
      <c r="W5387" s="107"/>
      <c r="X5387" s="62"/>
      <c r="Y5387" s="108"/>
    </row>
    <row r="5388" spans="23:25" x14ac:dyDescent="0.25">
      <c r="W5388" s="107"/>
      <c r="X5388" s="62"/>
      <c r="Y5388" s="108"/>
    </row>
    <row r="5389" spans="23:25" x14ac:dyDescent="0.25">
      <c r="W5389" s="107"/>
      <c r="X5389" s="62"/>
      <c r="Y5389" s="108"/>
    </row>
    <row r="5390" spans="23:25" x14ac:dyDescent="0.25">
      <c r="W5390" s="107"/>
      <c r="X5390" s="62"/>
      <c r="Y5390" s="108"/>
    </row>
    <row r="5391" spans="23:25" x14ac:dyDescent="0.25">
      <c r="W5391" s="107"/>
      <c r="X5391" s="62"/>
      <c r="Y5391" s="108"/>
    </row>
    <row r="5392" spans="23:25" x14ac:dyDescent="0.25">
      <c r="W5392" s="107"/>
      <c r="X5392" s="62"/>
      <c r="Y5392" s="108"/>
    </row>
    <row r="5393" spans="23:25" x14ac:dyDescent="0.25">
      <c r="W5393" s="107"/>
      <c r="X5393" s="62"/>
      <c r="Y5393" s="108"/>
    </row>
    <row r="5394" spans="23:25" x14ac:dyDescent="0.25">
      <c r="W5394" s="107"/>
      <c r="X5394" s="62"/>
      <c r="Y5394" s="108"/>
    </row>
    <row r="5395" spans="23:25" x14ac:dyDescent="0.25">
      <c r="W5395" s="107"/>
      <c r="X5395" s="62"/>
      <c r="Y5395" s="108"/>
    </row>
    <row r="5396" spans="23:25" x14ac:dyDescent="0.25">
      <c r="W5396" s="107"/>
      <c r="X5396" s="62"/>
      <c r="Y5396" s="108"/>
    </row>
    <row r="5397" spans="23:25" x14ac:dyDescent="0.25">
      <c r="W5397" s="107"/>
      <c r="X5397" s="62"/>
      <c r="Y5397" s="108"/>
    </row>
    <row r="5398" spans="23:25" x14ac:dyDescent="0.25">
      <c r="W5398" s="107"/>
      <c r="X5398" s="62"/>
      <c r="Y5398" s="108"/>
    </row>
    <row r="5399" spans="23:25" x14ac:dyDescent="0.25">
      <c r="W5399" s="107"/>
      <c r="X5399" s="62"/>
      <c r="Y5399" s="108"/>
    </row>
    <row r="5400" spans="23:25" x14ac:dyDescent="0.25">
      <c r="W5400" s="107"/>
      <c r="X5400" s="62"/>
      <c r="Y5400" s="108"/>
    </row>
    <row r="5401" spans="23:25" x14ac:dyDescent="0.25">
      <c r="W5401" s="107"/>
      <c r="X5401" s="62"/>
      <c r="Y5401" s="108"/>
    </row>
    <row r="5402" spans="23:25" x14ac:dyDescent="0.25">
      <c r="W5402" s="107"/>
      <c r="X5402" s="62"/>
      <c r="Y5402" s="108"/>
    </row>
    <row r="5403" spans="23:25" x14ac:dyDescent="0.25">
      <c r="W5403" s="107"/>
      <c r="X5403" s="62"/>
      <c r="Y5403" s="108"/>
    </row>
    <row r="5404" spans="23:25" x14ac:dyDescent="0.25">
      <c r="W5404" s="107"/>
      <c r="X5404" s="62"/>
      <c r="Y5404" s="108"/>
    </row>
    <row r="5405" spans="23:25" x14ac:dyDescent="0.25">
      <c r="W5405" s="107"/>
      <c r="X5405" s="62"/>
      <c r="Y5405" s="108"/>
    </row>
    <row r="5406" spans="23:25" x14ac:dyDescent="0.25">
      <c r="W5406" s="107"/>
      <c r="X5406" s="62"/>
      <c r="Y5406" s="108"/>
    </row>
    <row r="5407" spans="23:25" x14ac:dyDescent="0.25">
      <c r="W5407" s="107"/>
      <c r="X5407" s="62"/>
      <c r="Y5407" s="108"/>
    </row>
    <row r="5408" spans="23:25" x14ac:dyDescent="0.25">
      <c r="W5408" s="107"/>
      <c r="X5408" s="62"/>
      <c r="Y5408" s="108"/>
    </row>
    <row r="5409" spans="23:25" x14ac:dyDescent="0.25">
      <c r="W5409" s="107"/>
      <c r="X5409" s="62"/>
      <c r="Y5409" s="108"/>
    </row>
    <row r="5410" spans="23:25" x14ac:dyDescent="0.25">
      <c r="W5410" s="107"/>
      <c r="X5410" s="62"/>
      <c r="Y5410" s="108"/>
    </row>
    <row r="5411" spans="23:25" x14ac:dyDescent="0.25">
      <c r="W5411" s="107"/>
      <c r="X5411" s="62"/>
      <c r="Y5411" s="108"/>
    </row>
    <row r="5412" spans="23:25" x14ac:dyDescent="0.25">
      <c r="W5412" s="107"/>
      <c r="X5412" s="62"/>
      <c r="Y5412" s="108"/>
    </row>
    <row r="5413" spans="23:25" x14ac:dyDescent="0.25">
      <c r="W5413" s="107"/>
      <c r="X5413" s="62"/>
      <c r="Y5413" s="108"/>
    </row>
    <row r="5414" spans="23:25" x14ac:dyDescent="0.25">
      <c r="W5414" s="107"/>
      <c r="X5414" s="62"/>
      <c r="Y5414" s="108"/>
    </row>
    <row r="5415" spans="23:25" x14ac:dyDescent="0.25">
      <c r="W5415" s="107"/>
      <c r="X5415" s="62"/>
      <c r="Y5415" s="108"/>
    </row>
    <row r="5416" spans="23:25" x14ac:dyDescent="0.25">
      <c r="W5416" s="107"/>
      <c r="X5416" s="62"/>
      <c r="Y5416" s="108"/>
    </row>
    <row r="5417" spans="23:25" x14ac:dyDescent="0.25">
      <c r="W5417" s="107"/>
      <c r="X5417" s="62"/>
      <c r="Y5417" s="108"/>
    </row>
    <row r="5418" spans="23:25" x14ac:dyDescent="0.25">
      <c r="W5418" s="107"/>
      <c r="X5418" s="62"/>
      <c r="Y5418" s="108"/>
    </row>
    <row r="5419" spans="23:25" x14ac:dyDescent="0.25">
      <c r="W5419" s="107"/>
      <c r="X5419" s="62"/>
      <c r="Y5419" s="108"/>
    </row>
    <row r="5420" spans="23:25" x14ac:dyDescent="0.25">
      <c r="W5420" s="107"/>
      <c r="X5420" s="62"/>
      <c r="Y5420" s="108"/>
    </row>
    <row r="5421" spans="23:25" x14ac:dyDescent="0.25">
      <c r="W5421" s="107"/>
      <c r="X5421" s="62"/>
      <c r="Y5421" s="108"/>
    </row>
    <row r="5422" spans="23:25" x14ac:dyDescent="0.25">
      <c r="W5422" s="107"/>
      <c r="X5422" s="62"/>
      <c r="Y5422" s="108"/>
    </row>
    <row r="5423" spans="23:25" x14ac:dyDescent="0.25">
      <c r="W5423" s="107"/>
      <c r="X5423" s="62"/>
      <c r="Y5423" s="108"/>
    </row>
    <row r="5424" spans="23:25" x14ac:dyDescent="0.25">
      <c r="W5424" s="107"/>
      <c r="X5424" s="62"/>
      <c r="Y5424" s="108"/>
    </row>
    <row r="5425" spans="23:25" x14ac:dyDescent="0.25">
      <c r="W5425" s="107"/>
      <c r="X5425" s="62"/>
      <c r="Y5425" s="108"/>
    </row>
    <row r="5426" spans="23:25" x14ac:dyDescent="0.25">
      <c r="W5426" s="107"/>
      <c r="X5426" s="62"/>
      <c r="Y5426" s="108"/>
    </row>
    <row r="5427" spans="23:25" x14ac:dyDescent="0.25">
      <c r="W5427" s="107"/>
      <c r="X5427" s="62"/>
      <c r="Y5427" s="108"/>
    </row>
    <row r="5428" spans="23:25" x14ac:dyDescent="0.25">
      <c r="W5428" s="107"/>
      <c r="X5428" s="62"/>
      <c r="Y5428" s="108"/>
    </row>
    <row r="5429" spans="23:25" x14ac:dyDescent="0.25">
      <c r="W5429" s="107"/>
      <c r="X5429" s="62"/>
      <c r="Y5429" s="108"/>
    </row>
    <row r="5430" spans="23:25" x14ac:dyDescent="0.25">
      <c r="W5430" s="107"/>
      <c r="X5430" s="62"/>
      <c r="Y5430" s="108"/>
    </row>
    <row r="5431" spans="23:25" x14ac:dyDescent="0.25">
      <c r="W5431" s="107"/>
      <c r="X5431" s="62"/>
      <c r="Y5431" s="108"/>
    </row>
    <row r="5432" spans="23:25" x14ac:dyDescent="0.25">
      <c r="W5432" s="107"/>
      <c r="X5432" s="62"/>
      <c r="Y5432" s="108"/>
    </row>
    <row r="5433" spans="23:25" x14ac:dyDescent="0.25">
      <c r="W5433" s="107"/>
      <c r="X5433" s="62"/>
      <c r="Y5433" s="108"/>
    </row>
    <row r="5434" spans="23:25" x14ac:dyDescent="0.25">
      <c r="W5434" s="107"/>
      <c r="X5434" s="62"/>
      <c r="Y5434" s="108"/>
    </row>
    <row r="5435" spans="23:25" x14ac:dyDescent="0.25">
      <c r="W5435" s="107"/>
      <c r="X5435" s="62"/>
      <c r="Y5435" s="108"/>
    </row>
    <row r="5436" spans="23:25" x14ac:dyDescent="0.25">
      <c r="W5436" s="107"/>
      <c r="X5436" s="62"/>
      <c r="Y5436" s="108"/>
    </row>
    <row r="5437" spans="23:25" x14ac:dyDescent="0.25">
      <c r="W5437" s="107"/>
      <c r="X5437" s="62"/>
      <c r="Y5437" s="108"/>
    </row>
    <row r="5438" spans="23:25" x14ac:dyDescent="0.25">
      <c r="W5438" s="107"/>
      <c r="X5438" s="62"/>
      <c r="Y5438" s="108"/>
    </row>
    <row r="5439" spans="23:25" x14ac:dyDescent="0.25">
      <c r="W5439" s="107"/>
      <c r="X5439" s="62"/>
      <c r="Y5439" s="108"/>
    </row>
    <row r="5440" spans="23:25" x14ac:dyDescent="0.25">
      <c r="W5440" s="107"/>
      <c r="X5440" s="62"/>
      <c r="Y5440" s="108"/>
    </row>
    <row r="5441" spans="23:25" x14ac:dyDescent="0.25">
      <c r="W5441" s="107"/>
      <c r="X5441" s="62"/>
      <c r="Y5441" s="108"/>
    </row>
    <row r="5442" spans="23:25" x14ac:dyDescent="0.25">
      <c r="W5442" s="107"/>
      <c r="X5442" s="62"/>
      <c r="Y5442" s="108"/>
    </row>
    <row r="5443" spans="23:25" x14ac:dyDescent="0.25">
      <c r="W5443" s="107"/>
      <c r="X5443" s="62"/>
      <c r="Y5443" s="108"/>
    </row>
    <row r="5444" spans="23:25" x14ac:dyDescent="0.25">
      <c r="W5444" s="107"/>
      <c r="X5444" s="62"/>
      <c r="Y5444" s="108"/>
    </row>
    <row r="5445" spans="23:25" x14ac:dyDescent="0.25">
      <c r="W5445" s="107"/>
      <c r="X5445" s="62"/>
      <c r="Y5445" s="108"/>
    </row>
    <row r="5446" spans="23:25" x14ac:dyDescent="0.25">
      <c r="W5446" s="107"/>
      <c r="X5446" s="62"/>
      <c r="Y5446" s="108"/>
    </row>
    <row r="5447" spans="23:25" x14ac:dyDescent="0.25">
      <c r="W5447" s="107"/>
      <c r="X5447" s="62"/>
      <c r="Y5447" s="108"/>
    </row>
    <row r="5448" spans="23:25" x14ac:dyDescent="0.25">
      <c r="W5448" s="107"/>
      <c r="X5448" s="62"/>
      <c r="Y5448" s="108"/>
    </row>
    <row r="5449" spans="23:25" x14ac:dyDescent="0.25">
      <c r="W5449" s="107"/>
      <c r="X5449" s="62"/>
      <c r="Y5449" s="108"/>
    </row>
    <row r="5450" spans="23:25" x14ac:dyDescent="0.25">
      <c r="W5450" s="107"/>
      <c r="X5450" s="62"/>
      <c r="Y5450" s="108"/>
    </row>
    <row r="5451" spans="23:25" x14ac:dyDescent="0.25">
      <c r="W5451" s="107"/>
      <c r="X5451" s="62"/>
      <c r="Y5451" s="108"/>
    </row>
    <row r="5452" spans="23:25" x14ac:dyDescent="0.25">
      <c r="W5452" s="107"/>
      <c r="X5452" s="62"/>
      <c r="Y5452" s="108"/>
    </row>
    <row r="5453" spans="23:25" x14ac:dyDescent="0.25">
      <c r="W5453" s="107"/>
      <c r="X5453" s="62"/>
      <c r="Y5453" s="108"/>
    </row>
    <row r="5454" spans="23:25" x14ac:dyDescent="0.25">
      <c r="W5454" s="107"/>
      <c r="X5454" s="62"/>
      <c r="Y5454" s="108"/>
    </row>
    <row r="5455" spans="23:25" x14ac:dyDescent="0.25">
      <c r="W5455" s="107"/>
      <c r="X5455" s="62"/>
      <c r="Y5455" s="108"/>
    </row>
    <row r="5456" spans="23:25" x14ac:dyDescent="0.25">
      <c r="W5456" s="107"/>
      <c r="X5456" s="62"/>
      <c r="Y5456" s="108"/>
    </row>
    <row r="5457" spans="23:25" x14ac:dyDescent="0.25">
      <c r="W5457" s="107"/>
      <c r="X5457" s="62"/>
      <c r="Y5457" s="108"/>
    </row>
    <row r="5458" spans="23:25" x14ac:dyDescent="0.25">
      <c r="W5458" s="107"/>
      <c r="X5458" s="62"/>
      <c r="Y5458" s="108"/>
    </row>
    <row r="5459" spans="23:25" x14ac:dyDescent="0.25">
      <c r="W5459" s="107"/>
      <c r="X5459" s="62"/>
      <c r="Y5459" s="108"/>
    </row>
    <row r="5460" spans="23:25" x14ac:dyDescent="0.25">
      <c r="W5460" s="107"/>
      <c r="X5460" s="62"/>
      <c r="Y5460" s="108"/>
    </row>
    <row r="5461" spans="23:25" x14ac:dyDescent="0.25">
      <c r="W5461" s="107"/>
      <c r="X5461" s="62"/>
      <c r="Y5461" s="108"/>
    </row>
    <row r="5462" spans="23:25" x14ac:dyDescent="0.25">
      <c r="W5462" s="107"/>
      <c r="X5462" s="62"/>
      <c r="Y5462" s="108"/>
    </row>
    <row r="5463" spans="23:25" x14ac:dyDescent="0.25">
      <c r="W5463" s="107"/>
      <c r="X5463" s="62"/>
      <c r="Y5463" s="108"/>
    </row>
    <row r="5464" spans="23:25" x14ac:dyDescent="0.25">
      <c r="W5464" s="107"/>
      <c r="X5464" s="62"/>
      <c r="Y5464" s="108"/>
    </row>
    <row r="5465" spans="23:25" x14ac:dyDescent="0.25">
      <c r="W5465" s="107"/>
      <c r="X5465" s="62"/>
      <c r="Y5465" s="108"/>
    </row>
    <row r="5466" spans="23:25" x14ac:dyDescent="0.25">
      <c r="W5466" s="107"/>
      <c r="X5466" s="62"/>
      <c r="Y5466" s="108"/>
    </row>
    <row r="5467" spans="23:25" x14ac:dyDescent="0.25">
      <c r="W5467" s="107"/>
      <c r="X5467" s="62"/>
      <c r="Y5467" s="108"/>
    </row>
    <row r="5468" spans="23:25" x14ac:dyDescent="0.25">
      <c r="W5468" s="107"/>
      <c r="X5468" s="62"/>
      <c r="Y5468" s="108"/>
    </row>
    <row r="5469" spans="23:25" x14ac:dyDescent="0.25">
      <c r="W5469" s="107"/>
      <c r="X5469" s="62"/>
      <c r="Y5469" s="108"/>
    </row>
    <row r="5470" spans="23:25" x14ac:dyDescent="0.25">
      <c r="W5470" s="107"/>
      <c r="X5470" s="62"/>
      <c r="Y5470" s="108"/>
    </row>
    <row r="5471" spans="23:25" x14ac:dyDescent="0.25">
      <c r="W5471" s="107"/>
      <c r="X5471" s="62"/>
      <c r="Y5471" s="108"/>
    </row>
    <row r="5472" spans="23:25" x14ac:dyDescent="0.25">
      <c r="W5472" s="107"/>
      <c r="X5472" s="62"/>
      <c r="Y5472" s="108"/>
    </row>
    <row r="5473" spans="23:25" x14ac:dyDescent="0.25">
      <c r="W5473" s="107"/>
      <c r="X5473" s="62"/>
      <c r="Y5473" s="108"/>
    </row>
    <row r="5474" spans="23:25" x14ac:dyDescent="0.25">
      <c r="W5474" s="107"/>
      <c r="X5474" s="62"/>
      <c r="Y5474" s="108"/>
    </row>
    <row r="5475" spans="23:25" x14ac:dyDescent="0.25">
      <c r="W5475" s="107"/>
      <c r="X5475" s="62"/>
      <c r="Y5475" s="108"/>
    </row>
    <row r="5476" spans="23:25" x14ac:dyDescent="0.25">
      <c r="W5476" s="107"/>
      <c r="X5476" s="62"/>
      <c r="Y5476" s="108"/>
    </row>
    <row r="5477" spans="23:25" x14ac:dyDescent="0.25">
      <c r="W5477" s="107"/>
      <c r="X5477" s="62"/>
      <c r="Y5477" s="108"/>
    </row>
    <row r="5478" spans="23:25" x14ac:dyDescent="0.25">
      <c r="W5478" s="107"/>
      <c r="X5478" s="62"/>
      <c r="Y5478" s="108"/>
    </row>
    <row r="5479" spans="23:25" x14ac:dyDescent="0.25">
      <c r="W5479" s="107"/>
      <c r="X5479" s="62"/>
      <c r="Y5479" s="108"/>
    </row>
    <row r="5480" spans="23:25" x14ac:dyDescent="0.25">
      <c r="W5480" s="107"/>
      <c r="X5480" s="62"/>
      <c r="Y5480" s="108"/>
    </row>
    <row r="5481" spans="23:25" x14ac:dyDescent="0.25">
      <c r="W5481" s="107"/>
      <c r="X5481" s="62"/>
      <c r="Y5481" s="108"/>
    </row>
    <row r="5482" spans="23:25" x14ac:dyDescent="0.25">
      <c r="W5482" s="107"/>
      <c r="X5482" s="62"/>
      <c r="Y5482" s="108"/>
    </row>
    <row r="5483" spans="23:25" x14ac:dyDescent="0.25">
      <c r="W5483" s="107"/>
      <c r="X5483" s="62"/>
      <c r="Y5483" s="108"/>
    </row>
    <row r="5484" spans="23:25" x14ac:dyDescent="0.25">
      <c r="W5484" s="107"/>
      <c r="X5484" s="62"/>
      <c r="Y5484" s="108"/>
    </row>
    <row r="5485" spans="23:25" x14ac:dyDescent="0.25">
      <c r="W5485" s="107"/>
      <c r="X5485" s="62"/>
      <c r="Y5485" s="108"/>
    </row>
    <row r="5486" spans="23:25" x14ac:dyDescent="0.25">
      <c r="W5486" s="107"/>
      <c r="X5486" s="62"/>
      <c r="Y5486" s="108"/>
    </row>
    <row r="5487" spans="23:25" x14ac:dyDescent="0.25">
      <c r="W5487" s="107"/>
      <c r="X5487" s="62"/>
      <c r="Y5487" s="108"/>
    </row>
    <row r="5488" spans="23:25" x14ac:dyDescent="0.25">
      <c r="W5488" s="107"/>
      <c r="X5488" s="62"/>
      <c r="Y5488" s="108"/>
    </row>
    <row r="5489" spans="23:25" x14ac:dyDescent="0.25">
      <c r="W5489" s="107"/>
      <c r="X5489" s="62"/>
      <c r="Y5489" s="108"/>
    </row>
    <row r="5490" spans="23:25" x14ac:dyDescent="0.25">
      <c r="W5490" s="107"/>
      <c r="X5490" s="62"/>
      <c r="Y5490" s="108"/>
    </row>
    <row r="5491" spans="23:25" x14ac:dyDescent="0.25">
      <c r="W5491" s="107"/>
      <c r="X5491" s="62"/>
      <c r="Y5491" s="108"/>
    </row>
    <row r="5492" spans="23:25" x14ac:dyDescent="0.25">
      <c r="W5492" s="107"/>
      <c r="X5492" s="62"/>
      <c r="Y5492" s="108"/>
    </row>
    <row r="5493" spans="23:25" x14ac:dyDescent="0.25">
      <c r="W5493" s="107"/>
      <c r="X5493" s="62"/>
      <c r="Y5493" s="108"/>
    </row>
    <row r="5494" spans="23:25" x14ac:dyDescent="0.25">
      <c r="W5494" s="107"/>
      <c r="X5494" s="62"/>
      <c r="Y5494" s="108"/>
    </row>
    <row r="5495" spans="23:25" x14ac:dyDescent="0.25">
      <c r="W5495" s="107"/>
      <c r="X5495" s="62"/>
      <c r="Y5495" s="108"/>
    </row>
    <row r="5496" spans="23:25" x14ac:dyDescent="0.25">
      <c r="W5496" s="107"/>
      <c r="X5496" s="62"/>
      <c r="Y5496" s="108"/>
    </row>
    <row r="5497" spans="23:25" x14ac:dyDescent="0.25">
      <c r="W5497" s="107"/>
      <c r="X5497" s="62"/>
      <c r="Y5497" s="108"/>
    </row>
    <row r="5498" spans="23:25" x14ac:dyDescent="0.25">
      <c r="W5498" s="107"/>
      <c r="X5498" s="62"/>
      <c r="Y5498" s="108"/>
    </row>
    <row r="5499" spans="23:25" x14ac:dyDescent="0.25">
      <c r="W5499" s="107"/>
      <c r="X5499" s="62"/>
      <c r="Y5499" s="108"/>
    </row>
    <row r="5500" spans="23:25" x14ac:dyDescent="0.25">
      <c r="W5500" s="107"/>
      <c r="X5500" s="62"/>
      <c r="Y5500" s="108"/>
    </row>
    <row r="5501" spans="23:25" x14ac:dyDescent="0.25">
      <c r="W5501" s="107"/>
      <c r="X5501" s="62"/>
      <c r="Y5501" s="108"/>
    </row>
    <row r="5502" spans="23:25" x14ac:dyDescent="0.25">
      <c r="W5502" s="107"/>
      <c r="X5502" s="62"/>
      <c r="Y5502" s="108"/>
    </row>
    <row r="5503" spans="23:25" x14ac:dyDescent="0.25">
      <c r="W5503" s="107"/>
      <c r="X5503" s="62"/>
      <c r="Y5503" s="108"/>
    </row>
    <row r="5504" spans="23:25" x14ac:dyDescent="0.25">
      <c r="W5504" s="107"/>
      <c r="X5504" s="62"/>
      <c r="Y5504" s="108"/>
    </row>
    <row r="5505" spans="23:25" x14ac:dyDescent="0.25">
      <c r="W5505" s="107"/>
      <c r="X5505" s="62"/>
      <c r="Y5505" s="108"/>
    </row>
    <row r="5506" spans="23:25" x14ac:dyDescent="0.25">
      <c r="W5506" s="107"/>
      <c r="X5506" s="62"/>
      <c r="Y5506" s="108"/>
    </row>
    <row r="5507" spans="23:25" x14ac:dyDescent="0.25">
      <c r="W5507" s="107"/>
      <c r="X5507" s="62"/>
      <c r="Y5507" s="108"/>
    </row>
    <row r="5508" spans="23:25" x14ac:dyDescent="0.25">
      <c r="W5508" s="107"/>
      <c r="X5508" s="62"/>
      <c r="Y5508" s="108"/>
    </row>
    <row r="5509" spans="23:25" x14ac:dyDescent="0.25">
      <c r="W5509" s="107"/>
      <c r="X5509" s="62"/>
      <c r="Y5509" s="108"/>
    </row>
    <row r="5510" spans="23:25" x14ac:dyDescent="0.25">
      <c r="W5510" s="107"/>
      <c r="X5510" s="62"/>
      <c r="Y5510" s="108"/>
    </row>
    <row r="5511" spans="23:25" x14ac:dyDescent="0.25">
      <c r="W5511" s="107"/>
      <c r="X5511" s="62"/>
      <c r="Y5511" s="108"/>
    </row>
    <row r="5512" spans="23:25" x14ac:dyDescent="0.25">
      <c r="W5512" s="107"/>
      <c r="X5512" s="62"/>
      <c r="Y5512" s="108"/>
    </row>
    <row r="5513" spans="23:25" x14ac:dyDescent="0.25">
      <c r="W5513" s="107"/>
      <c r="X5513" s="62"/>
      <c r="Y5513" s="108"/>
    </row>
    <row r="5514" spans="23:25" x14ac:dyDescent="0.25">
      <c r="W5514" s="107"/>
      <c r="X5514" s="62"/>
      <c r="Y5514" s="108"/>
    </row>
    <row r="5515" spans="23:25" x14ac:dyDescent="0.25">
      <c r="W5515" s="107"/>
      <c r="X5515" s="62"/>
      <c r="Y5515" s="108"/>
    </row>
    <row r="5516" spans="23:25" x14ac:dyDescent="0.25">
      <c r="W5516" s="107"/>
      <c r="X5516" s="62"/>
      <c r="Y5516" s="108"/>
    </row>
    <row r="5517" spans="23:25" x14ac:dyDescent="0.25">
      <c r="W5517" s="107"/>
      <c r="X5517" s="62"/>
      <c r="Y5517" s="108"/>
    </row>
    <row r="5518" spans="23:25" x14ac:dyDescent="0.25">
      <c r="W5518" s="107"/>
      <c r="X5518" s="62"/>
      <c r="Y5518" s="108"/>
    </row>
    <row r="5519" spans="23:25" x14ac:dyDescent="0.25">
      <c r="W5519" s="107"/>
      <c r="X5519" s="62"/>
      <c r="Y5519" s="108"/>
    </row>
    <row r="5520" spans="23:25" x14ac:dyDescent="0.25">
      <c r="W5520" s="107"/>
      <c r="X5520" s="62"/>
      <c r="Y5520" s="108"/>
    </row>
    <row r="5521" spans="23:25" x14ac:dyDescent="0.25">
      <c r="W5521" s="107"/>
      <c r="X5521" s="62"/>
      <c r="Y5521" s="108"/>
    </row>
    <row r="5522" spans="23:25" x14ac:dyDescent="0.25">
      <c r="W5522" s="107"/>
      <c r="X5522" s="62"/>
      <c r="Y5522" s="108"/>
    </row>
    <row r="5523" spans="23:25" x14ac:dyDescent="0.25">
      <c r="W5523" s="107"/>
      <c r="X5523" s="62"/>
      <c r="Y5523" s="108"/>
    </row>
    <row r="5524" spans="23:25" x14ac:dyDescent="0.25">
      <c r="W5524" s="107"/>
      <c r="X5524" s="62"/>
      <c r="Y5524" s="108"/>
    </row>
    <row r="5525" spans="23:25" x14ac:dyDescent="0.25">
      <c r="W5525" s="107"/>
      <c r="X5525" s="62"/>
      <c r="Y5525" s="108"/>
    </row>
    <row r="5526" spans="23:25" x14ac:dyDescent="0.25">
      <c r="W5526" s="107"/>
      <c r="X5526" s="62"/>
      <c r="Y5526" s="108"/>
    </row>
    <row r="5527" spans="23:25" x14ac:dyDescent="0.25">
      <c r="W5527" s="107"/>
      <c r="X5527" s="62"/>
      <c r="Y5527" s="108"/>
    </row>
    <row r="5528" spans="23:25" x14ac:dyDescent="0.25">
      <c r="W5528" s="107"/>
      <c r="X5528" s="62"/>
      <c r="Y5528" s="108"/>
    </row>
    <row r="5529" spans="23:25" x14ac:dyDescent="0.25">
      <c r="W5529" s="107"/>
      <c r="X5529" s="62"/>
      <c r="Y5529" s="108"/>
    </row>
    <row r="5530" spans="23:25" x14ac:dyDescent="0.25">
      <c r="W5530" s="107"/>
      <c r="X5530" s="62"/>
      <c r="Y5530" s="108"/>
    </row>
    <row r="5531" spans="23:25" x14ac:dyDescent="0.25">
      <c r="W5531" s="107"/>
      <c r="X5531" s="62"/>
      <c r="Y5531" s="108"/>
    </row>
    <row r="5532" spans="23:25" x14ac:dyDescent="0.25">
      <c r="W5532" s="107"/>
      <c r="X5532" s="62"/>
      <c r="Y5532" s="108"/>
    </row>
    <row r="5533" spans="23:25" x14ac:dyDescent="0.25">
      <c r="W5533" s="107"/>
      <c r="X5533" s="62"/>
      <c r="Y5533" s="108"/>
    </row>
    <row r="5534" spans="23:25" x14ac:dyDescent="0.25">
      <c r="W5534" s="107"/>
      <c r="X5534" s="62"/>
      <c r="Y5534" s="108"/>
    </row>
    <row r="5535" spans="23:25" x14ac:dyDescent="0.25">
      <c r="W5535" s="107"/>
      <c r="X5535" s="62"/>
      <c r="Y5535" s="108"/>
    </row>
    <row r="5536" spans="23:25" x14ac:dyDescent="0.25">
      <c r="W5536" s="107"/>
      <c r="X5536" s="62"/>
      <c r="Y5536" s="108"/>
    </row>
    <row r="5537" spans="23:25" x14ac:dyDescent="0.25">
      <c r="W5537" s="107"/>
      <c r="X5537" s="62"/>
      <c r="Y5537" s="108"/>
    </row>
    <row r="5538" spans="23:25" x14ac:dyDescent="0.25">
      <c r="W5538" s="107"/>
      <c r="X5538" s="62"/>
      <c r="Y5538" s="108"/>
    </row>
    <row r="5539" spans="23:25" x14ac:dyDescent="0.25">
      <c r="W5539" s="107"/>
      <c r="X5539" s="62"/>
      <c r="Y5539" s="108"/>
    </row>
    <row r="5540" spans="23:25" x14ac:dyDescent="0.25">
      <c r="W5540" s="107"/>
      <c r="X5540" s="62"/>
      <c r="Y5540" s="108"/>
    </row>
    <row r="5541" spans="23:25" x14ac:dyDescent="0.25">
      <c r="W5541" s="107"/>
      <c r="X5541" s="62"/>
      <c r="Y5541" s="108"/>
    </row>
    <row r="5542" spans="23:25" x14ac:dyDescent="0.25">
      <c r="W5542" s="107"/>
      <c r="X5542" s="62"/>
      <c r="Y5542" s="108"/>
    </row>
    <row r="5543" spans="23:25" x14ac:dyDescent="0.25">
      <c r="W5543" s="107"/>
      <c r="X5543" s="62"/>
      <c r="Y5543" s="108"/>
    </row>
    <row r="5544" spans="23:25" x14ac:dyDescent="0.25">
      <c r="W5544" s="107"/>
      <c r="X5544" s="62"/>
      <c r="Y5544" s="108"/>
    </row>
    <row r="5545" spans="23:25" x14ac:dyDescent="0.25">
      <c r="W5545" s="107"/>
      <c r="X5545" s="62"/>
      <c r="Y5545" s="108"/>
    </row>
    <row r="5546" spans="23:25" x14ac:dyDescent="0.25">
      <c r="W5546" s="107"/>
      <c r="X5546" s="62"/>
      <c r="Y5546" s="108"/>
    </row>
    <row r="5547" spans="23:25" x14ac:dyDescent="0.25">
      <c r="W5547" s="107"/>
      <c r="X5547" s="62"/>
      <c r="Y5547" s="108"/>
    </row>
    <row r="5548" spans="23:25" x14ac:dyDescent="0.25">
      <c r="W5548" s="107"/>
      <c r="X5548" s="62"/>
      <c r="Y5548" s="108"/>
    </row>
    <row r="5549" spans="23:25" x14ac:dyDescent="0.25">
      <c r="W5549" s="107"/>
      <c r="X5549" s="62"/>
      <c r="Y5549" s="108"/>
    </row>
    <row r="5550" spans="23:25" x14ac:dyDescent="0.25">
      <c r="W5550" s="107"/>
      <c r="X5550" s="62"/>
      <c r="Y5550" s="108"/>
    </row>
    <row r="5551" spans="23:25" x14ac:dyDescent="0.25">
      <c r="W5551" s="107"/>
      <c r="X5551" s="62"/>
      <c r="Y5551" s="108"/>
    </row>
    <row r="5552" spans="23:25" x14ac:dyDescent="0.25">
      <c r="W5552" s="107"/>
      <c r="X5552" s="62"/>
      <c r="Y5552" s="108"/>
    </row>
    <row r="5553" spans="23:25" x14ac:dyDescent="0.25">
      <c r="W5553" s="107"/>
      <c r="X5553" s="62"/>
      <c r="Y5553" s="108"/>
    </row>
    <row r="5554" spans="23:25" x14ac:dyDescent="0.25">
      <c r="W5554" s="107"/>
      <c r="X5554" s="62"/>
      <c r="Y5554" s="108"/>
    </row>
    <row r="5555" spans="23:25" x14ac:dyDescent="0.25">
      <c r="W5555" s="107"/>
      <c r="X5555" s="62"/>
      <c r="Y5555" s="108"/>
    </row>
    <row r="5556" spans="23:25" x14ac:dyDescent="0.25">
      <c r="W5556" s="107"/>
      <c r="X5556" s="62"/>
      <c r="Y5556" s="108"/>
    </row>
    <row r="5557" spans="23:25" x14ac:dyDescent="0.25">
      <c r="W5557" s="107"/>
      <c r="X5557" s="62"/>
      <c r="Y5557" s="108"/>
    </row>
    <row r="5558" spans="23:25" x14ac:dyDescent="0.25">
      <c r="W5558" s="107"/>
      <c r="X5558" s="62"/>
      <c r="Y5558" s="108"/>
    </row>
    <row r="5559" spans="23:25" x14ac:dyDescent="0.25">
      <c r="W5559" s="107"/>
      <c r="X5559" s="62"/>
      <c r="Y5559" s="108"/>
    </row>
    <row r="5560" spans="23:25" x14ac:dyDescent="0.25">
      <c r="W5560" s="107"/>
      <c r="X5560" s="62"/>
      <c r="Y5560" s="108"/>
    </row>
    <row r="5561" spans="23:25" x14ac:dyDescent="0.25">
      <c r="W5561" s="107"/>
      <c r="X5561" s="62"/>
      <c r="Y5561" s="108"/>
    </row>
    <row r="5562" spans="23:25" x14ac:dyDescent="0.25">
      <c r="W5562" s="107"/>
      <c r="X5562" s="62"/>
      <c r="Y5562" s="108"/>
    </row>
    <row r="5563" spans="23:25" x14ac:dyDescent="0.25">
      <c r="W5563" s="107"/>
      <c r="X5563" s="62"/>
      <c r="Y5563" s="108"/>
    </row>
    <row r="5564" spans="23:25" x14ac:dyDescent="0.25">
      <c r="W5564" s="107"/>
      <c r="X5564" s="62"/>
      <c r="Y5564" s="108"/>
    </row>
    <row r="5565" spans="23:25" x14ac:dyDescent="0.25">
      <c r="W5565" s="107"/>
      <c r="X5565" s="62"/>
      <c r="Y5565" s="108"/>
    </row>
    <row r="5566" spans="23:25" x14ac:dyDescent="0.25">
      <c r="W5566" s="107"/>
      <c r="X5566" s="62"/>
      <c r="Y5566" s="108"/>
    </row>
    <row r="5567" spans="23:25" x14ac:dyDescent="0.25">
      <c r="W5567" s="107"/>
      <c r="X5567" s="62"/>
      <c r="Y5567" s="108"/>
    </row>
    <row r="5568" spans="23:25" x14ac:dyDescent="0.25">
      <c r="W5568" s="107"/>
      <c r="X5568" s="62"/>
      <c r="Y5568" s="108"/>
    </row>
    <row r="5569" spans="23:25" x14ac:dyDescent="0.25">
      <c r="W5569" s="107"/>
      <c r="X5569" s="62"/>
      <c r="Y5569" s="108"/>
    </row>
    <row r="5570" spans="23:25" x14ac:dyDescent="0.25">
      <c r="W5570" s="107"/>
      <c r="X5570" s="62"/>
      <c r="Y5570" s="108"/>
    </row>
    <row r="5571" spans="23:25" x14ac:dyDescent="0.25">
      <c r="W5571" s="107"/>
      <c r="X5571" s="62"/>
      <c r="Y5571" s="108"/>
    </row>
    <row r="5572" spans="23:25" x14ac:dyDescent="0.25">
      <c r="W5572" s="107"/>
      <c r="X5572" s="62"/>
      <c r="Y5572" s="108"/>
    </row>
    <row r="5573" spans="23:25" x14ac:dyDescent="0.25">
      <c r="W5573" s="107"/>
      <c r="X5573" s="62"/>
      <c r="Y5573" s="108"/>
    </row>
    <row r="5574" spans="23:25" x14ac:dyDescent="0.25">
      <c r="W5574" s="107"/>
      <c r="X5574" s="62"/>
      <c r="Y5574" s="108"/>
    </row>
    <row r="5575" spans="23:25" x14ac:dyDescent="0.25">
      <c r="W5575" s="107"/>
      <c r="X5575" s="62"/>
      <c r="Y5575" s="108"/>
    </row>
    <row r="5576" spans="23:25" x14ac:dyDescent="0.25">
      <c r="W5576" s="107"/>
      <c r="X5576" s="62"/>
      <c r="Y5576" s="108"/>
    </row>
    <row r="5577" spans="23:25" x14ac:dyDescent="0.25">
      <c r="W5577" s="107"/>
      <c r="X5577" s="62"/>
      <c r="Y5577" s="108"/>
    </row>
    <row r="5578" spans="23:25" x14ac:dyDescent="0.25">
      <c r="W5578" s="107"/>
      <c r="X5578" s="62"/>
      <c r="Y5578" s="108"/>
    </row>
    <row r="5579" spans="23:25" x14ac:dyDescent="0.25">
      <c r="W5579" s="107"/>
      <c r="X5579" s="62"/>
      <c r="Y5579" s="108"/>
    </row>
    <row r="5580" spans="23:25" x14ac:dyDescent="0.25">
      <c r="W5580" s="107"/>
      <c r="X5580" s="62"/>
      <c r="Y5580" s="108"/>
    </row>
    <row r="5581" spans="23:25" x14ac:dyDescent="0.25">
      <c r="W5581" s="107"/>
      <c r="X5581" s="62"/>
      <c r="Y5581" s="108"/>
    </row>
    <row r="5582" spans="23:25" x14ac:dyDescent="0.25">
      <c r="W5582" s="107"/>
      <c r="X5582" s="62"/>
      <c r="Y5582" s="108"/>
    </row>
    <row r="5583" spans="23:25" x14ac:dyDescent="0.25">
      <c r="W5583" s="107"/>
      <c r="X5583" s="62"/>
      <c r="Y5583" s="108"/>
    </row>
    <row r="5584" spans="23:25" x14ac:dyDescent="0.25">
      <c r="W5584" s="107"/>
      <c r="X5584" s="62"/>
      <c r="Y5584" s="108"/>
    </row>
    <row r="5585" spans="23:25" x14ac:dyDescent="0.25">
      <c r="W5585" s="107"/>
      <c r="X5585" s="62"/>
      <c r="Y5585" s="108"/>
    </row>
    <row r="5586" spans="23:25" x14ac:dyDescent="0.25">
      <c r="W5586" s="107"/>
      <c r="X5586" s="62"/>
      <c r="Y5586" s="108"/>
    </row>
    <row r="5587" spans="23:25" x14ac:dyDescent="0.25">
      <c r="W5587" s="107"/>
      <c r="X5587" s="62"/>
      <c r="Y5587" s="108"/>
    </row>
    <row r="5588" spans="23:25" x14ac:dyDescent="0.25">
      <c r="W5588" s="107"/>
      <c r="X5588" s="62"/>
      <c r="Y5588" s="108"/>
    </row>
    <row r="5589" spans="23:25" x14ac:dyDescent="0.25">
      <c r="W5589" s="107"/>
      <c r="X5589" s="62"/>
      <c r="Y5589" s="108"/>
    </row>
    <row r="5590" spans="23:25" x14ac:dyDescent="0.25">
      <c r="W5590" s="107"/>
      <c r="X5590" s="62"/>
      <c r="Y5590" s="108"/>
    </row>
    <row r="5591" spans="23:25" x14ac:dyDescent="0.25">
      <c r="W5591" s="107"/>
      <c r="X5591" s="62"/>
      <c r="Y5591" s="108"/>
    </row>
    <row r="5592" spans="23:25" x14ac:dyDescent="0.25">
      <c r="W5592" s="107"/>
      <c r="X5592" s="62"/>
      <c r="Y5592" s="108"/>
    </row>
    <row r="5593" spans="23:25" x14ac:dyDescent="0.25">
      <c r="W5593" s="107"/>
      <c r="X5593" s="62"/>
      <c r="Y5593" s="108"/>
    </row>
    <row r="5594" spans="23:25" x14ac:dyDescent="0.25">
      <c r="W5594" s="107"/>
      <c r="X5594" s="62"/>
      <c r="Y5594" s="108"/>
    </row>
    <row r="5595" spans="23:25" x14ac:dyDescent="0.25">
      <c r="W5595" s="107"/>
      <c r="X5595" s="62"/>
      <c r="Y5595" s="108"/>
    </row>
    <row r="5596" spans="23:25" x14ac:dyDescent="0.25">
      <c r="W5596" s="107"/>
      <c r="X5596" s="62"/>
      <c r="Y5596" s="108"/>
    </row>
    <row r="5597" spans="23:25" x14ac:dyDescent="0.25">
      <c r="W5597" s="107"/>
      <c r="X5597" s="62"/>
      <c r="Y5597" s="108"/>
    </row>
    <row r="5598" spans="23:25" x14ac:dyDescent="0.25">
      <c r="W5598" s="107"/>
      <c r="X5598" s="62"/>
      <c r="Y5598" s="108"/>
    </row>
    <row r="5599" spans="23:25" x14ac:dyDescent="0.25">
      <c r="W5599" s="107"/>
      <c r="X5599" s="62"/>
      <c r="Y5599" s="108"/>
    </row>
    <row r="5600" spans="23:25" x14ac:dyDescent="0.25">
      <c r="W5600" s="107"/>
      <c r="X5600" s="62"/>
      <c r="Y5600" s="108"/>
    </row>
    <row r="5601" spans="23:25" x14ac:dyDescent="0.25">
      <c r="W5601" s="107"/>
      <c r="X5601" s="62"/>
      <c r="Y5601" s="108"/>
    </row>
    <row r="5602" spans="23:25" x14ac:dyDescent="0.25">
      <c r="W5602" s="107"/>
      <c r="X5602" s="62"/>
      <c r="Y5602" s="108"/>
    </row>
    <row r="5603" spans="23:25" x14ac:dyDescent="0.25">
      <c r="W5603" s="107"/>
      <c r="X5603" s="62"/>
      <c r="Y5603" s="108"/>
    </row>
    <row r="5604" spans="23:25" x14ac:dyDescent="0.25">
      <c r="W5604" s="107"/>
      <c r="X5604" s="62"/>
      <c r="Y5604" s="108"/>
    </row>
    <row r="5605" spans="23:25" x14ac:dyDescent="0.25">
      <c r="W5605" s="107"/>
      <c r="X5605" s="62"/>
      <c r="Y5605" s="108"/>
    </row>
    <row r="5606" spans="23:25" x14ac:dyDescent="0.25">
      <c r="W5606" s="107"/>
      <c r="X5606" s="62"/>
      <c r="Y5606" s="108"/>
    </row>
    <row r="5607" spans="23:25" x14ac:dyDescent="0.25">
      <c r="W5607" s="107"/>
      <c r="X5607" s="62"/>
      <c r="Y5607" s="108"/>
    </row>
    <row r="5608" spans="23:25" x14ac:dyDescent="0.25">
      <c r="W5608" s="107"/>
      <c r="X5608" s="62"/>
      <c r="Y5608" s="108"/>
    </row>
    <row r="5609" spans="23:25" x14ac:dyDescent="0.25">
      <c r="W5609" s="107"/>
      <c r="X5609" s="62"/>
      <c r="Y5609" s="108"/>
    </row>
    <row r="5610" spans="23:25" x14ac:dyDescent="0.25">
      <c r="W5610" s="107"/>
      <c r="X5610" s="62"/>
      <c r="Y5610" s="108"/>
    </row>
    <row r="5611" spans="23:25" x14ac:dyDescent="0.25">
      <c r="W5611" s="107"/>
      <c r="X5611" s="62"/>
      <c r="Y5611" s="108"/>
    </row>
    <row r="5612" spans="23:25" x14ac:dyDescent="0.25">
      <c r="W5612" s="107"/>
      <c r="X5612" s="62"/>
      <c r="Y5612" s="108"/>
    </row>
    <row r="5613" spans="23:25" x14ac:dyDescent="0.25">
      <c r="W5613" s="107"/>
      <c r="X5613" s="62"/>
      <c r="Y5613" s="108"/>
    </row>
    <row r="5614" spans="23:25" x14ac:dyDescent="0.25">
      <c r="W5614" s="107"/>
      <c r="X5614" s="62"/>
      <c r="Y5614" s="108"/>
    </row>
    <row r="5615" spans="23:25" x14ac:dyDescent="0.25">
      <c r="W5615" s="107"/>
      <c r="X5615" s="62"/>
      <c r="Y5615" s="108"/>
    </row>
    <row r="5616" spans="23:25" x14ac:dyDescent="0.25">
      <c r="W5616" s="107"/>
      <c r="X5616" s="62"/>
      <c r="Y5616" s="108"/>
    </row>
    <row r="5617" spans="23:25" x14ac:dyDescent="0.25">
      <c r="W5617" s="107"/>
      <c r="X5617" s="62"/>
      <c r="Y5617" s="108"/>
    </row>
    <row r="5618" spans="23:25" x14ac:dyDescent="0.25">
      <c r="W5618" s="107"/>
      <c r="X5618" s="62"/>
      <c r="Y5618" s="108"/>
    </row>
    <row r="5619" spans="23:25" x14ac:dyDescent="0.25">
      <c r="W5619" s="107"/>
      <c r="X5619" s="62"/>
      <c r="Y5619" s="108"/>
    </row>
    <row r="5620" spans="23:25" x14ac:dyDescent="0.25">
      <c r="W5620" s="107"/>
      <c r="X5620" s="62"/>
      <c r="Y5620" s="108"/>
    </row>
    <row r="5621" spans="23:25" x14ac:dyDescent="0.25">
      <c r="W5621" s="107"/>
      <c r="X5621" s="62"/>
      <c r="Y5621" s="108"/>
    </row>
    <row r="5622" spans="23:25" x14ac:dyDescent="0.25">
      <c r="W5622" s="107"/>
      <c r="X5622" s="62"/>
      <c r="Y5622" s="108"/>
    </row>
    <row r="5623" spans="23:25" x14ac:dyDescent="0.25">
      <c r="W5623" s="107"/>
      <c r="X5623" s="62"/>
      <c r="Y5623" s="108"/>
    </row>
    <row r="5624" spans="23:25" x14ac:dyDescent="0.25">
      <c r="W5624" s="107"/>
      <c r="X5624" s="62"/>
      <c r="Y5624" s="108"/>
    </row>
    <row r="5625" spans="23:25" x14ac:dyDescent="0.25">
      <c r="W5625" s="107"/>
      <c r="X5625" s="62"/>
      <c r="Y5625" s="108"/>
    </row>
    <row r="5626" spans="23:25" x14ac:dyDescent="0.25">
      <c r="W5626" s="107"/>
      <c r="X5626" s="62"/>
      <c r="Y5626" s="108"/>
    </row>
    <row r="5627" spans="23:25" x14ac:dyDescent="0.25">
      <c r="W5627" s="107"/>
      <c r="X5627" s="62"/>
      <c r="Y5627" s="108"/>
    </row>
    <row r="5628" spans="23:25" x14ac:dyDescent="0.25">
      <c r="W5628" s="107"/>
      <c r="X5628" s="62"/>
      <c r="Y5628" s="108"/>
    </row>
    <row r="5629" spans="23:25" x14ac:dyDescent="0.25">
      <c r="W5629" s="107"/>
      <c r="X5629" s="62"/>
      <c r="Y5629" s="108"/>
    </row>
    <row r="5630" spans="23:25" x14ac:dyDescent="0.25">
      <c r="W5630" s="107"/>
      <c r="X5630" s="62"/>
      <c r="Y5630" s="108"/>
    </row>
    <row r="5631" spans="23:25" x14ac:dyDescent="0.25">
      <c r="W5631" s="107"/>
      <c r="X5631" s="62"/>
      <c r="Y5631" s="108"/>
    </row>
    <row r="5632" spans="23:25" x14ac:dyDescent="0.25">
      <c r="W5632" s="107"/>
      <c r="X5632" s="62"/>
      <c r="Y5632" s="108"/>
    </row>
    <row r="5633" spans="23:25" x14ac:dyDescent="0.25">
      <c r="W5633" s="107"/>
      <c r="X5633" s="62"/>
      <c r="Y5633" s="108"/>
    </row>
    <row r="5634" spans="23:25" x14ac:dyDescent="0.25">
      <c r="W5634" s="107"/>
      <c r="X5634" s="62"/>
      <c r="Y5634" s="108"/>
    </row>
    <row r="5635" spans="23:25" x14ac:dyDescent="0.25">
      <c r="W5635" s="107"/>
      <c r="X5635" s="62"/>
      <c r="Y5635" s="108"/>
    </row>
    <row r="5636" spans="23:25" x14ac:dyDescent="0.25">
      <c r="W5636" s="107"/>
      <c r="X5636" s="62"/>
      <c r="Y5636" s="108"/>
    </row>
    <row r="5637" spans="23:25" x14ac:dyDescent="0.25">
      <c r="W5637" s="107"/>
      <c r="X5637" s="62"/>
      <c r="Y5637" s="108"/>
    </row>
    <row r="5638" spans="23:25" x14ac:dyDescent="0.25">
      <c r="W5638" s="107"/>
      <c r="X5638" s="62"/>
      <c r="Y5638" s="108"/>
    </row>
    <row r="5639" spans="23:25" x14ac:dyDescent="0.25">
      <c r="W5639" s="107"/>
      <c r="X5639" s="62"/>
      <c r="Y5639" s="108"/>
    </row>
    <row r="5640" spans="23:25" x14ac:dyDescent="0.25">
      <c r="W5640" s="107"/>
      <c r="X5640" s="62"/>
      <c r="Y5640" s="108"/>
    </row>
    <row r="5641" spans="23:25" x14ac:dyDescent="0.25">
      <c r="W5641" s="107"/>
      <c r="X5641" s="62"/>
      <c r="Y5641" s="108"/>
    </row>
    <row r="5642" spans="23:25" x14ac:dyDescent="0.25">
      <c r="W5642" s="107"/>
      <c r="X5642" s="62"/>
      <c r="Y5642" s="108"/>
    </row>
    <row r="5643" spans="23:25" x14ac:dyDescent="0.25">
      <c r="W5643" s="107"/>
      <c r="X5643" s="62"/>
      <c r="Y5643" s="108"/>
    </row>
    <row r="5644" spans="23:25" x14ac:dyDescent="0.25">
      <c r="W5644" s="107"/>
      <c r="X5644" s="62"/>
      <c r="Y5644" s="108"/>
    </row>
    <row r="5645" spans="23:25" x14ac:dyDescent="0.25">
      <c r="W5645" s="107"/>
      <c r="X5645" s="62"/>
      <c r="Y5645" s="108"/>
    </row>
    <row r="5646" spans="23:25" x14ac:dyDescent="0.25">
      <c r="W5646" s="107"/>
      <c r="X5646" s="62"/>
      <c r="Y5646" s="108"/>
    </row>
    <row r="5647" spans="23:25" x14ac:dyDescent="0.25">
      <c r="W5647" s="107"/>
      <c r="X5647" s="62"/>
      <c r="Y5647" s="108"/>
    </row>
    <row r="5648" spans="23:25" x14ac:dyDescent="0.25">
      <c r="W5648" s="107"/>
      <c r="X5648" s="62"/>
      <c r="Y5648" s="108"/>
    </row>
    <row r="5649" spans="23:25" x14ac:dyDescent="0.25">
      <c r="W5649" s="107"/>
      <c r="X5649" s="62"/>
      <c r="Y5649" s="108"/>
    </row>
    <row r="5650" spans="23:25" x14ac:dyDescent="0.25">
      <c r="W5650" s="107"/>
      <c r="X5650" s="62"/>
      <c r="Y5650" s="108"/>
    </row>
    <row r="5651" spans="23:25" x14ac:dyDescent="0.25">
      <c r="W5651" s="107"/>
      <c r="X5651" s="62"/>
      <c r="Y5651" s="108"/>
    </row>
    <row r="5652" spans="23:25" x14ac:dyDescent="0.25">
      <c r="W5652" s="107"/>
      <c r="X5652" s="62"/>
      <c r="Y5652" s="108"/>
    </row>
    <row r="5653" spans="23:25" x14ac:dyDescent="0.25">
      <c r="W5653" s="107"/>
      <c r="X5653" s="62"/>
      <c r="Y5653" s="108"/>
    </row>
    <row r="5654" spans="23:25" x14ac:dyDescent="0.25">
      <c r="W5654" s="107"/>
      <c r="X5654" s="62"/>
      <c r="Y5654" s="108"/>
    </row>
    <row r="5655" spans="23:25" x14ac:dyDescent="0.25">
      <c r="W5655" s="107"/>
      <c r="X5655" s="62"/>
      <c r="Y5655" s="108"/>
    </row>
    <row r="5656" spans="23:25" x14ac:dyDescent="0.25">
      <c r="W5656" s="107"/>
      <c r="X5656" s="62"/>
      <c r="Y5656" s="108"/>
    </row>
    <row r="5657" spans="23:25" x14ac:dyDescent="0.25">
      <c r="W5657" s="107"/>
      <c r="X5657" s="62"/>
      <c r="Y5657" s="108"/>
    </row>
    <row r="5658" spans="23:25" x14ac:dyDescent="0.25">
      <c r="W5658" s="107"/>
      <c r="X5658" s="62"/>
      <c r="Y5658" s="108"/>
    </row>
    <row r="5659" spans="23:25" x14ac:dyDescent="0.25">
      <c r="W5659" s="107"/>
      <c r="X5659" s="62"/>
      <c r="Y5659" s="108"/>
    </row>
    <row r="5660" spans="23:25" x14ac:dyDescent="0.25">
      <c r="W5660" s="107"/>
      <c r="X5660" s="62"/>
      <c r="Y5660" s="108"/>
    </row>
    <row r="5661" spans="23:25" x14ac:dyDescent="0.25">
      <c r="W5661" s="107"/>
      <c r="X5661" s="62"/>
      <c r="Y5661" s="108"/>
    </row>
    <row r="5662" spans="23:25" x14ac:dyDescent="0.25">
      <c r="W5662" s="107"/>
      <c r="X5662" s="62"/>
      <c r="Y5662" s="108"/>
    </row>
    <row r="5663" spans="23:25" x14ac:dyDescent="0.25">
      <c r="W5663" s="107"/>
      <c r="X5663" s="62"/>
      <c r="Y5663" s="108"/>
    </row>
    <row r="5664" spans="23:25" x14ac:dyDescent="0.25">
      <c r="W5664" s="107"/>
      <c r="X5664" s="62"/>
      <c r="Y5664" s="108"/>
    </row>
    <row r="5665" spans="23:25" x14ac:dyDescent="0.25">
      <c r="W5665" s="107"/>
      <c r="X5665" s="62"/>
      <c r="Y5665" s="108"/>
    </row>
    <row r="5666" spans="23:25" x14ac:dyDescent="0.25">
      <c r="W5666" s="107"/>
      <c r="X5666" s="62"/>
      <c r="Y5666" s="108"/>
    </row>
    <row r="5667" spans="23:25" x14ac:dyDescent="0.25">
      <c r="W5667" s="107"/>
      <c r="X5667" s="62"/>
      <c r="Y5667" s="108"/>
    </row>
    <row r="5668" spans="23:25" x14ac:dyDescent="0.25">
      <c r="W5668" s="107"/>
      <c r="X5668" s="62"/>
      <c r="Y5668" s="108"/>
    </row>
    <row r="5669" spans="23:25" x14ac:dyDescent="0.25">
      <c r="W5669" s="107"/>
      <c r="X5669" s="62"/>
      <c r="Y5669" s="108"/>
    </row>
    <row r="5670" spans="23:25" x14ac:dyDescent="0.25">
      <c r="W5670" s="107"/>
      <c r="X5670" s="62"/>
      <c r="Y5670" s="108"/>
    </row>
    <row r="5671" spans="23:25" x14ac:dyDescent="0.25">
      <c r="W5671" s="107"/>
      <c r="X5671" s="62"/>
      <c r="Y5671" s="108"/>
    </row>
    <row r="5672" spans="23:25" x14ac:dyDescent="0.25">
      <c r="W5672" s="107"/>
      <c r="X5672" s="62"/>
      <c r="Y5672" s="108"/>
    </row>
    <row r="5673" spans="23:25" x14ac:dyDescent="0.25">
      <c r="W5673" s="107"/>
      <c r="X5673" s="62"/>
      <c r="Y5673" s="108"/>
    </row>
    <row r="5674" spans="23:25" x14ac:dyDescent="0.25">
      <c r="W5674" s="107"/>
      <c r="X5674" s="62"/>
      <c r="Y5674" s="108"/>
    </row>
    <row r="5675" spans="23:25" x14ac:dyDescent="0.25">
      <c r="W5675" s="107"/>
      <c r="X5675" s="62"/>
      <c r="Y5675" s="108"/>
    </row>
    <row r="5676" spans="23:25" x14ac:dyDescent="0.25">
      <c r="W5676" s="107"/>
      <c r="X5676" s="62"/>
      <c r="Y5676" s="108"/>
    </row>
    <row r="5677" spans="23:25" x14ac:dyDescent="0.25">
      <c r="W5677" s="107"/>
      <c r="X5677" s="62"/>
      <c r="Y5677" s="108"/>
    </row>
    <row r="5678" spans="23:25" x14ac:dyDescent="0.25">
      <c r="W5678" s="107"/>
      <c r="X5678" s="62"/>
      <c r="Y5678" s="108"/>
    </row>
    <row r="5679" spans="23:25" x14ac:dyDescent="0.25">
      <c r="W5679" s="107"/>
      <c r="X5679" s="62"/>
      <c r="Y5679" s="108"/>
    </row>
    <row r="5680" spans="23:25" x14ac:dyDescent="0.25">
      <c r="W5680" s="107"/>
      <c r="X5680" s="62"/>
      <c r="Y5680" s="108"/>
    </row>
    <row r="5681" spans="23:25" x14ac:dyDescent="0.25">
      <c r="W5681" s="107"/>
      <c r="X5681" s="62"/>
      <c r="Y5681" s="108"/>
    </row>
    <row r="5682" spans="23:25" x14ac:dyDescent="0.25">
      <c r="W5682" s="107"/>
      <c r="X5682" s="62"/>
      <c r="Y5682" s="108"/>
    </row>
    <row r="5683" spans="23:25" x14ac:dyDescent="0.25">
      <c r="W5683" s="107"/>
      <c r="X5683" s="62"/>
      <c r="Y5683" s="108"/>
    </row>
    <row r="5684" spans="23:25" x14ac:dyDescent="0.25">
      <c r="W5684" s="107"/>
      <c r="X5684" s="62"/>
      <c r="Y5684" s="108"/>
    </row>
    <row r="5685" spans="23:25" x14ac:dyDescent="0.25">
      <c r="W5685" s="107"/>
      <c r="X5685" s="62"/>
      <c r="Y5685" s="108"/>
    </row>
    <row r="5686" spans="23:25" x14ac:dyDescent="0.25">
      <c r="W5686" s="107"/>
      <c r="X5686" s="62"/>
      <c r="Y5686" s="108"/>
    </row>
    <row r="5687" spans="23:25" x14ac:dyDescent="0.25">
      <c r="W5687" s="107"/>
      <c r="X5687" s="62"/>
      <c r="Y5687" s="108"/>
    </row>
    <row r="5688" spans="23:25" x14ac:dyDescent="0.25">
      <c r="W5688" s="107"/>
      <c r="X5688" s="62"/>
      <c r="Y5688" s="108"/>
    </row>
    <row r="5689" spans="23:25" x14ac:dyDescent="0.25">
      <c r="W5689" s="107"/>
      <c r="X5689" s="62"/>
      <c r="Y5689" s="108"/>
    </row>
    <row r="5690" spans="23:25" x14ac:dyDescent="0.25">
      <c r="W5690" s="107"/>
      <c r="X5690" s="62"/>
      <c r="Y5690" s="108"/>
    </row>
    <row r="5691" spans="23:25" x14ac:dyDescent="0.25">
      <c r="W5691" s="107"/>
      <c r="X5691" s="62"/>
      <c r="Y5691" s="108"/>
    </row>
    <row r="5692" spans="23:25" x14ac:dyDescent="0.25">
      <c r="W5692" s="107"/>
      <c r="X5692" s="62"/>
      <c r="Y5692" s="108"/>
    </row>
    <row r="5693" spans="23:25" x14ac:dyDescent="0.25">
      <c r="W5693" s="107"/>
      <c r="X5693" s="62"/>
      <c r="Y5693" s="108"/>
    </row>
    <row r="5694" spans="23:25" x14ac:dyDescent="0.25">
      <c r="W5694" s="107"/>
      <c r="X5694" s="62"/>
      <c r="Y5694" s="108"/>
    </row>
    <row r="5695" spans="23:25" x14ac:dyDescent="0.25">
      <c r="W5695" s="107"/>
      <c r="X5695" s="62"/>
      <c r="Y5695" s="108"/>
    </row>
    <row r="5696" spans="23:25" x14ac:dyDescent="0.25">
      <c r="W5696" s="107"/>
      <c r="X5696" s="62"/>
      <c r="Y5696" s="108"/>
    </row>
    <row r="5697" spans="23:25" x14ac:dyDescent="0.25">
      <c r="W5697" s="107"/>
      <c r="X5697" s="62"/>
      <c r="Y5697" s="108"/>
    </row>
    <row r="5698" spans="23:25" x14ac:dyDescent="0.25">
      <c r="W5698" s="107"/>
      <c r="X5698" s="62"/>
      <c r="Y5698" s="108"/>
    </row>
    <row r="5699" spans="23:25" x14ac:dyDescent="0.25">
      <c r="W5699" s="107"/>
      <c r="X5699" s="62"/>
      <c r="Y5699" s="108"/>
    </row>
    <row r="5700" spans="23:25" x14ac:dyDescent="0.25">
      <c r="W5700" s="107"/>
      <c r="X5700" s="62"/>
      <c r="Y5700" s="108"/>
    </row>
    <row r="5701" spans="23:25" x14ac:dyDescent="0.25">
      <c r="W5701" s="107"/>
      <c r="X5701" s="62"/>
      <c r="Y5701" s="108"/>
    </row>
    <row r="5702" spans="23:25" x14ac:dyDescent="0.25">
      <c r="W5702" s="107"/>
      <c r="X5702" s="62"/>
      <c r="Y5702" s="108"/>
    </row>
    <row r="5703" spans="23:25" x14ac:dyDescent="0.25">
      <c r="W5703" s="107"/>
      <c r="X5703" s="62"/>
      <c r="Y5703" s="108"/>
    </row>
    <row r="5704" spans="23:25" x14ac:dyDescent="0.25">
      <c r="W5704" s="107"/>
      <c r="X5704" s="62"/>
      <c r="Y5704" s="108"/>
    </row>
    <row r="5705" spans="23:25" x14ac:dyDescent="0.25">
      <c r="W5705" s="107"/>
      <c r="X5705" s="62"/>
      <c r="Y5705" s="108"/>
    </row>
    <row r="5706" spans="23:25" x14ac:dyDescent="0.25">
      <c r="W5706" s="107"/>
      <c r="X5706" s="62"/>
      <c r="Y5706" s="108"/>
    </row>
    <row r="5707" spans="23:25" x14ac:dyDescent="0.25">
      <c r="W5707" s="107"/>
      <c r="X5707" s="62"/>
      <c r="Y5707" s="108"/>
    </row>
    <row r="5708" spans="23:25" x14ac:dyDescent="0.25">
      <c r="W5708" s="107"/>
      <c r="X5708" s="62"/>
      <c r="Y5708" s="108"/>
    </row>
    <row r="5709" spans="23:25" x14ac:dyDescent="0.25">
      <c r="W5709" s="107"/>
      <c r="X5709" s="62"/>
      <c r="Y5709" s="108"/>
    </row>
    <row r="5710" spans="23:25" x14ac:dyDescent="0.25">
      <c r="W5710" s="107"/>
      <c r="X5710" s="62"/>
      <c r="Y5710" s="108"/>
    </row>
    <row r="5711" spans="23:25" x14ac:dyDescent="0.25">
      <c r="W5711" s="107"/>
      <c r="X5711" s="62"/>
      <c r="Y5711" s="108"/>
    </row>
    <row r="5712" spans="23:25" x14ac:dyDescent="0.25">
      <c r="W5712" s="107"/>
      <c r="X5712" s="62"/>
      <c r="Y5712" s="108"/>
    </row>
    <row r="5713" spans="23:25" x14ac:dyDescent="0.25">
      <c r="W5713" s="107"/>
      <c r="X5713" s="62"/>
      <c r="Y5713" s="108"/>
    </row>
    <row r="5714" spans="23:25" x14ac:dyDescent="0.25">
      <c r="W5714" s="107"/>
      <c r="X5714" s="62"/>
      <c r="Y5714" s="108"/>
    </row>
    <row r="5715" spans="23:25" x14ac:dyDescent="0.25">
      <c r="W5715" s="107"/>
      <c r="X5715" s="62"/>
      <c r="Y5715" s="108"/>
    </row>
    <row r="5716" spans="23:25" x14ac:dyDescent="0.25">
      <c r="W5716" s="107"/>
      <c r="X5716" s="62"/>
      <c r="Y5716" s="108"/>
    </row>
    <row r="5717" spans="23:25" x14ac:dyDescent="0.25">
      <c r="W5717" s="107"/>
      <c r="X5717" s="62"/>
      <c r="Y5717" s="108"/>
    </row>
    <row r="5718" spans="23:25" x14ac:dyDescent="0.25">
      <c r="W5718" s="107"/>
      <c r="X5718" s="62"/>
      <c r="Y5718" s="108"/>
    </row>
    <row r="5719" spans="23:25" x14ac:dyDescent="0.25">
      <c r="W5719" s="107"/>
      <c r="X5719" s="62"/>
      <c r="Y5719" s="108"/>
    </row>
    <row r="5720" spans="23:25" x14ac:dyDescent="0.25">
      <c r="W5720" s="107"/>
      <c r="X5720" s="62"/>
      <c r="Y5720" s="108"/>
    </row>
    <row r="5721" spans="23:25" x14ac:dyDescent="0.25">
      <c r="W5721" s="107"/>
      <c r="X5721" s="62"/>
      <c r="Y5721" s="108"/>
    </row>
    <row r="5722" spans="23:25" x14ac:dyDescent="0.25">
      <c r="W5722" s="107"/>
      <c r="X5722" s="62"/>
      <c r="Y5722" s="108"/>
    </row>
    <row r="5723" spans="23:25" x14ac:dyDescent="0.25">
      <c r="W5723" s="107"/>
      <c r="X5723" s="62"/>
      <c r="Y5723" s="108"/>
    </row>
    <row r="5724" spans="23:25" x14ac:dyDescent="0.25">
      <c r="W5724" s="107"/>
      <c r="X5724" s="62"/>
      <c r="Y5724" s="108"/>
    </row>
    <row r="5725" spans="23:25" x14ac:dyDescent="0.25">
      <c r="W5725" s="107"/>
      <c r="X5725" s="62"/>
      <c r="Y5725" s="108"/>
    </row>
    <row r="5726" spans="23:25" x14ac:dyDescent="0.25">
      <c r="W5726" s="107"/>
      <c r="X5726" s="62"/>
      <c r="Y5726" s="108"/>
    </row>
    <row r="5727" spans="23:25" x14ac:dyDescent="0.25">
      <c r="W5727" s="107"/>
      <c r="X5727" s="62"/>
      <c r="Y5727" s="108"/>
    </row>
    <row r="5728" spans="23:25" x14ac:dyDescent="0.25">
      <c r="W5728" s="107"/>
      <c r="X5728" s="62"/>
      <c r="Y5728" s="108"/>
    </row>
    <row r="5729" spans="23:25" x14ac:dyDescent="0.25">
      <c r="W5729" s="107"/>
      <c r="X5729" s="62"/>
      <c r="Y5729" s="108"/>
    </row>
    <row r="5730" spans="23:25" x14ac:dyDescent="0.25">
      <c r="W5730" s="107"/>
      <c r="X5730" s="62"/>
      <c r="Y5730" s="108"/>
    </row>
    <row r="5731" spans="23:25" x14ac:dyDescent="0.25">
      <c r="W5731" s="107"/>
      <c r="X5731" s="62"/>
      <c r="Y5731" s="108"/>
    </row>
    <row r="5732" spans="23:25" x14ac:dyDescent="0.25">
      <c r="W5732" s="107"/>
      <c r="X5732" s="62"/>
      <c r="Y5732" s="108"/>
    </row>
    <row r="5733" spans="23:25" x14ac:dyDescent="0.25">
      <c r="W5733" s="107"/>
      <c r="X5733" s="62"/>
      <c r="Y5733" s="108"/>
    </row>
    <row r="5734" spans="23:25" x14ac:dyDescent="0.25">
      <c r="W5734" s="107"/>
      <c r="X5734" s="62"/>
      <c r="Y5734" s="108"/>
    </row>
    <row r="5735" spans="23:25" x14ac:dyDescent="0.25">
      <c r="W5735" s="107"/>
      <c r="X5735" s="62"/>
      <c r="Y5735" s="108"/>
    </row>
    <row r="5736" spans="23:25" x14ac:dyDescent="0.25">
      <c r="W5736" s="107"/>
      <c r="X5736" s="62"/>
      <c r="Y5736" s="108"/>
    </row>
    <row r="5737" spans="23:25" x14ac:dyDescent="0.25">
      <c r="W5737" s="107"/>
      <c r="X5737" s="62"/>
      <c r="Y5737" s="108"/>
    </row>
    <row r="5738" spans="23:25" x14ac:dyDescent="0.25">
      <c r="W5738" s="107"/>
      <c r="X5738" s="62"/>
      <c r="Y5738" s="108"/>
    </row>
    <row r="5739" spans="23:25" x14ac:dyDescent="0.25">
      <c r="W5739" s="107"/>
      <c r="X5739" s="62"/>
      <c r="Y5739" s="108"/>
    </row>
    <row r="5740" spans="23:25" x14ac:dyDescent="0.25">
      <c r="W5740" s="107"/>
      <c r="X5740" s="62"/>
      <c r="Y5740" s="108"/>
    </row>
    <row r="5741" spans="23:25" x14ac:dyDescent="0.25">
      <c r="W5741" s="107"/>
      <c r="X5741" s="62"/>
      <c r="Y5741" s="108"/>
    </row>
    <row r="5742" spans="23:25" x14ac:dyDescent="0.25">
      <c r="W5742" s="107"/>
      <c r="X5742" s="62"/>
      <c r="Y5742" s="108"/>
    </row>
    <row r="5743" spans="23:25" x14ac:dyDescent="0.25">
      <c r="W5743" s="107"/>
      <c r="X5743" s="62"/>
      <c r="Y5743" s="108"/>
    </row>
    <row r="5744" spans="23:25" x14ac:dyDescent="0.25">
      <c r="W5744" s="107"/>
      <c r="X5744" s="62"/>
      <c r="Y5744" s="108"/>
    </row>
    <row r="5745" spans="23:25" x14ac:dyDescent="0.25">
      <c r="W5745" s="107"/>
      <c r="X5745" s="62"/>
      <c r="Y5745" s="108"/>
    </row>
    <row r="5746" spans="23:25" x14ac:dyDescent="0.25">
      <c r="W5746" s="107"/>
      <c r="X5746" s="62"/>
      <c r="Y5746" s="108"/>
    </row>
    <row r="5747" spans="23:25" x14ac:dyDescent="0.25">
      <c r="W5747" s="107"/>
      <c r="X5747" s="62"/>
      <c r="Y5747" s="108"/>
    </row>
    <row r="5748" spans="23:25" x14ac:dyDescent="0.25">
      <c r="W5748" s="107"/>
      <c r="X5748" s="62"/>
      <c r="Y5748" s="108"/>
    </row>
    <row r="5749" spans="23:25" x14ac:dyDescent="0.25">
      <c r="W5749" s="107"/>
      <c r="X5749" s="62"/>
      <c r="Y5749" s="108"/>
    </row>
    <row r="5750" spans="23:25" x14ac:dyDescent="0.25">
      <c r="W5750" s="107"/>
      <c r="X5750" s="62"/>
      <c r="Y5750" s="108"/>
    </row>
    <row r="5751" spans="23:25" x14ac:dyDescent="0.25">
      <c r="W5751" s="107"/>
      <c r="X5751" s="62"/>
      <c r="Y5751" s="108"/>
    </row>
    <row r="5752" spans="23:25" x14ac:dyDescent="0.25">
      <c r="W5752" s="107"/>
      <c r="X5752" s="62"/>
      <c r="Y5752" s="108"/>
    </row>
    <row r="5753" spans="23:25" x14ac:dyDescent="0.25">
      <c r="W5753" s="107"/>
      <c r="X5753" s="62"/>
      <c r="Y5753" s="108"/>
    </row>
    <row r="5754" spans="23:25" x14ac:dyDescent="0.25">
      <c r="W5754" s="107"/>
      <c r="X5754" s="62"/>
      <c r="Y5754" s="108"/>
    </row>
    <row r="5755" spans="23:25" x14ac:dyDescent="0.25">
      <c r="W5755" s="107"/>
      <c r="X5755" s="62"/>
      <c r="Y5755" s="108"/>
    </row>
    <row r="5756" spans="23:25" x14ac:dyDescent="0.25">
      <c r="W5756" s="107"/>
      <c r="X5756" s="62"/>
      <c r="Y5756" s="108"/>
    </row>
    <row r="5757" spans="23:25" x14ac:dyDescent="0.25">
      <c r="W5757" s="107"/>
      <c r="X5757" s="62"/>
      <c r="Y5757" s="108"/>
    </row>
    <row r="5758" spans="23:25" x14ac:dyDescent="0.25">
      <c r="W5758" s="107"/>
      <c r="X5758" s="62"/>
      <c r="Y5758" s="108"/>
    </row>
    <row r="5759" spans="23:25" x14ac:dyDescent="0.25">
      <c r="W5759" s="107"/>
      <c r="X5759" s="62"/>
      <c r="Y5759" s="108"/>
    </row>
    <row r="5760" spans="23:25" x14ac:dyDescent="0.25">
      <c r="W5760" s="107"/>
      <c r="X5760" s="62"/>
      <c r="Y5760" s="108"/>
    </row>
    <row r="5761" spans="23:25" x14ac:dyDescent="0.25">
      <c r="W5761" s="107"/>
      <c r="X5761" s="62"/>
      <c r="Y5761" s="108"/>
    </row>
    <row r="5762" spans="23:25" x14ac:dyDescent="0.25">
      <c r="W5762" s="107"/>
      <c r="X5762" s="62"/>
      <c r="Y5762" s="108"/>
    </row>
    <row r="5763" spans="23:25" x14ac:dyDescent="0.25">
      <c r="W5763" s="107"/>
      <c r="X5763" s="62"/>
      <c r="Y5763" s="108"/>
    </row>
    <row r="5764" spans="23:25" x14ac:dyDescent="0.25">
      <c r="W5764" s="107"/>
      <c r="X5764" s="62"/>
      <c r="Y5764" s="108"/>
    </row>
    <row r="5765" spans="23:25" x14ac:dyDescent="0.25">
      <c r="W5765" s="107"/>
      <c r="X5765" s="62"/>
      <c r="Y5765" s="108"/>
    </row>
    <row r="5766" spans="23:25" x14ac:dyDescent="0.25">
      <c r="W5766" s="107"/>
      <c r="X5766" s="62"/>
      <c r="Y5766" s="108"/>
    </row>
    <row r="5767" spans="23:25" x14ac:dyDescent="0.25">
      <c r="W5767" s="107"/>
      <c r="X5767" s="62"/>
      <c r="Y5767" s="108"/>
    </row>
    <row r="5768" spans="23:25" x14ac:dyDescent="0.25">
      <c r="W5768" s="107"/>
      <c r="X5768" s="62"/>
      <c r="Y5768" s="108"/>
    </row>
    <row r="5769" spans="23:25" x14ac:dyDescent="0.25">
      <c r="W5769" s="107"/>
      <c r="X5769" s="62"/>
      <c r="Y5769" s="108"/>
    </row>
    <row r="5770" spans="23:25" x14ac:dyDescent="0.25">
      <c r="W5770" s="107"/>
      <c r="X5770" s="62"/>
      <c r="Y5770" s="108"/>
    </row>
    <row r="5771" spans="23:25" x14ac:dyDescent="0.25">
      <c r="W5771" s="107"/>
      <c r="X5771" s="62"/>
      <c r="Y5771" s="108"/>
    </row>
    <row r="5772" spans="23:25" x14ac:dyDescent="0.25">
      <c r="W5772" s="107"/>
      <c r="X5772" s="62"/>
      <c r="Y5772" s="108"/>
    </row>
    <row r="5773" spans="23:25" x14ac:dyDescent="0.25">
      <c r="W5773" s="107"/>
      <c r="X5773" s="62"/>
      <c r="Y5773" s="108"/>
    </row>
    <row r="5774" spans="23:25" x14ac:dyDescent="0.25">
      <c r="W5774" s="107"/>
      <c r="X5774" s="62"/>
      <c r="Y5774" s="108"/>
    </row>
    <row r="5775" spans="23:25" x14ac:dyDescent="0.25">
      <c r="W5775" s="107"/>
      <c r="X5775" s="62"/>
      <c r="Y5775" s="108"/>
    </row>
    <row r="5776" spans="23:25" x14ac:dyDescent="0.25">
      <c r="W5776" s="107"/>
      <c r="X5776" s="62"/>
      <c r="Y5776" s="108"/>
    </row>
    <row r="5777" spans="23:25" x14ac:dyDescent="0.25">
      <c r="W5777" s="107"/>
      <c r="X5777" s="62"/>
      <c r="Y5777" s="108"/>
    </row>
    <row r="5778" spans="23:25" x14ac:dyDescent="0.25">
      <c r="W5778" s="107"/>
      <c r="X5778" s="62"/>
      <c r="Y5778" s="108"/>
    </row>
    <row r="5779" spans="23:25" x14ac:dyDescent="0.25">
      <c r="W5779" s="107"/>
      <c r="X5779" s="62"/>
      <c r="Y5779" s="108"/>
    </row>
    <row r="5780" spans="23:25" x14ac:dyDescent="0.25">
      <c r="W5780" s="107"/>
      <c r="X5780" s="62"/>
      <c r="Y5780" s="108"/>
    </row>
    <row r="5781" spans="23:25" x14ac:dyDescent="0.25">
      <c r="W5781" s="107"/>
      <c r="X5781" s="62"/>
      <c r="Y5781" s="108"/>
    </row>
    <row r="5782" spans="23:25" x14ac:dyDescent="0.25">
      <c r="W5782" s="107"/>
      <c r="X5782" s="62"/>
      <c r="Y5782" s="108"/>
    </row>
    <row r="5783" spans="23:25" x14ac:dyDescent="0.25">
      <c r="W5783" s="107"/>
      <c r="X5783" s="62"/>
      <c r="Y5783" s="108"/>
    </row>
    <row r="5784" spans="23:25" x14ac:dyDescent="0.25">
      <c r="W5784" s="107"/>
      <c r="X5784" s="62"/>
      <c r="Y5784" s="108"/>
    </row>
    <row r="5785" spans="23:25" x14ac:dyDescent="0.25">
      <c r="W5785" s="107"/>
      <c r="X5785" s="62"/>
      <c r="Y5785" s="108"/>
    </row>
    <row r="5786" spans="23:25" x14ac:dyDescent="0.25">
      <c r="W5786" s="107"/>
      <c r="X5786" s="62"/>
      <c r="Y5786" s="108"/>
    </row>
    <row r="5787" spans="23:25" x14ac:dyDescent="0.25">
      <c r="W5787" s="107"/>
      <c r="X5787" s="62"/>
      <c r="Y5787" s="108"/>
    </row>
    <row r="5788" spans="23:25" x14ac:dyDescent="0.25">
      <c r="W5788" s="107"/>
      <c r="X5788" s="62"/>
      <c r="Y5788" s="108"/>
    </row>
    <row r="5789" spans="23:25" x14ac:dyDescent="0.25">
      <c r="W5789" s="107"/>
      <c r="X5789" s="62"/>
      <c r="Y5789" s="108"/>
    </row>
    <row r="5790" spans="23:25" x14ac:dyDescent="0.25">
      <c r="W5790" s="107"/>
      <c r="X5790" s="62"/>
      <c r="Y5790" s="108"/>
    </row>
    <row r="5791" spans="23:25" x14ac:dyDescent="0.25">
      <c r="W5791" s="107"/>
      <c r="X5791" s="62"/>
      <c r="Y5791" s="108"/>
    </row>
    <row r="5792" spans="23:25" x14ac:dyDescent="0.25">
      <c r="W5792" s="107"/>
      <c r="X5792" s="62"/>
      <c r="Y5792" s="108"/>
    </row>
    <row r="5793" spans="23:25" x14ac:dyDescent="0.25">
      <c r="W5793" s="107"/>
      <c r="X5793" s="62"/>
      <c r="Y5793" s="108"/>
    </row>
    <row r="5794" spans="23:25" x14ac:dyDescent="0.25">
      <c r="W5794" s="107"/>
      <c r="X5794" s="62"/>
      <c r="Y5794" s="108"/>
    </row>
    <row r="5795" spans="23:25" x14ac:dyDescent="0.25">
      <c r="W5795" s="107"/>
      <c r="X5795" s="62"/>
      <c r="Y5795" s="108"/>
    </row>
    <row r="5796" spans="23:25" x14ac:dyDescent="0.25">
      <c r="W5796" s="107"/>
      <c r="X5796" s="62"/>
      <c r="Y5796" s="108"/>
    </row>
    <row r="5797" spans="23:25" x14ac:dyDescent="0.25">
      <c r="W5797" s="107"/>
      <c r="X5797" s="62"/>
      <c r="Y5797" s="108"/>
    </row>
    <row r="5798" spans="23:25" x14ac:dyDescent="0.25">
      <c r="W5798" s="107"/>
      <c r="X5798" s="62"/>
      <c r="Y5798" s="108"/>
    </row>
    <row r="5799" spans="23:25" x14ac:dyDescent="0.25">
      <c r="W5799" s="107"/>
      <c r="X5799" s="62"/>
      <c r="Y5799" s="108"/>
    </row>
    <row r="5800" spans="23:25" x14ac:dyDescent="0.25">
      <c r="W5800" s="107"/>
      <c r="X5800" s="62"/>
      <c r="Y5800" s="108"/>
    </row>
    <row r="5801" spans="23:25" x14ac:dyDescent="0.25">
      <c r="W5801" s="107"/>
      <c r="X5801" s="62"/>
      <c r="Y5801" s="108"/>
    </row>
    <row r="5802" spans="23:25" x14ac:dyDescent="0.25">
      <c r="W5802" s="107"/>
      <c r="X5802" s="62"/>
      <c r="Y5802" s="108"/>
    </row>
    <row r="5803" spans="23:25" x14ac:dyDescent="0.25">
      <c r="W5803" s="107"/>
      <c r="X5803" s="62"/>
      <c r="Y5803" s="108"/>
    </row>
    <row r="5804" spans="23:25" x14ac:dyDescent="0.25">
      <c r="W5804" s="107"/>
      <c r="X5804" s="62"/>
      <c r="Y5804" s="108"/>
    </row>
    <row r="5805" spans="23:25" x14ac:dyDescent="0.25">
      <c r="W5805" s="107"/>
      <c r="X5805" s="62"/>
      <c r="Y5805" s="108"/>
    </row>
    <row r="5806" spans="23:25" x14ac:dyDescent="0.25">
      <c r="W5806" s="107"/>
      <c r="X5806" s="62"/>
      <c r="Y5806" s="108"/>
    </row>
    <row r="5807" spans="23:25" x14ac:dyDescent="0.25">
      <c r="W5807" s="107"/>
      <c r="X5807" s="62"/>
      <c r="Y5807" s="108"/>
    </row>
    <row r="5808" spans="23:25" x14ac:dyDescent="0.25">
      <c r="W5808" s="107"/>
      <c r="X5808" s="62"/>
      <c r="Y5808" s="108"/>
    </row>
    <row r="5809" spans="23:25" x14ac:dyDescent="0.25">
      <c r="W5809" s="107"/>
      <c r="X5809" s="62"/>
      <c r="Y5809" s="108"/>
    </row>
    <row r="5810" spans="23:25" x14ac:dyDescent="0.25">
      <c r="W5810" s="107"/>
      <c r="X5810" s="62"/>
      <c r="Y5810" s="108"/>
    </row>
    <row r="5811" spans="23:25" x14ac:dyDescent="0.25">
      <c r="W5811" s="107"/>
      <c r="X5811" s="62"/>
      <c r="Y5811" s="108"/>
    </row>
    <row r="5812" spans="23:25" x14ac:dyDescent="0.25">
      <c r="W5812" s="107"/>
      <c r="X5812" s="62"/>
      <c r="Y5812" s="108"/>
    </row>
    <row r="5813" spans="23:25" x14ac:dyDescent="0.25">
      <c r="W5813" s="107"/>
      <c r="X5813" s="62"/>
      <c r="Y5813" s="108"/>
    </row>
    <row r="5814" spans="23:25" x14ac:dyDescent="0.25">
      <c r="W5814" s="107"/>
      <c r="X5814" s="62"/>
      <c r="Y5814" s="108"/>
    </row>
    <row r="5815" spans="23:25" x14ac:dyDescent="0.25">
      <c r="W5815" s="107"/>
      <c r="X5815" s="62"/>
      <c r="Y5815" s="108"/>
    </row>
    <row r="5816" spans="23:25" x14ac:dyDescent="0.25">
      <c r="W5816" s="107"/>
      <c r="X5816" s="62"/>
      <c r="Y5816" s="108"/>
    </row>
    <row r="5817" spans="23:25" x14ac:dyDescent="0.25">
      <c r="W5817" s="107"/>
      <c r="X5817" s="62"/>
      <c r="Y5817" s="108"/>
    </row>
    <row r="5818" spans="23:25" x14ac:dyDescent="0.25">
      <c r="W5818" s="107"/>
      <c r="X5818" s="62"/>
      <c r="Y5818" s="108"/>
    </row>
    <row r="5819" spans="23:25" x14ac:dyDescent="0.25">
      <c r="W5819" s="107"/>
      <c r="X5819" s="62"/>
      <c r="Y5819" s="108"/>
    </row>
    <row r="5820" spans="23:25" x14ac:dyDescent="0.25">
      <c r="W5820" s="107"/>
      <c r="X5820" s="62"/>
      <c r="Y5820" s="108"/>
    </row>
    <row r="5821" spans="23:25" x14ac:dyDescent="0.25">
      <c r="W5821" s="107"/>
      <c r="X5821" s="62"/>
      <c r="Y5821" s="108"/>
    </row>
    <row r="5822" spans="23:25" x14ac:dyDescent="0.25">
      <c r="W5822" s="107"/>
      <c r="X5822" s="62"/>
      <c r="Y5822" s="108"/>
    </row>
    <row r="5823" spans="23:25" x14ac:dyDescent="0.25">
      <c r="W5823" s="107"/>
      <c r="X5823" s="62"/>
      <c r="Y5823" s="108"/>
    </row>
    <row r="5824" spans="23:25" x14ac:dyDescent="0.25">
      <c r="W5824" s="107"/>
      <c r="X5824" s="62"/>
      <c r="Y5824" s="108"/>
    </row>
    <row r="5825" spans="23:25" x14ac:dyDescent="0.25">
      <c r="W5825" s="107"/>
      <c r="X5825" s="62"/>
      <c r="Y5825" s="108"/>
    </row>
    <row r="5826" spans="23:25" x14ac:dyDescent="0.25">
      <c r="W5826" s="107"/>
      <c r="X5826" s="62"/>
      <c r="Y5826" s="108"/>
    </row>
    <row r="5827" spans="23:25" x14ac:dyDescent="0.25">
      <c r="W5827" s="107"/>
      <c r="X5827" s="62"/>
      <c r="Y5827" s="108"/>
    </row>
    <row r="5828" spans="23:25" x14ac:dyDescent="0.25">
      <c r="W5828" s="107"/>
      <c r="X5828" s="62"/>
      <c r="Y5828" s="108"/>
    </row>
    <row r="5829" spans="23:25" x14ac:dyDescent="0.25">
      <c r="W5829" s="107"/>
      <c r="X5829" s="62"/>
      <c r="Y5829" s="108"/>
    </row>
    <row r="5830" spans="23:25" x14ac:dyDescent="0.25">
      <c r="W5830" s="107"/>
      <c r="X5830" s="62"/>
      <c r="Y5830" s="108"/>
    </row>
    <row r="5831" spans="23:25" x14ac:dyDescent="0.25">
      <c r="W5831" s="107"/>
      <c r="X5831" s="62"/>
      <c r="Y5831" s="108"/>
    </row>
    <row r="5832" spans="23:25" x14ac:dyDescent="0.25">
      <c r="W5832" s="107"/>
      <c r="X5832" s="62"/>
      <c r="Y5832" s="108"/>
    </row>
    <row r="5833" spans="23:25" x14ac:dyDescent="0.25">
      <c r="W5833" s="107"/>
      <c r="X5833" s="62"/>
      <c r="Y5833" s="108"/>
    </row>
    <row r="5834" spans="23:25" x14ac:dyDescent="0.25">
      <c r="W5834" s="107"/>
      <c r="X5834" s="62"/>
      <c r="Y5834" s="108"/>
    </row>
    <row r="5835" spans="23:25" x14ac:dyDescent="0.25">
      <c r="W5835" s="107"/>
      <c r="X5835" s="62"/>
      <c r="Y5835" s="108"/>
    </row>
    <row r="5836" spans="23:25" x14ac:dyDescent="0.25">
      <c r="W5836" s="107"/>
      <c r="X5836" s="62"/>
      <c r="Y5836" s="108"/>
    </row>
    <row r="5837" spans="23:25" x14ac:dyDescent="0.25">
      <c r="W5837" s="107"/>
      <c r="X5837" s="62"/>
      <c r="Y5837" s="108"/>
    </row>
    <row r="5838" spans="23:25" x14ac:dyDescent="0.25">
      <c r="W5838" s="107"/>
      <c r="X5838" s="62"/>
      <c r="Y5838" s="108"/>
    </row>
    <row r="5839" spans="23:25" x14ac:dyDescent="0.25">
      <c r="W5839" s="107"/>
      <c r="X5839" s="62"/>
      <c r="Y5839" s="108"/>
    </row>
    <row r="5840" spans="23:25" x14ac:dyDescent="0.25">
      <c r="W5840" s="107"/>
      <c r="X5840" s="62"/>
      <c r="Y5840" s="108"/>
    </row>
    <row r="5841" spans="23:25" x14ac:dyDescent="0.25">
      <c r="W5841" s="107"/>
      <c r="X5841" s="62"/>
      <c r="Y5841" s="108"/>
    </row>
    <row r="5842" spans="23:25" x14ac:dyDescent="0.25">
      <c r="W5842" s="107"/>
      <c r="X5842" s="62"/>
      <c r="Y5842" s="108"/>
    </row>
    <row r="5843" spans="23:25" x14ac:dyDescent="0.25">
      <c r="W5843" s="107"/>
      <c r="X5843" s="62"/>
      <c r="Y5843" s="108"/>
    </row>
    <row r="5844" spans="23:25" x14ac:dyDescent="0.25">
      <c r="W5844" s="107"/>
      <c r="X5844" s="62"/>
      <c r="Y5844" s="108"/>
    </row>
    <row r="5845" spans="23:25" x14ac:dyDescent="0.25">
      <c r="W5845" s="107"/>
      <c r="X5845" s="62"/>
      <c r="Y5845" s="108"/>
    </row>
    <row r="5846" spans="23:25" x14ac:dyDescent="0.25">
      <c r="W5846" s="107"/>
      <c r="X5846" s="62"/>
      <c r="Y5846" s="108"/>
    </row>
    <row r="5847" spans="23:25" x14ac:dyDescent="0.25">
      <c r="W5847" s="107"/>
      <c r="X5847" s="62"/>
      <c r="Y5847" s="108"/>
    </row>
    <row r="5848" spans="23:25" x14ac:dyDescent="0.25">
      <c r="W5848" s="107"/>
      <c r="X5848" s="62"/>
      <c r="Y5848" s="108"/>
    </row>
    <row r="5849" spans="23:25" x14ac:dyDescent="0.25">
      <c r="W5849" s="107"/>
      <c r="X5849" s="62"/>
      <c r="Y5849" s="108"/>
    </row>
    <row r="5850" spans="23:25" x14ac:dyDescent="0.25">
      <c r="W5850" s="107"/>
      <c r="X5850" s="62"/>
      <c r="Y5850" s="108"/>
    </row>
    <row r="5851" spans="23:25" x14ac:dyDescent="0.25">
      <c r="W5851" s="107"/>
      <c r="X5851" s="62"/>
      <c r="Y5851" s="108"/>
    </row>
    <row r="5852" spans="23:25" x14ac:dyDescent="0.25">
      <c r="W5852" s="107"/>
      <c r="X5852" s="62"/>
      <c r="Y5852" s="108"/>
    </row>
    <row r="5853" spans="23:25" x14ac:dyDescent="0.25">
      <c r="W5853" s="107"/>
      <c r="X5853" s="62"/>
      <c r="Y5853" s="108"/>
    </row>
    <row r="5854" spans="23:25" x14ac:dyDescent="0.25">
      <c r="W5854" s="107"/>
      <c r="X5854" s="62"/>
      <c r="Y5854" s="108"/>
    </row>
    <row r="5855" spans="23:25" x14ac:dyDescent="0.25">
      <c r="W5855" s="107"/>
      <c r="X5855" s="62"/>
      <c r="Y5855" s="108"/>
    </row>
    <row r="5856" spans="23:25" x14ac:dyDescent="0.25">
      <c r="W5856" s="107"/>
      <c r="X5856" s="62"/>
      <c r="Y5856" s="108"/>
    </row>
    <row r="5857" spans="23:25" x14ac:dyDescent="0.25">
      <c r="W5857" s="107"/>
      <c r="X5857" s="62"/>
      <c r="Y5857" s="108"/>
    </row>
    <row r="5858" spans="23:25" x14ac:dyDescent="0.25">
      <c r="W5858" s="107"/>
      <c r="X5858" s="62"/>
      <c r="Y5858" s="108"/>
    </row>
    <row r="5859" spans="23:25" x14ac:dyDescent="0.25">
      <c r="W5859" s="107"/>
      <c r="X5859" s="62"/>
      <c r="Y5859" s="108"/>
    </row>
    <row r="5860" spans="23:25" x14ac:dyDescent="0.25">
      <c r="W5860" s="107"/>
      <c r="X5860" s="62"/>
      <c r="Y5860" s="108"/>
    </row>
    <row r="5861" spans="23:25" x14ac:dyDescent="0.25">
      <c r="W5861" s="107"/>
      <c r="X5861" s="62"/>
      <c r="Y5861" s="108"/>
    </row>
    <row r="5862" spans="23:25" x14ac:dyDescent="0.25">
      <c r="W5862" s="107"/>
      <c r="X5862" s="62"/>
      <c r="Y5862" s="108"/>
    </row>
    <row r="5863" spans="23:25" x14ac:dyDescent="0.25">
      <c r="W5863" s="107"/>
      <c r="X5863" s="62"/>
      <c r="Y5863" s="108"/>
    </row>
    <row r="5864" spans="23:25" x14ac:dyDescent="0.25">
      <c r="W5864" s="107"/>
      <c r="X5864" s="62"/>
      <c r="Y5864" s="108"/>
    </row>
    <row r="5865" spans="23:25" x14ac:dyDescent="0.25">
      <c r="W5865" s="107"/>
      <c r="X5865" s="62"/>
      <c r="Y5865" s="108"/>
    </row>
    <row r="5866" spans="23:25" x14ac:dyDescent="0.25">
      <c r="W5866" s="107"/>
      <c r="X5866" s="62"/>
      <c r="Y5866" s="108"/>
    </row>
    <row r="5867" spans="23:25" x14ac:dyDescent="0.25">
      <c r="W5867" s="107"/>
      <c r="X5867" s="62"/>
      <c r="Y5867" s="108"/>
    </row>
    <row r="5868" spans="23:25" x14ac:dyDescent="0.25">
      <c r="W5868" s="107"/>
      <c r="X5868" s="62"/>
      <c r="Y5868" s="108"/>
    </row>
    <row r="5869" spans="23:25" x14ac:dyDescent="0.25">
      <c r="W5869" s="107"/>
      <c r="X5869" s="62"/>
      <c r="Y5869" s="108"/>
    </row>
    <row r="5870" spans="23:25" x14ac:dyDescent="0.25">
      <c r="W5870" s="107"/>
      <c r="X5870" s="62"/>
      <c r="Y5870" s="108"/>
    </row>
    <row r="5871" spans="23:25" x14ac:dyDescent="0.25">
      <c r="W5871" s="107"/>
      <c r="X5871" s="62"/>
      <c r="Y5871" s="108"/>
    </row>
    <row r="5872" spans="23:25" x14ac:dyDescent="0.25">
      <c r="W5872" s="107"/>
      <c r="X5872" s="62"/>
      <c r="Y5872" s="108"/>
    </row>
    <row r="5873" spans="23:25" x14ac:dyDescent="0.25">
      <c r="W5873" s="107"/>
      <c r="X5873" s="62"/>
      <c r="Y5873" s="108"/>
    </row>
    <row r="5874" spans="23:25" x14ac:dyDescent="0.25">
      <c r="W5874" s="107"/>
      <c r="X5874" s="62"/>
      <c r="Y5874" s="108"/>
    </row>
    <row r="5875" spans="23:25" x14ac:dyDescent="0.25">
      <c r="W5875" s="107"/>
      <c r="X5875" s="62"/>
      <c r="Y5875" s="108"/>
    </row>
    <row r="5876" spans="23:25" x14ac:dyDescent="0.25">
      <c r="W5876" s="107"/>
      <c r="X5876" s="62"/>
      <c r="Y5876" s="108"/>
    </row>
    <row r="5877" spans="23:25" x14ac:dyDescent="0.25">
      <c r="W5877" s="107"/>
      <c r="X5877" s="62"/>
      <c r="Y5877" s="108"/>
    </row>
    <row r="5878" spans="23:25" x14ac:dyDescent="0.25">
      <c r="W5878" s="107"/>
      <c r="X5878" s="62"/>
      <c r="Y5878" s="108"/>
    </row>
    <row r="5879" spans="23:25" x14ac:dyDescent="0.25">
      <c r="W5879" s="107"/>
      <c r="X5879" s="62"/>
      <c r="Y5879" s="108"/>
    </row>
    <row r="5880" spans="23:25" x14ac:dyDescent="0.25">
      <c r="W5880" s="107"/>
      <c r="X5880" s="62"/>
      <c r="Y5880" s="108"/>
    </row>
    <row r="5881" spans="23:25" x14ac:dyDescent="0.25">
      <c r="W5881" s="107"/>
      <c r="X5881" s="62"/>
      <c r="Y5881" s="108"/>
    </row>
    <row r="5882" spans="23:25" x14ac:dyDescent="0.25">
      <c r="W5882" s="107"/>
      <c r="X5882" s="62"/>
      <c r="Y5882" s="108"/>
    </row>
    <row r="5883" spans="23:25" x14ac:dyDescent="0.25">
      <c r="W5883" s="107"/>
      <c r="X5883" s="62"/>
      <c r="Y5883" s="108"/>
    </row>
    <row r="5884" spans="23:25" x14ac:dyDescent="0.25">
      <c r="W5884" s="107"/>
      <c r="X5884" s="62"/>
      <c r="Y5884" s="108"/>
    </row>
    <row r="5885" spans="23:25" x14ac:dyDescent="0.25">
      <c r="W5885" s="107"/>
      <c r="X5885" s="62"/>
      <c r="Y5885" s="108"/>
    </row>
    <row r="5886" spans="23:25" x14ac:dyDescent="0.25">
      <c r="W5886" s="107"/>
      <c r="X5886" s="62"/>
      <c r="Y5886" s="108"/>
    </row>
    <row r="5887" spans="23:25" x14ac:dyDescent="0.25">
      <c r="W5887" s="107"/>
      <c r="X5887" s="62"/>
      <c r="Y5887" s="108"/>
    </row>
    <row r="5888" spans="23:25" x14ac:dyDescent="0.25">
      <c r="W5888" s="107"/>
      <c r="X5888" s="62"/>
      <c r="Y5888" s="108"/>
    </row>
    <row r="5889" spans="23:25" x14ac:dyDescent="0.25">
      <c r="W5889" s="107"/>
      <c r="X5889" s="62"/>
      <c r="Y5889" s="108"/>
    </row>
    <row r="5890" spans="23:25" x14ac:dyDescent="0.25">
      <c r="W5890" s="107"/>
      <c r="X5890" s="62"/>
      <c r="Y5890" s="108"/>
    </row>
    <row r="5891" spans="23:25" x14ac:dyDescent="0.25">
      <c r="W5891" s="107"/>
      <c r="X5891" s="62"/>
      <c r="Y5891" s="108"/>
    </row>
    <row r="5892" spans="23:25" x14ac:dyDescent="0.25">
      <c r="W5892" s="107"/>
      <c r="X5892" s="62"/>
      <c r="Y5892" s="108"/>
    </row>
    <row r="5893" spans="23:25" x14ac:dyDescent="0.25">
      <c r="W5893" s="107"/>
      <c r="X5893" s="62"/>
      <c r="Y5893" s="108"/>
    </row>
    <row r="5894" spans="23:25" x14ac:dyDescent="0.25">
      <c r="W5894" s="107"/>
      <c r="X5894" s="62"/>
      <c r="Y5894" s="108"/>
    </row>
    <row r="5895" spans="23:25" x14ac:dyDescent="0.25">
      <c r="W5895" s="107"/>
      <c r="X5895" s="62"/>
      <c r="Y5895" s="108"/>
    </row>
    <row r="5896" spans="23:25" x14ac:dyDescent="0.25">
      <c r="W5896" s="107"/>
      <c r="X5896" s="62"/>
      <c r="Y5896" s="108"/>
    </row>
    <row r="5897" spans="23:25" x14ac:dyDescent="0.25">
      <c r="W5897" s="107"/>
      <c r="X5897" s="62"/>
      <c r="Y5897" s="108"/>
    </row>
    <row r="5898" spans="23:25" x14ac:dyDescent="0.25">
      <c r="W5898" s="107"/>
      <c r="X5898" s="62"/>
      <c r="Y5898" s="108"/>
    </row>
    <row r="5899" spans="23:25" x14ac:dyDescent="0.25">
      <c r="W5899" s="107"/>
      <c r="X5899" s="62"/>
      <c r="Y5899" s="108"/>
    </row>
    <row r="5900" spans="23:25" x14ac:dyDescent="0.25">
      <c r="W5900" s="107"/>
      <c r="X5900" s="62"/>
      <c r="Y5900" s="108"/>
    </row>
    <row r="5901" spans="23:25" x14ac:dyDescent="0.25">
      <c r="W5901" s="107"/>
      <c r="X5901" s="62"/>
      <c r="Y5901" s="108"/>
    </row>
    <row r="5902" spans="23:25" x14ac:dyDescent="0.25">
      <c r="W5902" s="107"/>
      <c r="X5902" s="62"/>
      <c r="Y5902" s="108"/>
    </row>
    <row r="5903" spans="23:25" x14ac:dyDescent="0.25">
      <c r="W5903" s="107"/>
      <c r="X5903" s="62"/>
      <c r="Y5903" s="108"/>
    </row>
    <row r="5904" spans="23:25" x14ac:dyDescent="0.25">
      <c r="W5904" s="107"/>
      <c r="X5904" s="62"/>
      <c r="Y5904" s="108"/>
    </row>
    <row r="5905" spans="23:25" x14ac:dyDescent="0.25">
      <c r="W5905" s="107"/>
      <c r="X5905" s="62"/>
      <c r="Y5905" s="108"/>
    </row>
    <row r="5906" spans="23:25" x14ac:dyDescent="0.25">
      <c r="W5906" s="107"/>
      <c r="X5906" s="62"/>
      <c r="Y5906" s="108"/>
    </row>
    <row r="5907" spans="23:25" x14ac:dyDescent="0.25">
      <c r="W5907" s="107"/>
      <c r="X5907" s="62"/>
      <c r="Y5907" s="108"/>
    </row>
    <row r="5908" spans="23:25" x14ac:dyDescent="0.25">
      <c r="W5908" s="107"/>
      <c r="X5908" s="62"/>
      <c r="Y5908" s="108"/>
    </row>
    <row r="5909" spans="23:25" x14ac:dyDescent="0.25">
      <c r="W5909" s="107"/>
      <c r="X5909" s="62"/>
      <c r="Y5909" s="108"/>
    </row>
    <row r="5910" spans="23:25" x14ac:dyDescent="0.25">
      <c r="W5910" s="107"/>
      <c r="X5910" s="62"/>
      <c r="Y5910" s="108"/>
    </row>
    <row r="5911" spans="23:25" x14ac:dyDescent="0.25">
      <c r="W5911" s="107"/>
      <c r="X5911" s="62"/>
      <c r="Y5911" s="108"/>
    </row>
    <row r="5912" spans="23:25" x14ac:dyDescent="0.25">
      <c r="W5912" s="107"/>
      <c r="X5912" s="62"/>
      <c r="Y5912" s="108"/>
    </row>
    <row r="5913" spans="23:25" x14ac:dyDescent="0.25">
      <c r="W5913" s="107"/>
      <c r="X5913" s="62"/>
      <c r="Y5913" s="108"/>
    </row>
    <row r="5914" spans="23:25" x14ac:dyDescent="0.25">
      <c r="W5914" s="107"/>
      <c r="X5914" s="62"/>
      <c r="Y5914" s="108"/>
    </row>
    <row r="5915" spans="23:25" x14ac:dyDescent="0.25">
      <c r="W5915" s="107"/>
      <c r="X5915" s="62"/>
      <c r="Y5915" s="108"/>
    </row>
    <row r="5916" spans="23:25" x14ac:dyDescent="0.25">
      <c r="W5916" s="107"/>
      <c r="X5916" s="62"/>
      <c r="Y5916" s="108"/>
    </row>
    <row r="5917" spans="23:25" x14ac:dyDescent="0.25">
      <c r="W5917" s="107"/>
      <c r="X5917" s="62"/>
      <c r="Y5917" s="108"/>
    </row>
    <row r="5918" spans="23:25" x14ac:dyDescent="0.25">
      <c r="W5918" s="107"/>
      <c r="X5918" s="62"/>
      <c r="Y5918" s="108"/>
    </row>
    <row r="5919" spans="23:25" x14ac:dyDescent="0.25">
      <c r="W5919" s="107"/>
      <c r="X5919" s="62"/>
      <c r="Y5919" s="108"/>
    </row>
    <row r="5920" spans="23:25" x14ac:dyDescent="0.25">
      <c r="W5920" s="107"/>
      <c r="X5920" s="62"/>
      <c r="Y5920" s="108"/>
    </row>
    <row r="5921" spans="23:25" x14ac:dyDescent="0.25">
      <c r="W5921" s="107"/>
      <c r="X5921" s="62"/>
      <c r="Y5921" s="108"/>
    </row>
    <row r="5922" spans="23:25" x14ac:dyDescent="0.25">
      <c r="W5922" s="107"/>
      <c r="X5922" s="62"/>
      <c r="Y5922" s="108"/>
    </row>
    <row r="5923" spans="23:25" x14ac:dyDescent="0.25">
      <c r="W5923" s="107"/>
      <c r="X5923" s="62"/>
      <c r="Y5923" s="108"/>
    </row>
    <row r="5924" spans="23:25" x14ac:dyDescent="0.25">
      <c r="W5924" s="107"/>
      <c r="X5924" s="62"/>
      <c r="Y5924" s="108"/>
    </row>
    <row r="5925" spans="23:25" x14ac:dyDescent="0.25">
      <c r="W5925" s="107"/>
      <c r="X5925" s="62"/>
      <c r="Y5925" s="108"/>
    </row>
    <row r="5926" spans="23:25" x14ac:dyDescent="0.25">
      <c r="W5926" s="107"/>
      <c r="X5926" s="62"/>
      <c r="Y5926" s="108"/>
    </row>
    <row r="5927" spans="23:25" x14ac:dyDescent="0.25">
      <c r="W5927" s="107"/>
      <c r="X5927" s="62"/>
      <c r="Y5927" s="108"/>
    </row>
    <row r="5928" spans="23:25" x14ac:dyDescent="0.25">
      <c r="W5928" s="107"/>
      <c r="X5928" s="62"/>
      <c r="Y5928" s="108"/>
    </row>
    <row r="5929" spans="23:25" x14ac:dyDescent="0.25">
      <c r="W5929" s="107"/>
      <c r="X5929" s="62"/>
      <c r="Y5929" s="108"/>
    </row>
    <row r="5930" spans="23:25" x14ac:dyDescent="0.25">
      <c r="W5930" s="107"/>
      <c r="X5930" s="62"/>
      <c r="Y5930" s="108"/>
    </row>
    <row r="5931" spans="23:25" x14ac:dyDescent="0.25">
      <c r="W5931" s="107"/>
      <c r="X5931" s="62"/>
      <c r="Y5931" s="108"/>
    </row>
    <row r="5932" spans="23:25" x14ac:dyDescent="0.25">
      <c r="W5932" s="107"/>
      <c r="X5932" s="62"/>
      <c r="Y5932" s="108"/>
    </row>
    <row r="5933" spans="23:25" x14ac:dyDescent="0.25">
      <c r="W5933" s="107"/>
      <c r="X5933" s="62"/>
      <c r="Y5933" s="108"/>
    </row>
    <row r="5934" spans="23:25" x14ac:dyDescent="0.25">
      <c r="W5934" s="107"/>
      <c r="X5934" s="62"/>
      <c r="Y5934" s="108"/>
    </row>
    <row r="5935" spans="23:25" x14ac:dyDescent="0.25">
      <c r="W5935" s="107"/>
      <c r="X5935" s="62"/>
      <c r="Y5935" s="108"/>
    </row>
    <row r="5936" spans="23:25" x14ac:dyDescent="0.25">
      <c r="W5936" s="107"/>
      <c r="X5936" s="62"/>
      <c r="Y5936" s="108"/>
    </row>
    <row r="5937" spans="23:25" x14ac:dyDescent="0.25">
      <c r="W5937" s="107"/>
      <c r="X5937" s="62"/>
      <c r="Y5937" s="108"/>
    </row>
    <row r="5938" spans="23:25" x14ac:dyDescent="0.25">
      <c r="W5938" s="107"/>
      <c r="X5938" s="62"/>
      <c r="Y5938" s="108"/>
    </row>
    <row r="5939" spans="23:25" x14ac:dyDescent="0.25">
      <c r="W5939" s="107"/>
      <c r="X5939" s="62"/>
      <c r="Y5939" s="108"/>
    </row>
    <row r="5940" spans="23:25" x14ac:dyDescent="0.25">
      <c r="W5940" s="107"/>
      <c r="X5940" s="62"/>
      <c r="Y5940" s="108"/>
    </row>
    <row r="5941" spans="23:25" x14ac:dyDescent="0.25">
      <c r="W5941" s="107"/>
      <c r="X5941" s="62"/>
      <c r="Y5941" s="108"/>
    </row>
    <row r="5942" spans="23:25" x14ac:dyDescent="0.25">
      <c r="W5942" s="107"/>
      <c r="X5942" s="62"/>
      <c r="Y5942" s="108"/>
    </row>
    <row r="5943" spans="23:25" x14ac:dyDescent="0.25">
      <c r="W5943" s="107"/>
      <c r="X5943" s="62"/>
      <c r="Y5943" s="108"/>
    </row>
    <row r="5944" spans="23:25" x14ac:dyDescent="0.25">
      <c r="W5944" s="107"/>
      <c r="X5944" s="62"/>
      <c r="Y5944" s="108"/>
    </row>
    <row r="5945" spans="23:25" x14ac:dyDescent="0.25">
      <c r="W5945" s="107"/>
      <c r="X5945" s="62"/>
      <c r="Y5945" s="108"/>
    </row>
    <row r="5946" spans="23:25" x14ac:dyDescent="0.25">
      <c r="W5946" s="107"/>
      <c r="X5946" s="62"/>
      <c r="Y5946" s="108"/>
    </row>
    <row r="5947" spans="23:25" x14ac:dyDescent="0.25">
      <c r="W5947" s="107"/>
      <c r="X5947" s="62"/>
      <c r="Y5947" s="108"/>
    </row>
    <row r="5948" spans="23:25" x14ac:dyDescent="0.25">
      <c r="W5948" s="107"/>
      <c r="X5948" s="62"/>
      <c r="Y5948" s="108"/>
    </row>
    <row r="5949" spans="23:25" x14ac:dyDescent="0.25">
      <c r="W5949" s="107"/>
      <c r="X5949" s="62"/>
      <c r="Y5949" s="108"/>
    </row>
    <row r="5950" spans="23:25" x14ac:dyDescent="0.25">
      <c r="W5950" s="107"/>
      <c r="X5950" s="62"/>
      <c r="Y5950" s="108"/>
    </row>
    <row r="5951" spans="23:25" x14ac:dyDescent="0.25">
      <c r="W5951" s="107"/>
      <c r="X5951" s="62"/>
      <c r="Y5951" s="108"/>
    </row>
    <row r="5952" spans="23:25" x14ac:dyDescent="0.25">
      <c r="W5952" s="107"/>
      <c r="X5952" s="62"/>
      <c r="Y5952" s="108"/>
    </row>
    <row r="5953" spans="23:25" x14ac:dyDescent="0.25">
      <c r="W5953" s="107"/>
      <c r="X5953" s="62"/>
      <c r="Y5953" s="108"/>
    </row>
    <row r="5954" spans="23:25" x14ac:dyDescent="0.25">
      <c r="W5954" s="107"/>
      <c r="X5954" s="62"/>
      <c r="Y5954" s="108"/>
    </row>
    <row r="5955" spans="23:25" x14ac:dyDescent="0.25">
      <c r="W5955" s="107"/>
      <c r="X5955" s="62"/>
      <c r="Y5955" s="108"/>
    </row>
    <row r="5956" spans="23:25" x14ac:dyDescent="0.25">
      <c r="W5956" s="107"/>
      <c r="X5956" s="62"/>
      <c r="Y5956" s="108"/>
    </row>
    <row r="5957" spans="23:25" x14ac:dyDescent="0.25">
      <c r="W5957" s="107"/>
      <c r="X5957" s="62"/>
      <c r="Y5957" s="108"/>
    </row>
    <row r="5958" spans="23:25" x14ac:dyDescent="0.25">
      <c r="W5958" s="107"/>
      <c r="X5958" s="62"/>
      <c r="Y5958" s="108"/>
    </row>
    <row r="5959" spans="23:25" x14ac:dyDescent="0.25">
      <c r="W5959" s="107"/>
      <c r="X5959" s="62"/>
      <c r="Y5959" s="108"/>
    </row>
    <row r="5960" spans="23:25" x14ac:dyDescent="0.25">
      <c r="W5960" s="107"/>
      <c r="X5960" s="62"/>
      <c r="Y5960" s="108"/>
    </row>
    <row r="5961" spans="23:25" x14ac:dyDescent="0.25">
      <c r="W5961" s="107"/>
      <c r="X5961" s="62"/>
      <c r="Y5961" s="108"/>
    </row>
    <row r="5962" spans="23:25" x14ac:dyDescent="0.25">
      <c r="W5962" s="107"/>
      <c r="X5962" s="62"/>
      <c r="Y5962" s="108"/>
    </row>
    <row r="5963" spans="23:25" x14ac:dyDescent="0.25">
      <c r="W5963" s="107"/>
      <c r="X5963" s="62"/>
      <c r="Y5963" s="108"/>
    </row>
    <row r="5964" spans="23:25" x14ac:dyDescent="0.25">
      <c r="W5964" s="107"/>
      <c r="X5964" s="62"/>
      <c r="Y5964" s="108"/>
    </row>
    <row r="5965" spans="23:25" x14ac:dyDescent="0.25">
      <c r="W5965" s="107"/>
      <c r="X5965" s="62"/>
      <c r="Y5965" s="108"/>
    </row>
    <row r="5966" spans="23:25" x14ac:dyDescent="0.25">
      <c r="W5966" s="107"/>
      <c r="X5966" s="62"/>
      <c r="Y5966" s="108"/>
    </row>
    <row r="5967" spans="23:25" x14ac:dyDescent="0.25">
      <c r="W5967" s="107"/>
      <c r="X5967" s="62"/>
      <c r="Y5967" s="108"/>
    </row>
    <row r="5968" spans="23:25" x14ac:dyDescent="0.25">
      <c r="W5968" s="107"/>
      <c r="X5968" s="62"/>
      <c r="Y5968" s="108"/>
    </row>
    <row r="5969" spans="23:25" x14ac:dyDescent="0.25">
      <c r="W5969" s="107"/>
      <c r="X5969" s="62"/>
      <c r="Y5969" s="108"/>
    </row>
    <row r="5970" spans="23:25" x14ac:dyDescent="0.25">
      <c r="W5970" s="107"/>
      <c r="X5970" s="62"/>
      <c r="Y5970" s="108"/>
    </row>
    <row r="5971" spans="23:25" x14ac:dyDescent="0.25">
      <c r="W5971" s="107"/>
      <c r="X5971" s="62"/>
      <c r="Y5971" s="108"/>
    </row>
    <row r="5972" spans="23:25" x14ac:dyDescent="0.25">
      <c r="W5972" s="107"/>
      <c r="X5972" s="62"/>
      <c r="Y5972" s="108"/>
    </row>
    <row r="5973" spans="23:25" x14ac:dyDescent="0.25">
      <c r="W5973" s="107"/>
      <c r="X5973" s="62"/>
      <c r="Y5973" s="108"/>
    </row>
    <row r="5974" spans="23:25" x14ac:dyDescent="0.25">
      <c r="W5974" s="107"/>
      <c r="X5974" s="62"/>
      <c r="Y5974" s="108"/>
    </row>
    <row r="5975" spans="23:25" x14ac:dyDescent="0.25">
      <c r="W5975" s="107"/>
      <c r="X5975" s="62"/>
      <c r="Y5975" s="108"/>
    </row>
    <row r="5976" spans="23:25" x14ac:dyDescent="0.25">
      <c r="W5976" s="107"/>
      <c r="X5976" s="62"/>
      <c r="Y5976" s="108"/>
    </row>
    <row r="5977" spans="23:25" x14ac:dyDescent="0.25">
      <c r="W5977" s="107"/>
      <c r="X5977" s="62"/>
      <c r="Y5977" s="108"/>
    </row>
    <row r="5978" spans="23:25" x14ac:dyDescent="0.25">
      <c r="W5978" s="107"/>
      <c r="X5978" s="62"/>
      <c r="Y5978" s="108"/>
    </row>
    <row r="5979" spans="23:25" x14ac:dyDescent="0.25">
      <c r="W5979" s="107"/>
      <c r="X5979" s="62"/>
      <c r="Y5979" s="108"/>
    </row>
    <row r="5980" spans="23:25" x14ac:dyDescent="0.25">
      <c r="W5980" s="107"/>
      <c r="X5980" s="62"/>
      <c r="Y5980" s="108"/>
    </row>
    <row r="5981" spans="23:25" x14ac:dyDescent="0.25">
      <c r="W5981" s="107"/>
      <c r="X5981" s="62"/>
      <c r="Y5981" s="108"/>
    </row>
    <row r="5982" spans="23:25" x14ac:dyDescent="0.25">
      <c r="W5982" s="107"/>
      <c r="X5982" s="62"/>
      <c r="Y5982" s="108"/>
    </row>
    <row r="5983" spans="23:25" x14ac:dyDescent="0.25">
      <c r="W5983" s="107"/>
      <c r="X5983" s="62"/>
      <c r="Y5983" s="108"/>
    </row>
    <row r="5984" spans="23:25" x14ac:dyDescent="0.25">
      <c r="W5984" s="107"/>
      <c r="X5984" s="62"/>
      <c r="Y5984" s="108"/>
    </row>
    <row r="5985" spans="23:25" x14ac:dyDescent="0.25">
      <c r="W5985" s="107"/>
      <c r="X5985" s="62"/>
      <c r="Y5985" s="108"/>
    </row>
    <row r="5986" spans="23:25" x14ac:dyDescent="0.25">
      <c r="W5986" s="107"/>
      <c r="X5986" s="62"/>
      <c r="Y5986" s="108"/>
    </row>
    <row r="5987" spans="23:25" x14ac:dyDescent="0.25">
      <c r="W5987" s="107"/>
      <c r="X5987" s="62"/>
      <c r="Y5987" s="108"/>
    </row>
    <row r="5988" spans="23:25" x14ac:dyDescent="0.25">
      <c r="W5988" s="107"/>
      <c r="X5988" s="62"/>
      <c r="Y5988" s="108"/>
    </row>
    <row r="5989" spans="23:25" x14ac:dyDescent="0.25">
      <c r="W5989" s="107"/>
      <c r="X5989" s="62"/>
      <c r="Y5989" s="108"/>
    </row>
    <row r="5990" spans="23:25" x14ac:dyDescent="0.25">
      <c r="W5990" s="107"/>
      <c r="X5990" s="62"/>
      <c r="Y5990" s="108"/>
    </row>
    <row r="5991" spans="23:25" x14ac:dyDescent="0.25">
      <c r="W5991" s="107"/>
      <c r="X5991" s="62"/>
      <c r="Y5991" s="108"/>
    </row>
    <row r="5992" spans="23:25" x14ac:dyDescent="0.25">
      <c r="W5992" s="107"/>
      <c r="X5992" s="62"/>
      <c r="Y5992" s="108"/>
    </row>
    <row r="5993" spans="23:25" x14ac:dyDescent="0.25">
      <c r="W5993" s="107"/>
      <c r="X5993" s="62"/>
      <c r="Y5993" s="108"/>
    </row>
    <row r="5994" spans="23:25" x14ac:dyDescent="0.25">
      <c r="W5994" s="107"/>
      <c r="X5994" s="62"/>
      <c r="Y5994" s="108"/>
    </row>
    <row r="5995" spans="23:25" x14ac:dyDescent="0.25">
      <c r="W5995" s="107"/>
      <c r="X5995" s="62"/>
      <c r="Y5995" s="108"/>
    </row>
    <row r="5996" spans="23:25" x14ac:dyDescent="0.25">
      <c r="W5996" s="107"/>
      <c r="X5996" s="62"/>
      <c r="Y5996" s="108"/>
    </row>
    <row r="5997" spans="23:25" x14ac:dyDescent="0.25">
      <c r="W5997" s="107"/>
      <c r="X5997" s="62"/>
      <c r="Y5997" s="108"/>
    </row>
    <row r="5998" spans="23:25" x14ac:dyDescent="0.25">
      <c r="W5998" s="107"/>
      <c r="X5998" s="62"/>
      <c r="Y5998" s="108"/>
    </row>
    <row r="5999" spans="23:25" x14ac:dyDescent="0.25">
      <c r="W5999" s="107"/>
      <c r="X5999" s="62"/>
      <c r="Y5999" s="108"/>
    </row>
    <row r="6000" spans="23:25" x14ac:dyDescent="0.25">
      <c r="W6000" s="107"/>
      <c r="X6000" s="62"/>
      <c r="Y6000" s="108"/>
    </row>
    <row r="6001" spans="23:25" x14ac:dyDescent="0.25">
      <c r="W6001" s="107"/>
      <c r="X6001" s="62"/>
      <c r="Y6001" s="108"/>
    </row>
    <row r="6002" spans="23:25" x14ac:dyDescent="0.25">
      <c r="W6002" s="107"/>
      <c r="X6002" s="62"/>
      <c r="Y6002" s="108"/>
    </row>
    <row r="6003" spans="23:25" x14ac:dyDescent="0.25">
      <c r="W6003" s="107"/>
      <c r="X6003" s="62"/>
      <c r="Y6003" s="108"/>
    </row>
    <row r="6004" spans="23:25" x14ac:dyDescent="0.25">
      <c r="W6004" s="107"/>
      <c r="X6004" s="62"/>
      <c r="Y6004" s="108"/>
    </row>
    <row r="6005" spans="23:25" x14ac:dyDescent="0.25">
      <c r="W6005" s="107"/>
      <c r="X6005" s="62"/>
      <c r="Y6005" s="108"/>
    </row>
    <row r="6006" spans="23:25" x14ac:dyDescent="0.25">
      <c r="W6006" s="107"/>
      <c r="X6006" s="62"/>
      <c r="Y6006" s="108"/>
    </row>
    <row r="6007" spans="23:25" x14ac:dyDescent="0.25">
      <c r="W6007" s="107"/>
      <c r="X6007" s="62"/>
      <c r="Y6007" s="108"/>
    </row>
    <row r="6008" spans="23:25" x14ac:dyDescent="0.25">
      <c r="W6008" s="107"/>
      <c r="X6008" s="62"/>
      <c r="Y6008" s="108"/>
    </row>
    <row r="6009" spans="23:25" x14ac:dyDescent="0.25">
      <c r="W6009" s="107"/>
      <c r="X6009" s="62"/>
      <c r="Y6009" s="108"/>
    </row>
    <row r="6010" spans="23:25" x14ac:dyDescent="0.25">
      <c r="W6010" s="107"/>
      <c r="X6010" s="62"/>
      <c r="Y6010" s="108"/>
    </row>
    <row r="6011" spans="23:25" x14ac:dyDescent="0.25">
      <c r="W6011" s="107"/>
      <c r="X6011" s="62"/>
      <c r="Y6011" s="108"/>
    </row>
    <row r="6012" spans="23:25" x14ac:dyDescent="0.25">
      <c r="W6012" s="107"/>
      <c r="X6012" s="62"/>
      <c r="Y6012" s="108"/>
    </row>
    <row r="6013" spans="23:25" x14ac:dyDescent="0.25">
      <c r="W6013" s="107"/>
      <c r="X6013" s="62"/>
      <c r="Y6013" s="108"/>
    </row>
    <row r="6014" spans="23:25" x14ac:dyDescent="0.25">
      <c r="W6014" s="107"/>
      <c r="X6014" s="62"/>
      <c r="Y6014" s="108"/>
    </row>
    <row r="6015" spans="23:25" x14ac:dyDescent="0.25">
      <c r="W6015" s="107"/>
      <c r="X6015" s="62"/>
      <c r="Y6015" s="108"/>
    </row>
    <row r="6016" spans="23:25" x14ac:dyDescent="0.25">
      <c r="W6016" s="107"/>
      <c r="X6016" s="62"/>
      <c r="Y6016" s="108"/>
    </row>
    <row r="6017" spans="23:25" x14ac:dyDescent="0.25">
      <c r="W6017" s="107"/>
      <c r="X6017" s="62"/>
      <c r="Y6017" s="108"/>
    </row>
    <row r="6018" spans="23:25" x14ac:dyDescent="0.25">
      <c r="W6018" s="107"/>
      <c r="X6018" s="62"/>
      <c r="Y6018" s="108"/>
    </row>
    <row r="6019" spans="23:25" x14ac:dyDescent="0.25">
      <c r="W6019" s="107"/>
      <c r="X6019" s="62"/>
      <c r="Y6019" s="108"/>
    </row>
    <row r="6020" spans="23:25" x14ac:dyDescent="0.25">
      <c r="W6020" s="107"/>
      <c r="X6020" s="62"/>
      <c r="Y6020" s="108"/>
    </row>
    <row r="6021" spans="23:25" x14ac:dyDescent="0.25">
      <c r="W6021" s="107"/>
      <c r="X6021" s="62"/>
      <c r="Y6021" s="108"/>
    </row>
    <row r="6022" spans="23:25" x14ac:dyDescent="0.25">
      <c r="W6022" s="107"/>
      <c r="X6022" s="62"/>
      <c r="Y6022" s="108"/>
    </row>
    <row r="6023" spans="23:25" x14ac:dyDescent="0.25">
      <c r="W6023" s="107"/>
      <c r="X6023" s="62"/>
      <c r="Y6023" s="108"/>
    </row>
    <row r="6024" spans="23:25" x14ac:dyDescent="0.25">
      <c r="W6024" s="107"/>
      <c r="X6024" s="62"/>
      <c r="Y6024" s="108"/>
    </row>
    <row r="6025" spans="23:25" x14ac:dyDescent="0.25">
      <c r="W6025" s="107"/>
      <c r="X6025" s="62"/>
      <c r="Y6025" s="108"/>
    </row>
    <row r="6026" spans="23:25" x14ac:dyDescent="0.25">
      <c r="W6026" s="107"/>
      <c r="X6026" s="62"/>
      <c r="Y6026" s="108"/>
    </row>
    <row r="6027" spans="23:25" x14ac:dyDescent="0.25">
      <c r="W6027" s="107"/>
      <c r="X6027" s="62"/>
      <c r="Y6027" s="108"/>
    </row>
    <row r="6028" spans="23:25" x14ac:dyDescent="0.25">
      <c r="W6028" s="107"/>
      <c r="X6028" s="62"/>
      <c r="Y6028" s="108"/>
    </row>
    <row r="6029" spans="23:25" x14ac:dyDescent="0.25">
      <c r="W6029" s="107"/>
      <c r="X6029" s="62"/>
      <c r="Y6029" s="108"/>
    </row>
    <row r="6030" spans="23:25" x14ac:dyDescent="0.25">
      <c r="W6030" s="107"/>
      <c r="X6030" s="62"/>
      <c r="Y6030" s="108"/>
    </row>
    <row r="6031" spans="23:25" x14ac:dyDescent="0.25">
      <c r="W6031" s="107"/>
      <c r="X6031" s="62"/>
      <c r="Y6031" s="108"/>
    </row>
    <row r="6032" spans="23:25" x14ac:dyDescent="0.25">
      <c r="W6032" s="107"/>
      <c r="X6032" s="62"/>
      <c r="Y6032" s="108"/>
    </row>
    <row r="6033" spans="23:25" x14ac:dyDescent="0.25">
      <c r="W6033" s="107"/>
      <c r="X6033" s="62"/>
      <c r="Y6033" s="108"/>
    </row>
    <row r="6034" spans="23:25" x14ac:dyDescent="0.25">
      <c r="W6034" s="107"/>
      <c r="X6034" s="62"/>
      <c r="Y6034" s="108"/>
    </row>
    <row r="6035" spans="23:25" x14ac:dyDescent="0.25">
      <c r="W6035" s="107"/>
      <c r="X6035" s="62"/>
      <c r="Y6035" s="108"/>
    </row>
    <row r="6036" spans="23:25" x14ac:dyDescent="0.25">
      <c r="W6036" s="107"/>
      <c r="X6036" s="62"/>
      <c r="Y6036" s="108"/>
    </row>
    <row r="6037" spans="23:25" x14ac:dyDescent="0.25">
      <c r="W6037" s="107"/>
      <c r="X6037" s="62"/>
      <c r="Y6037" s="108"/>
    </row>
    <row r="6038" spans="23:25" x14ac:dyDescent="0.25">
      <c r="W6038" s="107"/>
      <c r="X6038" s="62"/>
      <c r="Y6038" s="108"/>
    </row>
    <row r="6039" spans="23:25" x14ac:dyDescent="0.25">
      <c r="W6039" s="107"/>
      <c r="X6039" s="62"/>
      <c r="Y6039" s="108"/>
    </row>
    <row r="6040" spans="23:25" x14ac:dyDescent="0.25">
      <c r="W6040" s="107"/>
      <c r="X6040" s="62"/>
      <c r="Y6040" s="108"/>
    </row>
    <row r="6041" spans="23:25" x14ac:dyDescent="0.25">
      <c r="W6041" s="107"/>
      <c r="X6041" s="62"/>
      <c r="Y6041" s="108"/>
    </row>
    <row r="6042" spans="23:25" x14ac:dyDescent="0.25">
      <c r="W6042" s="107"/>
      <c r="X6042" s="62"/>
      <c r="Y6042" s="108"/>
    </row>
    <row r="6043" spans="23:25" x14ac:dyDescent="0.25">
      <c r="W6043" s="107"/>
      <c r="X6043" s="62"/>
      <c r="Y6043" s="108"/>
    </row>
    <row r="6044" spans="23:25" x14ac:dyDescent="0.25">
      <c r="W6044" s="107"/>
      <c r="X6044" s="62"/>
      <c r="Y6044" s="108"/>
    </row>
    <row r="6045" spans="23:25" x14ac:dyDescent="0.25">
      <c r="W6045" s="107"/>
      <c r="X6045" s="62"/>
      <c r="Y6045" s="108"/>
    </row>
    <row r="6046" spans="23:25" x14ac:dyDescent="0.25">
      <c r="W6046" s="107"/>
      <c r="X6046" s="62"/>
      <c r="Y6046" s="108"/>
    </row>
    <row r="6047" spans="23:25" x14ac:dyDescent="0.25">
      <c r="W6047" s="107"/>
      <c r="X6047" s="62"/>
      <c r="Y6047" s="108"/>
    </row>
    <row r="6048" spans="23:25" x14ac:dyDescent="0.25">
      <c r="W6048" s="107"/>
      <c r="X6048" s="62"/>
      <c r="Y6048" s="108"/>
    </row>
    <row r="6049" spans="23:25" x14ac:dyDescent="0.25">
      <c r="W6049" s="107"/>
      <c r="X6049" s="62"/>
      <c r="Y6049" s="108"/>
    </row>
    <row r="6050" spans="23:25" x14ac:dyDescent="0.25">
      <c r="W6050" s="107"/>
      <c r="X6050" s="62"/>
      <c r="Y6050" s="108"/>
    </row>
    <row r="6051" spans="23:25" x14ac:dyDescent="0.25">
      <c r="W6051" s="107"/>
      <c r="X6051" s="62"/>
      <c r="Y6051" s="108"/>
    </row>
    <row r="6052" spans="23:25" x14ac:dyDescent="0.25">
      <c r="W6052" s="107"/>
      <c r="X6052" s="62"/>
      <c r="Y6052" s="108"/>
    </row>
    <row r="6053" spans="23:25" x14ac:dyDescent="0.25">
      <c r="W6053" s="107"/>
      <c r="X6053" s="62"/>
      <c r="Y6053" s="108"/>
    </row>
    <row r="6054" spans="23:25" x14ac:dyDescent="0.25">
      <c r="W6054" s="107"/>
      <c r="X6054" s="62"/>
      <c r="Y6054" s="108"/>
    </row>
    <row r="6055" spans="23:25" x14ac:dyDescent="0.25">
      <c r="W6055" s="107"/>
      <c r="X6055" s="62"/>
      <c r="Y6055" s="108"/>
    </row>
    <row r="6056" spans="23:25" x14ac:dyDescent="0.25">
      <c r="W6056" s="107"/>
      <c r="X6056" s="62"/>
      <c r="Y6056" s="108"/>
    </row>
    <row r="6057" spans="23:25" x14ac:dyDescent="0.25">
      <c r="W6057" s="107"/>
      <c r="X6057" s="62"/>
      <c r="Y6057" s="108"/>
    </row>
    <row r="6058" spans="23:25" x14ac:dyDescent="0.25">
      <c r="W6058" s="107"/>
      <c r="X6058" s="62"/>
      <c r="Y6058" s="108"/>
    </row>
    <row r="6059" spans="23:25" x14ac:dyDescent="0.25">
      <c r="W6059" s="107"/>
      <c r="X6059" s="62"/>
      <c r="Y6059" s="108"/>
    </row>
    <row r="6060" spans="23:25" x14ac:dyDescent="0.25">
      <c r="W6060" s="107"/>
      <c r="X6060" s="62"/>
      <c r="Y6060" s="108"/>
    </row>
    <row r="6061" spans="23:25" x14ac:dyDescent="0.25">
      <c r="W6061" s="107"/>
      <c r="X6061" s="62"/>
      <c r="Y6061" s="108"/>
    </row>
    <row r="6062" spans="23:25" x14ac:dyDescent="0.25">
      <c r="W6062" s="107"/>
      <c r="X6062" s="62"/>
      <c r="Y6062" s="108"/>
    </row>
    <row r="6063" spans="23:25" x14ac:dyDescent="0.25">
      <c r="W6063" s="107"/>
      <c r="X6063" s="62"/>
      <c r="Y6063" s="108"/>
    </row>
    <row r="6064" spans="23:25" x14ac:dyDescent="0.25">
      <c r="W6064" s="107"/>
      <c r="X6064" s="62"/>
      <c r="Y6064" s="108"/>
    </row>
    <row r="6065" spans="23:25" x14ac:dyDescent="0.25">
      <c r="W6065" s="107"/>
      <c r="X6065" s="62"/>
      <c r="Y6065" s="108"/>
    </row>
    <row r="6066" spans="23:25" x14ac:dyDescent="0.25">
      <c r="W6066" s="107"/>
      <c r="X6066" s="62"/>
      <c r="Y6066" s="108"/>
    </row>
    <row r="6067" spans="23:25" x14ac:dyDescent="0.25">
      <c r="W6067" s="107"/>
      <c r="X6067" s="62"/>
      <c r="Y6067" s="108"/>
    </row>
    <row r="6068" spans="23:25" x14ac:dyDescent="0.25">
      <c r="W6068" s="107"/>
      <c r="X6068" s="62"/>
      <c r="Y6068" s="108"/>
    </row>
    <row r="6069" spans="23:25" x14ac:dyDescent="0.25">
      <c r="W6069" s="107"/>
      <c r="X6069" s="62"/>
      <c r="Y6069" s="108"/>
    </row>
    <row r="6070" spans="23:25" x14ac:dyDescent="0.25">
      <c r="W6070" s="107"/>
      <c r="X6070" s="62"/>
      <c r="Y6070" s="108"/>
    </row>
    <row r="6071" spans="23:25" x14ac:dyDescent="0.25">
      <c r="W6071" s="107"/>
      <c r="X6071" s="62"/>
      <c r="Y6071" s="108"/>
    </row>
    <row r="6072" spans="23:25" x14ac:dyDescent="0.25">
      <c r="W6072" s="107"/>
      <c r="X6072" s="62"/>
      <c r="Y6072" s="108"/>
    </row>
    <row r="6073" spans="23:25" x14ac:dyDescent="0.25">
      <c r="W6073" s="107"/>
      <c r="X6073" s="62"/>
      <c r="Y6073" s="108"/>
    </row>
    <row r="6074" spans="23:25" x14ac:dyDescent="0.25">
      <c r="W6074" s="107"/>
      <c r="X6074" s="62"/>
      <c r="Y6074" s="108"/>
    </row>
    <row r="6075" spans="23:25" x14ac:dyDescent="0.25">
      <c r="W6075" s="107"/>
      <c r="X6075" s="62"/>
      <c r="Y6075" s="108"/>
    </row>
    <row r="6076" spans="23:25" x14ac:dyDescent="0.25">
      <c r="W6076" s="107"/>
      <c r="X6076" s="62"/>
      <c r="Y6076" s="108"/>
    </row>
    <row r="6077" spans="23:25" x14ac:dyDescent="0.25">
      <c r="W6077" s="107"/>
      <c r="X6077" s="62"/>
      <c r="Y6077" s="108"/>
    </row>
    <row r="6078" spans="23:25" x14ac:dyDescent="0.25">
      <c r="W6078" s="107"/>
      <c r="X6078" s="62"/>
      <c r="Y6078" s="108"/>
    </row>
    <row r="6079" spans="23:25" x14ac:dyDescent="0.25">
      <c r="W6079" s="107"/>
      <c r="X6079" s="62"/>
      <c r="Y6079" s="108"/>
    </row>
    <row r="6080" spans="23:25" x14ac:dyDescent="0.25">
      <c r="W6080" s="107"/>
      <c r="X6080" s="62"/>
      <c r="Y6080" s="108"/>
    </row>
    <row r="6081" spans="23:25" x14ac:dyDescent="0.25">
      <c r="W6081" s="107"/>
      <c r="X6081" s="62"/>
      <c r="Y6081" s="108"/>
    </row>
    <row r="6082" spans="23:25" x14ac:dyDescent="0.25">
      <c r="W6082" s="107"/>
      <c r="X6082" s="62"/>
      <c r="Y6082" s="108"/>
    </row>
    <row r="6083" spans="23:25" x14ac:dyDescent="0.25">
      <c r="W6083" s="107"/>
      <c r="X6083" s="62"/>
      <c r="Y6083" s="108"/>
    </row>
    <row r="6084" spans="23:25" x14ac:dyDescent="0.25">
      <c r="W6084" s="107"/>
      <c r="X6084" s="62"/>
      <c r="Y6084" s="108"/>
    </row>
    <row r="6085" spans="23:25" x14ac:dyDescent="0.25">
      <c r="W6085" s="107"/>
      <c r="X6085" s="62"/>
      <c r="Y6085" s="108"/>
    </row>
    <row r="6086" spans="23:25" x14ac:dyDescent="0.25">
      <c r="W6086" s="107"/>
      <c r="X6086" s="62"/>
      <c r="Y6086" s="108"/>
    </row>
    <row r="6087" spans="23:25" x14ac:dyDescent="0.25">
      <c r="W6087" s="107"/>
      <c r="X6087" s="62"/>
      <c r="Y6087" s="108"/>
    </row>
    <row r="6088" spans="23:25" x14ac:dyDescent="0.25">
      <c r="W6088" s="107"/>
      <c r="X6088" s="62"/>
      <c r="Y6088" s="108"/>
    </row>
    <row r="6089" spans="23:25" x14ac:dyDescent="0.25">
      <c r="W6089" s="107"/>
      <c r="X6089" s="62"/>
      <c r="Y6089" s="108"/>
    </row>
    <row r="6090" spans="23:25" x14ac:dyDescent="0.25">
      <c r="W6090" s="107"/>
      <c r="X6090" s="62"/>
      <c r="Y6090" s="108"/>
    </row>
    <row r="6091" spans="23:25" x14ac:dyDescent="0.25">
      <c r="W6091" s="107"/>
      <c r="X6091" s="62"/>
      <c r="Y6091" s="108"/>
    </row>
    <row r="6092" spans="23:25" x14ac:dyDescent="0.25">
      <c r="W6092" s="107"/>
      <c r="X6092" s="62"/>
      <c r="Y6092" s="108"/>
    </row>
    <row r="6093" spans="23:25" x14ac:dyDescent="0.25">
      <c r="W6093" s="107"/>
      <c r="X6093" s="62"/>
      <c r="Y6093" s="108"/>
    </row>
    <row r="6094" spans="23:25" x14ac:dyDescent="0.25">
      <c r="W6094" s="107"/>
      <c r="X6094" s="62"/>
      <c r="Y6094" s="108"/>
    </row>
    <row r="6095" spans="23:25" x14ac:dyDescent="0.25">
      <c r="W6095" s="107"/>
      <c r="X6095" s="62"/>
      <c r="Y6095" s="108"/>
    </row>
    <row r="6096" spans="23:25" x14ac:dyDescent="0.25">
      <c r="W6096" s="107"/>
      <c r="X6096" s="62"/>
      <c r="Y6096" s="108"/>
    </row>
    <row r="6097" spans="23:25" x14ac:dyDescent="0.25">
      <c r="W6097" s="107"/>
      <c r="X6097" s="62"/>
      <c r="Y6097" s="108"/>
    </row>
    <row r="6098" spans="23:25" x14ac:dyDescent="0.25">
      <c r="W6098" s="107"/>
      <c r="X6098" s="62"/>
      <c r="Y6098" s="108"/>
    </row>
    <row r="6099" spans="23:25" x14ac:dyDescent="0.25">
      <c r="W6099" s="107"/>
      <c r="X6099" s="62"/>
      <c r="Y6099" s="108"/>
    </row>
    <row r="6100" spans="23:25" x14ac:dyDescent="0.25">
      <c r="W6100" s="107"/>
      <c r="X6100" s="62"/>
      <c r="Y6100" s="108"/>
    </row>
    <row r="6101" spans="23:25" x14ac:dyDescent="0.25">
      <c r="W6101" s="107"/>
      <c r="X6101" s="62"/>
      <c r="Y6101" s="108"/>
    </row>
    <row r="6102" spans="23:25" x14ac:dyDescent="0.25">
      <c r="W6102" s="107"/>
      <c r="X6102" s="62"/>
      <c r="Y6102" s="108"/>
    </row>
    <row r="6103" spans="23:25" x14ac:dyDescent="0.25">
      <c r="W6103" s="107"/>
      <c r="X6103" s="62"/>
      <c r="Y6103" s="108"/>
    </row>
    <row r="6104" spans="23:25" x14ac:dyDescent="0.25">
      <c r="W6104" s="107"/>
      <c r="X6104" s="62"/>
      <c r="Y6104" s="108"/>
    </row>
    <row r="6105" spans="23:25" x14ac:dyDescent="0.25">
      <c r="W6105" s="107"/>
      <c r="X6105" s="62"/>
      <c r="Y6105" s="108"/>
    </row>
    <row r="6106" spans="23:25" x14ac:dyDescent="0.25">
      <c r="W6106" s="107"/>
      <c r="X6106" s="62"/>
      <c r="Y6106" s="108"/>
    </row>
    <row r="6107" spans="23:25" x14ac:dyDescent="0.25">
      <c r="W6107" s="107"/>
      <c r="X6107" s="62"/>
      <c r="Y6107" s="108"/>
    </row>
    <row r="6108" spans="23:25" x14ac:dyDescent="0.25">
      <c r="W6108" s="107"/>
      <c r="X6108" s="62"/>
      <c r="Y6108" s="108"/>
    </row>
    <row r="6109" spans="23:25" x14ac:dyDescent="0.25">
      <c r="W6109" s="107"/>
      <c r="X6109" s="62"/>
      <c r="Y6109" s="108"/>
    </row>
    <row r="6110" spans="23:25" x14ac:dyDescent="0.25">
      <c r="W6110" s="107"/>
      <c r="X6110" s="62"/>
      <c r="Y6110" s="108"/>
    </row>
    <row r="6111" spans="23:25" x14ac:dyDescent="0.25">
      <c r="W6111" s="107"/>
      <c r="X6111" s="62"/>
      <c r="Y6111" s="108"/>
    </row>
    <row r="6112" spans="23:25" x14ac:dyDescent="0.25">
      <c r="W6112" s="107"/>
      <c r="X6112" s="62"/>
      <c r="Y6112" s="108"/>
    </row>
    <row r="6113" spans="23:25" x14ac:dyDescent="0.25">
      <c r="W6113" s="107"/>
      <c r="X6113" s="62"/>
      <c r="Y6113" s="108"/>
    </row>
    <row r="6114" spans="23:25" x14ac:dyDescent="0.25">
      <c r="W6114" s="107"/>
      <c r="X6114" s="62"/>
      <c r="Y6114" s="108"/>
    </row>
    <row r="6115" spans="23:25" x14ac:dyDescent="0.25">
      <c r="W6115" s="107"/>
      <c r="X6115" s="62"/>
      <c r="Y6115" s="108"/>
    </row>
    <row r="6116" spans="23:25" x14ac:dyDescent="0.25">
      <c r="W6116" s="107"/>
      <c r="X6116" s="62"/>
      <c r="Y6116" s="108"/>
    </row>
    <row r="6117" spans="23:25" x14ac:dyDescent="0.25">
      <c r="W6117" s="107"/>
      <c r="X6117" s="62"/>
      <c r="Y6117" s="108"/>
    </row>
    <row r="6118" spans="23:25" x14ac:dyDescent="0.25">
      <c r="W6118" s="107"/>
      <c r="X6118" s="62"/>
      <c r="Y6118" s="108"/>
    </row>
    <row r="6119" spans="23:25" x14ac:dyDescent="0.25">
      <c r="W6119" s="107"/>
      <c r="X6119" s="62"/>
      <c r="Y6119" s="108"/>
    </row>
    <row r="6120" spans="23:25" x14ac:dyDescent="0.25">
      <c r="W6120" s="107"/>
      <c r="X6120" s="62"/>
      <c r="Y6120" s="108"/>
    </row>
    <row r="6121" spans="23:25" x14ac:dyDescent="0.25">
      <c r="W6121" s="107"/>
      <c r="X6121" s="62"/>
      <c r="Y6121" s="108"/>
    </row>
    <row r="6122" spans="23:25" x14ac:dyDescent="0.25">
      <c r="W6122" s="107"/>
      <c r="X6122" s="62"/>
      <c r="Y6122" s="108"/>
    </row>
    <row r="6123" spans="23:25" x14ac:dyDescent="0.25">
      <c r="W6123" s="107"/>
      <c r="X6123" s="62"/>
      <c r="Y6123" s="108"/>
    </row>
    <row r="6124" spans="23:25" x14ac:dyDescent="0.25">
      <c r="W6124" s="107"/>
      <c r="X6124" s="62"/>
      <c r="Y6124" s="108"/>
    </row>
    <row r="6125" spans="23:25" x14ac:dyDescent="0.25">
      <c r="W6125" s="107"/>
      <c r="X6125" s="62"/>
      <c r="Y6125" s="108"/>
    </row>
    <row r="6126" spans="23:25" x14ac:dyDescent="0.25">
      <c r="W6126" s="107"/>
      <c r="X6126" s="62"/>
      <c r="Y6126" s="108"/>
    </row>
    <row r="6127" spans="23:25" x14ac:dyDescent="0.25">
      <c r="W6127" s="107"/>
      <c r="X6127" s="62"/>
      <c r="Y6127" s="108"/>
    </row>
    <row r="6128" spans="23:25" x14ac:dyDescent="0.25">
      <c r="W6128" s="107"/>
      <c r="X6128" s="62"/>
      <c r="Y6128" s="108"/>
    </row>
    <row r="6129" spans="23:25" x14ac:dyDescent="0.25">
      <c r="W6129" s="107"/>
      <c r="X6129" s="62"/>
      <c r="Y6129" s="108"/>
    </row>
    <row r="6130" spans="23:25" x14ac:dyDescent="0.25">
      <c r="W6130" s="107"/>
      <c r="X6130" s="62"/>
      <c r="Y6130" s="108"/>
    </row>
    <row r="6131" spans="23:25" x14ac:dyDescent="0.25">
      <c r="W6131" s="107"/>
      <c r="X6131" s="62"/>
      <c r="Y6131" s="108"/>
    </row>
    <row r="6132" spans="23:25" x14ac:dyDescent="0.25">
      <c r="W6132" s="107"/>
      <c r="X6132" s="62"/>
      <c r="Y6132" s="108"/>
    </row>
    <row r="6133" spans="23:25" x14ac:dyDescent="0.25">
      <c r="W6133" s="107"/>
      <c r="X6133" s="62"/>
      <c r="Y6133" s="108"/>
    </row>
    <row r="6134" spans="23:25" x14ac:dyDescent="0.25">
      <c r="W6134" s="107"/>
      <c r="X6134" s="62"/>
      <c r="Y6134" s="108"/>
    </row>
    <row r="6135" spans="23:25" x14ac:dyDescent="0.25">
      <c r="W6135" s="107"/>
      <c r="X6135" s="62"/>
      <c r="Y6135" s="108"/>
    </row>
    <row r="6136" spans="23:25" x14ac:dyDescent="0.25">
      <c r="W6136" s="107"/>
      <c r="X6136" s="62"/>
      <c r="Y6136" s="108"/>
    </row>
    <row r="6137" spans="23:25" x14ac:dyDescent="0.25">
      <c r="W6137" s="107"/>
      <c r="X6137" s="62"/>
      <c r="Y6137" s="108"/>
    </row>
    <row r="6138" spans="23:25" x14ac:dyDescent="0.25">
      <c r="W6138" s="107"/>
      <c r="X6138" s="62"/>
      <c r="Y6138" s="108"/>
    </row>
    <row r="6139" spans="23:25" x14ac:dyDescent="0.25">
      <c r="W6139" s="107"/>
      <c r="X6139" s="62"/>
      <c r="Y6139" s="108"/>
    </row>
    <row r="6140" spans="23:25" x14ac:dyDescent="0.25">
      <c r="W6140" s="107"/>
      <c r="X6140" s="62"/>
      <c r="Y6140" s="108"/>
    </row>
    <row r="6141" spans="23:25" x14ac:dyDescent="0.25">
      <c r="W6141" s="107"/>
      <c r="X6141" s="62"/>
      <c r="Y6141" s="108"/>
    </row>
    <row r="6142" spans="23:25" x14ac:dyDescent="0.25">
      <c r="W6142" s="107"/>
      <c r="X6142" s="62"/>
      <c r="Y6142" s="108"/>
    </row>
    <row r="6143" spans="23:25" x14ac:dyDescent="0.25">
      <c r="W6143" s="107"/>
      <c r="X6143" s="62"/>
      <c r="Y6143" s="108"/>
    </row>
    <row r="6144" spans="23:25" x14ac:dyDescent="0.25">
      <c r="W6144" s="107"/>
      <c r="X6144" s="62"/>
      <c r="Y6144" s="108"/>
    </row>
    <row r="6145" spans="23:25" x14ac:dyDescent="0.25">
      <c r="W6145" s="107"/>
      <c r="X6145" s="62"/>
      <c r="Y6145" s="108"/>
    </row>
    <row r="6146" spans="23:25" x14ac:dyDescent="0.25">
      <c r="W6146" s="107"/>
      <c r="X6146" s="62"/>
      <c r="Y6146" s="108"/>
    </row>
    <row r="6147" spans="23:25" x14ac:dyDescent="0.25">
      <c r="W6147" s="107"/>
      <c r="X6147" s="62"/>
      <c r="Y6147" s="108"/>
    </row>
    <row r="6148" spans="23:25" x14ac:dyDescent="0.25">
      <c r="W6148" s="107"/>
      <c r="X6148" s="62"/>
      <c r="Y6148" s="108"/>
    </row>
    <row r="6149" spans="23:25" x14ac:dyDescent="0.25">
      <c r="W6149" s="107"/>
      <c r="X6149" s="62"/>
      <c r="Y6149" s="108"/>
    </row>
    <row r="6150" spans="23:25" x14ac:dyDescent="0.25">
      <c r="W6150" s="107"/>
      <c r="X6150" s="62"/>
      <c r="Y6150" s="108"/>
    </row>
    <row r="6151" spans="23:25" x14ac:dyDescent="0.25">
      <c r="W6151" s="107"/>
      <c r="X6151" s="62"/>
      <c r="Y6151" s="108"/>
    </row>
    <row r="6152" spans="23:25" x14ac:dyDescent="0.25">
      <c r="W6152" s="107"/>
      <c r="X6152" s="62"/>
      <c r="Y6152" s="108"/>
    </row>
    <row r="6153" spans="23:25" x14ac:dyDescent="0.25">
      <c r="W6153" s="107"/>
      <c r="X6153" s="62"/>
      <c r="Y6153" s="108"/>
    </row>
    <row r="6154" spans="23:25" x14ac:dyDescent="0.25">
      <c r="W6154" s="107"/>
      <c r="X6154" s="62"/>
      <c r="Y6154" s="108"/>
    </row>
    <row r="6155" spans="23:25" x14ac:dyDescent="0.25">
      <c r="W6155" s="107"/>
      <c r="X6155" s="62"/>
      <c r="Y6155" s="108"/>
    </row>
    <row r="6156" spans="23:25" x14ac:dyDescent="0.25">
      <c r="W6156" s="107"/>
      <c r="X6156" s="62"/>
      <c r="Y6156" s="108"/>
    </row>
    <row r="6157" spans="23:25" x14ac:dyDescent="0.25">
      <c r="W6157" s="107"/>
      <c r="X6157" s="62"/>
      <c r="Y6157" s="108"/>
    </row>
    <row r="6158" spans="23:25" x14ac:dyDescent="0.25">
      <c r="W6158" s="107"/>
      <c r="X6158" s="62"/>
      <c r="Y6158" s="108"/>
    </row>
    <row r="6159" spans="23:25" x14ac:dyDescent="0.25">
      <c r="W6159" s="107"/>
      <c r="X6159" s="62"/>
      <c r="Y6159" s="108"/>
    </row>
    <row r="6160" spans="23:25" x14ac:dyDescent="0.25">
      <c r="W6160" s="107"/>
      <c r="X6160" s="62"/>
      <c r="Y6160" s="108"/>
    </row>
    <row r="6161" spans="23:25" x14ac:dyDescent="0.25">
      <c r="W6161" s="107"/>
      <c r="X6161" s="62"/>
      <c r="Y6161" s="108"/>
    </row>
    <row r="6162" spans="23:25" x14ac:dyDescent="0.25">
      <c r="W6162" s="107"/>
      <c r="X6162" s="62"/>
      <c r="Y6162" s="108"/>
    </row>
    <row r="6163" spans="23:25" x14ac:dyDescent="0.25">
      <c r="W6163" s="107"/>
      <c r="X6163" s="62"/>
      <c r="Y6163" s="108"/>
    </row>
    <row r="6164" spans="23:25" x14ac:dyDescent="0.25">
      <c r="W6164" s="107"/>
      <c r="X6164" s="62"/>
      <c r="Y6164" s="108"/>
    </row>
    <row r="6165" spans="23:25" x14ac:dyDescent="0.25">
      <c r="W6165" s="107"/>
      <c r="X6165" s="62"/>
      <c r="Y6165" s="108"/>
    </row>
    <row r="6166" spans="23:25" x14ac:dyDescent="0.25">
      <c r="W6166" s="107"/>
      <c r="X6166" s="62"/>
      <c r="Y6166" s="108"/>
    </row>
    <row r="6167" spans="23:25" x14ac:dyDescent="0.25">
      <c r="W6167" s="107"/>
      <c r="X6167" s="62"/>
      <c r="Y6167" s="108"/>
    </row>
    <row r="6168" spans="23:25" x14ac:dyDescent="0.25">
      <c r="W6168" s="107"/>
      <c r="X6168" s="62"/>
      <c r="Y6168" s="108"/>
    </row>
    <row r="6169" spans="23:25" x14ac:dyDescent="0.25">
      <c r="W6169" s="107"/>
      <c r="X6169" s="62"/>
      <c r="Y6169" s="108"/>
    </row>
    <row r="6170" spans="23:25" x14ac:dyDescent="0.25">
      <c r="W6170" s="107"/>
      <c r="X6170" s="62"/>
      <c r="Y6170" s="108"/>
    </row>
    <row r="6171" spans="23:25" x14ac:dyDescent="0.25">
      <c r="W6171" s="107"/>
      <c r="X6171" s="62"/>
      <c r="Y6171" s="108"/>
    </row>
    <row r="6172" spans="23:25" x14ac:dyDescent="0.25">
      <c r="W6172" s="107"/>
      <c r="X6172" s="62"/>
      <c r="Y6172" s="108"/>
    </row>
    <row r="6173" spans="23:25" x14ac:dyDescent="0.25">
      <c r="W6173" s="107"/>
      <c r="X6173" s="62"/>
      <c r="Y6173" s="108"/>
    </row>
    <row r="6174" spans="23:25" x14ac:dyDescent="0.25">
      <c r="W6174" s="107"/>
      <c r="X6174" s="62"/>
      <c r="Y6174" s="108"/>
    </row>
    <row r="6175" spans="23:25" x14ac:dyDescent="0.25">
      <c r="W6175" s="107"/>
      <c r="X6175" s="62"/>
      <c r="Y6175" s="108"/>
    </row>
    <row r="6176" spans="23:25" x14ac:dyDescent="0.25">
      <c r="W6176" s="107"/>
      <c r="X6176" s="62"/>
      <c r="Y6176" s="108"/>
    </row>
    <row r="6177" spans="23:25" x14ac:dyDescent="0.25">
      <c r="W6177" s="107"/>
      <c r="X6177" s="62"/>
      <c r="Y6177" s="108"/>
    </row>
    <row r="6178" spans="23:25" x14ac:dyDescent="0.25">
      <c r="W6178" s="107"/>
      <c r="X6178" s="62"/>
      <c r="Y6178" s="108"/>
    </row>
    <row r="6179" spans="23:25" x14ac:dyDescent="0.25">
      <c r="W6179" s="107"/>
      <c r="X6179" s="62"/>
      <c r="Y6179" s="108"/>
    </row>
    <row r="6180" spans="23:25" x14ac:dyDescent="0.25">
      <c r="W6180" s="107"/>
      <c r="X6180" s="62"/>
      <c r="Y6180" s="108"/>
    </row>
    <row r="6181" spans="23:25" x14ac:dyDescent="0.25">
      <c r="W6181" s="107"/>
      <c r="X6181" s="62"/>
      <c r="Y6181" s="108"/>
    </row>
    <row r="6182" spans="23:25" x14ac:dyDescent="0.25">
      <c r="W6182" s="107"/>
      <c r="X6182" s="62"/>
      <c r="Y6182" s="108"/>
    </row>
    <row r="6183" spans="23:25" x14ac:dyDescent="0.25">
      <c r="W6183" s="107"/>
      <c r="X6183" s="62"/>
      <c r="Y6183" s="108"/>
    </row>
    <row r="6184" spans="23:25" x14ac:dyDescent="0.25">
      <c r="W6184" s="107"/>
      <c r="X6184" s="62"/>
      <c r="Y6184" s="108"/>
    </row>
    <row r="6185" spans="23:25" x14ac:dyDescent="0.25">
      <c r="W6185" s="107"/>
      <c r="X6185" s="62"/>
      <c r="Y6185" s="108"/>
    </row>
    <row r="6186" spans="23:25" x14ac:dyDescent="0.25">
      <c r="W6186" s="107"/>
      <c r="X6186" s="62"/>
      <c r="Y6186" s="108"/>
    </row>
    <row r="6187" spans="23:25" x14ac:dyDescent="0.25">
      <c r="W6187" s="107"/>
      <c r="X6187" s="62"/>
      <c r="Y6187" s="108"/>
    </row>
    <row r="6188" spans="23:25" x14ac:dyDescent="0.25">
      <c r="W6188" s="107"/>
      <c r="X6188" s="62"/>
      <c r="Y6188" s="108"/>
    </row>
    <row r="6189" spans="23:25" x14ac:dyDescent="0.25">
      <c r="W6189" s="107"/>
      <c r="X6189" s="62"/>
      <c r="Y6189" s="108"/>
    </row>
    <row r="6190" spans="23:25" x14ac:dyDescent="0.25">
      <c r="W6190" s="107"/>
      <c r="X6190" s="62"/>
      <c r="Y6190" s="108"/>
    </row>
    <row r="6191" spans="23:25" x14ac:dyDescent="0.25">
      <c r="W6191" s="107"/>
      <c r="X6191" s="62"/>
      <c r="Y6191" s="108"/>
    </row>
    <row r="6192" spans="23:25" x14ac:dyDescent="0.25">
      <c r="W6192" s="107"/>
      <c r="X6192" s="62"/>
      <c r="Y6192" s="108"/>
    </row>
    <row r="6193" spans="23:25" x14ac:dyDescent="0.25">
      <c r="W6193" s="107"/>
      <c r="X6193" s="62"/>
      <c r="Y6193" s="108"/>
    </row>
    <row r="6194" spans="23:25" x14ac:dyDescent="0.25">
      <c r="W6194" s="107"/>
      <c r="X6194" s="62"/>
      <c r="Y6194" s="108"/>
    </row>
    <row r="6195" spans="23:25" x14ac:dyDescent="0.25">
      <c r="W6195" s="107"/>
      <c r="X6195" s="62"/>
      <c r="Y6195" s="108"/>
    </row>
    <row r="6196" spans="23:25" x14ac:dyDescent="0.25">
      <c r="W6196" s="107"/>
      <c r="X6196" s="62"/>
      <c r="Y6196" s="108"/>
    </row>
    <row r="6197" spans="23:25" x14ac:dyDescent="0.25">
      <c r="W6197" s="107"/>
      <c r="X6197" s="62"/>
      <c r="Y6197" s="108"/>
    </row>
    <row r="6198" spans="23:25" x14ac:dyDescent="0.25">
      <c r="W6198" s="107"/>
      <c r="X6198" s="62"/>
      <c r="Y6198" s="108"/>
    </row>
    <row r="6199" spans="23:25" x14ac:dyDescent="0.25">
      <c r="W6199" s="107"/>
      <c r="X6199" s="62"/>
      <c r="Y6199" s="108"/>
    </row>
    <row r="6200" spans="23:25" x14ac:dyDescent="0.25">
      <c r="W6200" s="107"/>
      <c r="X6200" s="62"/>
      <c r="Y6200" s="108"/>
    </row>
    <row r="6201" spans="23:25" x14ac:dyDescent="0.25">
      <c r="W6201" s="107"/>
      <c r="X6201" s="62"/>
      <c r="Y6201" s="108"/>
    </row>
    <row r="6202" spans="23:25" x14ac:dyDescent="0.25">
      <c r="W6202" s="107"/>
      <c r="X6202" s="62"/>
      <c r="Y6202" s="108"/>
    </row>
    <row r="6203" spans="23:25" x14ac:dyDescent="0.25">
      <c r="W6203" s="107"/>
      <c r="X6203" s="62"/>
      <c r="Y6203" s="108"/>
    </row>
    <row r="6204" spans="23:25" x14ac:dyDescent="0.25">
      <c r="W6204" s="107"/>
      <c r="X6204" s="62"/>
      <c r="Y6204" s="108"/>
    </row>
    <row r="6205" spans="23:25" x14ac:dyDescent="0.25">
      <c r="W6205" s="107"/>
      <c r="X6205" s="62"/>
      <c r="Y6205" s="108"/>
    </row>
    <row r="6206" spans="23:25" x14ac:dyDescent="0.25">
      <c r="W6206" s="107"/>
      <c r="X6206" s="62"/>
      <c r="Y6206" s="108"/>
    </row>
    <row r="6207" spans="23:25" x14ac:dyDescent="0.25">
      <c r="W6207" s="107"/>
      <c r="X6207" s="62"/>
      <c r="Y6207" s="108"/>
    </row>
    <row r="6208" spans="23:25" x14ac:dyDescent="0.25">
      <c r="W6208" s="107"/>
      <c r="X6208" s="62"/>
      <c r="Y6208" s="108"/>
    </row>
    <row r="6209" spans="23:25" x14ac:dyDescent="0.25">
      <c r="W6209" s="107"/>
      <c r="X6209" s="62"/>
      <c r="Y6209" s="108"/>
    </row>
    <row r="6210" spans="23:25" x14ac:dyDescent="0.25">
      <c r="W6210" s="107"/>
      <c r="X6210" s="62"/>
      <c r="Y6210" s="108"/>
    </row>
    <row r="6211" spans="23:25" x14ac:dyDescent="0.25">
      <c r="W6211" s="107"/>
      <c r="X6211" s="62"/>
      <c r="Y6211" s="108"/>
    </row>
    <row r="6212" spans="23:25" x14ac:dyDescent="0.25">
      <c r="W6212" s="107"/>
      <c r="X6212" s="62"/>
      <c r="Y6212" s="108"/>
    </row>
    <row r="6213" spans="23:25" x14ac:dyDescent="0.25">
      <c r="W6213" s="107"/>
      <c r="X6213" s="62"/>
      <c r="Y6213" s="108"/>
    </row>
    <row r="6214" spans="23:25" x14ac:dyDescent="0.25">
      <c r="W6214" s="107"/>
      <c r="X6214" s="62"/>
      <c r="Y6214" s="108"/>
    </row>
    <row r="6215" spans="23:25" x14ac:dyDescent="0.25">
      <c r="W6215" s="107"/>
      <c r="X6215" s="62"/>
      <c r="Y6215" s="108"/>
    </row>
    <row r="6216" spans="23:25" x14ac:dyDescent="0.25">
      <c r="W6216" s="107"/>
      <c r="X6216" s="62"/>
      <c r="Y6216" s="108"/>
    </row>
    <row r="6217" spans="23:25" x14ac:dyDescent="0.25">
      <c r="W6217" s="107"/>
      <c r="X6217" s="62"/>
      <c r="Y6217" s="108"/>
    </row>
    <row r="6218" spans="23:25" x14ac:dyDescent="0.25">
      <c r="W6218" s="107"/>
      <c r="X6218" s="62"/>
      <c r="Y6218" s="108"/>
    </row>
    <row r="6219" spans="23:25" x14ac:dyDescent="0.25">
      <c r="W6219" s="107"/>
      <c r="X6219" s="62"/>
      <c r="Y6219" s="108"/>
    </row>
    <row r="6220" spans="23:25" x14ac:dyDescent="0.25">
      <c r="W6220" s="107"/>
      <c r="X6220" s="62"/>
      <c r="Y6220" s="108"/>
    </row>
    <row r="6221" spans="23:25" x14ac:dyDescent="0.25">
      <c r="W6221" s="107"/>
      <c r="X6221" s="62"/>
      <c r="Y6221" s="108"/>
    </row>
    <row r="6222" spans="23:25" x14ac:dyDescent="0.25">
      <c r="W6222" s="107"/>
      <c r="X6222" s="62"/>
      <c r="Y6222" s="108"/>
    </row>
    <row r="6223" spans="23:25" x14ac:dyDescent="0.25">
      <c r="W6223" s="107"/>
      <c r="X6223" s="62"/>
      <c r="Y6223" s="108"/>
    </row>
    <row r="6224" spans="23:25" x14ac:dyDescent="0.25">
      <c r="W6224" s="107"/>
      <c r="X6224" s="62"/>
      <c r="Y6224" s="108"/>
    </row>
    <row r="6225" spans="23:25" x14ac:dyDescent="0.25">
      <c r="W6225" s="107"/>
      <c r="X6225" s="62"/>
      <c r="Y6225" s="108"/>
    </row>
    <row r="6226" spans="23:25" x14ac:dyDescent="0.25">
      <c r="W6226" s="107"/>
      <c r="X6226" s="62"/>
      <c r="Y6226" s="108"/>
    </row>
    <row r="6227" spans="23:25" x14ac:dyDescent="0.25">
      <c r="W6227" s="107"/>
      <c r="X6227" s="62"/>
      <c r="Y6227" s="108"/>
    </row>
    <row r="6228" spans="23:25" x14ac:dyDescent="0.25">
      <c r="W6228" s="107"/>
      <c r="X6228" s="62"/>
      <c r="Y6228" s="108"/>
    </row>
    <row r="6229" spans="23:25" x14ac:dyDescent="0.25">
      <c r="W6229" s="107"/>
      <c r="X6229" s="62"/>
      <c r="Y6229" s="108"/>
    </row>
    <row r="6230" spans="23:25" x14ac:dyDescent="0.25">
      <c r="W6230" s="107"/>
      <c r="X6230" s="62"/>
      <c r="Y6230" s="108"/>
    </row>
    <row r="6231" spans="23:25" x14ac:dyDescent="0.25">
      <c r="W6231" s="107"/>
      <c r="X6231" s="62"/>
      <c r="Y6231" s="108"/>
    </row>
    <row r="6232" spans="23:25" x14ac:dyDescent="0.25">
      <c r="W6232" s="107"/>
      <c r="X6232" s="62"/>
      <c r="Y6232" s="108"/>
    </row>
    <row r="6233" spans="23:25" x14ac:dyDescent="0.25">
      <c r="W6233" s="107"/>
      <c r="X6233" s="62"/>
      <c r="Y6233" s="108"/>
    </row>
    <row r="6234" spans="23:25" x14ac:dyDescent="0.25">
      <c r="W6234" s="107"/>
      <c r="X6234" s="62"/>
      <c r="Y6234" s="108"/>
    </row>
    <row r="6235" spans="23:25" x14ac:dyDescent="0.25">
      <c r="W6235" s="107"/>
      <c r="X6235" s="62"/>
      <c r="Y6235" s="108"/>
    </row>
    <row r="6236" spans="23:25" x14ac:dyDescent="0.25">
      <c r="W6236" s="107"/>
      <c r="X6236" s="62"/>
      <c r="Y6236" s="108"/>
    </row>
    <row r="6237" spans="23:25" x14ac:dyDescent="0.25">
      <c r="W6237" s="107"/>
      <c r="X6237" s="62"/>
      <c r="Y6237" s="108"/>
    </row>
    <row r="6238" spans="23:25" x14ac:dyDescent="0.25">
      <c r="W6238" s="107"/>
      <c r="X6238" s="62"/>
      <c r="Y6238" s="108"/>
    </row>
    <row r="6239" spans="23:25" x14ac:dyDescent="0.25">
      <c r="W6239" s="107"/>
      <c r="X6239" s="62"/>
      <c r="Y6239" s="108"/>
    </row>
    <row r="6240" spans="23:25" x14ac:dyDescent="0.25">
      <c r="W6240" s="107"/>
      <c r="X6240" s="62"/>
      <c r="Y6240" s="108"/>
    </row>
    <row r="6241" spans="23:25" x14ac:dyDescent="0.25">
      <c r="W6241" s="107"/>
      <c r="X6241" s="62"/>
      <c r="Y6241" s="108"/>
    </row>
    <row r="6242" spans="23:25" x14ac:dyDescent="0.25">
      <c r="W6242" s="107"/>
      <c r="X6242" s="62"/>
      <c r="Y6242" s="108"/>
    </row>
    <row r="6243" spans="23:25" x14ac:dyDescent="0.25">
      <c r="W6243" s="107"/>
      <c r="X6243" s="62"/>
      <c r="Y6243" s="108"/>
    </row>
    <row r="6244" spans="23:25" x14ac:dyDescent="0.25">
      <c r="W6244" s="107"/>
      <c r="X6244" s="62"/>
      <c r="Y6244" s="108"/>
    </row>
    <row r="6245" spans="23:25" x14ac:dyDescent="0.25">
      <c r="W6245" s="107"/>
      <c r="X6245" s="62"/>
      <c r="Y6245" s="108"/>
    </row>
    <row r="6246" spans="23:25" x14ac:dyDescent="0.25">
      <c r="W6246" s="107"/>
      <c r="X6246" s="62"/>
      <c r="Y6246" s="108"/>
    </row>
    <row r="6247" spans="23:25" x14ac:dyDescent="0.25">
      <c r="W6247" s="107"/>
      <c r="X6247" s="62"/>
      <c r="Y6247" s="108"/>
    </row>
    <row r="6248" spans="23:25" x14ac:dyDescent="0.25">
      <c r="W6248" s="107"/>
      <c r="X6248" s="62"/>
      <c r="Y6248" s="108"/>
    </row>
    <row r="6249" spans="23:25" x14ac:dyDescent="0.25">
      <c r="W6249" s="107"/>
      <c r="X6249" s="62"/>
      <c r="Y6249" s="108"/>
    </row>
    <row r="6250" spans="23:25" x14ac:dyDescent="0.25">
      <c r="W6250" s="107"/>
      <c r="X6250" s="62"/>
      <c r="Y6250" s="108"/>
    </row>
    <row r="6251" spans="23:25" x14ac:dyDescent="0.25">
      <c r="W6251" s="107"/>
      <c r="X6251" s="62"/>
      <c r="Y6251" s="108"/>
    </row>
    <row r="6252" spans="23:25" x14ac:dyDescent="0.25">
      <c r="W6252" s="107"/>
      <c r="X6252" s="62"/>
      <c r="Y6252" s="108"/>
    </row>
    <row r="6253" spans="23:25" x14ac:dyDescent="0.25">
      <c r="W6253" s="107"/>
      <c r="X6253" s="62"/>
      <c r="Y6253" s="108"/>
    </row>
    <row r="6254" spans="23:25" x14ac:dyDescent="0.25">
      <c r="W6254" s="107"/>
      <c r="X6254" s="62"/>
      <c r="Y6254" s="108"/>
    </row>
    <row r="6255" spans="23:25" x14ac:dyDescent="0.25">
      <c r="W6255" s="107"/>
      <c r="X6255" s="62"/>
      <c r="Y6255" s="108"/>
    </row>
    <row r="6256" spans="23:25" x14ac:dyDescent="0.25">
      <c r="W6256" s="107"/>
      <c r="X6256" s="62"/>
      <c r="Y6256" s="108"/>
    </row>
    <row r="6257" spans="23:25" x14ac:dyDescent="0.25">
      <c r="W6257" s="107"/>
      <c r="X6257" s="62"/>
      <c r="Y6257" s="108"/>
    </row>
    <row r="6258" spans="23:25" x14ac:dyDescent="0.25">
      <c r="W6258" s="107"/>
      <c r="X6258" s="62"/>
      <c r="Y6258" s="108"/>
    </row>
    <row r="6259" spans="23:25" x14ac:dyDescent="0.25">
      <c r="W6259" s="107"/>
      <c r="X6259" s="62"/>
      <c r="Y6259" s="108"/>
    </row>
    <row r="6260" spans="23:25" x14ac:dyDescent="0.25">
      <c r="W6260" s="107"/>
      <c r="X6260" s="62"/>
      <c r="Y6260" s="108"/>
    </row>
    <row r="6261" spans="23:25" x14ac:dyDescent="0.25">
      <c r="W6261" s="107"/>
      <c r="X6261" s="62"/>
      <c r="Y6261" s="108"/>
    </row>
    <row r="6262" spans="23:25" x14ac:dyDescent="0.25">
      <c r="W6262" s="107"/>
      <c r="X6262" s="62"/>
      <c r="Y6262" s="108"/>
    </row>
    <row r="6263" spans="23:25" x14ac:dyDescent="0.25">
      <c r="W6263" s="107"/>
      <c r="X6263" s="62"/>
      <c r="Y6263" s="108"/>
    </row>
    <row r="6264" spans="23:25" x14ac:dyDescent="0.25">
      <c r="W6264" s="107"/>
      <c r="X6264" s="62"/>
      <c r="Y6264" s="108"/>
    </row>
    <row r="6265" spans="23:25" x14ac:dyDescent="0.25">
      <c r="W6265" s="107"/>
      <c r="X6265" s="62"/>
      <c r="Y6265" s="108"/>
    </row>
    <row r="6266" spans="23:25" x14ac:dyDescent="0.25">
      <c r="W6266" s="107"/>
      <c r="X6266" s="62"/>
      <c r="Y6266" s="108"/>
    </row>
    <row r="6267" spans="23:25" x14ac:dyDescent="0.25">
      <c r="W6267" s="107"/>
      <c r="X6267" s="62"/>
      <c r="Y6267" s="108"/>
    </row>
    <row r="6268" spans="23:25" x14ac:dyDescent="0.25">
      <c r="W6268" s="107"/>
      <c r="X6268" s="62"/>
      <c r="Y6268" s="108"/>
    </row>
    <row r="6269" spans="23:25" x14ac:dyDescent="0.25">
      <c r="W6269" s="107"/>
      <c r="X6269" s="62"/>
      <c r="Y6269" s="108"/>
    </row>
    <row r="6270" spans="23:25" x14ac:dyDescent="0.25">
      <c r="W6270" s="107"/>
      <c r="X6270" s="62"/>
      <c r="Y6270" s="108"/>
    </row>
    <row r="6271" spans="23:25" x14ac:dyDescent="0.25">
      <c r="W6271" s="107"/>
      <c r="X6271" s="62"/>
      <c r="Y6271" s="108"/>
    </row>
    <row r="6272" spans="23:25" x14ac:dyDescent="0.25">
      <c r="W6272" s="107"/>
      <c r="X6272" s="62"/>
      <c r="Y6272" s="108"/>
    </row>
    <row r="6273" spans="23:25" x14ac:dyDescent="0.25">
      <c r="W6273" s="107"/>
      <c r="X6273" s="62"/>
      <c r="Y6273" s="108"/>
    </row>
    <row r="6274" spans="23:25" x14ac:dyDescent="0.25">
      <c r="W6274" s="107"/>
      <c r="X6274" s="62"/>
      <c r="Y6274" s="108"/>
    </row>
    <row r="6275" spans="23:25" x14ac:dyDescent="0.25">
      <c r="W6275" s="107"/>
      <c r="X6275" s="62"/>
      <c r="Y6275" s="108"/>
    </row>
    <row r="6276" spans="23:25" x14ac:dyDescent="0.25">
      <c r="W6276" s="107"/>
      <c r="X6276" s="62"/>
      <c r="Y6276" s="108"/>
    </row>
    <row r="6277" spans="23:25" x14ac:dyDescent="0.25">
      <c r="W6277" s="107"/>
      <c r="X6277" s="62"/>
      <c r="Y6277" s="108"/>
    </row>
    <row r="6278" spans="23:25" x14ac:dyDescent="0.25">
      <c r="W6278" s="107"/>
      <c r="X6278" s="62"/>
      <c r="Y6278" s="108"/>
    </row>
    <row r="6279" spans="23:25" x14ac:dyDescent="0.25">
      <c r="W6279" s="107"/>
      <c r="X6279" s="62"/>
      <c r="Y6279" s="108"/>
    </row>
    <row r="6280" spans="23:25" x14ac:dyDescent="0.25">
      <c r="W6280" s="107"/>
      <c r="X6280" s="62"/>
      <c r="Y6280" s="108"/>
    </row>
    <row r="6281" spans="23:25" x14ac:dyDescent="0.25">
      <c r="W6281" s="107"/>
      <c r="X6281" s="62"/>
      <c r="Y6281" s="108"/>
    </row>
    <row r="6282" spans="23:25" x14ac:dyDescent="0.25">
      <c r="W6282" s="107"/>
      <c r="X6282" s="62"/>
      <c r="Y6282" s="108"/>
    </row>
    <row r="6283" spans="23:25" x14ac:dyDescent="0.25">
      <c r="W6283" s="107"/>
      <c r="X6283" s="62"/>
      <c r="Y6283" s="108"/>
    </row>
    <row r="6284" spans="23:25" x14ac:dyDescent="0.25">
      <c r="W6284" s="107"/>
      <c r="X6284" s="62"/>
      <c r="Y6284" s="108"/>
    </row>
    <row r="6285" spans="23:25" x14ac:dyDescent="0.25">
      <c r="W6285" s="107"/>
      <c r="X6285" s="62"/>
      <c r="Y6285" s="108"/>
    </row>
    <row r="6286" spans="23:25" x14ac:dyDescent="0.25">
      <c r="W6286" s="107"/>
      <c r="X6286" s="62"/>
      <c r="Y6286" s="108"/>
    </row>
    <row r="6287" spans="23:25" x14ac:dyDescent="0.25">
      <c r="W6287" s="107"/>
      <c r="X6287" s="62"/>
      <c r="Y6287" s="108"/>
    </row>
    <row r="6288" spans="23:25" x14ac:dyDescent="0.25">
      <c r="W6288" s="107"/>
      <c r="X6288" s="62"/>
      <c r="Y6288" s="108"/>
    </row>
    <row r="6289" spans="23:25" x14ac:dyDescent="0.25">
      <c r="W6289" s="107"/>
      <c r="X6289" s="62"/>
      <c r="Y6289" s="108"/>
    </row>
    <row r="6290" spans="23:25" x14ac:dyDescent="0.25">
      <c r="W6290" s="107"/>
      <c r="X6290" s="62"/>
      <c r="Y6290" s="108"/>
    </row>
    <row r="6291" spans="23:25" x14ac:dyDescent="0.25">
      <c r="W6291" s="107"/>
      <c r="X6291" s="62"/>
      <c r="Y6291" s="108"/>
    </row>
    <row r="6292" spans="23:25" x14ac:dyDescent="0.25">
      <c r="W6292" s="107"/>
      <c r="X6292" s="62"/>
      <c r="Y6292" s="108"/>
    </row>
    <row r="6293" spans="23:25" x14ac:dyDescent="0.25">
      <c r="W6293" s="107"/>
      <c r="X6293" s="62"/>
      <c r="Y6293" s="108"/>
    </row>
    <row r="6294" spans="23:25" x14ac:dyDescent="0.25">
      <c r="W6294" s="107"/>
      <c r="X6294" s="62"/>
      <c r="Y6294" s="108"/>
    </row>
    <row r="6295" spans="23:25" x14ac:dyDescent="0.25">
      <c r="W6295" s="107"/>
      <c r="X6295" s="62"/>
      <c r="Y6295" s="108"/>
    </row>
    <row r="6296" spans="23:25" x14ac:dyDescent="0.25">
      <c r="W6296" s="107"/>
      <c r="X6296" s="62"/>
      <c r="Y6296" s="108"/>
    </row>
    <row r="6297" spans="23:25" x14ac:dyDescent="0.25">
      <c r="W6297" s="107"/>
      <c r="X6297" s="62"/>
      <c r="Y6297" s="108"/>
    </row>
    <row r="6298" spans="23:25" x14ac:dyDescent="0.25">
      <c r="W6298" s="107"/>
      <c r="X6298" s="62"/>
      <c r="Y6298" s="108"/>
    </row>
    <row r="6299" spans="23:25" x14ac:dyDescent="0.25">
      <c r="W6299" s="107"/>
      <c r="X6299" s="62"/>
      <c r="Y6299" s="108"/>
    </row>
    <row r="6300" spans="23:25" x14ac:dyDescent="0.25">
      <c r="W6300" s="107"/>
      <c r="X6300" s="62"/>
      <c r="Y6300" s="108"/>
    </row>
    <row r="6301" spans="23:25" x14ac:dyDescent="0.25">
      <c r="W6301" s="107"/>
      <c r="X6301" s="62"/>
      <c r="Y6301" s="108"/>
    </row>
    <row r="6302" spans="23:25" x14ac:dyDescent="0.25">
      <c r="W6302" s="107"/>
      <c r="X6302" s="62"/>
      <c r="Y6302" s="108"/>
    </row>
    <row r="6303" spans="23:25" x14ac:dyDescent="0.25">
      <c r="W6303" s="107"/>
      <c r="X6303" s="62"/>
      <c r="Y6303" s="108"/>
    </row>
    <row r="6304" spans="23:25" x14ac:dyDescent="0.25">
      <c r="W6304" s="107"/>
      <c r="X6304" s="62"/>
      <c r="Y6304" s="108"/>
    </row>
    <row r="6305" spans="23:25" x14ac:dyDescent="0.25">
      <c r="W6305" s="107"/>
      <c r="X6305" s="62"/>
      <c r="Y6305" s="108"/>
    </row>
    <row r="6306" spans="23:25" x14ac:dyDescent="0.25">
      <c r="W6306" s="107"/>
      <c r="X6306" s="62"/>
      <c r="Y6306" s="108"/>
    </row>
    <row r="6307" spans="23:25" x14ac:dyDescent="0.25">
      <c r="W6307" s="107"/>
      <c r="X6307" s="62"/>
      <c r="Y6307" s="108"/>
    </row>
    <row r="6308" spans="23:25" x14ac:dyDescent="0.25">
      <c r="W6308" s="107"/>
      <c r="X6308" s="62"/>
      <c r="Y6308" s="108"/>
    </row>
    <row r="6309" spans="23:25" x14ac:dyDescent="0.25">
      <c r="W6309" s="107"/>
      <c r="X6309" s="62"/>
      <c r="Y6309" s="108"/>
    </row>
    <row r="6310" spans="23:25" x14ac:dyDescent="0.25">
      <c r="W6310" s="107"/>
      <c r="X6310" s="62"/>
      <c r="Y6310" s="108"/>
    </row>
    <row r="6311" spans="23:25" x14ac:dyDescent="0.25">
      <c r="W6311" s="107"/>
      <c r="X6311" s="62"/>
      <c r="Y6311" s="108"/>
    </row>
    <row r="6312" spans="23:25" x14ac:dyDescent="0.25">
      <c r="W6312" s="107"/>
      <c r="X6312" s="62"/>
      <c r="Y6312" s="108"/>
    </row>
    <row r="6313" spans="23:25" x14ac:dyDescent="0.25">
      <c r="W6313" s="107"/>
      <c r="X6313" s="62"/>
      <c r="Y6313" s="108"/>
    </row>
    <row r="6314" spans="23:25" x14ac:dyDescent="0.25">
      <c r="W6314" s="107"/>
      <c r="X6314" s="62"/>
      <c r="Y6314" s="108"/>
    </row>
    <row r="6315" spans="23:25" x14ac:dyDescent="0.25">
      <c r="W6315" s="107"/>
      <c r="X6315" s="62"/>
      <c r="Y6315" s="108"/>
    </row>
    <row r="6316" spans="23:25" x14ac:dyDescent="0.25">
      <c r="W6316" s="107"/>
      <c r="X6316" s="62"/>
      <c r="Y6316" s="108"/>
    </row>
    <row r="6317" spans="23:25" x14ac:dyDescent="0.25">
      <c r="W6317" s="107"/>
      <c r="X6317" s="62"/>
      <c r="Y6317" s="108"/>
    </row>
    <row r="6318" spans="23:25" x14ac:dyDescent="0.25">
      <c r="W6318" s="107"/>
      <c r="X6318" s="62"/>
      <c r="Y6318" s="108"/>
    </row>
    <row r="6319" spans="23:25" x14ac:dyDescent="0.25">
      <c r="W6319" s="107"/>
      <c r="X6319" s="62"/>
      <c r="Y6319" s="108"/>
    </row>
    <row r="6320" spans="23:25" x14ac:dyDescent="0.25">
      <c r="W6320" s="107"/>
      <c r="X6320" s="62"/>
      <c r="Y6320" s="108"/>
    </row>
    <row r="6321" spans="23:25" x14ac:dyDescent="0.25">
      <c r="W6321" s="107"/>
      <c r="X6321" s="62"/>
      <c r="Y6321" s="108"/>
    </row>
    <row r="6322" spans="23:25" x14ac:dyDescent="0.25">
      <c r="W6322" s="107"/>
      <c r="X6322" s="62"/>
      <c r="Y6322" s="108"/>
    </row>
    <row r="6323" spans="23:25" x14ac:dyDescent="0.25">
      <c r="W6323" s="107"/>
      <c r="X6323" s="62"/>
      <c r="Y6323" s="108"/>
    </row>
    <row r="6324" spans="23:25" x14ac:dyDescent="0.25">
      <c r="W6324" s="107"/>
      <c r="X6324" s="62"/>
      <c r="Y6324" s="108"/>
    </row>
    <row r="6325" spans="23:25" x14ac:dyDescent="0.25">
      <c r="W6325" s="107"/>
      <c r="X6325" s="62"/>
      <c r="Y6325" s="108"/>
    </row>
    <row r="6326" spans="23:25" x14ac:dyDescent="0.25">
      <c r="W6326" s="107"/>
      <c r="X6326" s="62"/>
      <c r="Y6326" s="108"/>
    </row>
    <row r="6327" spans="23:25" x14ac:dyDescent="0.25">
      <c r="W6327" s="107"/>
      <c r="X6327" s="62"/>
      <c r="Y6327" s="108"/>
    </row>
    <row r="6328" spans="23:25" x14ac:dyDescent="0.25">
      <c r="W6328" s="107"/>
      <c r="X6328" s="62"/>
      <c r="Y6328" s="108"/>
    </row>
    <row r="6329" spans="23:25" x14ac:dyDescent="0.25">
      <c r="W6329" s="107"/>
      <c r="X6329" s="62"/>
      <c r="Y6329" s="108"/>
    </row>
    <row r="6330" spans="23:25" x14ac:dyDescent="0.25">
      <c r="W6330" s="107"/>
      <c r="X6330" s="62"/>
      <c r="Y6330" s="108"/>
    </row>
    <row r="6331" spans="23:25" x14ac:dyDescent="0.25">
      <c r="W6331" s="107"/>
      <c r="X6331" s="62"/>
      <c r="Y6331" s="108"/>
    </row>
    <row r="6332" spans="23:25" x14ac:dyDescent="0.25">
      <c r="W6332" s="107"/>
      <c r="X6332" s="62"/>
      <c r="Y6332" s="108"/>
    </row>
    <row r="6333" spans="23:25" x14ac:dyDescent="0.25">
      <c r="W6333" s="107"/>
      <c r="X6333" s="62"/>
      <c r="Y6333" s="108"/>
    </row>
    <row r="6334" spans="23:25" x14ac:dyDescent="0.25">
      <c r="W6334" s="107"/>
      <c r="X6334" s="62"/>
      <c r="Y6334" s="108"/>
    </row>
    <row r="6335" spans="23:25" x14ac:dyDescent="0.25">
      <c r="W6335" s="107"/>
      <c r="X6335" s="62"/>
      <c r="Y6335" s="108"/>
    </row>
    <row r="6336" spans="23:25" x14ac:dyDescent="0.25">
      <c r="W6336" s="107"/>
      <c r="X6336" s="62"/>
      <c r="Y6336" s="108"/>
    </row>
    <row r="6337" spans="23:25" x14ac:dyDescent="0.25">
      <c r="W6337" s="107"/>
      <c r="X6337" s="62"/>
      <c r="Y6337" s="108"/>
    </row>
    <row r="6338" spans="23:25" x14ac:dyDescent="0.25">
      <c r="W6338" s="107"/>
      <c r="X6338" s="62"/>
      <c r="Y6338" s="108"/>
    </row>
    <row r="6339" spans="23:25" x14ac:dyDescent="0.25">
      <c r="W6339" s="107"/>
      <c r="X6339" s="62"/>
      <c r="Y6339" s="108"/>
    </row>
    <row r="6340" spans="23:25" x14ac:dyDescent="0.25">
      <c r="W6340" s="107"/>
      <c r="X6340" s="62"/>
      <c r="Y6340" s="108"/>
    </row>
    <row r="6341" spans="23:25" x14ac:dyDescent="0.25">
      <c r="W6341" s="107"/>
      <c r="X6341" s="62"/>
      <c r="Y6341" s="108"/>
    </row>
    <row r="6342" spans="23:25" x14ac:dyDescent="0.25">
      <c r="W6342" s="107"/>
      <c r="X6342" s="62"/>
      <c r="Y6342" s="108"/>
    </row>
    <row r="6343" spans="23:25" x14ac:dyDescent="0.25">
      <c r="W6343" s="107"/>
      <c r="X6343" s="62"/>
      <c r="Y6343" s="108"/>
    </row>
    <row r="6344" spans="23:25" x14ac:dyDescent="0.25">
      <c r="W6344" s="107"/>
      <c r="X6344" s="62"/>
      <c r="Y6344" s="108"/>
    </row>
    <row r="6345" spans="23:25" x14ac:dyDescent="0.25">
      <c r="W6345" s="107"/>
      <c r="X6345" s="62"/>
      <c r="Y6345" s="108"/>
    </row>
    <row r="6346" spans="23:25" x14ac:dyDescent="0.25">
      <c r="W6346" s="107"/>
      <c r="X6346" s="62"/>
      <c r="Y6346" s="108"/>
    </row>
    <row r="6347" spans="23:25" x14ac:dyDescent="0.25">
      <c r="W6347" s="107"/>
      <c r="X6347" s="62"/>
      <c r="Y6347" s="108"/>
    </row>
    <row r="6348" spans="23:25" x14ac:dyDescent="0.25">
      <c r="W6348" s="107"/>
      <c r="X6348" s="62"/>
      <c r="Y6348" s="108"/>
    </row>
    <row r="6349" spans="23:25" x14ac:dyDescent="0.25">
      <c r="W6349" s="107"/>
      <c r="X6349" s="62"/>
      <c r="Y6349" s="108"/>
    </row>
    <row r="6350" spans="23:25" x14ac:dyDescent="0.25">
      <c r="W6350" s="107"/>
      <c r="X6350" s="62"/>
      <c r="Y6350" s="108"/>
    </row>
    <row r="6351" spans="23:25" x14ac:dyDescent="0.25">
      <c r="W6351" s="107"/>
      <c r="X6351" s="62"/>
      <c r="Y6351" s="108"/>
    </row>
    <row r="6352" spans="23:25" x14ac:dyDescent="0.25">
      <c r="W6352" s="107"/>
      <c r="X6352" s="62"/>
      <c r="Y6352" s="108"/>
    </row>
    <row r="6353" spans="23:25" x14ac:dyDescent="0.25">
      <c r="W6353" s="107"/>
      <c r="X6353" s="62"/>
      <c r="Y6353" s="108"/>
    </row>
    <row r="6354" spans="23:25" x14ac:dyDescent="0.25">
      <c r="W6354" s="107"/>
      <c r="X6354" s="62"/>
      <c r="Y6354" s="108"/>
    </row>
    <row r="6355" spans="23:25" x14ac:dyDescent="0.25">
      <c r="W6355" s="107"/>
      <c r="X6355" s="62"/>
      <c r="Y6355" s="108"/>
    </row>
    <row r="6356" spans="23:25" x14ac:dyDescent="0.25">
      <c r="W6356" s="107"/>
      <c r="X6356" s="62"/>
      <c r="Y6356" s="108"/>
    </row>
    <row r="6357" spans="23:25" x14ac:dyDescent="0.25">
      <c r="W6357" s="107"/>
      <c r="X6357" s="62"/>
      <c r="Y6357" s="108"/>
    </row>
    <row r="6358" spans="23:25" x14ac:dyDescent="0.25">
      <c r="W6358" s="107"/>
      <c r="X6358" s="62"/>
      <c r="Y6358" s="108"/>
    </row>
    <row r="6359" spans="23:25" x14ac:dyDescent="0.25">
      <c r="W6359" s="107"/>
      <c r="X6359" s="62"/>
      <c r="Y6359" s="108"/>
    </row>
    <row r="6360" spans="23:25" x14ac:dyDescent="0.25">
      <c r="W6360" s="107"/>
      <c r="X6360" s="62"/>
      <c r="Y6360" s="108"/>
    </row>
    <row r="6361" spans="23:25" x14ac:dyDescent="0.25">
      <c r="W6361" s="107"/>
      <c r="X6361" s="62"/>
      <c r="Y6361" s="108"/>
    </row>
    <row r="6362" spans="23:25" x14ac:dyDescent="0.25">
      <c r="W6362" s="107"/>
      <c r="X6362" s="62"/>
      <c r="Y6362" s="108"/>
    </row>
    <row r="6363" spans="23:25" x14ac:dyDescent="0.25">
      <c r="W6363" s="107"/>
      <c r="X6363" s="62"/>
      <c r="Y6363" s="108"/>
    </row>
    <row r="6364" spans="23:25" x14ac:dyDescent="0.25">
      <c r="W6364" s="107"/>
      <c r="X6364" s="62"/>
      <c r="Y6364" s="108"/>
    </row>
    <row r="6365" spans="23:25" x14ac:dyDescent="0.25">
      <c r="W6365" s="107"/>
      <c r="X6365" s="62"/>
      <c r="Y6365" s="108"/>
    </row>
    <row r="6366" spans="23:25" x14ac:dyDescent="0.25">
      <c r="W6366" s="107"/>
      <c r="X6366" s="62"/>
      <c r="Y6366" s="108"/>
    </row>
    <row r="6367" spans="23:25" x14ac:dyDescent="0.25">
      <c r="W6367" s="107"/>
      <c r="X6367" s="62"/>
      <c r="Y6367" s="108"/>
    </row>
    <row r="6368" spans="23:25" x14ac:dyDescent="0.25">
      <c r="W6368" s="107"/>
      <c r="X6368" s="62"/>
      <c r="Y6368" s="108"/>
    </row>
    <row r="6369" spans="23:25" x14ac:dyDescent="0.25">
      <c r="W6369" s="107"/>
      <c r="X6369" s="62"/>
      <c r="Y6369" s="108"/>
    </row>
    <row r="6370" spans="23:25" x14ac:dyDescent="0.25">
      <c r="W6370" s="107"/>
      <c r="X6370" s="62"/>
      <c r="Y6370" s="108"/>
    </row>
    <row r="6371" spans="23:25" x14ac:dyDescent="0.25">
      <c r="W6371" s="107"/>
      <c r="X6371" s="62"/>
      <c r="Y6371" s="108"/>
    </row>
    <row r="6372" spans="23:25" x14ac:dyDescent="0.25">
      <c r="W6372" s="107"/>
      <c r="X6372" s="62"/>
      <c r="Y6372" s="108"/>
    </row>
    <row r="6373" spans="23:25" x14ac:dyDescent="0.25">
      <c r="W6373" s="107"/>
      <c r="X6373" s="62"/>
      <c r="Y6373" s="108"/>
    </row>
    <row r="6374" spans="23:25" x14ac:dyDescent="0.25">
      <c r="W6374" s="107"/>
      <c r="X6374" s="62"/>
      <c r="Y6374" s="108"/>
    </row>
    <row r="6375" spans="23:25" x14ac:dyDescent="0.25">
      <c r="W6375" s="107"/>
      <c r="X6375" s="62"/>
      <c r="Y6375" s="108"/>
    </row>
    <row r="6376" spans="23:25" x14ac:dyDescent="0.25">
      <c r="W6376" s="107"/>
      <c r="X6376" s="62"/>
      <c r="Y6376" s="108"/>
    </row>
    <row r="6377" spans="23:25" x14ac:dyDescent="0.25">
      <c r="W6377" s="107"/>
      <c r="X6377" s="62"/>
      <c r="Y6377" s="108"/>
    </row>
    <row r="6378" spans="23:25" x14ac:dyDescent="0.25">
      <c r="W6378" s="107"/>
      <c r="X6378" s="62"/>
      <c r="Y6378" s="108"/>
    </row>
    <row r="6379" spans="23:25" x14ac:dyDescent="0.25">
      <c r="W6379" s="107"/>
      <c r="X6379" s="62"/>
      <c r="Y6379" s="108"/>
    </row>
    <row r="6380" spans="23:25" x14ac:dyDescent="0.25">
      <c r="W6380" s="107"/>
      <c r="X6380" s="62"/>
      <c r="Y6380" s="108"/>
    </row>
    <row r="6381" spans="23:25" x14ac:dyDescent="0.25">
      <c r="W6381" s="107"/>
      <c r="X6381" s="62"/>
      <c r="Y6381" s="108"/>
    </row>
    <row r="6382" spans="23:25" x14ac:dyDescent="0.25">
      <c r="W6382" s="107"/>
      <c r="X6382" s="62"/>
      <c r="Y6382" s="108"/>
    </row>
    <row r="6383" spans="23:25" x14ac:dyDescent="0.25">
      <c r="W6383" s="107"/>
      <c r="X6383" s="62"/>
      <c r="Y6383" s="108"/>
    </row>
    <row r="6384" spans="23:25" x14ac:dyDescent="0.25">
      <c r="W6384" s="107"/>
      <c r="X6384" s="62"/>
      <c r="Y6384" s="108"/>
    </row>
    <row r="6385" spans="23:25" x14ac:dyDescent="0.25">
      <c r="W6385" s="107"/>
      <c r="X6385" s="62"/>
      <c r="Y6385" s="108"/>
    </row>
    <row r="6386" spans="23:25" x14ac:dyDescent="0.25">
      <c r="W6386" s="107"/>
      <c r="X6386" s="62"/>
      <c r="Y6386" s="108"/>
    </row>
    <row r="6387" spans="23:25" x14ac:dyDescent="0.25">
      <c r="W6387" s="107"/>
      <c r="X6387" s="62"/>
      <c r="Y6387" s="108"/>
    </row>
    <row r="6388" spans="23:25" x14ac:dyDescent="0.25">
      <c r="W6388" s="107"/>
      <c r="X6388" s="62"/>
      <c r="Y6388" s="108"/>
    </row>
    <row r="6389" spans="23:25" x14ac:dyDescent="0.25">
      <c r="W6389" s="107"/>
      <c r="X6389" s="62"/>
      <c r="Y6389" s="108"/>
    </row>
    <row r="6390" spans="23:25" x14ac:dyDescent="0.25">
      <c r="W6390" s="107"/>
      <c r="X6390" s="62"/>
      <c r="Y6390" s="108"/>
    </row>
    <row r="6391" spans="23:25" x14ac:dyDescent="0.25">
      <c r="W6391" s="107"/>
      <c r="X6391" s="62"/>
      <c r="Y6391" s="108"/>
    </row>
    <row r="6392" spans="23:25" x14ac:dyDescent="0.25">
      <c r="W6392" s="107"/>
      <c r="X6392" s="62"/>
      <c r="Y6392" s="108"/>
    </row>
    <row r="6393" spans="23:25" x14ac:dyDescent="0.25">
      <c r="W6393" s="107"/>
      <c r="X6393" s="62"/>
      <c r="Y6393" s="108"/>
    </row>
    <row r="6394" spans="23:25" x14ac:dyDescent="0.25">
      <c r="W6394" s="107"/>
      <c r="X6394" s="62"/>
      <c r="Y6394" s="108"/>
    </row>
    <row r="6395" spans="23:25" x14ac:dyDescent="0.25">
      <c r="W6395" s="107"/>
      <c r="X6395" s="62"/>
      <c r="Y6395" s="108"/>
    </row>
    <row r="6396" spans="23:25" x14ac:dyDescent="0.25">
      <c r="W6396" s="107"/>
      <c r="X6396" s="62"/>
      <c r="Y6396" s="108"/>
    </row>
    <row r="6397" spans="23:25" x14ac:dyDescent="0.25">
      <c r="W6397" s="107"/>
      <c r="X6397" s="62"/>
      <c r="Y6397" s="108"/>
    </row>
    <row r="6398" spans="23:25" x14ac:dyDescent="0.25">
      <c r="W6398" s="107"/>
      <c r="X6398" s="62"/>
      <c r="Y6398" s="108"/>
    </row>
    <row r="6399" spans="23:25" x14ac:dyDescent="0.25">
      <c r="W6399" s="107"/>
      <c r="X6399" s="62"/>
      <c r="Y6399" s="108"/>
    </row>
    <row r="6400" spans="23:25" x14ac:dyDescent="0.25">
      <c r="W6400" s="107"/>
      <c r="X6400" s="62"/>
      <c r="Y6400" s="108"/>
    </row>
    <row r="6401" spans="23:25" x14ac:dyDescent="0.25">
      <c r="W6401" s="107"/>
      <c r="X6401" s="62"/>
      <c r="Y6401" s="108"/>
    </row>
    <row r="6402" spans="23:25" x14ac:dyDescent="0.25">
      <c r="W6402" s="107"/>
      <c r="X6402" s="62"/>
      <c r="Y6402" s="108"/>
    </row>
    <row r="6403" spans="23:25" x14ac:dyDescent="0.25">
      <c r="W6403" s="107"/>
      <c r="X6403" s="62"/>
      <c r="Y6403" s="108"/>
    </row>
    <row r="6404" spans="23:25" x14ac:dyDescent="0.25">
      <c r="W6404" s="107"/>
      <c r="X6404" s="62"/>
      <c r="Y6404" s="108"/>
    </row>
    <row r="6405" spans="23:25" x14ac:dyDescent="0.25">
      <c r="W6405" s="107"/>
      <c r="X6405" s="62"/>
      <c r="Y6405" s="108"/>
    </row>
    <row r="6406" spans="23:25" x14ac:dyDescent="0.25">
      <c r="W6406" s="107"/>
      <c r="X6406" s="62"/>
      <c r="Y6406" s="108"/>
    </row>
    <row r="6407" spans="23:25" x14ac:dyDescent="0.25">
      <c r="W6407" s="107"/>
      <c r="X6407" s="62"/>
      <c r="Y6407" s="108"/>
    </row>
    <row r="6408" spans="23:25" x14ac:dyDescent="0.25">
      <c r="W6408" s="107"/>
      <c r="X6408" s="62"/>
      <c r="Y6408" s="108"/>
    </row>
    <row r="6409" spans="23:25" x14ac:dyDescent="0.25">
      <c r="W6409" s="107"/>
      <c r="X6409" s="62"/>
      <c r="Y6409" s="108"/>
    </row>
    <row r="6410" spans="23:25" x14ac:dyDescent="0.25">
      <c r="W6410" s="107"/>
      <c r="X6410" s="62"/>
      <c r="Y6410" s="108"/>
    </row>
    <row r="6411" spans="23:25" x14ac:dyDescent="0.25">
      <c r="W6411" s="107"/>
      <c r="X6411" s="62"/>
      <c r="Y6411" s="108"/>
    </row>
    <row r="6412" spans="23:25" x14ac:dyDescent="0.25">
      <c r="W6412" s="107"/>
      <c r="X6412" s="62"/>
      <c r="Y6412" s="108"/>
    </row>
    <row r="6413" spans="23:25" x14ac:dyDescent="0.25">
      <c r="W6413" s="107"/>
      <c r="X6413" s="62"/>
      <c r="Y6413" s="108"/>
    </row>
    <row r="6414" spans="23:25" x14ac:dyDescent="0.25">
      <c r="W6414" s="107"/>
      <c r="X6414" s="62"/>
      <c r="Y6414" s="108"/>
    </row>
    <row r="6415" spans="23:25" x14ac:dyDescent="0.25">
      <c r="W6415" s="107"/>
      <c r="X6415" s="62"/>
      <c r="Y6415" s="108"/>
    </row>
    <row r="6416" spans="23:25" x14ac:dyDescent="0.25">
      <c r="W6416" s="107"/>
      <c r="X6416" s="62"/>
      <c r="Y6416" s="108"/>
    </row>
    <row r="6417" spans="23:25" x14ac:dyDescent="0.25">
      <c r="W6417" s="107"/>
      <c r="X6417" s="62"/>
      <c r="Y6417" s="108"/>
    </row>
    <row r="6418" spans="23:25" x14ac:dyDescent="0.25">
      <c r="W6418" s="107"/>
      <c r="X6418" s="62"/>
      <c r="Y6418" s="108"/>
    </row>
    <row r="6419" spans="23:25" x14ac:dyDescent="0.25">
      <c r="W6419" s="107"/>
      <c r="X6419" s="62"/>
      <c r="Y6419" s="108"/>
    </row>
    <row r="6420" spans="23:25" x14ac:dyDescent="0.25">
      <c r="W6420" s="107"/>
      <c r="X6420" s="62"/>
      <c r="Y6420" s="108"/>
    </row>
    <row r="6421" spans="23:25" x14ac:dyDescent="0.25">
      <c r="W6421" s="107"/>
      <c r="X6421" s="62"/>
      <c r="Y6421" s="108"/>
    </row>
    <row r="6422" spans="23:25" x14ac:dyDescent="0.25">
      <c r="W6422" s="107"/>
      <c r="X6422" s="62"/>
      <c r="Y6422" s="108"/>
    </row>
    <row r="6423" spans="23:25" x14ac:dyDescent="0.25">
      <c r="W6423" s="107"/>
      <c r="X6423" s="62"/>
      <c r="Y6423" s="108"/>
    </row>
    <row r="6424" spans="23:25" x14ac:dyDescent="0.25">
      <c r="W6424" s="107"/>
      <c r="X6424" s="62"/>
      <c r="Y6424" s="108"/>
    </row>
    <row r="6425" spans="23:25" x14ac:dyDescent="0.25">
      <c r="W6425" s="107"/>
      <c r="X6425" s="62"/>
      <c r="Y6425" s="108"/>
    </row>
    <row r="6426" spans="23:25" x14ac:dyDescent="0.25">
      <c r="W6426" s="107"/>
      <c r="X6426" s="62"/>
      <c r="Y6426" s="108"/>
    </row>
    <row r="6427" spans="23:25" x14ac:dyDescent="0.25">
      <c r="W6427" s="107"/>
      <c r="X6427" s="62"/>
      <c r="Y6427" s="108"/>
    </row>
    <row r="6428" spans="23:25" x14ac:dyDescent="0.25">
      <c r="W6428" s="107"/>
      <c r="X6428" s="62"/>
      <c r="Y6428" s="108"/>
    </row>
    <row r="6429" spans="23:25" x14ac:dyDescent="0.25">
      <c r="W6429" s="107"/>
      <c r="X6429" s="62"/>
      <c r="Y6429" s="108"/>
    </row>
    <row r="6430" spans="23:25" x14ac:dyDescent="0.25">
      <c r="W6430" s="107"/>
      <c r="X6430" s="62"/>
      <c r="Y6430" s="108"/>
    </row>
    <row r="6431" spans="23:25" x14ac:dyDescent="0.25">
      <c r="W6431" s="107"/>
      <c r="X6431" s="62"/>
      <c r="Y6431" s="108"/>
    </row>
    <row r="6432" spans="23:25" x14ac:dyDescent="0.25">
      <c r="W6432" s="107"/>
      <c r="X6432" s="62"/>
      <c r="Y6432" s="108"/>
    </row>
    <row r="6433" spans="23:25" x14ac:dyDescent="0.25">
      <c r="W6433" s="107"/>
      <c r="X6433" s="62"/>
      <c r="Y6433" s="108"/>
    </row>
    <row r="6434" spans="23:25" x14ac:dyDescent="0.25">
      <c r="W6434" s="107"/>
      <c r="X6434" s="62"/>
      <c r="Y6434" s="108"/>
    </row>
    <row r="6435" spans="23:25" x14ac:dyDescent="0.25">
      <c r="W6435" s="107"/>
      <c r="X6435" s="62"/>
      <c r="Y6435" s="108"/>
    </row>
    <row r="6436" spans="23:25" x14ac:dyDescent="0.25">
      <c r="W6436" s="107"/>
      <c r="X6436" s="62"/>
      <c r="Y6436" s="108"/>
    </row>
    <row r="6437" spans="23:25" x14ac:dyDescent="0.25">
      <c r="W6437" s="107"/>
      <c r="X6437" s="62"/>
      <c r="Y6437" s="108"/>
    </row>
    <row r="6438" spans="23:25" x14ac:dyDescent="0.25">
      <c r="W6438" s="107"/>
      <c r="X6438" s="62"/>
      <c r="Y6438" s="108"/>
    </row>
    <row r="6439" spans="23:25" x14ac:dyDescent="0.25">
      <c r="W6439" s="107"/>
      <c r="X6439" s="62"/>
      <c r="Y6439" s="108"/>
    </row>
    <row r="6440" spans="23:25" x14ac:dyDescent="0.25">
      <c r="W6440" s="107"/>
      <c r="X6440" s="62"/>
      <c r="Y6440" s="108"/>
    </row>
    <row r="6441" spans="23:25" x14ac:dyDescent="0.25">
      <c r="W6441" s="107"/>
      <c r="X6441" s="62"/>
      <c r="Y6441" s="108"/>
    </row>
    <row r="6442" spans="23:25" x14ac:dyDescent="0.25">
      <c r="W6442" s="107"/>
      <c r="X6442" s="62"/>
      <c r="Y6442" s="108"/>
    </row>
    <row r="6443" spans="23:25" x14ac:dyDescent="0.25">
      <c r="W6443" s="107"/>
      <c r="X6443" s="62"/>
      <c r="Y6443" s="108"/>
    </row>
    <row r="6444" spans="23:25" x14ac:dyDescent="0.25">
      <c r="W6444" s="107"/>
      <c r="X6444" s="62"/>
      <c r="Y6444" s="108"/>
    </row>
    <row r="6445" spans="23:25" x14ac:dyDescent="0.25">
      <c r="W6445" s="107"/>
      <c r="X6445" s="62"/>
      <c r="Y6445" s="108"/>
    </row>
    <row r="6446" spans="23:25" x14ac:dyDescent="0.25">
      <c r="W6446" s="107"/>
      <c r="X6446" s="62"/>
      <c r="Y6446" s="108"/>
    </row>
    <row r="6447" spans="23:25" x14ac:dyDescent="0.25">
      <c r="W6447" s="107"/>
      <c r="X6447" s="62"/>
      <c r="Y6447" s="108"/>
    </row>
    <row r="6448" spans="23:25" x14ac:dyDescent="0.25">
      <c r="W6448" s="107"/>
      <c r="X6448" s="62"/>
      <c r="Y6448" s="108"/>
    </row>
    <row r="6449" spans="23:25" x14ac:dyDescent="0.25">
      <c r="W6449" s="107"/>
      <c r="X6449" s="62"/>
      <c r="Y6449" s="108"/>
    </row>
    <row r="6450" spans="23:25" x14ac:dyDescent="0.25">
      <c r="W6450" s="107"/>
      <c r="X6450" s="62"/>
      <c r="Y6450" s="108"/>
    </row>
    <row r="6451" spans="23:25" x14ac:dyDescent="0.25">
      <c r="W6451" s="107"/>
      <c r="X6451" s="62"/>
      <c r="Y6451" s="108"/>
    </row>
    <row r="6452" spans="23:25" x14ac:dyDescent="0.25">
      <c r="W6452" s="107"/>
      <c r="X6452" s="62"/>
      <c r="Y6452" s="108"/>
    </row>
    <row r="6453" spans="23:25" x14ac:dyDescent="0.25">
      <c r="W6453" s="107"/>
      <c r="X6453" s="62"/>
      <c r="Y6453" s="108"/>
    </row>
    <row r="6454" spans="23:25" x14ac:dyDescent="0.25">
      <c r="W6454" s="107"/>
      <c r="X6454" s="62"/>
      <c r="Y6454" s="108"/>
    </row>
    <row r="6455" spans="23:25" x14ac:dyDescent="0.25">
      <c r="W6455" s="107"/>
      <c r="X6455" s="62"/>
      <c r="Y6455" s="108"/>
    </row>
    <row r="6456" spans="23:25" x14ac:dyDescent="0.25">
      <c r="W6456" s="107"/>
      <c r="X6456" s="62"/>
      <c r="Y6456" s="108"/>
    </row>
    <row r="6457" spans="23:25" x14ac:dyDescent="0.25">
      <c r="W6457" s="107"/>
      <c r="X6457" s="62"/>
      <c r="Y6457" s="108"/>
    </row>
    <row r="6458" spans="23:25" x14ac:dyDescent="0.25">
      <c r="W6458" s="107"/>
      <c r="X6458" s="62"/>
      <c r="Y6458" s="108"/>
    </row>
    <row r="6459" spans="23:25" x14ac:dyDescent="0.25">
      <c r="W6459" s="107"/>
      <c r="X6459" s="62"/>
      <c r="Y6459" s="108"/>
    </row>
    <row r="6460" spans="23:25" x14ac:dyDescent="0.25">
      <c r="W6460" s="107"/>
      <c r="X6460" s="62"/>
      <c r="Y6460" s="108"/>
    </row>
    <row r="6461" spans="23:25" x14ac:dyDescent="0.25">
      <c r="W6461" s="107"/>
      <c r="X6461" s="62"/>
      <c r="Y6461" s="108"/>
    </row>
    <row r="6462" spans="23:25" x14ac:dyDescent="0.25">
      <c r="W6462" s="107"/>
      <c r="X6462" s="62"/>
      <c r="Y6462" s="108"/>
    </row>
    <row r="6463" spans="23:25" x14ac:dyDescent="0.25">
      <c r="W6463" s="107"/>
      <c r="X6463" s="62"/>
      <c r="Y6463" s="108"/>
    </row>
    <row r="6464" spans="23:25" x14ac:dyDescent="0.25">
      <c r="W6464" s="107"/>
      <c r="X6464" s="62"/>
      <c r="Y6464" s="108"/>
    </row>
    <row r="6465" spans="23:25" x14ac:dyDescent="0.25">
      <c r="W6465" s="107"/>
      <c r="X6465" s="62"/>
      <c r="Y6465" s="108"/>
    </row>
    <row r="6466" spans="23:25" x14ac:dyDescent="0.25">
      <c r="W6466" s="107"/>
      <c r="X6466" s="62"/>
      <c r="Y6466" s="108"/>
    </row>
    <row r="6467" spans="23:25" x14ac:dyDescent="0.25">
      <c r="W6467" s="107"/>
      <c r="X6467" s="62"/>
      <c r="Y6467" s="108"/>
    </row>
    <row r="6468" spans="23:25" x14ac:dyDescent="0.25">
      <c r="W6468" s="107"/>
      <c r="X6468" s="62"/>
      <c r="Y6468" s="108"/>
    </row>
    <row r="6469" spans="23:25" x14ac:dyDescent="0.25">
      <c r="W6469" s="107"/>
      <c r="X6469" s="62"/>
      <c r="Y6469" s="108"/>
    </row>
    <row r="6470" spans="23:25" x14ac:dyDescent="0.25">
      <c r="W6470" s="107"/>
      <c r="X6470" s="62"/>
      <c r="Y6470" s="108"/>
    </row>
    <row r="6471" spans="23:25" x14ac:dyDescent="0.25">
      <c r="W6471" s="107"/>
      <c r="X6471" s="62"/>
      <c r="Y6471" s="108"/>
    </row>
    <row r="6472" spans="23:25" x14ac:dyDescent="0.25">
      <c r="W6472" s="107"/>
      <c r="X6472" s="62"/>
      <c r="Y6472" s="108"/>
    </row>
    <row r="6473" spans="23:25" x14ac:dyDescent="0.25">
      <c r="W6473" s="107"/>
      <c r="X6473" s="62"/>
      <c r="Y6473" s="108"/>
    </row>
    <row r="6474" spans="23:25" x14ac:dyDescent="0.25">
      <c r="W6474" s="107"/>
      <c r="X6474" s="62"/>
      <c r="Y6474" s="108"/>
    </row>
    <row r="6475" spans="23:25" x14ac:dyDescent="0.25">
      <c r="W6475" s="107"/>
      <c r="X6475" s="62"/>
      <c r="Y6475" s="108"/>
    </row>
    <row r="6476" spans="23:25" x14ac:dyDescent="0.25">
      <c r="W6476" s="107"/>
      <c r="X6476" s="62"/>
      <c r="Y6476" s="108"/>
    </row>
    <row r="6477" spans="23:25" x14ac:dyDescent="0.25">
      <c r="W6477" s="107"/>
      <c r="X6477" s="62"/>
      <c r="Y6477" s="108"/>
    </row>
    <row r="6478" spans="23:25" x14ac:dyDescent="0.25">
      <c r="W6478" s="107"/>
      <c r="X6478" s="62"/>
      <c r="Y6478" s="108"/>
    </row>
    <row r="6479" spans="23:25" x14ac:dyDescent="0.25">
      <c r="W6479" s="107"/>
      <c r="X6479" s="62"/>
      <c r="Y6479" s="108"/>
    </row>
    <row r="6480" spans="23:25" x14ac:dyDescent="0.25">
      <c r="W6480" s="107"/>
      <c r="X6480" s="62"/>
      <c r="Y6480" s="108"/>
    </row>
    <row r="6481" spans="23:25" x14ac:dyDescent="0.25">
      <c r="W6481" s="107"/>
      <c r="X6481" s="62"/>
      <c r="Y6481" s="108"/>
    </row>
    <row r="6482" spans="23:25" x14ac:dyDescent="0.25">
      <c r="W6482" s="107"/>
      <c r="X6482" s="62"/>
      <c r="Y6482" s="108"/>
    </row>
    <row r="6483" spans="23:25" x14ac:dyDescent="0.25">
      <c r="W6483" s="107"/>
      <c r="X6483" s="62"/>
      <c r="Y6483" s="108"/>
    </row>
    <row r="6484" spans="23:25" x14ac:dyDescent="0.25">
      <c r="W6484" s="107"/>
      <c r="X6484" s="62"/>
      <c r="Y6484" s="108"/>
    </row>
    <row r="6485" spans="23:25" x14ac:dyDescent="0.25">
      <c r="W6485" s="107"/>
      <c r="X6485" s="62"/>
      <c r="Y6485" s="108"/>
    </row>
    <row r="6486" spans="23:25" x14ac:dyDescent="0.25">
      <c r="W6486" s="107"/>
      <c r="X6486" s="62"/>
      <c r="Y6486" s="108"/>
    </row>
    <row r="6487" spans="23:25" x14ac:dyDescent="0.25">
      <c r="W6487" s="107"/>
      <c r="X6487" s="62"/>
      <c r="Y6487" s="108"/>
    </row>
    <row r="6488" spans="23:25" x14ac:dyDescent="0.25">
      <c r="W6488" s="107"/>
      <c r="X6488" s="62"/>
      <c r="Y6488" s="108"/>
    </row>
    <row r="6489" spans="23:25" x14ac:dyDescent="0.25">
      <c r="W6489" s="107"/>
      <c r="X6489" s="62"/>
      <c r="Y6489" s="108"/>
    </row>
    <row r="6490" spans="23:25" x14ac:dyDescent="0.25">
      <c r="W6490" s="107"/>
      <c r="X6490" s="62"/>
      <c r="Y6490" s="108"/>
    </row>
    <row r="6491" spans="23:25" x14ac:dyDescent="0.25">
      <c r="W6491" s="107"/>
      <c r="X6491" s="62"/>
      <c r="Y6491" s="108"/>
    </row>
    <row r="6492" spans="23:25" x14ac:dyDescent="0.25">
      <c r="W6492" s="107"/>
      <c r="X6492" s="62"/>
      <c r="Y6492" s="108"/>
    </row>
    <row r="6493" spans="23:25" x14ac:dyDescent="0.25">
      <c r="W6493" s="107"/>
      <c r="X6493" s="62"/>
      <c r="Y6493" s="108"/>
    </row>
    <row r="6494" spans="23:25" x14ac:dyDescent="0.25">
      <c r="W6494" s="107"/>
      <c r="X6494" s="62"/>
      <c r="Y6494" s="108"/>
    </row>
    <row r="6495" spans="23:25" x14ac:dyDescent="0.25">
      <c r="W6495" s="107"/>
      <c r="X6495" s="62"/>
      <c r="Y6495" s="108"/>
    </row>
    <row r="6496" spans="23:25" x14ac:dyDescent="0.25">
      <c r="W6496" s="107"/>
      <c r="X6496" s="62"/>
      <c r="Y6496" s="108"/>
    </row>
    <row r="6497" spans="23:25" x14ac:dyDescent="0.25">
      <c r="W6497" s="107"/>
      <c r="X6497" s="62"/>
      <c r="Y6497" s="108"/>
    </row>
    <row r="6498" spans="23:25" x14ac:dyDescent="0.25">
      <c r="W6498" s="107"/>
      <c r="X6498" s="62"/>
      <c r="Y6498" s="108"/>
    </row>
    <row r="6499" spans="23:25" x14ac:dyDescent="0.25">
      <c r="W6499" s="107"/>
      <c r="X6499" s="62"/>
      <c r="Y6499" s="108"/>
    </row>
    <row r="6500" spans="23:25" x14ac:dyDescent="0.25">
      <c r="W6500" s="107"/>
      <c r="X6500" s="62"/>
      <c r="Y6500" s="108"/>
    </row>
    <row r="6501" spans="23:25" x14ac:dyDescent="0.25">
      <c r="W6501" s="107"/>
      <c r="X6501" s="62"/>
      <c r="Y6501" s="108"/>
    </row>
    <row r="6502" spans="23:25" x14ac:dyDescent="0.25">
      <c r="W6502" s="107"/>
      <c r="X6502" s="62"/>
      <c r="Y6502" s="108"/>
    </row>
    <row r="6503" spans="23:25" x14ac:dyDescent="0.25">
      <c r="W6503" s="107"/>
      <c r="X6503" s="62"/>
      <c r="Y6503" s="108"/>
    </row>
    <row r="6504" spans="23:25" x14ac:dyDescent="0.25">
      <c r="W6504" s="107"/>
      <c r="X6504" s="62"/>
      <c r="Y6504" s="108"/>
    </row>
    <row r="6505" spans="23:25" x14ac:dyDescent="0.25">
      <c r="W6505" s="107"/>
      <c r="X6505" s="62"/>
      <c r="Y6505" s="108"/>
    </row>
    <row r="6506" spans="23:25" x14ac:dyDescent="0.25">
      <c r="W6506" s="107"/>
      <c r="X6506" s="62"/>
      <c r="Y6506" s="108"/>
    </row>
    <row r="6507" spans="23:25" x14ac:dyDescent="0.25">
      <c r="W6507" s="107"/>
      <c r="X6507" s="62"/>
      <c r="Y6507" s="108"/>
    </row>
    <row r="6508" spans="23:25" x14ac:dyDescent="0.25">
      <c r="W6508" s="107"/>
      <c r="X6508" s="62"/>
      <c r="Y6508" s="108"/>
    </row>
    <row r="6509" spans="23:25" x14ac:dyDescent="0.25">
      <c r="W6509" s="107"/>
      <c r="X6509" s="62"/>
      <c r="Y6509" s="108"/>
    </row>
    <row r="6510" spans="23:25" x14ac:dyDescent="0.25">
      <c r="W6510" s="107"/>
      <c r="X6510" s="62"/>
      <c r="Y6510" s="108"/>
    </row>
    <row r="6511" spans="23:25" x14ac:dyDescent="0.25">
      <c r="W6511" s="107"/>
      <c r="X6511" s="62"/>
      <c r="Y6511" s="108"/>
    </row>
    <row r="6512" spans="23:25" x14ac:dyDescent="0.25">
      <c r="W6512" s="107"/>
      <c r="X6512" s="62"/>
      <c r="Y6512" s="108"/>
    </row>
    <row r="6513" spans="23:25" x14ac:dyDescent="0.25">
      <c r="W6513" s="107"/>
      <c r="X6513" s="62"/>
      <c r="Y6513" s="108"/>
    </row>
    <row r="6514" spans="23:25" x14ac:dyDescent="0.25">
      <c r="W6514" s="107"/>
      <c r="X6514" s="62"/>
      <c r="Y6514" s="108"/>
    </row>
    <row r="6515" spans="23:25" x14ac:dyDescent="0.25">
      <c r="W6515" s="107"/>
      <c r="X6515" s="62"/>
      <c r="Y6515" s="108"/>
    </row>
    <row r="6516" spans="23:25" x14ac:dyDescent="0.25">
      <c r="W6516" s="107"/>
      <c r="X6516" s="62"/>
      <c r="Y6516" s="108"/>
    </row>
    <row r="6517" spans="23:25" x14ac:dyDescent="0.25">
      <c r="W6517" s="107"/>
      <c r="X6517" s="62"/>
      <c r="Y6517" s="108"/>
    </row>
    <row r="6518" spans="23:25" x14ac:dyDescent="0.25">
      <c r="W6518" s="107"/>
      <c r="X6518" s="62"/>
      <c r="Y6518" s="108"/>
    </row>
    <row r="6519" spans="23:25" x14ac:dyDescent="0.25">
      <c r="W6519" s="107"/>
      <c r="X6519" s="62"/>
      <c r="Y6519" s="108"/>
    </row>
    <row r="6520" spans="23:25" x14ac:dyDescent="0.25">
      <c r="W6520" s="107"/>
      <c r="X6520" s="62"/>
      <c r="Y6520" s="108"/>
    </row>
    <row r="6521" spans="23:25" x14ac:dyDescent="0.25">
      <c r="W6521" s="107"/>
      <c r="X6521" s="62"/>
      <c r="Y6521" s="108"/>
    </row>
    <row r="6522" spans="23:25" x14ac:dyDescent="0.25">
      <c r="W6522" s="107"/>
      <c r="X6522" s="62"/>
      <c r="Y6522" s="108"/>
    </row>
    <row r="6523" spans="23:25" x14ac:dyDescent="0.25">
      <c r="W6523" s="107"/>
      <c r="X6523" s="62"/>
      <c r="Y6523" s="108"/>
    </row>
    <row r="6524" spans="23:25" x14ac:dyDescent="0.25">
      <c r="W6524" s="107"/>
      <c r="X6524" s="62"/>
      <c r="Y6524" s="108"/>
    </row>
    <row r="6525" spans="23:25" x14ac:dyDescent="0.25">
      <c r="W6525" s="107"/>
      <c r="X6525" s="62"/>
      <c r="Y6525" s="108"/>
    </row>
    <row r="6526" spans="23:25" x14ac:dyDescent="0.25">
      <c r="W6526" s="107"/>
      <c r="X6526" s="62"/>
      <c r="Y6526" s="108"/>
    </row>
    <row r="6527" spans="23:25" x14ac:dyDescent="0.25">
      <c r="W6527" s="107"/>
      <c r="X6527" s="62"/>
      <c r="Y6527" s="108"/>
    </row>
    <row r="6528" spans="23:25" x14ac:dyDescent="0.25">
      <c r="W6528" s="107"/>
      <c r="X6528" s="62"/>
      <c r="Y6528" s="108"/>
    </row>
    <row r="6529" spans="23:25" x14ac:dyDescent="0.25">
      <c r="W6529" s="107"/>
      <c r="X6529" s="62"/>
      <c r="Y6529" s="108"/>
    </row>
    <row r="6530" spans="23:25" x14ac:dyDescent="0.25">
      <c r="W6530" s="107"/>
      <c r="X6530" s="62"/>
      <c r="Y6530" s="108"/>
    </row>
    <row r="6531" spans="23:25" x14ac:dyDescent="0.25">
      <c r="W6531" s="107"/>
      <c r="X6531" s="62"/>
      <c r="Y6531" s="108"/>
    </row>
    <row r="6532" spans="23:25" x14ac:dyDescent="0.25">
      <c r="W6532" s="107"/>
      <c r="X6532" s="62"/>
      <c r="Y6532" s="108"/>
    </row>
    <row r="6533" spans="23:25" x14ac:dyDescent="0.25">
      <c r="W6533" s="107"/>
      <c r="X6533" s="62"/>
      <c r="Y6533" s="108"/>
    </row>
    <row r="6534" spans="23:25" x14ac:dyDescent="0.25">
      <c r="W6534" s="107"/>
      <c r="X6534" s="62"/>
      <c r="Y6534" s="108"/>
    </row>
    <row r="6535" spans="23:25" x14ac:dyDescent="0.25">
      <c r="W6535" s="107"/>
      <c r="X6535" s="62"/>
      <c r="Y6535" s="108"/>
    </row>
    <row r="6536" spans="23:25" x14ac:dyDescent="0.25">
      <c r="W6536" s="107"/>
      <c r="X6536" s="62"/>
      <c r="Y6536" s="108"/>
    </row>
    <row r="6537" spans="23:25" x14ac:dyDescent="0.25">
      <c r="W6537" s="107"/>
      <c r="X6537" s="62"/>
      <c r="Y6537" s="108"/>
    </row>
    <row r="6538" spans="23:25" x14ac:dyDescent="0.25">
      <c r="W6538" s="107"/>
      <c r="X6538" s="62"/>
      <c r="Y6538" s="108"/>
    </row>
    <row r="6539" spans="23:25" x14ac:dyDescent="0.25">
      <c r="W6539" s="107"/>
      <c r="X6539" s="62"/>
      <c r="Y6539" s="108"/>
    </row>
    <row r="6540" spans="23:25" x14ac:dyDescent="0.25">
      <c r="W6540" s="107"/>
      <c r="X6540" s="62"/>
      <c r="Y6540" s="108"/>
    </row>
    <row r="6541" spans="23:25" x14ac:dyDescent="0.25">
      <c r="W6541" s="107"/>
      <c r="X6541" s="62"/>
      <c r="Y6541" s="108"/>
    </row>
    <row r="6542" spans="23:25" x14ac:dyDescent="0.25">
      <c r="W6542" s="107"/>
      <c r="X6542" s="62"/>
      <c r="Y6542" s="108"/>
    </row>
    <row r="6543" spans="23:25" x14ac:dyDescent="0.25">
      <c r="W6543" s="107"/>
      <c r="X6543" s="62"/>
      <c r="Y6543" s="108"/>
    </row>
    <row r="6544" spans="23:25" x14ac:dyDescent="0.25">
      <c r="W6544" s="107"/>
      <c r="X6544" s="62"/>
      <c r="Y6544" s="108"/>
    </row>
    <row r="6545" spans="23:25" x14ac:dyDescent="0.25">
      <c r="W6545" s="107"/>
      <c r="X6545" s="62"/>
      <c r="Y6545" s="108"/>
    </row>
    <row r="6546" spans="23:25" x14ac:dyDescent="0.25">
      <c r="W6546" s="107"/>
      <c r="X6546" s="62"/>
      <c r="Y6546" s="108"/>
    </row>
    <row r="6547" spans="23:25" x14ac:dyDescent="0.25">
      <c r="W6547" s="107"/>
      <c r="X6547" s="62"/>
      <c r="Y6547" s="108"/>
    </row>
    <row r="6548" spans="23:25" x14ac:dyDescent="0.25">
      <c r="W6548" s="107"/>
      <c r="X6548" s="62"/>
      <c r="Y6548" s="108"/>
    </row>
    <row r="6549" spans="23:25" x14ac:dyDescent="0.25">
      <c r="W6549" s="107"/>
      <c r="X6549" s="62"/>
      <c r="Y6549" s="108"/>
    </row>
    <row r="6550" spans="23:25" x14ac:dyDescent="0.25">
      <c r="W6550" s="107"/>
      <c r="X6550" s="62"/>
      <c r="Y6550" s="108"/>
    </row>
    <row r="6551" spans="23:25" x14ac:dyDescent="0.25">
      <c r="W6551" s="107"/>
      <c r="X6551" s="62"/>
      <c r="Y6551" s="108"/>
    </row>
    <row r="6552" spans="23:25" x14ac:dyDescent="0.25">
      <c r="W6552" s="107"/>
      <c r="X6552" s="62"/>
      <c r="Y6552" s="108"/>
    </row>
    <row r="6553" spans="23:25" x14ac:dyDescent="0.25">
      <c r="W6553" s="107"/>
      <c r="X6553" s="62"/>
      <c r="Y6553" s="108"/>
    </row>
    <row r="6554" spans="23:25" x14ac:dyDescent="0.25">
      <c r="W6554" s="107"/>
      <c r="X6554" s="62"/>
      <c r="Y6554" s="108"/>
    </row>
    <row r="6555" spans="23:25" x14ac:dyDescent="0.25">
      <c r="W6555" s="107"/>
      <c r="X6555" s="62"/>
      <c r="Y6555" s="108"/>
    </row>
    <row r="6556" spans="23:25" x14ac:dyDescent="0.25">
      <c r="W6556" s="107"/>
      <c r="X6556" s="62"/>
      <c r="Y6556" s="108"/>
    </row>
    <row r="6557" spans="23:25" x14ac:dyDescent="0.25">
      <c r="W6557" s="107"/>
      <c r="X6557" s="62"/>
      <c r="Y6557" s="108"/>
    </row>
    <row r="6558" spans="23:25" x14ac:dyDescent="0.25">
      <c r="W6558" s="107"/>
      <c r="X6558" s="62"/>
      <c r="Y6558" s="108"/>
    </row>
    <row r="6559" spans="23:25" x14ac:dyDescent="0.25">
      <c r="W6559" s="107"/>
      <c r="X6559" s="62"/>
      <c r="Y6559" s="108"/>
    </row>
    <row r="6560" spans="23:25" x14ac:dyDescent="0.25">
      <c r="W6560" s="107"/>
      <c r="X6560" s="62"/>
      <c r="Y6560" s="108"/>
    </row>
    <row r="6561" spans="23:25" x14ac:dyDescent="0.25">
      <c r="W6561" s="107"/>
      <c r="X6561" s="62"/>
      <c r="Y6561" s="108"/>
    </row>
    <row r="6562" spans="23:25" x14ac:dyDescent="0.25">
      <c r="W6562" s="107"/>
      <c r="X6562" s="62"/>
      <c r="Y6562" s="108"/>
    </row>
    <row r="6563" spans="23:25" x14ac:dyDescent="0.25">
      <c r="W6563" s="107"/>
      <c r="X6563" s="62"/>
      <c r="Y6563" s="108"/>
    </row>
    <row r="6564" spans="23:25" x14ac:dyDescent="0.25">
      <c r="W6564" s="107"/>
      <c r="X6564" s="62"/>
      <c r="Y6564" s="108"/>
    </row>
    <row r="6565" spans="23:25" x14ac:dyDescent="0.25">
      <c r="W6565" s="107"/>
      <c r="X6565" s="62"/>
      <c r="Y6565" s="108"/>
    </row>
    <row r="6566" spans="23:25" x14ac:dyDescent="0.25">
      <c r="W6566" s="107"/>
      <c r="X6566" s="62"/>
      <c r="Y6566" s="108"/>
    </row>
    <row r="6567" spans="23:25" x14ac:dyDescent="0.25">
      <c r="W6567" s="107"/>
      <c r="X6567" s="62"/>
      <c r="Y6567" s="108"/>
    </row>
    <row r="6568" spans="23:25" x14ac:dyDescent="0.25">
      <c r="W6568" s="107"/>
      <c r="X6568" s="62"/>
      <c r="Y6568" s="108"/>
    </row>
    <row r="6569" spans="23:25" x14ac:dyDescent="0.25">
      <c r="W6569" s="107"/>
      <c r="X6569" s="62"/>
      <c r="Y6569" s="108"/>
    </row>
    <row r="6570" spans="23:25" x14ac:dyDescent="0.25">
      <c r="W6570" s="107"/>
      <c r="X6570" s="62"/>
      <c r="Y6570" s="108"/>
    </row>
    <row r="6571" spans="23:25" x14ac:dyDescent="0.25">
      <c r="W6571" s="107"/>
      <c r="X6571" s="62"/>
      <c r="Y6571" s="108"/>
    </row>
    <row r="6572" spans="23:25" x14ac:dyDescent="0.25">
      <c r="W6572" s="107"/>
      <c r="X6572" s="62"/>
      <c r="Y6572" s="108"/>
    </row>
    <row r="6573" spans="23:25" x14ac:dyDescent="0.25">
      <c r="W6573" s="107"/>
      <c r="X6573" s="62"/>
      <c r="Y6573" s="108"/>
    </row>
    <row r="6574" spans="23:25" x14ac:dyDescent="0.25">
      <c r="W6574" s="107"/>
      <c r="X6574" s="62"/>
      <c r="Y6574" s="108"/>
    </row>
    <row r="6575" spans="23:25" x14ac:dyDescent="0.25">
      <c r="W6575" s="107"/>
      <c r="X6575" s="62"/>
      <c r="Y6575" s="108"/>
    </row>
    <row r="6576" spans="23:25" x14ac:dyDescent="0.25">
      <c r="W6576" s="107"/>
      <c r="X6576" s="62"/>
      <c r="Y6576" s="108"/>
    </row>
    <row r="6577" spans="23:25" x14ac:dyDescent="0.25">
      <c r="W6577" s="107"/>
      <c r="X6577" s="62"/>
      <c r="Y6577" s="108"/>
    </row>
    <row r="6578" spans="23:25" x14ac:dyDescent="0.25">
      <c r="W6578" s="107"/>
      <c r="X6578" s="62"/>
      <c r="Y6578" s="108"/>
    </row>
    <row r="6579" spans="23:25" x14ac:dyDescent="0.25">
      <c r="W6579" s="107"/>
      <c r="X6579" s="62"/>
      <c r="Y6579" s="108"/>
    </row>
    <row r="6580" spans="23:25" x14ac:dyDescent="0.25">
      <c r="W6580" s="107"/>
      <c r="X6580" s="62"/>
      <c r="Y6580" s="108"/>
    </row>
    <row r="6581" spans="23:25" x14ac:dyDescent="0.25">
      <c r="W6581" s="107"/>
      <c r="X6581" s="62"/>
      <c r="Y6581" s="108"/>
    </row>
    <row r="6582" spans="23:25" x14ac:dyDescent="0.25">
      <c r="W6582" s="107"/>
      <c r="X6582" s="62"/>
      <c r="Y6582" s="108"/>
    </row>
    <row r="6583" spans="23:25" x14ac:dyDescent="0.25">
      <c r="W6583" s="107"/>
      <c r="X6583" s="62"/>
      <c r="Y6583" s="108"/>
    </row>
    <row r="6584" spans="23:25" x14ac:dyDescent="0.25">
      <c r="W6584" s="107"/>
      <c r="X6584" s="62"/>
      <c r="Y6584" s="108"/>
    </row>
    <row r="6585" spans="23:25" x14ac:dyDescent="0.25">
      <c r="W6585" s="107"/>
      <c r="X6585" s="62"/>
      <c r="Y6585" s="108"/>
    </row>
    <row r="6586" spans="23:25" x14ac:dyDescent="0.25">
      <c r="W6586" s="107"/>
      <c r="X6586" s="62"/>
      <c r="Y6586" s="108"/>
    </row>
    <row r="6587" spans="23:25" x14ac:dyDescent="0.25">
      <c r="W6587" s="107"/>
      <c r="X6587" s="62"/>
      <c r="Y6587" s="108"/>
    </row>
    <row r="6588" spans="23:25" x14ac:dyDescent="0.25">
      <c r="W6588" s="107"/>
      <c r="X6588" s="62"/>
      <c r="Y6588" s="108"/>
    </row>
    <row r="6589" spans="23:25" x14ac:dyDescent="0.25">
      <c r="W6589" s="107"/>
      <c r="X6589" s="62"/>
      <c r="Y6589" s="108"/>
    </row>
    <row r="6590" spans="23:25" x14ac:dyDescent="0.25">
      <c r="W6590" s="107"/>
      <c r="X6590" s="62"/>
      <c r="Y6590" s="108"/>
    </row>
    <row r="6591" spans="23:25" x14ac:dyDescent="0.25">
      <c r="W6591" s="107"/>
      <c r="X6591" s="62"/>
      <c r="Y6591" s="108"/>
    </row>
    <row r="6592" spans="23:25" x14ac:dyDescent="0.25">
      <c r="W6592" s="107"/>
      <c r="X6592" s="62"/>
      <c r="Y6592" s="108"/>
    </row>
    <row r="6593" spans="23:25" x14ac:dyDescent="0.25">
      <c r="W6593" s="107"/>
      <c r="X6593" s="62"/>
      <c r="Y6593" s="108"/>
    </row>
    <row r="6594" spans="23:25" x14ac:dyDescent="0.25">
      <c r="W6594" s="107"/>
      <c r="X6594" s="62"/>
      <c r="Y6594" s="108"/>
    </row>
    <row r="6595" spans="23:25" x14ac:dyDescent="0.25">
      <c r="W6595" s="107"/>
      <c r="X6595" s="62"/>
      <c r="Y6595" s="108"/>
    </row>
    <row r="6596" spans="23:25" x14ac:dyDescent="0.25">
      <c r="W6596" s="107"/>
      <c r="X6596" s="62"/>
      <c r="Y6596" s="108"/>
    </row>
    <row r="6597" spans="23:25" x14ac:dyDescent="0.25">
      <c r="W6597" s="107"/>
      <c r="X6597" s="62"/>
      <c r="Y6597" s="108"/>
    </row>
    <row r="6598" spans="23:25" x14ac:dyDescent="0.25">
      <c r="W6598" s="107"/>
      <c r="X6598" s="62"/>
      <c r="Y6598" s="108"/>
    </row>
    <row r="6599" spans="23:25" x14ac:dyDescent="0.25">
      <c r="W6599" s="107"/>
      <c r="X6599" s="62"/>
      <c r="Y6599" s="108"/>
    </row>
    <row r="6600" spans="23:25" x14ac:dyDescent="0.25">
      <c r="W6600" s="107"/>
      <c r="X6600" s="62"/>
      <c r="Y6600" s="108"/>
    </row>
    <row r="6601" spans="23:25" x14ac:dyDescent="0.25">
      <c r="W6601" s="107"/>
      <c r="X6601" s="62"/>
      <c r="Y6601" s="108"/>
    </row>
    <row r="6602" spans="23:25" x14ac:dyDescent="0.25">
      <c r="W6602" s="107"/>
      <c r="X6602" s="62"/>
      <c r="Y6602" s="108"/>
    </row>
    <row r="6603" spans="23:25" x14ac:dyDescent="0.25">
      <c r="W6603" s="107"/>
      <c r="X6603" s="62"/>
      <c r="Y6603" s="108"/>
    </row>
    <row r="6604" spans="23:25" x14ac:dyDescent="0.25">
      <c r="W6604" s="107"/>
      <c r="X6604" s="62"/>
      <c r="Y6604" s="108"/>
    </row>
    <row r="6605" spans="23:25" x14ac:dyDescent="0.25">
      <c r="W6605" s="107"/>
      <c r="X6605" s="62"/>
      <c r="Y6605" s="108"/>
    </row>
    <row r="6606" spans="23:25" x14ac:dyDescent="0.25">
      <c r="W6606" s="107"/>
      <c r="X6606" s="62"/>
      <c r="Y6606" s="108"/>
    </row>
    <row r="6607" spans="23:25" x14ac:dyDescent="0.25">
      <c r="W6607" s="107"/>
      <c r="X6607" s="62"/>
      <c r="Y6607" s="108"/>
    </row>
    <row r="6608" spans="23:25" x14ac:dyDescent="0.25">
      <c r="W6608" s="107"/>
      <c r="X6608" s="62"/>
      <c r="Y6608" s="108"/>
    </row>
    <row r="6609" spans="23:25" x14ac:dyDescent="0.25">
      <c r="W6609" s="107"/>
      <c r="X6609" s="62"/>
      <c r="Y6609" s="108"/>
    </row>
    <row r="6610" spans="23:25" x14ac:dyDescent="0.25">
      <c r="W6610" s="107"/>
      <c r="X6610" s="62"/>
      <c r="Y6610" s="108"/>
    </row>
    <row r="6611" spans="23:25" x14ac:dyDescent="0.25">
      <c r="W6611" s="107"/>
      <c r="X6611" s="62"/>
      <c r="Y6611" s="108"/>
    </row>
    <row r="6612" spans="23:25" x14ac:dyDescent="0.25">
      <c r="W6612" s="107"/>
      <c r="X6612" s="62"/>
      <c r="Y6612" s="108"/>
    </row>
    <row r="6613" spans="23:25" x14ac:dyDescent="0.25">
      <c r="W6613" s="107"/>
      <c r="X6613" s="62"/>
      <c r="Y6613" s="108"/>
    </row>
    <row r="6614" spans="23:25" x14ac:dyDescent="0.25">
      <c r="W6614" s="107"/>
      <c r="X6614" s="62"/>
      <c r="Y6614" s="108"/>
    </row>
    <row r="6615" spans="23:25" x14ac:dyDescent="0.25">
      <c r="W6615" s="107"/>
      <c r="X6615" s="62"/>
      <c r="Y6615" s="108"/>
    </row>
    <row r="6616" spans="23:25" x14ac:dyDescent="0.25">
      <c r="W6616" s="107"/>
      <c r="X6616" s="62"/>
      <c r="Y6616" s="108"/>
    </row>
    <row r="6617" spans="23:25" x14ac:dyDescent="0.25">
      <c r="W6617" s="107"/>
      <c r="X6617" s="62"/>
      <c r="Y6617" s="108"/>
    </row>
    <row r="6618" spans="23:25" x14ac:dyDescent="0.25">
      <c r="W6618" s="107"/>
      <c r="X6618" s="62"/>
      <c r="Y6618" s="108"/>
    </row>
    <row r="6619" spans="23:25" x14ac:dyDescent="0.25">
      <c r="W6619" s="107"/>
      <c r="X6619" s="62"/>
      <c r="Y6619" s="108"/>
    </row>
    <row r="6620" spans="23:25" x14ac:dyDescent="0.25">
      <c r="W6620" s="107"/>
      <c r="X6620" s="62"/>
      <c r="Y6620" s="108"/>
    </row>
    <row r="6621" spans="23:25" x14ac:dyDescent="0.25">
      <c r="W6621" s="107"/>
      <c r="X6621" s="62"/>
      <c r="Y6621" s="108"/>
    </row>
    <row r="6622" spans="23:25" x14ac:dyDescent="0.25">
      <c r="W6622" s="107"/>
      <c r="X6622" s="62"/>
      <c r="Y6622" s="108"/>
    </row>
    <row r="6623" spans="23:25" x14ac:dyDescent="0.25">
      <c r="W6623" s="107"/>
      <c r="X6623" s="62"/>
      <c r="Y6623" s="108"/>
    </row>
    <row r="6624" spans="23:25" x14ac:dyDescent="0.25">
      <c r="W6624" s="107"/>
      <c r="X6624" s="62"/>
      <c r="Y6624" s="108"/>
    </row>
    <row r="6625" spans="23:25" x14ac:dyDescent="0.25">
      <c r="W6625" s="107"/>
      <c r="X6625" s="62"/>
      <c r="Y6625" s="108"/>
    </row>
    <row r="6626" spans="23:25" x14ac:dyDescent="0.25">
      <c r="W6626" s="107"/>
      <c r="X6626" s="62"/>
      <c r="Y6626" s="108"/>
    </row>
    <row r="6627" spans="23:25" x14ac:dyDescent="0.25">
      <c r="W6627" s="107"/>
      <c r="X6627" s="62"/>
      <c r="Y6627" s="108"/>
    </row>
    <row r="6628" spans="23:25" x14ac:dyDescent="0.25">
      <c r="W6628" s="107"/>
      <c r="X6628" s="62"/>
      <c r="Y6628" s="108"/>
    </row>
    <row r="6629" spans="23:25" x14ac:dyDescent="0.25">
      <c r="W6629" s="107"/>
      <c r="X6629" s="62"/>
      <c r="Y6629" s="108"/>
    </row>
    <row r="6630" spans="23:25" x14ac:dyDescent="0.25">
      <c r="W6630" s="107"/>
      <c r="X6630" s="62"/>
      <c r="Y6630" s="108"/>
    </row>
    <row r="6631" spans="23:25" x14ac:dyDescent="0.25">
      <c r="W6631" s="107"/>
      <c r="X6631" s="62"/>
      <c r="Y6631" s="108"/>
    </row>
    <row r="6632" spans="23:25" x14ac:dyDescent="0.25">
      <c r="W6632" s="107"/>
      <c r="X6632" s="62"/>
      <c r="Y6632" s="108"/>
    </row>
    <row r="6633" spans="23:25" x14ac:dyDescent="0.25">
      <c r="W6633" s="107"/>
      <c r="X6633" s="62"/>
      <c r="Y6633" s="108"/>
    </row>
    <row r="6634" spans="23:25" x14ac:dyDescent="0.25">
      <c r="W6634" s="107"/>
      <c r="X6634" s="62"/>
      <c r="Y6634" s="108"/>
    </row>
    <row r="6635" spans="23:25" x14ac:dyDescent="0.25">
      <c r="W6635" s="107"/>
      <c r="X6635" s="62"/>
      <c r="Y6635" s="108"/>
    </row>
    <row r="6636" spans="23:25" x14ac:dyDescent="0.25">
      <c r="W6636" s="107"/>
      <c r="X6636" s="62"/>
      <c r="Y6636" s="108"/>
    </row>
    <row r="6637" spans="23:25" x14ac:dyDescent="0.25">
      <c r="W6637" s="107"/>
      <c r="X6637" s="62"/>
      <c r="Y6637" s="108"/>
    </row>
    <row r="6638" spans="23:25" x14ac:dyDescent="0.25">
      <c r="W6638" s="107"/>
      <c r="X6638" s="62"/>
      <c r="Y6638" s="108"/>
    </row>
    <row r="6639" spans="23:25" x14ac:dyDescent="0.25">
      <c r="W6639" s="107"/>
      <c r="X6639" s="62"/>
      <c r="Y6639" s="108"/>
    </row>
    <row r="6640" spans="23:25" x14ac:dyDescent="0.25">
      <c r="W6640" s="107"/>
      <c r="X6640" s="62"/>
      <c r="Y6640" s="108"/>
    </row>
    <row r="6641" spans="23:25" x14ac:dyDescent="0.25">
      <c r="W6641" s="107"/>
      <c r="X6641" s="62"/>
      <c r="Y6641" s="108"/>
    </row>
    <row r="6642" spans="23:25" x14ac:dyDescent="0.25">
      <c r="W6642" s="107"/>
      <c r="X6642" s="62"/>
      <c r="Y6642" s="108"/>
    </row>
    <row r="6643" spans="23:25" x14ac:dyDescent="0.25">
      <c r="W6643" s="107"/>
      <c r="X6643" s="62"/>
      <c r="Y6643" s="108"/>
    </row>
    <row r="6644" spans="23:25" x14ac:dyDescent="0.25">
      <c r="W6644" s="107"/>
      <c r="X6644" s="62"/>
      <c r="Y6644" s="108"/>
    </row>
    <row r="6645" spans="23:25" x14ac:dyDescent="0.25">
      <c r="W6645" s="107"/>
      <c r="X6645" s="62"/>
      <c r="Y6645" s="108"/>
    </row>
    <row r="6646" spans="23:25" x14ac:dyDescent="0.25">
      <c r="W6646" s="107"/>
      <c r="X6646" s="62"/>
      <c r="Y6646" s="108"/>
    </row>
    <row r="6647" spans="23:25" x14ac:dyDescent="0.25">
      <c r="W6647" s="107"/>
      <c r="X6647" s="62"/>
      <c r="Y6647" s="108"/>
    </row>
    <row r="6648" spans="23:25" x14ac:dyDescent="0.25">
      <c r="W6648" s="107"/>
      <c r="X6648" s="62"/>
      <c r="Y6648" s="108"/>
    </row>
    <row r="6649" spans="23:25" x14ac:dyDescent="0.25">
      <c r="W6649" s="107"/>
      <c r="X6649" s="62"/>
      <c r="Y6649" s="108"/>
    </row>
    <row r="6650" spans="23:25" x14ac:dyDescent="0.25">
      <c r="W6650" s="107"/>
      <c r="X6650" s="62"/>
      <c r="Y6650" s="108"/>
    </row>
    <row r="6651" spans="23:25" x14ac:dyDescent="0.25">
      <c r="W6651" s="107"/>
      <c r="X6651" s="62"/>
      <c r="Y6651" s="108"/>
    </row>
    <row r="6652" spans="23:25" x14ac:dyDescent="0.25">
      <c r="W6652" s="107"/>
      <c r="X6652" s="62"/>
      <c r="Y6652" s="108"/>
    </row>
    <row r="6653" spans="23:25" x14ac:dyDescent="0.25">
      <c r="W6653" s="107"/>
      <c r="X6653" s="62"/>
      <c r="Y6653" s="108"/>
    </row>
    <row r="6654" spans="23:25" x14ac:dyDescent="0.25">
      <c r="W6654" s="107"/>
      <c r="X6654" s="62"/>
      <c r="Y6654" s="108"/>
    </row>
    <row r="6655" spans="23:25" x14ac:dyDescent="0.25">
      <c r="W6655" s="107"/>
      <c r="X6655" s="62"/>
      <c r="Y6655" s="108"/>
    </row>
    <row r="6656" spans="23:25" x14ac:dyDescent="0.25">
      <c r="W6656" s="107"/>
      <c r="X6656" s="62"/>
      <c r="Y6656" s="108"/>
    </row>
    <row r="6657" spans="23:25" x14ac:dyDescent="0.25">
      <c r="W6657" s="107"/>
      <c r="X6657" s="62"/>
      <c r="Y6657" s="108"/>
    </row>
    <row r="6658" spans="23:25" x14ac:dyDescent="0.25">
      <c r="W6658" s="107"/>
      <c r="X6658" s="62"/>
      <c r="Y6658" s="108"/>
    </row>
    <row r="6659" spans="23:25" x14ac:dyDescent="0.25">
      <c r="W6659" s="107"/>
      <c r="X6659" s="62"/>
      <c r="Y6659" s="108"/>
    </row>
    <row r="6660" spans="23:25" x14ac:dyDescent="0.25">
      <c r="W6660" s="107"/>
      <c r="X6660" s="62"/>
      <c r="Y6660" s="108"/>
    </row>
    <row r="6661" spans="23:25" x14ac:dyDescent="0.25">
      <c r="W6661" s="107"/>
      <c r="X6661" s="62"/>
      <c r="Y6661" s="108"/>
    </row>
    <row r="6662" spans="23:25" x14ac:dyDescent="0.25">
      <c r="W6662" s="107"/>
      <c r="X6662" s="62"/>
      <c r="Y6662" s="108"/>
    </row>
    <row r="6663" spans="23:25" x14ac:dyDescent="0.25">
      <c r="W6663" s="107"/>
      <c r="X6663" s="62"/>
      <c r="Y6663" s="108"/>
    </row>
    <row r="6664" spans="23:25" x14ac:dyDescent="0.25">
      <c r="W6664" s="107"/>
      <c r="X6664" s="62"/>
      <c r="Y6664" s="108"/>
    </row>
    <row r="6665" spans="23:25" x14ac:dyDescent="0.25">
      <c r="W6665" s="107"/>
      <c r="X6665" s="62"/>
      <c r="Y6665" s="108"/>
    </row>
    <row r="6666" spans="23:25" x14ac:dyDescent="0.25">
      <c r="W6666" s="107"/>
      <c r="X6666" s="62"/>
      <c r="Y6666" s="108"/>
    </row>
    <row r="6667" spans="23:25" x14ac:dyDescent="0.25">
      <c r="W6667" s="107"/>
      <c r="X6667" s="62"/>
      <c r="Y6667" s="108"/>
    </row>
    <row r="6668" spans="23:25" x14ac:dyDescent="0.25">
      <c r="W6668" s="107"/>
      <c r="X6668" s="62"/>
      <c r="Y6668" s="108"/>
    </row>
    <row r="6669" spans="23:25" x14ac:dyDescent="0.25">
      <c r="W6669" s="107"/>
      <c r="X6669" s="62"/>
      <c r="Y6669" s="108"/>
    </row>
    <row r="6670" spans="23:25" x14ac:dyDescent="0.25">
      <c r="W6670" s="107"/>
      <c r="X6670" s="62"/>
      <c r="Y6670" s="108"/>
    </row>
    <row r="6671" spans="23:25" x14ac:dyDescent="0.25">
      <c r="W6671" s="107"/>
      <c r="X6671" s="62"/>
      <c r="Y6671" s="108"/>
    </row>
    <row r="6672" spans="23:25" x14ac:dyDescent="0.25">
      <c r="W6672" s="107"/>
      <c r="X6672" s="62"/>
      <c r="Y6672" s="108"/>
    </row>
    <row r="6673" spans="23:25" x14ac:dyDescent="0.25">
      <c r="W6673" s="107"/>
      <c r="X6673" s="62"/>
      <c r="Y6673" s="108"/>
    </row>
    <row r="6674" spans="23:25" x14ac:dyDescent="0.25">
      <c r="W6674" s="107"/>
      <c r="X6674" s="62"/>
      <c r="Y6674" s="108"/>
    </row>
    <row r="6675" spans="23:25" x14ac:dyDescent="0.25">
      <c r="W6675" s="107"/>
      <c r="X6675" s="62"/>
      <c r="Y6675" s="108"/>
    </row>
    <row r="6676" spans="23:25" x14ac:dyDescent="0.25">
      <c r="W6676" s="107"/>
      <c r="X6676" s="62"/>
      <c r="Y6676" s="108"/>
    </row>
    <row r="6677" spans="23:25" x14ac:dyDescent="0.25">
      <c r="W6677" s="107"/>
      <c r="X6677" s="62"/>
      <c r="Y6677" s="108"/>
    </row>
    <row r="6678" spans="23:25" x14ac:dyDescent="0.25">
      <c r="W6678" s="107"/>
      <c r="X6678" s="62"/>
      <c r="Y6678" s="108"/>
    </row>
    <row r="6679" spans="23:25" x14ac:dyDescent="0.25">
      <c r="W6679" s="107"/>
      <c r="X6679" s="62"/>
      <c r="Y6679" s="108"/>
    </row>
    <row r="6680" spans="23:25" x14ac:dyDescent="0.25">
      <c r="W6680" s="107"/>
      <c r="X6680" s="62"/>
      <c r="Y6680" s="108"/>
    </row>
    <row r="6681" spans="23:25" x14ac:dyDescent="0.25">
      <c r="W6681" s="107"/>
      <c r="X6681" s="62"/>
      <c r="Y6681" s="108"/>
    </row>
    <row r="6682" spans="23:25" x14ac:dyDescent="0.25">
      <c r="W6682" s="107"/>
      <c r="X6682" s="62"/>
      <c r="Y6682" s="108"/>
    </row>
    <row r="6683" spans="23:25" x14ac:dyDescent="0.25">
      <c r="W6683" s="107"/>
      <c r="X6683" s="62"/>
      <c r="Y6683" s="108"/>
    </row>
    <row r="6684" spans="23:25" x14ac:dyDescent="0.25">
      <c r="W6684" s="107"/>
      <c r="X6684" s="62"/>
      <c r="Y6684" s="108"/>
    </row>
    <row r="6685" spans="23:25" x14ac:dyDescent="0.25">
      <c r="W6685" s="107"/>
      <c r="X6685" s="62"/>
      <c r="Y6685" s="108"/>
    </row>
    <row r="6686" spans="23:25" x14ac:dyDescent="0.25">
      <c r="W6686" s="107"/>
      <c r="X6686" s="62"/>
      <c r="Y6686" s="108"/>
    </row>
    <row r="6687" spans="23:25" x14ac:dyDescent="0.25">
      <c r="W6687" s="107"/>
      <c r="X6687" s="62"/>
      <c r="Y6687" s="108"/>
    </row>
    <row r="6688" spans="23:25" x14ac:dyDescent="0.25">
      <c r="W6688" s="107"/>
      <c r="X6688" s="62"/>
      <c r="Y6688" s="108"/>
    </row>
    <row r="6689" spans="23:25" x14ac:dyDescent="0.25">
      <c r="W6689" s="107"/>
      <c r="X6689" s="62"/>
      <c r="Y6689" s="108"/>
    </row>
    <row r="6690" spans="23:25" x14ac:dyDescent="0.25">
      <c r="W6690" s="107"/>
      <c r="X6690" s="62"/>
      <c r="Y6690" s="108"/>
    </row>
    <row r="6691" spans="23:25" x14ac:dyDescent="0.25">
      <c r="W6691" s="107"/>
      <c r="X6691" s="62"/>
      <c r="Y6691" s="108"/>
    </row>
    <row r="6692" spans="23:25" x14ac:dyDescent="0.25">
      <c r="W6692" s="107"/>
      <c r="X6692" s="62"/>
      <c r="Y6692" s="108"/>
    </row>
    <row r="6693" spans="23:25" x14ac:dyDescent="0.25">
      <c r="W6693" s="107"/>
      <c r="X6693" s="62"/>
      <c r="Y6693" s="108"/>
    </row>
    <row r="6694" spans="23:25" x14ac:dyDescent="0.25">
      <c r="W6694" s="107"/>
      <c r="X6694" s="62"/>
      <c r="Y6694" s="108"/>
    </row>
    <row r="6695" spans="23:25" x14ac:dyDescent="0.25">
      <c r="W6695" s="107"/>
      <c r="X6695" s="62"/>
      <c r="Y6695" s="108"/>
    </row>
    <row r="6696" spans="23:25" x14ac:dyDescent="0.25">
      <c r="W6696" s="107"/>
      <c r="X6696" s="62"/>
      <c r="Y6696" s="108"/>
    </row>
    <row r="6697" spans="23:25" x14ac:dyDescent="0.25">
      <c r="W6697" s="107"/>
      <c r="X6697" s="62"/>
      <c r="Y6697" s="108"/>
    </row>
    <row r="6698" spans="23:25" x14ac:dyDescent="0.25">
      <c r="W6698" s="107"/>
      <c r="X6698" s="62"/>
      <c r="Y6698" s="108"/>
    </row>
    <row r="6699" spans="23:25" x14ac:dyDescent="0.25">
      <c r="W6699" s="107"/>
      <c r="X6699" s="62"/>
      <c r="Y6699" s="108"/>
    </row>
    <row r="6700" spans="23:25" x14ac:dyDescent="0.25">
      <c r="W6700" s="107"/>
      <c r="X6700" s="62"/>
      <c r="Y6700" s="108"/>
    </row>
    <row r="6701" spans="23:25" x14ac:dyDescent="0.25">
      <c r="W6701" s="107"/>
      <c r="X6701" s="62"/>
      <c r="Y6701" s="108"/>
    </row>
    <row r="6702" spans="23:25" x14ac:dyDescent="0.25">
      <c r="W6702" s="107"/>
      <c r="X6702" s="62"/>
      <c r="Y6702" s="108"/>
    </row>
    <row r="6703" spans="23:25" x14ac:dyDescent="0.25">
      <c r="W6703" s="107"/>
      <c r="X6703" s="62"/>
      <c r="Y6703" s="108"/>
    </row>
    <row r="6704" spans="23:25" x14ac:dyDescent="0.25">
      <c r="W6704" s="107"/>
      <c r="X6704" s="62"/>
      <c r="Y6704" s="108"/>
    </row>
    <row r="6705" spans="23:25" x14ac:dyDescent="0.25">
      <c r="W6705" s="107"/>
      <c r="X6705" s="62"/>
      <c r="Y6705" s="108"/>
    </row>
    <row r="6706" spans="23:25" x14ac:dyDescent="0.25">
      <c r="W6706" s="107"/>
      <c r="X6706" s="62"/>
      <c r="Y6706" s="108"/>
    </row>
    <row r="6707" spans="23:25" x14ac:dyDescent="0.25">
      <c r="W6707" s="107"/>
      <c r="X6707" s="62"/>
      <c r="Y6707" s="108"/>
    </row>
    <row r="6708" spans="23:25" x14ac:dyDescent="0.25">
      <c r="W6708" s="107"/>
      <c r="X6708" s="62"/>
      <c r="Y6708" s="108"/>
    </row>
    <row r="6709" spans="23:25" x14ac:dyDescent="0.25">
      <c r="W6709" s="107"/>
      <c r="X6709" s="62"/>
      <c r="Y6709" s="108"/>
    </row>
    <row r="6710" spans="23:25" x14ac:dyDescent="0.25">
      <c r="W6710" s="107"/>
      <c r="X6710" s="62"/>
      <c r="Y6710" s="108"/>
    </row>
    <row r="6711" spans="23:25" x14ac:dyDescent="0.25">
      <c r="W6711" s="107"/>
      <c r="X6711" s="62"/>
      <c r="Y6711" s="108"/>
    </row>
    <row r="6712" spans="23:25" x14ac:dyDescent="0.25">
      <c r="W6712" s="107"/>
      <c r="X6712" s="62"/>
      <c r="Y6712" s="108"/>
    </row>
    <row r="6713" spans="23:25" x14ac:dyDescent="0.25">
      <c r="W6713" s="107"/>
      <c r="X6713" s="62"/>
      <c r="Y6713" s="108"/>
    </row>
    <row r="6714" spans="23:25" x14ac:dyDescent="0.25">
      <c r="W6714" s="107"/>
      <c r="X6714" s="62"/>
      <c r="Y6714" s="108"/>
    </row>
    <row r="6715" spans="23:25" x14ac:dyDescent="0.25">
      <c r="W6715" s="107"/>
      <c r="X6715" s="62"/>
      <c r="Y6715" s="108"/>
    </row>
    <row r="6716" spans="23:25" x14ac:dyDescent="0.25">
      <c r="W6716" s="107"/>
      <c r="X6716" s="62"/>
      <c r="Y6716" s="108"/>
    </row>
    <row r="6717" spans="23:25" x14ac:dyDescent="0.25">
      <c r="W6717" s="107"/>
      <c r="X6717" s="62"/>
      <c r="Y6717" s="108"/>
    </row>
    <row r="6718" spans="23:25" x14ac:dyDescent="0.25">
      <c r="W6718" s="107"/>
      <c r="X6718" s="62"/>
      <c r="Y6718" s="108"/>
    </row>
    <row r="6719" spans="23:25" x14ac:dyDescent="0.25">
      <c r="W6719" s="107"/>
      <c r="X6719" s="62"/>
      <c r="Y6719" s="108"/>
    </row>
    <row r="6720" spans="23:25" x14ac:dyDescent="0.25">
      <c r="W6720" s="107"/>
      <c r="X6720" s="62"/>
      <c r="Y6720" s="108"/>
    </row>
    <row r="6721" spans="23:25" x14ac:dyDescent="0.25">
      <c r="W6721" s="107"/>
      <c r="X6721" s="62"/>
      <c r="Y6721" s="108"/>
    </row>
    <row r="6722" spans="23:25" x14ac:dyDescent="0.25">
      <c r="W6722" s="107"/>
      <c r="X6722" s="62"/>
      <c r="Y6722" s="108"/>
    </row>
    <row r="6723" spans="23:25" x14ac:dyDescent="0.25">
      <c r="W6723" s="107"/>
      <c r="X6723" s="62"/>
      <c r="Y6723" s="108"/>
    </row>
    <row r="6724" spans="23:25" x14ac:dyDescent="0.25">
      <c r="W6724" s="107"/>
      <c r="X6724" s="62"/>
      <c r="Y6724" s="108"/>
    </row>
    <row r="6725" spans="23:25" x14ac:dyDescent="0.25">
      <c r="W6725" s="107"/>
      <c r="X6725" s="62"/>
      <c r="Y6725" s="108"/>
    </row>
    <row r="6726" spans="23:25" x14ac:dyDescent="0.25">
      <c r="W6726" s="107"/>
      <c r="X6726" s="62"/>
      <c r="Y6726" s="108"/>
    </row>
    <row r="6727" spans="23:25" x14ac:dyDescent="0.25">
      <c r="W6727" s="107"/>
      <c r="X6727" s="62"/>
      <c r="Y6727" s="108"/>
    </row>
    <row r="6728" spans="23:25" x14ac:dyDescent="0.25">
      <c r="W6728" s="107"/>
      <c r="X6728" s="62"/>
      <c r="Y6728" s="108"/>
    </row>
    <row r="6729" spans="23:25" x14ac:dyDescent="0.25">
      <c r="W6729" s="107"/>
      <c r="X6729" s="62"/>
      <c r="Y6729" s="108"/>
    </row>
    <row r="6730" spans="23:25" x14ac:dyDescent="0.25">
      <c r="W6730" s="107"/>
      <c r="X6730" s="62"/>
      <c r="Y6730" s="108"/>
    </row>
    <row r="6731" spans="23:25" x14ac:dyDescent="0.25">
      <c r="W6731" s="107"/>
      <c r="X6731" s="62"/>
      <c r="Y6731" s="108"/>
    </row>
    <row r="6732" spans="23:25" x14ac:dyDescent="0.25">
      <c r="W6732" s="107"/>
      <c r="X6732" s="62"/>
      <c r="Y6732" s="108"/>
    </row>
    <row r="6733" spans="23:25" x14ac:dyDescent="0.25">
      <c r="W6733" s="107"/>
      <c r="X6733" s="62"/>
      <c r="Y6733" s="108"/>
    </row>
    <row r="6734" spans="23:25" x14ac:dyDescent="0.25">
      <c r="W6734" s="107"/>
      <c r="X6734" s="62"/>
      <c r="Y6734" s="108"/>
    </row>
    <row r="6735" spans="23:25" x14ac:dyDescent="0.25">
      <c r="W6735" s="107"/>
      <c r="X6735" s="62"/>
      <c r="Y6735" s="108"/>
    </row>
    <row r="6736" spans="23:25" x14ac:dyDescent="0.25">
      <c r="W6736" s="107"/>
      <c r="X6736" s="62"/>
      <c r="Y6736" s="108"/>
    </row>
    <row r="6737" spans="23:25" x14ac:dyDescent="0.25">
      <c r="W6737" s="107"/>
      <c r="X6737" s="62"/>
      <c r="Y6737" s="108"/>
    </row>
    <row r="6738" spans="23:25" x14ac:dyDescent="0.25">
      <c r="W6738" s="107"/>
      <c r="X6738" s="62"/>
      <c r="Y6738" s="108"/>
    </row>
    <row r="6739" spans="23:25" x14ac:dyDescent="0.25">
      <c r="W6739" s="107"/>
      <c r="X6739" s="62"/>
      <c r="Y6739" s="108"/>
    </row>
    <row r="6740" spans="23:25" x14ac:dyDescent="0.25">
      <c r="W6740" s="107"/>
      <c r="X6740" s="62"/>
      <c r="Y6740" s="108"/>
    </row>
    <row r="6741" spans="23:25" x14ac:dyDescent="0.25">
      <c r="W6741" s="107"/>
      <c r="X6741" s="62"/>
      <c r="Y6741" s="108"/>
    </row>
    <row r="6742" spans="23:25" x14ac:dyDescent="0.25">
      <c r="W6742" s="107"/>
      <c r="X6742" s="62"/>
      <c r="Y6742" s="108"/>
    </row>
    <row r="6743" spans="23:25" x14ac:dyDescent="0.25">
      <c r="W6743" s="107"/>
      <c r="X6743" s="62"/>
      <c r="Y6743" s="108"/>
    </row>
    <row r="6744" spans="23:25" x14ac:dyDescent="0.25">
      <c r="W6744" s="107"/>
      <c r="X6744" s="62"/>
      <c r="Y6744" s="108"/>
    </row>
    <row r="6745" spans="23:25" x14ac:dyDescent="0.25">
      <c r="W6745" s="107"/>
      <c r="X6745" s="62"/>
      <c r="Y6745" s="108"/>
    </row>
    <row r="6746" spans="23:25" x14ac:dyDescent="0.25">
      <c r="W6746" s="107"/>
      <c r="X6746" s="62"/>
      <c r="Y6746" s="108"/>
    </row>
    <row r="6747" spans="23:25" x14ac:dyDescent="0.25">
      <c r="W6747" s="107"/>
      <c r="X6747" s="62"/>
      <c r="Y6747" s="108"/>
    </row>
    <row r="6748" spans="23:25" x14ac:dyDescent="0.25">
      <c r="W6748" s="107"/>
      <c r="X6748" s="62"/>
      <c r="Y6748" s="108"/>
    </row>
    <row r="6749" spans="23:25" x14ac:dyDescent="0.25">
      <c r="W6749" s="107"/>
      <c r="X6749" s="62"/>
      <c r="Y6749" s="108"/>
    </row>
    <row r="6750" spans="23:25" x14ac:dyDescent="0.25">
      <c r="W6750" s="107"/>
      <c r="X6750" s="62"/>
      <c r="Y6750" s="108"/>
    </row>
    <row r="6751" spans="23:25" x14ac:dyDescent="0.25">
      <c r="W6751" s="107"/>
      <c r="X6751" s="62"/>
      <c r="Y6751" s="108"/>
    </row>
    <row r="6752" spans="23:25" x14ac:dyDescent="0.25">
      <c r="W6752" s="107"/>
      <c r="X6752" s="62"/>
      <c r="Y6752" s="108"/>
    </row>
    <row r="6753" spans="23:25" x14ac:dyDescent="0.25">
      <c r="W6753" s="107"/>
      <c r="X6753" s="62"/>
      <c r="Y6753" s="108"/>
    </row>
    <row r="6754" spans="23:25" x14ac:dyDescent="0.25">
      <c r="W6754" s="107"/>
      <c r="X6754" s="62"/>
      <c r="Y6754" s="108"/>
    </row>
    <row r="6755" spans="23:25" x14ac:dyDescent="0.25">
      <c r="W6755" s="107"/>
      <c r="X6755" s="62"/>
      <c r="Y6755" s="108"/>
    </row>
    <row r="6756" spans="23:25" x14ac:dyDescent="0.25">
      <c r="W6756" s="107"/>
      <c r="X6756" s="62"/>
      <c r="Y6756" s="108"/>
    </row>
    <row r="6757" spans="23:25" x14ac:dyDescent="0.25">
      <c r="W6757" s="107"/>
      <c r="X6757" s="62"/>
      <c r="Y6757" s="108"/>
    </row>
    <row r="6758" spans="23:25" x14ac:dyDescent="0.25">
      <c r="W6758" s="107"/>
      <c r="X6758" s="62"/>
      <c r="Y6758" s="108"/>
    </row>
    <row r="6759" spans="23:25" x14ac:dyDescent="0.25">
      <c r="W6759" s="107"/>
      <c r="X6759" s="62"/>
      <c r="Y6759" s="108"/>
    </row>
    <row r="6760" spans="23:25" x14ac:dyDescent="0.25">
      <c r="W6760" s="107"/>
      <c r="X6760" s="62"/>
      <c r="Y6760" s="108"/>
    </row>
    <row r="6761" spans="23:25" x14ac:dyDescent="0.25">
      <c r="W6761" s="107"/>
      <c r="X6761" s="62"/>
      <c r="Y6761" s="108"/>
    </row>
    <row r="6762" spans="23:25" x14ac:dyDescent="0.25">
      <c r="W6762" s="107"/>
      <c r="X6762" s="62"/>
      <c r="Y6762" s="108"/>
    </row>
    <row r="6763" spans="23:25" x14ac:dyDescent="0.25">
      <c r="W6763" s="107"/>
      <c r="X6763" s="62"/>
      <c r="Y6763" s="108"/>
    </row>
    <row r="6764" spans="23:25" x14ac:dyDescent="0.25">
      <c r="W6764" s="107"/>
      <c r="X6764" s="62"/>
      <c r="Y6764" s="108"/>
    </row>
    <row r="6765" spans="23:25" x14ac:dyDescent="0.25">
      <c r="W6765" s="107"/>
      <c r="X6765" s="62"/>
      <c r="Y6765" s="108"/>
    </row>
    <row r="6766" spans="23:25" x14ac:dyDescent="0.25">
      <c r="W6766" s="107"/>
      <c r="X6766" s="62"/>
      <c r="Y6766" s="108"/>
    </row>
    <row r="6767" spans="23:25" x14ac:dyDescent="0.25">
      <c r="W6767" s="107"/>
      <c r="X6767" s="62"/>
      <c r="Y6767" s="108"/>
    </row>
    <row r="6768" spans="23:25" x14ac:dyDescent="0.25">
      <c r="W6768" s="107"/>
      <c r="X6768" s="62"/>
      <c r="Y6768" s="108"/>
    </row>
    <row r="6769" spans="23:25" x14ac:dyDescent="0.25">
      <c r="W6769" s="107"/>
      <c r="X6769" s="62"/>
      <c r="Y6769" s="108"/>
    </row>
    <row r="6770" spans="23:25" x14ac:dyDescent="0.25">
      <c r="W6770" s="107"/>
      <c r="X6770" s="62"/>
      <c r="Y6770" s="108"/>
    </row>
    <row r="6771" spans="23:25" x14ac:dyDescent="0.25">
      <c r="W6771" s="107"/>
      <c r="X6771" s="62"/>
      <c r="Y6771" s="108"/>
    </row>
    <row r="6772" spans="23:25" x14ac:dyDescent="0.25">
      <c r="W6772" s="107"/>
      <c r="X6772" s="62"/>
      <c r="Y6772" s="108"/>
    </row>
    <row r="6773" spans="23:25" x14ac:dyDescent="0.25">
      <c r="W6773" s="107"/>
      <c r="X6773" s="62"/>
      <c r="Y6773" s="108"/>
    </row>
    <row r="6774" spans="23:25" x14ac:dyDescent="0.25">
      <c r="W6774" s="107"/>
      <c r="X6774" s="62"/>
      <c r="Y6774" s="108"/>
    </row>
    <row r="6775" spans="23:25" x14ac:dyDescent="0.25">
      <c r="W6775" s="107"/>
      <c r="X6775" s="62"/>
      <c r="Y6775" s="108"/>
    </row>
    <row r="6776" spans="23:25" x14ac:dyDescent="0.25">
      <c r="W6776" s="107"/>
      <c r="X6776" s="62"/>
      <c r="Y6776" s="108"/>
    </row>
    <row r="6777" spans="23:25" x14ac:dyDescent="0.25">
      <c r="W6777" s="107"/>
      <c r="X6777" s="62"/>
      <c r="Y6777" s="108"/>
    </row>
    <row r="6778" spans="23:25" x14ac:dyDescent="0.25">
      <c r="W6778" s="107"/>
      <c r="X6778" s="62"/>
      <c r="Y6778" s="108"/>
    </row>
    <row r="6779" spans="23:25" x14ac:dyDescent="0.25">
      <c r="W6779" s="107"/>
      <c r="X6779" s="62"/>
      <c r="Y6779" s="108"/>
    </row>
    <row r="6780" spans="23:25" x14ac:dyDescent="0.25">
      <c r="W6780" s="107"/>
      <c r="X6780" s="62"/>
      <c r="Y6780" s="108"/>
    </row>
    <row r="6781" spans="23:25" x14ac:dyDescent="0.25">
      <c r="W6781" s="107"/>
      <c r="X6781" s="62"/>
      <c r="Y6781" s="108"/>
    </row>
    <row r="6782" spans="23:25" x14ac:dyDescent="0.25">
      <c r="W6782" s="107"/>
      <c r="X6782" s="62"/>
      <c r="Y6782" s="108"/>
    </row>
    <row r="6783" spans="23:25" x14ac:dyDescent="0.25">
      <c r="W6783" s="107"/>
      <c r="X6783" s="62"/>
      <c r="Y6783" s="108"/>
    </row>
    <row r="6784" spans="23:25" x14ac:dyDescent="0.25">
      <c r="W6784" s="107"/>
      <c r="X6784" s="62"/>
      <c r="Y6784" s="108"/>
    </row>
    <row r="6785" spans="23:25" x14ac:dyDescent="0.25">
      <c r="W6785" s="107"/>
      <c r="X6785" s="62"/>
      <c r="Y6785" s="108"/>
    </row>
    <row r="6786" spans="23:25" x14ac:dyDescent="0.25">
      <c r="W6786" s="107"/>
      <c r="X6786" s="62"/>
      <c r="Y6786" s="108"/>
    </row>
    <row r="6787" spans="23:25" x14ac:dyDescent="0.25">
      <c r="W6787" s="107"/>
      <c r="X6787" s="62"/>
      <c r="Y6787" s="108"/>
    </row>
    <row r="6788" spans="23:25" x14ac:dyDescent="0.25">
      <c r="W6788" s="107"/>
      <c r="X6788" s="62"/>
      <c r="Y6788" s="108"/>
    </row>
    <row r="6789" spans="23:25" x14ac:dyDescent="0.25">
      <c r="W6789" s="107"/>
      <c r="X6789" s="62"/>
      <c r="Y6789" s="108"/>
    </row>
    <row r="6790" spans="23:25" x14ac:dyDescent="0.25">
      <c r="W6790" s="107"/>
      <c r="X6790" s="62"/>
      <c r="Y6790" s="108"/>
    </row>
    <row r="6791" spans="23:25" x14ac:dyDescent="0.25">
      <c r="W6791" s="107"/>
      <c r="X6791" s="62"/>
      <c r="Y6791" s="108"/>
    </row>
    <row r="6792" spans="23:25" x14ac:dyDescent="0.25">
      <c r="W6792" s="107"/>
      <c r="X6792" s="62"/>
      <c r="Y6792" s="108"/>
    </row>
    <row r="6793" spans="23:25" x14ac:dyDescent="0.25">
      <c r="W6793" s="107"/>
      <c r="X6793" s="62"/>
      <c r="Y6793" s="108"/>
    </row>
    <row r="6794" spans="23:25" x14ac:dyDescent="0.25">
      <c r="W6794" s="107"/>
      <c r="X6794" s="62"/>
      <c r="Y6794" s="108"/>
    </row>
    <row r="6795" spans="23:25" x14ac:dyDescent="0.25">
      <c r="W6795" s="107"/>
      <c r="X6795" s="62"/>
      <c r="Y6795" s="108"/>
    </row>
    <row r="6796" spans="23:25" x14ac:dyDescent="0.25">
      <c r="W6796" s="107"/>
      <c r="X6796" s="62"/>
      <c r="Y6796" s="108"/>
    </row>
    <row r="6797" spans="23:25" x14ac:dyDescent="0.25">
      <c r="W6797" s="107"/>
      <c r="X6797" s="62"/>
      <c r="Y6797" s="108"/>
    </row>
    <row r="6798" spans="23:25" x14ac:dyDescent="0.25">
      <c r="W6798" s="107"/>
      <c r="X6798" s="62"/>
      <c r="Y6798" s="108"/>
    </row>
    <row r="6799" spans="23:25" x14ac:dyDescent="0.25">
      <c r="W6799" s="107"/>
      <c r="X6799" s="62"/>
      <c r="Y6799" s="108"/>
    </row>
    <row r="6800" spans="23:25" x14ac:dyDescent="0.25">
      <c r="W6800" s="107"/>
      <c r="X6800" s="62"/>
      <c r="Y6800" s="108"/>
    </row>
    <row r="6801" spans="23:25" x14ac:dyDescent="0.25">
      <c r="W6801" s="107"/>
      <c r="X6801" s="62"/>
      <c r="Y6801" s="108"/>
    </row>
    <row r="6802" spans="23:25" x14ac:dyDescent="0.25">
      <c r="W6802" s="107"/>
      <c r="X6802" s="62"/>
      <c r="Y6802" s="108"/>
    </row>
    <row r="6803" spans="23:25" x14ac:dyDescent="0.25">
      <c r="W6803" s="107"/>
      <c r="X6803" s="62"/>
      <c r="Y6803" s="108"/>
    </row>
    <row r="6804" spans="23:25" x14ac:dyDescent="0.25">
      <c r="W6804" s="107"/>
      <c r="X6804" s="62"/>
      <c r="Y6804" s="108"/>
    </row>
    <row r="6805" spans="23:25" x14ac:dyDescent="0.25">
      <c r="W6805" s="107"/>
      <c r="X6805" s="62"/>
      <c r="Y6805" s="108"/>
    </row>
    <row r="6806" spans="23:25" x14ac:dyDescent="0.25">
      <c r="W6806" s="107"/>
      <c r="X6806" s="62"/>
      <c r="Y6806" s="108"/>
    </row>
    <row r="6807" spans="23:25" x14ac:dyDescent="0.25">
      <c r="W6807" s="107"/>
      <c r="X6807" s="62"/>
      <c r="Y6807" s="108"/>
    </row>
    <row r="6808" spans="23:25" x14ac:dyDescent="0.25">
      <c r="W6808" s="107"/>
      <c r="X6808" s="62"/>
      <c r="Y6808" s="108"/>
    </row>
    <row r="6809" spans="23:25" x14ac:dyDescent="0.25">
      <c r="W6809" s="107"/>
      <c r="X6809" s="62"/>
      <c r="Y6809" s="108"/>
    </row>
    <row r="6810" spans="23:25" x14ac:dyDescent="0.25">
      <c r="W6810" s="107"/>
      <c r="X6810" s="62"/>
      <c r="Y6810" s="108"/>
    </row>
    <row r="6811" spans="23:25" x14ac:dyDescent="0.25">
      <c r="W6811" s="107"/>
      <c r="X6811" s="62"/>
      <c r="Y6811" s="108"/>
    </row>
    <row r="6812" spans="23:25" x14ac:dyDescent="0.25">
      <c r="W6812" s="107"/>
      <c r="X6812" s="62"/>
      <c r="Y6812" s="108"/>
    </row>
    <row r="6813" spans="23:25" x14ac:dyDescent="0.25">
      <c r="W6813" s="107"/>
      <c r="X6813" s="62"/>
      <c r="Y6813" s="108"/>
    </row>
    <row r="6814" spans="23:25" x14ac:dyDescent="0.25">
      <c r="W6814" s="107"/>
      <c r="X6814" s="62"/>
      <c r="Y6814" s="108"/>
    </row>
    <row r="6815" spans="23:25" x14ac:dyDescent="0.25">
      <c r="W6815" s="107"/>
      <c r="X6815" s="62"/>
      <c r="Y6815" s="108"/>
    </row>
    <row r="6816" spans="23:25" x14ac:dyDescent="0.25">
      <c r="W6816" s="107"/>
      <c r="X6816" s="62"/>
      <c r="Y6816" s="108"/>
    </row>
    <row r="6817" spans="23:25" x14ac:dyDescent="0.25">
      <c r="W6817" s="107"/>
      <c r="X6817" s="62"/>
      <c r="Y6817" s="108"/>
    </row>
    <row r="6818" spans="23:25" x14ac:dyDescent="0.25">
      <c r="W6818" s="107"/>
      <c r="X6818" s="62"/>
      <c r="Y6818" s="108"/>
    </row>
    <row r="6819" spans="23:25" x14ac:dyDescent="0.25">
      <c r="W6819" s="107"/>
      <c r="X6819" s="62"/>
      <c r="Y6819" s="108"/>
    </row>
    <row r="6820" spans="23:25" x14ac:dyDescent="0.25">
      <c r="W6820" s="107"/>
      <c r="X6820" s="62"/>
      <c r="Y6820" s="108"/>
    </row>
    <row r="6821" spans="23:25" x14ac:dyDescent="0.25">
      <c r="W6821" s="107"/>
      <c r="X6821" s="62"/>
      <c r="Y6821" s="108"/>
    </row>
    <row r="6822" spans="23:25" x14ac:dyDescent="0.25">
      <c r="W6822" s="107"/>
      <c r="X6822" s="62"/>
      <c r="Y6822" s="108"/>
    </row>
    <row r="6823" spans="23:25" x14ac:dyDescent="0.25">
      <c r="W6823" s="107"/>
      <c r="X6823" s="62"/>
      <c r="Y6823" s="108"/>
    </row>
    <row r="6824" spans="23:25" x14ac:dyDescent="0.25">
      <c r="W6824" s="107"/>
      <c r="X6824" s="62"/>
      <c r="Y6824" s="108"/>
    </row>
    <row r="6825" spans="23:25" x14ac:dyDescent="0.25">
      <c r="W6825" s="107"/>
      <c r="X6825" s="62"/>
      <c r="Y6825" s="108"/>
    </row>
    <row r="6826" spans="23:25" x14ac:dyDescent="0.25">
      <c r="W6826" s="107"/>
      <c r="X6826" s="62"/>
      <c r="Y6826" s="108"/>
    </row>
    <row r="6827" spans="23:25" x14ac:dyDescent="0.25">
      <c r="W6827" s="107"/>
      <c r="X6827" s="62"/>
      <c r="Y6827" s="108"/>
    </row>
    <row r="6828" spans="23:25" x14ac:dyDescent="0.25">
      <c r="W6828" s="107"/>
      <c r="X6828" s="62"/>
      <c r="Y6828" s="108"/>
    </row>
    <row r="6829" spans="23:25" x14ac:dyDescent="0.25">
      <c r="W6829" s="107"/>
      <c r="X6829" s="62"/>
      <c r="Y6829" s="108"/>
    </row>
    <row r="6830" spans="23:25" x14ac:dyDescent="0.25">
      <c r="W6830" s="107"/>
      <c r="X6830" s="62"/>
      <c r="Y6830" s="108"/>
    </row>
    <row r="6831" spans="23:25" x14ac:dyDescent="0.25">
      <c r="W6831" s="107"/>
      <c r="X6831" s="62"/>
      <c r="Y6831" s="108"/>
    </row>
    <row r="6832" spans="23:25" x14ac:dyDescent="0.25">
      <c r="W6832" s="107"/>
      <c r="X6832" s="62"/>
      <c r="Y6832" s="108"/>
    </row>
    <row r="6833" spans="23:25" x14ac:dyDescent="0.25">
      <c r="W6833" s="107"/>
      <c r="X6833" s="62"/>
      <c r="Y6833" s="108"/>
    </row>
    <row r="6834" spans="23:25" x14ac:dyDescent="0.25">
      <c r="W6834" s="107"/>
      <c r="X6834" s="62"/>
      <c r="Y6834" s="108"/>
    </row>
    <row r="6835" spans="23:25" x14ac:dyDescent="0.25">
      <c r="W6835" s="107"/>
      <c r="X6835" s="62"/>
      <c r="Y6835" s="108"/>
    </row>
    <row r="6836" spans="23:25" x14ac:dyDescent="0.25">
      <c r="W6836" s="107"/>
      <c r="X6836" s="62"/>
      <c r="Y6836" s="108"/>
    </row>
    <row r="6837" spans="23:25" x14ac:dyDescent="0.25">
      <c r="W6837" s="107"/>
      <c r="X6837" s="62"/>
      <c r="Y6837" s="108"/>
    </row>
    <row r="6838" spans="23:25" x14ac:dyDescent="0.25">
      <c r="W6838" s="107"/>
      <c r="X6838" s="62"/>
      <c r="Y6838" s="108"/>
    </row>
    <row r="6839" spans="23:25" x14ac:dyDescent="0.25">
      <c r="W6839" s="107"/>
      <c r="X6839" s="62"/>
      <c r="Y6839" s="108"/>
    </row>
    <row r="6840" spans="23:25" x14ac:dyDescent="0.25">
      <c r="W6840" s="107"/>
      <c r="X6840" s="62"/>
      <c r="Y6840" s="108"/>
    </row>
    <row r="6841" spans="23:25" x14ac:dyDescent="0.25">
      <c r="W6841" s="107"/>
      <c r="X6841" s="62"/>
      <c r="Y6841" s="108"/>
    </row>
    <row r="6842" spans="23:25" x14ac:dyDescent="0.25">
      <c r="W6842" s="107"/>
      <c r="X6842" s="62"/>
      <c r="Y6842" s="108"/>
    </row>
    <row r="6843" spans="23:25" x14ac:dyDescent="0.25">
      <c r="W6843" s="107"/>
      <c r="X6843" s="62"/>
      <c r="Y6843" s="108"/>
    </row>
    <row r="6844" spans="23:25" x14ac:dyDescent="0.25">
      <c r="W6844" s="107"/>
      <c r="X6844" s="62"/>
      <c r="Y6844" s="108"/>
    </row>
    <row r="6845" spans="23:25" x14ac:dyDescent="0.25">
      <c r="W6845" s="107"/>
      <c r="X6845" s="62"/>
      <c r="Y6845" s="108"/>
    </row>
    <row r="6846" spans="23:25" x14ac:dyDescent="0.25">
      <c r="W6846" s="107"/>
      <c r="X6846" s="62"/>
      <c r="Y6846" s="108"/>
    </row>
    <row r="6847" spans="23:25" x14ac:dyDescent="0.25">
      <c r="W6847" s="107"/>
      <c r="X6847" s="62"/>
      <c r="Y6847" s="108"/>
    </row>
    <row r="6848" spans="23:25" x14ac:dyDescent="0.25">
      <c r="W6848" s="107"/>
      <c r="X6848" s="62"/>
      <c r="Y6848" s="108"/>
    </row>
    <row r="6849" spans="23:25" x14ac:dyDescent="0.25">
      <c r="W6849" s="107"/>
      <c r="X6849" s="62"/>
      <c r="Y6849" s="108"/>
    </row>
    <row r="6850" spans="23:25" x14ac:dyDescent="0.25">
      <c r="W6850" s="107"/>
      <c r="X6850" s="62"/>
      <c r="Y6850" s="108"/>
    </row>
    <row r="6851" spans="23:25" x14ac:dyDescent="0.25">
      <c r="W6851" s="107"/>
      <c r="X6851" s="62"/>
      <c r="Y6851" s="108"/>
    </row>
    <row r="6852" spans="23:25" x14ac:dyDescent="0.25">
      <c r="W6852" s="107"/>
      <c r="X6852" s="62"/>
      <c r="Y6852" s="108"/>
    </row>
    <row r="6853" spans="23:25" x14ac:dyDescent="0.25">
      <c r="W6853" s="107"/>
      <c r="X6853" s="62"/>
      <c r="Y6853" s="108"/>
    </row>
    <row r="6854" spans="23:25" x14ac:dyDescent="0.25">
      <c r="W6854" s="107"/>
      <c r="X6854" s="62"/>
      <c r="Y6854" s="108"/>
    </row>
    <row r="6855" spans="23:25" x14ac:dyDescent="0.25">
      <c r="W6855" s="107"/>
      <c r="X6855" s="62"/>
      <c r="Y6855" s="108"/>
    </row>
    <row r="6856" spans="23:25" x14ac:dyDescent="0.25">
      <c r="W6856" s="107"/>
      <c r="X6856" s="62"/>
      <c r="Y6856" s="108"/>
    </row>
    <row r="6857" spans="23:25" x14ac:dyDescent="0.25">
      <c r="W6857" s="107"/>
      <c r="X6857" s="62"/>
      <c r="Y6857" s="108"/>
    </row>
    <row r="6858" spans="23:25" x14ac:dyDescent="0.25">
      <c r="W6858" s="107"/>
      <c r="X6858" s="62"/>
      <c r="Y6858" s="108"/>
    </row>
    <row r="6859" spans="23:25" x14ac:dyDescent="0.25">
      <c r="W6859" s="107"/>
      <c r="X6859" s="62"/>
      <c r="Y6859" s="108"/>
    </row>
    <row r="6860" spans="23:25" x14ac:dyDescent="0.25">
      <c r="W6860" s="107"/>
      <c r="X6860" s="62"/>
      <c r="Y6860" s="108"/>
    </row>
    <row r="6861" spans="23:25" x14ac:dyDescent="0.25">
      <c r="W6861" s="107"/>
      <c r="X6861" s="62"/>
      <c r="Y6861" s="108"/>
    </row>
    <row r="6862" spans="23:25" x14ac:dyDescent="0.25">
      <c r="W6862" s="107"/>
      <c r="X6862" s="62"/>
      <c r="Y6862" s="108"/>
    </row>
    <row r="6863" spans="23:25" x14ac:dyDescent="0.25">
      <c r="W6863" s="107"/>
      <c r="X6863" s="62"/>
      <c r="Y6863" s="108"/>
    </row>
    <row r="6864" spans="23:25" x14ac:dyDescent="0.25">
      <c r="W6864" s="107"/>
      <c r="X6864" s="62"/>
      <c r="Y6864" s="108"/>
    </row>
    <row r="6865" spans="23:25" x14ac:dyDescent="0.25">
      <c r="W6865" s="107"/>
      <c r="X6865" s="62"/>
      <c r="Y6865" s="108"/>
    </row>
    <row r="6866" spans="23:25" x14ac:dyDescent="0.25">
      <c r="W6866" s="107"/>
      <c r="X6866" s="62"/>
      <c r="Y6866" s="108"/>
    </row>
    <row r="6867" spans="23:25" x14ac:dyDescent="0.25">
      <c r="W6867" s="107"/>
      <c r="X6867" s="62"/>
      <c r="Y6867" s="108"/>
    </row>
    <row r="6868" spans="23:25" x14ac:dyDescent="0.25">
      <c r="W6868" s="107"/>
      <c r="X6868" s="62"/>
      <c r="Y6868" s="108"/>
    </row>
    <row r="6869" spans="23:25" x14ac:dyDescent="0.25">
      <c r="W6869" s="107"/>
      <c r="X6869" s="62"/>
      <c r="Y6869" s="108"/>
    </row>
    <row r="6870" spans="23:25" x14ac:dyDescent="0.25">
      <c r="W6870" s="107"/>
      <c r="X6870" s="62"/>
      <c r="Y6870" s="108"/>
    </row>
    <row r="6871" spans="23:25" x14ac:dyDescent="0.25">
      <c r="W6871" s="107"/>
      <c r="X6871" s="62"/>
      <c r="Y6871" s="108"/>
    </row>
    <row r="6872" spans="23:25" x14ac:dyDescent="0.25">
      <c r="W6872" s="107"/>
      <c r="X6872" s="62"/>
      <c r="Y6872" s="108"/>
    </row>
    <row r="6873" spans="23:25" x14ac:dyDescent="0.25">
      <c r="W6873" s="107"/>
      <c r="X6873" s="62"/>
      <c r="Y6873" s="108"/>
    </row>
    <row r="6874" spans="23:25" x14ac:dyDescent="0.25">
      <c r="W6874" s="107"/>
      <c r="X6874" s="62"/>
      <c r="Y6874" s="108"/>
    </row>
    <row r="6875" spans="23:25" x14ac:dyDescent="0.25">
      <c r="W6875" s="107"/>
      <c r="X6875" s="62"/>
      <c r="Y6875" s="108"/>
    </row>
    <row r="6876" spans="23:25" x14ac:dyDescent="0.25">
      <c r="W6876" s="107"/>
      <c r="X6876" s="62"/>
      <c r="Y6876" s="108"/>
    </row>
    <row r="6877" spans="23:25" x14ac:dyDescent="0.25">
      <c r="W6877" s="107"/>
      <c r="X6877" s="62"/>
      <c r="Y6877" s="108"/>
    </row>
    <row r="6878" spans="23:25" x14ac:dyDescent="0.25">
      <c r="W6878" s="107"/>
      <c r="X6878" s="62"/>
      <c r="Y6878" s="108"/>
    </row>
    <row r="6879" spans="23:25" x14ac:dyDescent="0.25">
      <c r="W6879" s="107"/>
      <c r="X6879" s="62"/>
      <c r="Y6879" s="108"/>
    </row>
    <row r="6880" spans="23:25" x14ac:dyDescent="0.25">
      <c r="W6880" s="107"/>
      <c r="X6880" s="62"/>
      <c r="Y6880" s="108"/>
    </row>
    <row r="6881" spans="23:25" x14ac:dyDescent="0.25">
      <c r="W6881" s="107"/>
      <c r="X6881" s="62"/>
      <c r="Y6881" s="108"/>
    </row>
    <row r="6882" spans="23:25" x14ac:dyDescent="0.25">
      <c r="W6882" s="107"/>
      <c r="X6882" s="62"/>
      <c r="Y6882" s="108"/>
    </row>
    <row r="6883" spans="23:25" x14ac:dyDescent="0.25">
      <c r="W6883" s="107"/>
      <c r="X6883" s="62"/>
      <c r="Y6883" s="108"/>
    </row>
    <row r="6884" spans="23:25" x14ac:dyDescent="0.25">
      <c r="W6884" s="107"/>
      <c r="X6884" s="62"/>
      <c r="Y6884" s="108"/>
    </row>
    <row r="6885" spans="23:25" x14ac:dyDescent="0.25">
      <c r="W6885" s="107"/>
      <c r="X6885" s="62"/>
      <c r="Y6885" s="108"/>
    </row>
    <row r="6886" spans="23:25" x14ac:dyDescent="0.25">
      <c r="W6886" s="107"/>
      <c r="X6886" s="62"/>
      <c r="Y6886" s="108"/>
    </row>
    <row r="6887" spans="23:25" x14ac:dyDescent="0.25">
      <c r="W6887" s="107"/>
      <c r="X6887" s="62"/>
      <c r="Y6887" s="108"/>
    </row>
    <row r="6888" spans="23:25" x14ac:dyDescent="0.25">
      <c r="W6888" s="107"/>
      <c r="X6888" s="62"/>
      <c r="Y6888" s="108"/>
    </row>
    <row r="6889" spans="23:25" x14ac:dyDescent="0.25">
      <c r="W6889" s="107"/>
      <c r="X6889" s="62"/>
      <c r="Y6889" s="108"/>
    </row>
    <row r="6890" spans="23:25" x14ac:dyDescent="0.25">
      <c r="W6890" s="107"/>
      <c r="X6890" s="62"/>
      <c r="Y6890" s="108"/>
    </row>
    <row r="6891" spans="23:25" x14ac:dyDescent="0.25">
      <c r="W6891" s="107"/>
      <c r="X6891" s="62"/>
      <c r="Y6891" s="108"/>
    </row>
    <row r="6892" spans="23:25" x14ac:dyDescent="0.25">
      <c r="W6892" s="107"/>
      <c r="X6892" s="62"/>
      <c r="Y6892" s="108"/>
    </row>
    <row r="6893" spans="23:25" x14ac:dyDescent="0.25">
      <c r="W6893" s="107"/>
      <c r="X6893" s="62"/>
      <c r="Y6893" s="108"/>
    </row>
    <row r="6894" spans="23:25" x14ac:dyDescent="0.25">
      <c r="W6894" s="107"/>
      <c r="X6894" s="62"/>
      <c r="Y6894" s="108"/>
    </row>
    <row r="6895" spans="23:25" x14ac:dyDescent="0.25">
      <c r="W6895" s="107"/>
      <c r="X6895" s="62"/>
      <c r="Y6895" s="108"/>
    </row>
    <row r="6896" spans="23:25" x14ac:dyDescent="0.25">
      <c r="W6896" s="107"/>
      <c r="X6896" s="62"/>
      <c r="Y6896" s="108"/>
    </row>
    <row r="6897" spans="23:25" x14ac:dyDescent="0.25">
      <c r="W6897" s="107"/>
      <c r="X6897" s="62"/>
      <c r="Y6897" s="108"/>
    </row>
    <row r="6898" spans="23:25" x14ac:dyDescent="0.25">
      <c r="W6898" s="107"/>
      <c r="X6898" s="62"/>
      <c r="Y6898" s="108"/>
    </row>
    <row r="6899" spans="23:25" x14ac:dyDescent="0.25">
      <c r="W6899" s="107"/>
      <c r="X6899" s="62"/>
      <c r="Y6899" s="108"/>
    </row>
    <row r="6900" spans="23:25" x14ac:dyDescent="0.25">
      <c r="W6900" s="107"/>
      <c r="X6900" s="62"/>
      <c r="Y6900" s="108"/>
    </row>
    <row r="6901" spans="23:25" x14ac:dyDescent="0.25">
      <c r="W6901" s="107"/>
      <c r="X6901" s="62"/>
      <c r="Y6901" s="108"/>
    </row>
    <row r="6902" spans="23:25" x14ac:dyDescent="0.25">
      <c r="W6902" s="107"/>
      <c r="X6902" s="62"/>
      <c r="Y6902" s="108"/>
    </row>
    <row r="6903" spans="23:25" x14ac:dyDescent="0.25">
      <c r="W6903" s="107"/>
      <c r="X6903" s="62"/>
      <c r="Y6903" s="108"/>
    </row>
    <row r="6904" spans="23:25" x14ac:dyDescent="0.25">
      <c r="W6904" s="107"/>
      <c r="X6904" s="62"/>
      <c r="Y6904" s="108"/>
    </row>
    <row r="6905" spans="23:25" x14ac:dyDescent="0.25">
      <c r="W6905" s="107"/>
      <c r="X6905" s="62"/>
      <c r="Y6905" s="108"/>
    </row>
    <row r="6906" spans="23:25" x14ac:dyDescent="0.25">
      <c r="W6906" s="107"/>
      <c r="X6906" s="62"/>
      <c r="Y6906" s="108"/>
    </row>
    <row r="6907" spans="23:25" x14ac:dyDescent="0.25">
      <c r="W6907" s="107"/>
      <c r="X6907" s="62"/>
      <c r="Y6907" s="108"/>
    </row>
    <row r="6908" spans="23:25" x14ac:dyDescent="0.25">
      <c r="W6908" s="107"/>
      <c r="X6908" s="62"/>
      <c r="Y6908" s="108"/>
    </row>
    <row r="6909" spans="23:25" x14ac:dyDescent="0.25">
      <c r="W6909" s="107"/>
      <c r="X6909" s="62"/>
      <c r="Y6909" s="108"/>
    </row>
    <row r="6910" spans="23:25" x14ac:dyDescent="0.25">
      <c r="W6910" s="107"/>
      <c r="X6910" s="62"/>
      <c r="Y6910" s="108"/>
    </row>
    <row r="6911" spans="23:25" x14ac:dyDescent="0.25">
      <c r="W6911" s="107"/>
      <c r="X6911" s="62"/>
      <c r="Y6911" s="108"/>
    </row>
    <row r="6912" spans="23:25" x14ac:dyDescent="0.25">
      <c r="W6912" s="107"/>
      <c r="X6912" s="62"/>
      <c r="Y6912" s="108"/>
    </row>
    <row r="6913" spans="23:25" x14ac:dyDescent="0.25">
      <c r="W6913" s="107"/>
      <c r="X6913" s="62"/>
      <c r="Y6913" s="108"/>
    </row>
    <row r="6914" spans="23:25" x14ac:dyDescent="0.25">
      <c r="W6914" s="107"/>
      <c r="X6914" s="62"/>
      <c r="Y6914" s="108"/>
    </row>
    <row r="6915" spans="23:25" x14ac:dyDescent="0.25">
      <c r="W6915" s="107"/>
      <c r="X6915" s="62"/>
      <c r="Y6915" s="108"/>
    </row>
    <row r="6916" spans="23:25" x14ac:dyDescent="0.25">
      <c r="W6916" s="107"/>
      <c r="X6916" s="62"/>
      <c r="Y6916" s="108"/>
    </row>
    <row r="6917" spans="23:25" x14ac:dyDescent="0.25">
      <c r="W6917" s="107"/>
      <c r="X6917" s="62"/>
      <c r="Y6917" s="108"/>
    </row>
    <row r="6918" spans="23:25" x14ac:dyDescent="0.25">
      <c r="W6918" s="107"/>
      <c r="X6918" s="62"/>
      <c r="Y6918" s="108"/>
    </row>
    <row r="6919" spans="23:25" x14ac:dyDescent="0.25">
      <c r="W6919" s="107"/>
      <c r="X6919" s="62"/>
      <c r="Y6919" s="108"/>
    </row>
    <row r="6920" spans="23:25" x14ac:dyDescent="0.25">
      <c r="W6920" s="107"/>
      <c r="X6920" s="62"/>
      <c r="Y6920" s="108"/>
    </row>
    <row r="6921" spans="23:25" x14ac:dyDescent="0.25">
      <c r="W6921" s="107"/>
      <c r="X6921" s="62"/>
      <c r="Y6921" s="108"/>
    </row>
    <row r="6922" spans="23:25" x14ac:dyDescent="0.25">
      <c r="W6922" s="107"/>
      <c r="X6922" s="62"/>
      <c r="Y6922" s="108"/>
    </row>
    <row r="6923" spans="23:25" x14ac:dyDescent="0.25">
      <c r="W6923" s="107"/>
      <c r="X6923" s="62"/>
      <c r="Y6923" s="108"/>
    </row>
    <row r="6924" spans="23:25" x14ac:dyDescent="0.25">
      <c r="W6924" s="107"/>
      <c r="X6924" s="62"/>
      <c r="Y6924" s="108"/>
    </row>
    <row r="6925" spans="23:25" x14ac:dyDescent="0.25">
      <c r="W6925" s="107"/>
      <c r="X6925" s="62"/>
      <c r="Y6925" s="108"/>
    </row>
    <row r="6926" spans="23:25" x14ac:dyDescent="0.25">
      <c r="W6926" s="107"/>
      <c r="X6926" s="62"/>
      <c r="Y6926" s="108"/>
    </row>
    <row r="6927" spans="23:25" x14ac:dyDescent="0.25">
      <c r="W6927" s="107"/>
      <c r="X6927" s="62"/>
      <c r="Y6927" s="108"/>
    </row>
    <row r="6928" spans="23:25" x14ac:dyDescent="0.25">
      <c r="W6928" s="107"/>
      <c r="X6928" s="62"/>
      <c r="Y6928" s="108"/>
    </row>
    <row r="6929" spans="23:25" x14ac:dyDescent="0.25">
      <c r="W6929" s="107"/>
      <c r="X6929" s="62"/>
      <c r="Y6929" s="108"/>
    </row>
    <row r="6930" spans="23:25" x14ac:dyDescent="0.25">
      <c r="W6930" s="107"/>
      <c r="X6930" s="62"/>
      <c r="Y6930" s="108"/>
    </row>
    <row r="6931" spans="23:25" x14ac:dyDescent="0.25">
      <c r="W6931" s="107"/>
      <c r="X6931" s="62"/>
      <c r="Y6931" s="108"/>
    </row>
    <row r="6932" spans="23:25" x14ac:dyDescent="0.25">
      <c r="W6932" s="107"/>
      <c r="X6932" s="62"/>
      <c r="Y6932" s="108"/>
    </row>
    <row r="6933" spans="23:25" x14ac:dyDescent="0.25">
      <c r="W6933" s="107"/>
      <c r="X6933" s="62"/>
      <c r="Y6933" s="108"/>
    </row>
    <row r="6934" spans="23:25" x14ac:dyDescent="0.25">
      <c r="W6934" s="107"/>
      <c r="X6934" s="62"/>
      <c r="Y6934" s="108"/>
    </row>
    <row r="6935" spans="23:25" x14ac:dyDescent="0.25">
      <c r="W6935" s="107"/>
      <c r="X6935" s="62"/>
      <c r="Y6935" s="108"/>
    </row>
    <row r="6936" spans="23:25" x14ac:dyDescent="0.25">
      <c r="W6936" s="107"/>
      <c r="X6936" s="62"/>
      <c r="Y6936" s="108"/>
    </row>
    <row r="6937" spans="23:25" x14ac:dyDescent="0.25">
      <c r="W6937" s="107"/>
      <c r="X6937" s="62"/>
      <c r="Y6937" s="108"/>
    </row>
    <row r="6938" spans="23:25" x14ac:dyDescent="0.25">
      <c r="W6938" s="107"/>
      <c r="X6938" s="62"/>
      <c r="Y6938" s="108"/>
    </row>
    <row r="6939" spans="23:25" x14ac:dyDescent="0.25">
      <c r="W6939" s="107"/>
      <c r="X6939" s="62"/>
      <c r="Y6939" s="108"/>
    </row>
    <row r="6940" spans="23:25" x14ac:dyDescent="0.25">
      <c r="W6940" s="107"/>
      <c r="X6940" s="62"/>
      <c r="Y6940" s="108"/>
    </row>
    <row r="6941" spans="23:25" x14ac:dyDescent="0.25">
      <c r="W6941" s="107"/>
      <c r="X6941" s="62"/>
      <c r="Y6941" s="108"/>
    </row>
    <row r="6942" spans="23:25" x14ac:dyDescent="0.25">
      <c r="W6942" s="107"/>
      <c r="X6942" s="62"/>
      <c r="Y6942" s="108"/>
    </row>
    <row r="6943" spans="23:25" x14ac:dyDescent="0.25">
      <c r="W6943" s="107"/>
      <c r="X6943" s="62"/>
      <c r="Y6943" s="108"/>
    </row>
    <row r="6944" spans="23:25" x14ac:dyDescent="0.25">
      <c r="W6944" s="107"/>
      <c r="X6944" s="62"/>
      <c r="Y6944" s="108"/>
    </row>
    <row r="6945" spans="23:25" x14ac:dyDescent="0.25">
      <c r="W6945" s="107"/>
      <c r="X6945" s="62"/>
      <c r="Y6945" s="108"/>
    </row>
    <row r="6946" spans="23:25" x14ac:dyDescent="0.25">
      <c r="W6946" s="107"/>
      <c r="X6946" s="62"/>
      <c r="Y6946" s="108"/>
    </row>
    <row r="6947" spans="23:25" x14ac:dyDescent="0.25">
      <c r="W6947" s="107"/>
      <c r="X6947" s="62"/>
      <c r="Y6947" s="108"/>
    </row>
    <row r="6948" spans="23:25" x14ac:dyDescent="0.25">
      <c r="W6948" s="107"/>
      <c r="X6948" s="62"/>
      <c r="Y6948" s="108"/>
    </row>
    <row r="6949" spans="23:25" x14ac:dyDescent="0.25">
      <c r="W6949" s="107"/>
      <c r="X6949" s="62"/>
      <c r="Y6949" s="108"/>
    </row>
    <row r="6950" spans="23:25" x14ac:dyDescent="0.25">
      <c r="W6950" s="107"/>
      <c r="X6950" s="62"/>
      <c r="Y6950" s="108"/>
    </row>
    <row r="6951" spans="23:25" x14ac:dyDescent="0.25">
      <c r="W6951" s="107"/>
      <c r="X6951" s="62"/>
      <c r="Y6951" s="108"/>
    </row>
    <row r="6952" spans="23:25" x14ac:dyDescent="0.25">
      <c r="W6952" s="107"/>
      <c r="X6952" s="62"/>
      <c r="Y6952" s="108"/>
    </row>
    <row r="6953" spans="23:25" x14ac:dyDescent="0.25">
      <c r="W6953" s="107"/>
      <c r="X6953" s="62"/>
      <c r="Y6953" s="108"/>
    </row>
    <row r="6954" spans="23:25" x14ac:dyDescent="0.25">
      <c r="W6954" s="107"/>
      <c r="X6954" s="62"/>
      <c r="Y6954" s="108"/>
    </row>
    <row r="6955" spans="23:25" x14ac:dyDescent="0.25">
      <c r="W6955" s="107"/>
      <c r="X6955" s="62"/>
      <c r="Y6955" s="108"/>
    </row>
    <row r="6956" spans="23:25" x14ac:dyDescent="0.25">
      <c r="W6956" s="107"/>
      <c r="X6956" s="62"/>
      <c r="Y6956" s="108"/>
    </row>
    <row r="6957" spans="23:25" x14ac:dyDescent="0.25">
      <c r="W6957" s="107"/>
      <c r="X6957" s="62"/>
      <c r="Y6957" s="108"/>
    </row>
    <row r="6958" spans="23:25" x14ac:dyDescent="0.25">
      <c r="W6958" s="107"/>
      <c r="X6958" s="62"/>
      <c r="Y6958" s="108"/>
    </row>
    <row r="6959" spans="23:25" x14ac:dyDescent="0.25">
      <c r="W6959" s="107"/>
      <c r="X6959" s="62"/>
      <c r="Y6959" s="108"/>
    </row>
    <row r="6960" spans="23:25" x14ac:dyDescent="0.25">
      <c r="W6960" s="107"/>
      <c r="X6960" s="62"/>
      <c r="Y6960" s="108"/>
    </row>
    <row r="6961" spans="23:25" x14ac:dyDescent="0.25">
      <c r="W6961" s="107"/>
      <c r="X6961" s="62"/>
      <c r="Y6961" s="108"/>
    </row>
    <row r="6962" spans="23:25" x14ac:dyDescent="0.25">
      <c r="W6962" s="107"/>
      <c r="X6962" s="62"/>
      <c r="Y6962" s="108"/>
    </row>
    <row r="6963" spans="23:25" x14ac:dyDescent="0.25">
      <c r="W6963" s="107"/>
      <c r="X6963" s="62"/>
      <c r="Y6963" s="108"/>
    </row>
    <row r="6964" spans="23:25" x14ac:dyDescent="0.25">
      <c r="W6964" s="107"/>
      <c r="X6964" s="62"/>
      <c r="Y6964" s="108"/>
    </row>
    <row r="6965" spans="23:25" x14ac:dyDescent="0.25">
      <c r="W6965" s="107"/>
      <c r="X6965" s="62"/>
      <c r="Y6965" s="108"/>
    </row>
    <row r="6966" spans="23:25" x14ac:dyDescent="0.25">
      <c r="W6966" s="107"/>
      <c r="X6966" s="62"/>
      <c r="Y6966" s="108"/>
    </row>
    <row r="6967" spans="23:25" x14ac:dyDescent="0.25">
      <c r="W6967" s="107"/>
      <c r="X6967" s="62"/>
      <c r="Y6967" s="108"/>
    </row>
    <row r="6968" spans="23:25" x14ac:dyDescent="0.25">
      <c r="W6968" s="107"/>
      <c r="X6968" s="62"/>
      <c r="Y6968" s="108"/>
    </row>
    <row r="6969" spans="23:25" x14ac:dyDescent="0.25">
      <c r="W6969" s="107"/>
      <c r="X6969" s="62"/>
      <c r="Y6969" s="108"/>
    </row>
    <row r="6970" spans="23:25" x14ac:dyDescent="0.25">
      <c r="W6970" s="107"/>
      <c r="X6970" s="62"/>
      <c r="Y6970" s="108"/>
    </row>
    <row r="6971" spans="23:25" x14ac:dyDescent="0.25">
      <c r="W6971" s="107"/>
      <c r="X6971" s="62"/>
      <c r="Y6971" s="108"/>
    </row>
    <row r="6972" spans="23:25" x14ac:dyDescent="0.25">
      <c r="W6972" s="107"/>
      <c r="X6972" s="62"/>
      <c r="Y6972" s="108"/>
    </row>
    <row r="6973" spans="23:25" x14ac:dyDescent="0.25">
      <c r="W6973" s="107"/>
      <c r="X6973" s="62"/>
      <c r="Y6973" s="108"/>
    </row>
    <row r="6974" spans="23:25" x14ac:dyDescent="0.25">
      <c r="W6974" s="107"/>
      <c r="X6974" s="62"/>
      <c r="Y6974" s="108"/>
    </row>
    <row r="6975" spans="23:25" x14ac:dyDescent="0.25">
      <c r="W6975" s="107"/>
      <c r="X6975" s="62"/>
      <c r="Y6975" s="108"/>
    </row>
    <row r="6976" spans="23:25" x14ac:dyDescent="0.25">
      <c r="W6976" s="107"/>
      <c r="X6976" s="62"/>
      <c r="Y6976" s="108"/>
    </row>
    <row r="6977" spans="23:25" x14ac:dyDescent="0.25">
      <c r="W6977" s="107"/>
      <c r="X6977" s="62"/>
      <c r="Y6977" s="108"/>
    </row>
    <row r="6978" spans="23:25" x14ac:dyDescent="0.25">
      <c r="W6978" s="107"/>
      <c r="X6978" s="62"/>
      <c r="Y6978" s="108"/>
    </row>
    <row r="6979" spans="23:25" x14ac:dyDescent="0.25">
      <c r="W6979" s="107"/>
      <c r="X6979" s="62"/>
      <c r="Y6979" s="108"/>
    </row>
    <row r="6980" spans="23:25" x14ac:dyDescent="0.25">
      <c r="W6980" s="107"/>
      <c r="X6980" s="62"/>
      <c r="Y6980" s="108"/>
    </row>
    <row r="6981" spans="23:25" x14ac:dyDescent="0.25">
      <c r="W6981" s="107"/>
      <c r="X6981" s="62"/>
      <c r="Y6981" s="108"/>
    </row>
    <row r="6982" spans="23:25" x14ac:dyDescent="0.25">
      <c r="W6982" s="107"/>
      <c r="X6982" s="62"/>
      <c r="Y6982" s="108"/>
    </row>
    <row r="6983" spans="23:25" x14ac:dyDescent="0.25">
      <c r="W6983" s="107"/>
      <c r="X6983" s="62"/>
      <c r="Y6983" s="108"/>
    </row>
    <row r="6984" spans="23:25" x14ac:dyDescent="0.25">
      <c r="W6984" s="107"/>
      <c r="X6984" s="62"/>
      <c r="Y6984" s="108"/>
    </row>
    <row r="6985" spans="23:25" x14ac:dyDescent="0.25">
      <c r="W6985" s="107"/>
      <c r="X6985" s="62"/>
      <c r="Y6985" s="108"/>
    </row>
    <row r="6986" spans="23:25" x14ac:dyDescent="0.25">
      <c r="W6986" s="107"/>
      <c r="X6986" s="62"/>
      <c r="Y6986" s="108"/>
    </row>
    <row r="6987" spans="23:25" x14ac:dyDescent="0.25">
      <c r="W6987" s="107"/>
      <c r="X6987" s="62"/>
      <c r="Y6987" s="108"/>
    </row>
    <row r="6988" spans="23:25" x14ac:dyDescent="0.25">
      <c r="W6988" s="107"/>
      <c r="X6988" s="62"/>
      <c r="Y6988" s="108"/>
    </row>
    <row r="6989" spans="23:25" x14ac:dyDescent="0.25">
      <c r="W6989" s="107"/>
      <c r="X6989" s="62"/>
      <c r="Y6989" s="108"/>
    </row>
    <row r="6990" spans="23:25" x14ac:dyDescent="0.25">
      <c r="W6990" s="107"/>
      <c r="X6990" s="62"/>
      <c r="Y6990" s="108"/>
    </row>
    <row r="6991" spans="23:25" x14ac:dyDescent="0.25">
      <c r="W6991" s="107"/>
      <c r="X6991" s="62"/>
      <c r="Y6991" s="108"/>
    </row>
    <row r="6992" spans="23:25" x14ac:dyDescent="0.25">
      <c r="W6992" s="107"/>
      <c r="X6992" s="62"/>
      <c r="Y6992" s="108"/>
    </row>
    <row r="6993" spans="23:25" x14ac:dyDescent="0.25">
      <c r="W6993" s="107"/>
      <c r="X6993" s="62"/>
      <c r="Y6993" s="108"/>
    </row>
    <row r="6994" spans="23:25" x14ac:dyDescent="0.25">
      <c r="W6994" s="107"/>
      <c r="X6994" s="62"/>
      <c r="Y6994" s="108"/>
    </row>
    <row r="6995" spans="23:25" x14ac:dyDescent="0.25">
      <c r="W6995" s="107"/>
      <c r="X6995" s="62"/>
      <c r="Y6995" s="108"/>
    </row>
    <row r="6996" spans="23:25" x14ac:dyDescent="0.25">
      <c r="W6996" s="107"/>
      <c r="X6996" s="62"/>
      <c r="Y6996" s="108"/>
    </row>
    <row r="6997" spans="23:25" x14ac:dyDescent="0.25">
      <c r="W6997" s="107"/>
      <c r="X6997" s="62"/>
      <c r="Y6997" s="108"/>
    </row>
    <row r="6998" spans="23:25" x14ac:dyDescent="0.25">
      <c r="W6998" s="107"/>
      <c r="X6998" s="62"/>
      <c r="Y6998" s="108"/>
    </row>
    <row r="6999" spans="23:25" x14ac:dyDescent="0.25">
      <c r="W6999" s="107"/>
      <c r="X6999" s="62"/>
      <c r="Y6999" s="108"/>
    </row>
    <row r="7000" spans="23:25" x14ac:dyDescent="0.25">
      <c r="W7000" s="107"/>
      <c r="X7000" s="62"/>
      <c r="Y7000" s="108"/>
    </row>
    <row r="7001" spans="23:25" x14ac:dyDescent="0.25">
      <c r="W7001" s="107"/>
      <c r="X7001" s="62"/>
      <c r="Y7001" s="108"/>
    </row>
    <row r="7002" spans="23:25" x14ac:dyDescent="0.25">
      <c r="W7002" s="107"/>
      <c r="X7002" s="62"/>
      <c r="Y7002" s="108"/>
    </row>
    <row r="7003" spans="23:25" x14ac:dyDescent="0.25">
      <c r="W7003" s="107"/>
      <c r="X7003" s="62"/>
      <c r="Y7003" s="108"/>
    </row>
    <row r="7004" spans="23:25" x14ac:dyDescent="0.25">
      <c r="W7004" s="107"/>
      <c r="X7004" s="62"/>
      <c r="Y7004" s="108"/>
    </row>
    <row r="7005" spans="23:25" x14ac:dyDescent="0.25">
      <c r="W7005" s="107"/>
      <c r="X7005" s="62"/>
      <c r="Y7005" s="108"/>
    </row>
    <row r="7006" spans="23:25" x14ac:dyDescent="0.25">
      <c r="W7006" s="107"/>
      <c r="X7006" s="62"/>
      <c r="Y7006" s="108"/>
    </row>
    <row r="7007" spans="23:25" x14ac:dyDescent="0.25">
      <c r="W7007" s="107"/>
      <c r="X7007" s="62"/>
      <c r="Y7007" s="108"/>
    </row>
    <row r="7008" spans="23:25" x14ac:dyDescent="0.25">
      <c r="W7008" s="107"/>
      <c r="X7008" s="62"/>
      <c r="Y7008" s="108"/>
    </row>
    <row r="7009" spans="23:25" x14ac:dyDescent="0.25">
      <c r="W7009" s="107"/>
      <c r="X7009" s="62"/>
      <c r="Y7009" s="108"/>
    </row>
    <row r="7010" spans="23:25" x14ac:dyDescent="0.25">
      <c r="W7010" s="107"/>
      <c r="X7010" s="62"/>
      <c r="Y7010" s="108"/>
    </row>
    <row r="7011" spans="23:25" x14ac:dyDescent="0.25">
      <c r="W7011" s="107"/>
      <c r="X7011" s="62"/>
      <c r="Y7011" s="108"/>
    </row>
    <row r="7012" spans="23:25" x14ac:dyDescent="0.25">
      <c r="W7012" s="107"/>
      <c r="X7012" s="62"/>
      <c r="Y7012" s="108"/>
    </row>
    <row r="7013" spans="23:25" x14ac:dyDescent="0.25">
      <c r="W7013" s="107"/>
      <c r="X7013" s="62"/>
      <c r="Y7013" s="108"/>
    </row>
    <row r="7014" spans="23:25" x14ac:dyDescent="0.25">
      <c r="W7014" s="107"/>
      <c r="X7014" s="62"/>
      <c r="Y7014" s="108"/>
    </row>
    <row r="7015" spans="23:25" x14ac:dyDescent="0.25">
      <c r="W7015" s="107"/>
      <c r="X7015" s="62"/>
      <c r="Y7015" s="108"/>
    </row>
    <row r="7016" spans="23:25" x14ac:dyDescent="0.25">
      <c r="W7016" s="107"/>
      <c r="X7016" s="62"/>
      <c r="Y7016" s="108"/>
    </row>
    <row r="7017" spans="23:25" x14ac:dyDescent="0.25">
      <c r="W7017" s="107"/>
      <c r="X7017" s="62"/>
      <c r="Y7017" s="108"/>
    </row>
    <row r="7018" spans="23:25" x14ac:dyDescent="0.25">
      <c r="W7018" s="107"/>
      <c r="X7018" s="62"/>
      <c r="Y7018" s="108"/>
    </row>
    <row r="7019" spans="23:25" x14ac:dyDescent="0.25">
      <c r="W7019" s="107"/>
      <c r="X7019" s="62"/>
      <c r="Y7019" s="108"/>
    </row>
    <row r="7020" spans="23:25" x14ac:dyDescent="0.25">
      <c r="W7020" s="107"/>
      <c r="X7020" s="62"/>
      <c r="Y7020" s="108"/>
    </row>
    <row r="7021" spans="23:25" x14ac:dyDescent="0.25">
      <c r="W7021" s="107"/>
      <c r="X7021" s="62"/>
      <c r="Y7021" s="108"/>
    </row>
    <row r="7022" spans="23:25" x14ac:dyDescent="0.25">
      <c r="W7022" s="107"/>
      <c r="X7022" s="62"/>
      <c r="Y7022" s="108"/>
    </row>
    <row r="7023" spans="23:25" x14ac:dyDescent="0.25">
      <c r="W7023" s="107"/>
      <c r="X7023" s="62"/>
      <c r="Y7023" s="108"/>
    </row>
    <row r="7024" spans="23:25" x14ac:dyDescent="0.25">
      <c r="W7024" s="107"/>
      <c r="X7024" s="62"/>
      <c r="Y7024" s="108"/>
    </row>
    <row r="7025" spans="23:25" x14ac:dyDescent="0.25">
      <c r="W7025" s="107"/>
      <c r="X7025" s="62"/>
      <c r="Y7025" s="108"/>
    </row>
    <row r="7026" spans="23:25" x14ac:dyDescent="0.25">
      <c r="W7026" s="107"/>
      <c r="X7026" s="62"/>
      <c r="Y7026" s="108"/>
    </row>
    <row r="7027" spans="23:25" x14ac:dyDescent="0.25">
      <c r="W7027" s="107"/>
      <c r="X7027" s="62"/>
      <c r="Y7027" s="108"/>
    </row>
    <row r="7028" spans="23:25" x14ac:dyDescent="0.25">
      <c r="W7028" s="107"/>
      <c r="X7028" s="62"/>
      <c r="Y7028" s="108"/>
    </row>
    <row r="7029" spans="23:25" x14ac:dyDescent="0.25">
      <c r="W7029" s="107"/>
      <c r="X7029" s="62"/>
      <c r="Y7029" s="108"/>
    </row>
    <row r="7030" spans="23:25" x14ac:dyDescent="0.25">
      <c r="W7030" s="107"/>
      <c r="X7030" s="62"/>
      <c r="Y7030" s="108"/>
    </row>
    <row r="7031" spans="23:25" x14ac:dyDescent="0.25">
      <c r="W7031" s="107"/>
      <c r="X7031" s="62"/>
      <c r="Y7031" s="108"/>
    </row>
    <row r="7032" spans="23:25" x14ac:dyDescent="0.25">
      <c r="W7032" s="107"/>
      <c r="X7032" s="62"/>
      <c r="Y7032" s="108"/>
    </row>
    <row r="7033" spans="23:25" x14ac:dyDescent="0.25">
      <c r="W7033" s="107"/>
      <c r="X7033" s="62"/>
      <c r="Y7033" s="108"/>
    </row>
    <row r="7034" spans="23:25" x14ac:dyDescent="0.25">
      <c r="W7034" s="107"/>
      <c r="X7034" s="62"/>
      <c r="Y7034" s="108"/>
    </row>
    <row r="7035" spans="23:25" x14ac:dyDescent="0.25">
      <c r="W7035" s="107"/>
      <c r="X7035" s="62"/>
      <c r="Y7035" s="108"/>
    </row>
    <row r="7036" spans="23:25" x14ac:dyDescent="0.25">
      <c r="W7036" s="107"/>
      <c r="X7036" s="62"/>
      <c r="Y7036" s="108"/>
    </row>
    <row r="7037" spans="23:25" x14ac:dyDescent="0.25">
      <c r="W7037" s="107"/>
      <c r="X7037" s="62"/>
      <c r="Y7037" s="108"/>
    </row>
    <row r="7038" spans="23:25" x14ac:dyDescent="0.25">
      <c r="W7038" s="107"/>
      <c r="X7038" s="62"/>
      <c r="Y7038" s="108"/>
    </row>
    <row r="7039" spans="23:25" x14ac:dyDescent="0.25">
      <c r="W7039" s="107"/>
      <c r="X7039" s="62"/>
      <c r="Y7039" s="108"/>
    </row>
    <row r="7040" spans="23:25" x14ac:dyDescent="0.25">
      <c r="W7040" s="107"/>
      <c r="X7040" s="62"/>
      <c r="Y7040" s="108"/>
    </row>
    <row r="7041" spans="23:25" x14ac:dyDescent="0.25">
      <c r="W7041" s="107"/>
      <c r="X7041" s="62"/>
      <c r="Y7041" s="108"/>
    </row>
    <row r="7042" spans="23:25" x14ac:dyDescent="0.25">
      <c r="W7042" s="107"/>
      <c r="X7042" s="62"/>
      <c r="Y7042" s="108"/>
    </row>
    <row r="7043" spans="23:25" x14ac:dyDescent="0.25">
      <c r="W7043" s="107"/>
      <c r="X7043" s="62"/>
      <c r="Y7043" s="108"/>
    </row>
    <row r="7044" spans="23:25" x14ac:dyDescent="0.25">
      <c r="W7044" s="107"/>
      <c r="X7044" s="62"/>
      <c r="Y7044" s="108"/>
    </row>
    <row r="7045" spans="23:25" x14ac:dyDescent="0.25">
      <c r="W7045" s="107"/>
      <c r="X7045" s="62"/>
      <c r="Y7045" s="108"/>
    </row>
    <row r="7046" spans="23:25" x14ac:dyDescent="0.25">
      <c r="W7046" s="107"/>
      <c r="X7046" s="62"/>
      <c r="Y7046" s="108"/>
    </row>
    <row r="7047" spans="23:25" x14ac:dyDescent="0.25">
      <c r="W7047" s="107"/>
      <c r="X7047" s="62"/>
      <c r="Y7047" s="108"/>
    </row>
    <row r="7048" spans="23:25" x14ac:dyDescent="0.25">
      <c r="W7048" s="107"/>
      <c r="X7048" s="62"/>
      <c r="Y7048" s="108"/>
    </row>
    <row r="7049" spans="23:25" x14ac:dyDescent="0.25">
      <c r="W7049" s="107"/>
      <c r="X7049" s="62"/>
      <c r="Y7049" s="108"/>
    </row>
    <row r="7050" spans="23:25" x14ac:dyDescent="0.25">
      <c r="W7050" s="107"/>
      <c r="X7050" s="62"/>
      <c r="Y7050" s="108"/>
    </row>
    <row r="7051" spans="23:25" x14ac:dyDescent="0.25">
      <c r="W7051" s="107"/>
      <c r="X7051" s="62"/>
      <c r="Y7051" s="108"/>
    </row>
    <row r="7052" spans="23:25" x14ac:dyDescent="0.25">
      <c r="W7052" s="107"/>
      <c r="X7052" s="62"/>
      <c r="Y7052" s="108"/>
    </row>
    <row r="7053" spans="23:25" x14ac:dyDescent="0.25">
      <c r="W7053" s="107"/>
      <c r="X7053" s="62"/>
      <c r="Y7053" s="108"/>
    </row>
    <row r="7054" spans="23:25" x14ac:dyDescent="0.25">
      <c r="W7054" s="107"/>
      <c r="X7054" s="62"/>
      <c r="Y7054" s="108"/>
    </row>
    <row r="7055" spans="23:25" x14ac:dyDescent="0.25">
      <c r="W7055" s="107"/>
      <c r="X7055" s="62"/>
      <c r="Y7055" s="108"/>
    </row>
    <row r="7056" spans="23:25" x14ac:dyDescent="0.25">
      <c r="W7056" s="107"/>
      <c r="X7056" s="62"/>
      <c r="Y7056" s="108"/>
    </row>
    <row r="7057" spans="23:25" x14ac:dyDescent="0.25">
      <c r="W7057" s="107"/>
      <c r="X7057" s="62"/>
      <c r="Y7057" s="108"/>
    </row>
    <row r="7058" spans="23:25" x14ac:dyDescent="0.25">
      <c r="W7058" s="107"/>
      <c r="X7058" s="62"/>
      <c r="Y7058" s="108"/>
    </row>
    <row r="7059" spans="23:25" x14ac:dyDescent="0.25">
      <c r="W7059" s="107"/>
      <c r="X7059" s="62"/>
      <c r="Y7059" s="108"/>
    </row>
    <row r="7060" spans="23:25" x14ac:dyDescent="0.25">
      <c r="W7060" s="107"/>
      <c r="X7060" s="62"/>
      <c r="Y7060" s="108"/>
    </row>
    <row r="7061" spans="23:25" x14ac:dyDescent="0.25">
      <c r="W7061" s="107"/>
      <c r="X7061" s="62"/>
      <c r="Y7061" s="108"/>
    </row>
    <row r="7062" spans="23:25" x14ac:dyDescent="0.25">
      <c r="W7062" s="107"/>
      <c r="X7062" s="62"/>
      <c r="Y7062" s="108"/>
    </row>
    <row r="7063" spans="23:25" x14ac:dyDescent="0.25">
      <c r="W7063" s="107"/>
      <c r="X7063" s="62"/>
      <c r="Y7063" s="108"/>
    </row>
    <row r="7064" spans="23:25" x14ac:dyDescent="0.25">
      <c r="W7064" s="107"/>
      <c r="X7064" s="62"/>
      <c r="Y7064" s="108"/>
    </row>
    <row r="7065" spans="23:25" x14ac:dyDescent="0.25">
      <c r="W7065" s="107"/>
      <c r="X7065" s="62"/>
      <c r="Y7065" s="108"/>
    </row>
    <row r="7066" spans="23:25" x14ac:dyDescent="0.25">
      <c r="W7066" s="107"/>
      <c r="X7066" s="62"/>
      <c r="Y7066" s="108"/>
    </row>
    <row r="7067" spans="23:25" x14ac:dyDescent="0.25">
      <c r="W7067" s="107"/>
      <c r="X7067" s="62"/>
      <c r="Y7067" s="108"/>
    </row>
    <row r="7068" spans="23:25" x14ac:dyDescent="0.25">
      <c r="W7068" s="107"/>
      <c r="X7068" s="62"/>
      <c r="Y7068" s="108"/>
    </row>
    <row r="7069" spans="23:25" x14ac:dyDescent="0.25">
      <c r="W7069" s="107"/>
      <c r="X7069" s="62"/>
      <c r="Y7069" s="108"/>
    </row>
    <row r="7070" spans="23:25" x14ac:dyDescent="0.25">
      <c r="W7070" s="107"/>
      <c r="X7070" s="62"/>
      <c r="Y7070" s="108"/>
    </row>
    <row r="7071" spans="23:25" x14ac:dyDescent="0.25">
      <c r="W7071" s="107"/>
      <c r="X7071" s="62"/>
      <c r="Y7071" s="108"/>
    </row>
    <row r="7072" spans="23:25" x14ac:dyDescent="0.25">
      <c r="W7072" s="107"/>
      <c r="X7072" s="62"/>
      <c r="Y7072" s="108"/>
    </row>
    <row r="7073" spans="23:25" x14ac:dyDescent="0.25">
      <c r="W7073" s="107"/>
      <c r="X7073" s="62"/>
      <c r="Y7073" s="108"/>
    </row>
    <row r="7074" spans="23:25" x14ac:dyDescent="0.25">
      <c r="W7074" s="107"/>
      <c r="X7074" s="62"/>
      <c r="Y7074" s="108"/>
    </row>
    <row r="7075" spans="23:25" x14ac:dyDescent="0.25">
      <c r="W7075" s="107"/>
      <c r="X7075" s="62"/>
      <c r="Y7075" s="108"/>
    </row>
    <row r="7076" spans="23:25" x14ac:dyDescent="0.25">
      <c r="W7076" s="107"/>
      <c r="X7076" s="62"/>
      <c r="Y7076" s="108"/>
    </row>
    <row r="7077" spans="23:25" x14ac:dyDescent="0.25">
      <c r="W7077" s="107"/>
      <c r="X7077" s="62"/>
      <c r="Y7077" s="108"/>
    </row>
    <row r="7078" spans="23:25" x14ac:dyDescent="0.25">
      <c r="W7078" s="107"/>
      <c r="X7078" s="62"/>
      <c r="Y7078" s="108"/>
    </row>
    <row r="7079" spans="23:25" x14ac:dyDescent="0.25">
      <c r="W7079" s="107"/>
      <c r="X7079" s="62"/>
      <c r="Y7079" s="108"/>
    </row>
    <row r="7080" spans="23:25" x14ac:dyDescent="0.25">
      <c r="W7080" s="107"/>
      <c r="X7080" s="62"/>
      <c r="Y7080" s="108"/>
    </row>
    <row r="7081" spans="23:25" x14ac:dyDescent="0.25">
      <c r="W7081" s="107"/>
      <c r="X7081" s="62"/>
      <c r="Y7081" s="108"/>
    </row>
    <row r="7082" spans="23:25" x14ac:dyDescent="0.25">
      <c r="W7082" s="107"/>
      <c r="X7082" s="62"/>
      <c r="Y7082" s="108"/>
    </row>
    <row r="7083" spans="23:25" x14ac:dyDescent="0.25">
      <c r="W7083" s="107"/>
      <c r="X7083" s="62"/>
      <c r="Y7083" s="108"/>
    </row>
    <row r="7084" spans="23:25" x14ac:dyDescent="0.25">
      <c r="W7084" s="107"/>
      <c r="X7084" s="62"/>
      <c r="Y7084" s="108"/>
    </row>
    <row r="7085" spans="23:25" x14ac:dyDescent="0.25">
      <c r="W7085" s="107"/>
      <c r="X7085" s="62"/>
      <c r="Y7085" s="108"/>
    </row>
    <row r="7086" spans="23:25" x14ac:dyDescent="0.25">
      <c r="W7086" s="107"/>
      <c r="X7086" s="62"/>
      <c r="Y7086" s="108"/>
    </row>
    <row r="7087" spans="23:25" x14ac:dyDescent="0.25">
      <c r="W7087" s="107"/>
      <c r="X7087" s="62"/>
      <c r="Y7087" s="108"/>
    </row>
    <row r="7088" spans="23:25" x14ac:dyDescent="0.25">
      <c r="W7088" s="107"/>
      <c r="X7088" s="62"/>
      <c r="Y7088" s="108"/>
    </row>
    <row r="7089" spans="23:25" x14ac:dyDescent="0.25">
      <c r="W7089" s="107"/>
      <c r="X7089" s="62"/>
      <c r="Y7089" s="108"/>
    </row>
    <row r="7090" spans="23:25" x14ac:dyDescent="0.25">
      <c r="W7090" s="107"/>
      <c r="X7090" s="62"/>
      <c r="Y7090" s="108"/>
    </row>
    <row r="7091" spans="23:25" x14ac:dyDescent="0.25">
      <c r="W7091" s="107"/>
      <c r="X7091" s="62"/>
      <c r="Y7091" s="108"/>
    </row>
    <row r="7092" spans="23:25" x14ac:dyDescent="0.25">
      <c r="W7092" s="107"/>
      <c r="X7092" s="62"/>
      <c r="Y7092" s="108"/>
    </row>
    <row r="7093" spans="23:25" x14ac:dyDescent="0.25">
      <c r="W7093" s="107"/>
      <c r="X7093" s="62"/>
      <c r="Y7093" s="108"/>
    </row>
    <row r="7094" spans="23:25" x14ac:dyDescent="0.25">
      <c r="W7094" s="107"/>
      <c r="X7094" s="62"/>
      <c r="Y7094" s="108"/>
    </row>
    <row r="7095" spans="23:25" x14ac:dyDescent="0.25">
      <c r="W7095" s="107"/>
      <c r="X7095" s="62"/>
      <c r="Y7095" s="108"/>
    </row>
    <row r="7096" spans="23:25" x14ac:dyDescent="0.25">
      <c r="W7096" s="107"/>
      <c r="X7096" s="62"/>
      <c r="Y7096" s="108"/>
    </row>
    <row r="7097" spans="23:25" x14ac:dyDescent="0.25">
      <c r="W7097" s="107"/>
      <c r="X7097" s="62"/>
      <c r="Y7097" s="108"/>
    </row>
    <row r="7098" spans="23:25" x14ac:dyDescent="0.25">
      <c r="W7098" s="107"/>
      <c r="X7098" s="62"/>
      <c r="Y7098" s="108"/>
    </row>
    <row r="7099" spans="23:25" x14ac:dyDescent="0.25">
      <c r="W7099" s="107"/>
      <c r="X7099" s="62"/>
      <c r="Y7099" s="108"/>
    </row>
    <row r="7100" spans="23:25" x14ac:dyDescent="0.25">
      <c r="W7100" s="107"/>
      <c r="X7100" s="62"/>
      <c r="Y7100" s="108"/>
    </row>
    <row r="7101" spans="23:25" x14ac:dyDescent="0.25">
      <c r="W7101" s="107"/>
      <c r="X7101" s="62"/>
      <c r="Y7101" s="108"/>
    </row>
    <row r="7102" spans="23:25" x14ac:dyDescent="0.25">
      <c r="W7102" s="107"/>
      <c r="X7102" s="62"/>
      <c r="Y7102" s="108"/>
    </row>
    <row r="7103" spans="23:25" x14ac:dyDescent="0.25">
      <c r="W7103" s="107"/>
      <c r="X7103" s="62"/>
      <c r="Y7103" s="108"/>
    </row>
    <row r="7104" spans="23:25" x14ac:dyDescent="0.25">
      <c r="W7104" s="107"/>
      <c r="X7104" s="62"/>
      <c r="Y7104" s="108"/>
    </row>
    <row r="7105" spans="23:25" x14ac:dyDescent="0.25">
      <c r="W7105" s="107"/>
      <c r="X7105" s="62"/>
      <c r="Y7105" s="108"/>
    </row>
    <row r="7106" spans="23:25" x14ac:dyDescent="0.25">
      <c r="W7106" s="107"/>
      <c r="X7106" s="62"/>
      <c r="Y7106" s="108"/>
    </row>
    <row r="7107" spans="23:25" x14ac:dyDescent="0.25">
      <c r="W7107" s="107"/>
      <c r="X7107" s="62"/>
      <c r="Y7107" s="108"/>
    </row>
    <row r="7108" spans="23:25" x14ac:dyDescent="0.25">
      <c r="W7108" s="107"/>
      <c r="X7108" s="62"/>
      <c r="Y7108" s="108"/>
    </row>
    <row r="7109" spans="23:25" x14ac:dyDescent="0.25">
      <c r="W7109" s="107"/>
      <c r="X7109" s="62"/>
      <c r="Y7109" s="108"/>
    </row>
    <row r="7110" spans="23:25" x14ac:dyDescent="0.25">
      <c r="W7110" s="107"/>
      <c r="X7110" s="62"/>
      <c r="Y7110" s="108"/>
    </row>
    <row r="7111" spans="23:25" x14ac:dyDescent="0.25">
      <c r="W7111" s="107"/>
      <c r="X7111" s="62"/>
      <c r="Y7111" s="108"/>
    </row>
    <row r="7112" spans="23:25" x14ac:dyDescent="0.25">
      <c r="W7112" s="107"/>
      <c r="X7112" s="62"/>
      <c r="Y7112" s="108"/>
    </row>
    <row r="7113" spans="23:25" x14ac:dyDescent="0.25">
      <c r="W7113" s="107"/>
      <c r="X7113" s="62"/>
      <c r="Y7113" s="108"/>
    </row>
    <row r="7114" spans="23:25" x14ac:dyDescent="0.25">
      <c r="W7114" s="107"/>
      <c r="X7114" s="62"/>
      <c r="Y7114" s="108"/>
    </row>
    <row r="7115" spans="23:25" x14ac:dyDescent="0.25">
      <c r="W7115" s="107"/>
      <c r="X7115" s="62"/>
      <c r="Y7115" s="108"/>
    </row>
    <row r="7116" spans="23:25" x14ac:dyDescent="0.25">
      <c r="W7116" s="107"/>
      <c r="X7116" s="62"/>
      <c r="Y7116" s="108"/>
    </row>
    <row r="7117" spans="23:25" x14ac:dyDescent="0.25">
      <c r="W7117" s="107"/>
      <c r="X7117" s="62"/>
      <c r="Y7117" s="108"/>
    </row>
    <row r="7118" spans="23:25" x14ac:dyDescent="0.25">
      <c r="W7118" s="107"/>
      <c r="X7118" s="62"/>
      <c r="Y7118" s="108"/>
    </row>
    <row r="7119" spans="23:25" x14ac:dyDescent="0.25">
      <c r="W7119" s="107"/>
      <c r="X7119" s="62"/>
      <c r="Y7119" s="108"/>
    </row>
    <row r="7120" spans="23:25" x14ac:dyDescent="0.25">
      <c r="W7120" s="107"/>
      <c r="X7120" s="62"/>
      <c r="Y7120" s="108"/>
    </row>
    <row r="7121" spans="23:25" x14ac:dyDescent="0.25">
      <c r="W7121" s="107"/>
      <c r="X7121" s="62"/>
      <c r="Y7121" s="108"/>
    </row>
    <row r="7122" spans="23:25" x14ac:dyDescent="0.25">
      <c r="W7122" s="107"/>
      <c r="X7122" s="62"/>
      <c r="Y7122" s="108"/>
    </row>
    <row r="7123" spans="23:25" x14ac:dyDescent="0.25">
      <c r="W7123" s="107"/>
      <c r="X7123" s="62"/>
      <c r="Y7123" s="108"/>
    </row>
    <row r="7124" spans="23:25" x14ac:dyDescent="0.25">
      <c r="W7124" s="107"/>
      <c r="X7124" s="62"/>
      <c r="Y7124" s="108"/>
    </row>
    <row r="7125" spans="23:25" x14ac:dyDescent="0.25">
      <c r="W7125" s="107"/>
      <c r="X7125" s="62"/>
      <c r="Y7125" s="108"/>
    </row>
    <row r="7126" spans="23:25" x14ac:dyDescent="0.25">
      <c r="W7126" s="107"/>
      <c r="X7126" s="62"/>
      <c r="Y7126" s="108"/>
    </row>
    <row r="7127" spans="23:25" x14ac:dyDescent="0.25">
      <c r="W7127" s="107"/>
      <c r="X7127" s="62"/>
      <c r="Y7127" s="108"/>
    </row>
    <row r="7128" spans="23:25" x14ac:dyDescent="0.25">
      <c r="W7128" s="107"/>
      <c r="X7128" s="62"/>
      <c r="Y7128" s="108"/>
    </row>
    <row r="7129" spans="23:25" x14ac:dyDescent="0.25">
      <c r="W7129" s="107"/>
      <c r="X7129" s="62"/>
      <c r="Y7129" s="108"/>
    </row>
    <row r="7130" spans="23:25" x14ac:dyDescent="0.25">
      <c r="W7130" s="107"/>
      <c r="X7130" s="62"/>
      <c r="Y7130" s="108"/>
    </row>
    <row r="7131" spans="23:25" x14ac:dyDescent="0.25">
      <c r="W7131" s="107"/>
      <c r="X7131" s="62"/>
      <c r="Y7131" s="108"/>
    </row>
    <row r="7132" spans="23:25" x14ac:dyDescent="0.25">
      <c r="W7132" s="107"/>
      <c r="X7132" s="62"/>
      <c r="Y7132" s="108"/>
    </row>
    <row r="7133" spans="23:25" x14ac:dyDescent="0.25">
      <c r="W7133" s="107"/>
      <c r="X7133" s="62"/>
      <c r="Y7133" s="108"/>
    </row>
    <row r="7134" spans="23:25" x14ac:dyDescent="0.25">
      <c r="W7134" s="107"/>
      <c r="X7134" s="62"/>
      <c r="Y7134" s="108"/>
    </row>
    <row r="7135" spans="23:25" x14ac:dyDescent="0.25">
      <c r="W7135" s="107"/>
      <c r="X7135" s="62"/>
      <c r="Y7135" s="108"/>
    </row>
    <row r="7136" spans="23:25" x14ac:dyDescent="0.25">
      <c r="W7136" s="107"/>
      <c r="X7136" s="62"/>
      <c r="Y7136" s="108"/>
    </row>
    <row r="7137" spans="23:25" x14ac:dyDescent="0.25">
      <c r="W7137" s="107"/>
      <c r="X7137" s="62"/>
      <c r="Y7137" s="108"/>
    </row>
    <row r="7138" spans="23:25" x14ac:dyDescent="0.25">
      <c r="W7138" s="107"/>
      <c r="X7138" s="62"/>
      <c r="Y7138" s="108"/>
    </row>
    <row r="7139" spans="23:25" x14ac:dyDescent="0.25">
      <c r="W7139" s="107"/>
      <c r="X7139" s="62"/>
      <c r="Y7139" s="108"/>
    </row>
    <row r="7140" spans="23:25" x14ac:dyDescent="0.25">
      <c r="W7140" s="107"/>
      <c r="X7140" s="62"/>
      <c r="Y7140" s="108"/>
    </row>
    <row r="7141" spans="23:25" x14ac:dyDescent="0.25">
      <c r="W7141" s="107"/>
      <c r="X7141" s="62"/>
      <c r="Y7141" s="108"/>
    </row>
    <row r="7142" spans="23:25" x14ac:dyDescent="0.25">
      <c r="W7142" s="107"/>
      <c r="X7142" s="62"/>
      <c r="Y7142" s="108"/>
    </row>
    <row r="7143" spans="23:25" x14ac:dyDescent="0.25">
      <c r="W7143" s="107"/>
      <c r="X7143" s="62"/>
      <c r="Y7143" s="108"/>
    </row>
    <row r="7144" spans="23:25" x14ac:dyDescent="0.25">
      <c r="W7144" s="107"/>
      <c r="X7144" s="62"/>
      <c r="Y7144" s="108"/>
    </row>
    <row r="7145" spans="23:25" x14ac:dyDescent="0.25">
      <c r="W7145" s="107"/>
      <c r="X7145" s="62"/>
      <c r="Y7145" s="108"/>
    </row>
    <row r="7146" spans="23:25" x14ac:dyDescent="0.25">
      <c r="W7146" s="107"/>
      <c r="X7146" s="62"/>
      <c r="Y7146" s="108"/>
    </row>
    <row r="7147" spans="23:25" x14ac:dyDescent="0.25">
      <c r="W7147" s="107"/>
      <c r="X7147" s="62"/>
      <c r="Y7147" s="108"/>
    </row>
    <row r="7148" spans="23:25" x14ac:dyDescent="0.25">
      <c r="W7148" s="107"/>
      <c r="X7148" s="62"/>
      <c r="Y7148" s="108"/>
    </row>
    <row r="7149" spans="23:25" x14ac:dyDescent="0.25">
      <c r="W7149" s="107"/>
      <c r="X7149" s="62"/>
      <c r="Y7149" s="108"/>
    </row>
    <row r="7150" spans="23:25" x14ac:dyDescent="0.25">
      <c r="W7150" s="107"/>
      <c r="X7150" s="62"/>
      <c r="Y7150" s="108"/>
    </row>
    <row r="7151" spans="23:25" x14ac:dyDescent="0.25">
      <c r="W7151" s="107"/>
      <c r="X7151" s="62"/>
      <c r="Y7151" s="108"/>
    </row>
    <row r="7152" spans="23:25" x14ac:dyDescent="0.25">
      <c r="W7152" s="107"/>
      <c r="X7152" s="62"/>
      <c r="Y7152" s="108"/>
    </row>
    <row r="7153" spans="23:25" x14ac:dyDescent="0.25">
      <c r="W7153" s="107"/>
      <c r="X7153" s="62"/>
      <c r="Y7153" s="108"/>
    </row>
    <row r="7154" spans="23:25" x14ac:dyDescent="0.25">
      <c r="W7154" s="107"/>
      <c r="X7154" s="62"/>
      <c r="Y7154" s="108"/>
    </row>
    <row r="7155" spans="23:25" x14ac:dyDescent="0.25">
      <c r="W7155" s="107"/>
      <c r="X7155" s="62"/>
      <c r="Y7155" s="108"/>
    </row>
    <row r="7156" spans="23:25" x14ac:dyDescent="0.25">
      <c r="W7156" s="107"/>
      <c r="X7156" s="62"/>
      <c r="Y7156" s="108"/>
    </row>
    <row r="7157" spans="23:25" x14ac:dyDescent="0.25">
      <c r="W7157" s="107"/>
      <c r="X7157" s="62"/>
      <c r="Y7157" s="108"/>
    </row>
    <row r="7158" spans="23:25" x14ac:dyDescent="0.25">
      <c r="W7158" s="107"/>
      <c r="X7158" s="62"/>
      <c r="Y7158" s="108"/>
    </row>
    <row r="7159" spans="23:25" x14ac:dyDescent="0.25">
      <c r="W7159" s="107"/>
      <c r="X7159" s="62"/>
      <c r="Y7159" s="108"/>
    </row>
    <row r="7160" spans="23:25" x14ac:dyDescent="0.25">
      <c r="W7160" s="107"/>
      <c r="X7160" s="62"/>
      <c r="Y7160" s="108"/>
    </row>
    <row r="7161" spans="23:25" x14ac:dyDescent="0.25">
      <c r="W7161" s="107"/>
      <c r="X7161" s="62"/>
      <c r="Y7161" s="108"/>
    </row>
    <row r="7162" spans="23:25" x14ac:dyDescent="0.25">
      <c r="W7162" s="107"/>
      <c r="X7162" s="62"/>
      <c r="Y7162" s="108"/>
    </row>
    <row r="7163" spans="23:25" x14ac:dyDescent="0.25">
      <c r="W7163" s="107"/>
      <c r="X7163" s="62"/>
      <c r="Y7163" s="108"/>
    </row>
    <row r="7164" spans="23:25" x14ac:dyDescent="0.25">
      <c r="W7164" s="107"/>
      <c r="X7164" s="62"/>
      <c r="Y7164" s="108"/>
    </row>
    <row r="7165" spans="23:25" x14ac:dyDescent="0.25">
      <c r="W7165" s="107"/>
      <c r="X7165" s="62"/>
      <c r="Y7165" s="108"/>
    </row>
    <row r="7166" spans="23:25" x14ac:dyDescent="0.25">
      <c r="W7166" s="107"/>
      <c r="X7166" s="62"/>
      <c r="Y7166" s="108"/>
    </row>
    <row r="7167" spans="23:25" x14ac:dyDescent="0.25">
      <c r="W7167" s="107"/>
      <c r="X7167" s="62"/>
      <c r="Y7167" s="108"/>
    </row>
    <row r="7168" spans="23:25" x14ac:dyDescent="0.25">
      <c r="W7168" s="107"/>
      <c r="X7168" s="62"/>
      <c r="Y7168" s="108"/>
    </row>
    <row r="7169" spans="23:25" x14ac:dyDescent="0.25">
      <c r="W7169" s="107"/>
      <c r="X7169" s="62"/>
      <c r="Y7169" s="108"/>
    </row>
    <row r="7170" spans="23:25" x14ac:dyDescent="0.25">
      <c r="W7170" s="107"/>
      <c r="X7170" s="62"/>
      <c r="Y7170" s="108"/>
    </row>
    <row r="7171" spans="23:25" x14ac:dyDescent="0.25">
      <c r="W7171" s="107"/>
      <c r="X7171" s="62"/>
      <c r="Y7171" s="108"/>
    </row>
    <row r="7172" spans="23:25" x14ac:dyDescent="0.25">
      <c r="W7172" s="107"/>
      <c r="X7172" s="62"/>
      <c r="Y7172" s="108"/>
    </row>
    <row r="7173" spans="23:25" x14ac:dyDescent="0.25">
      <c r="W7173" s="107"/>
      <c r="X7173" s="62"/>
      <c r="Y7173" s="108"/>
    </row>
    <row r="7174" spans="23:25" x14ac:dyDescent="0.25">
      <c r="W7174" s="107"/>
      <c r="X7174" s="62"/>
      <c r="Y7174" s="108"/>
    </row>
    <row r="7175" spans="23:25" x14ac:dyDescent="0.25">
      <c r="W7175" s="107"/>
      <c r="X7175" s="62"/>
      <c r="Y7175" s="108"/>
    </row>
    <row r="7176" spans="23:25" x14ac:dyDescent="0.25">
      <c r="W7176" s="107"/>
      <c r="X7176" s="62"/>
      <c r="Y7176" s="108"/>
    </row>
    <row r="7177" spans="23:25" x14ac:dyDescent="0.25">
      <c r="W7177" s="107"/>
      <c r="X7177" s="62"/>
      <c r="Y7177" s="108"/>
    </row>
    <row r="7178" spans="23:25" x14ac:dyDescent="0.25">
      <c r="W7178" s="107"/>
      <c r="X7178" s="62"/>
      <c r="Y7178" s="108"/>
    </row>
    <row r="7179" spans="23:25" x14ac:dyDescent="0.25">
      <c r="W7179" s="107"/>
      <c r="X7179" s="62"/>
      <c r="Y7179" s="108"/>
    </row>
    <row r="7180" spans="23:25" x14ac:dyDescent="0.25">
      <c r="W7180" s="107"/>
      <c r="X7180" s="62"/>
      <c r="Y7180" s="108"/>
    </row>
    <row r="7181" spans="23:25" x14ac:dyDescent="0.25">
      <c r="W7181" s="107"/>
      <c r="X7181" s="62"/>
      <c r="Y7181" s="108"/>
    </row>
    <row r="7182" spans="23:25" x14ac:dyDescent="0.25">
      <c r="W7182" s="107"/>
      <c r="X7182" s="62"/>
      <c r="Y7182" s="108"/>
    </row>
    <row r="7183" spans="23:25" x14ac:dyDescent="0.25">
      <c r="W7183" s="107"/>
      <c r="X7183" s="62"/>
      <c r="Y7183" s="108"/>
    </row>
    <row r="7184" spans="23:25" x14ac:dyDescent="0.25">
      <c r="W7184" s="107"/>
      <c r="X7184" s="62"/>
      <c r="Y7184" s="108"/>
    </row>
    <row r="7185" spans="23:25" x14ac:dyDescent="0.25">
      <c r="W7185" s="107"/>
      <c r="X7185" s="62"/>
      <c r="Y7185" s="108"/>
    </row>
    <row r="7186" spans="23:25" x14ac:dyDescent="0.25">
      <c r="W7186" s="107"/>
      <c r="X7186" s="62"/>
      <c r="Y7186" s="108"/>
    </row>
    <row r="7187" spans="23:25" x14ac:dyDescent="0.25">
      <c r="W7187" s="107"/>
      <c r="X7187" s="62"/>
      <c r="Y7187" s="108"/>
    </row>
    <row r="7188" spans="23:25" x14ac:dyDescent="0.25">
      <c r="W7188" s="107"/>
      <c r="X7188" s="62"/>
      <c r="Y7188" s="108"/>
    </row>
    <row r="7189" spans="23:25" x14ac:dyDescent="0.25">
      <c r="W7189" s="107"/>
      <c r="X7189" s="62"/>
      <c r="Y7189" s="108"/>
    </row>
    <row r="7190" spans="23:25" x14ac:dyDescent="0.25">
      <c r="W7190" s="107"/>
      <c r="X7190" s="62"/>
      <c r="Y7190" s="108"/>
    </row>
    <row r="7191" spans="23:25" x14ac:dyDescent="0.25">
      <c r="W7191" s="107"/>
      <c r="X7191" s="62"/>
      <c r="Y7191" s="108"/>
    </row>
    <row r="7192" spans="23:25" x14ac:dyDescent="0.25">
      <c r="W7192" s="107"/>
      <c r="X7192" s="62"/>
      <c r="Y7192" s="108"/>
    </row>
    <row r="7193" spans="23:25" x14ac:dyDescent="0.25">
      <c r="W7193" s="107"/>
      <c r="X7193" s="62"/>
      <c r="Y7193" s="108"/>
    </row>
    <row r="7194" spans="23:25" x14ac:dyDescent="0.25">
      <c r="W7194" s="107"/>
      <c r="X7194" s="62"/>
      <c r="Y7194" s="108"/>
    </row>
    <row r="7195" spans="23:25" x14ac:dyDescent="0.25">
      <c r="W7195" s="107"/>
      <c r="X7195" s="62"/>
      <c r="Y7195" s="108"/>
    </row>
    <row r="7196" spans="23:25" x14ac:dyDescent="0.25">
      <c r="W7196" s="107"/>
      <c r="X7196" s="62"/>
      <c r="Y7196" s="108"/>
    </row>
    <row r="7197" spans="23:25" x14ac:dyDescent="0.25">
      <c r="W7197" s="107"/>
      <c r="X7197" s="62"/>
      <c r="Y7197" s="108"/>
    </row>
    <row r="7198" spans="23:25" x14ac:dyDescent="0.25">
      <c r="W7198" s="107"/>
      <c r="X7198" s="62"/>
      <c r="Y7198" s="108"/>
    </row>
    <row r="7199" spans="23:25" x14ac:dyDescent="0.25">
      <c r="W7199" s="107"/>
      <c r="X7199" s="62"/>
      <c r="Y7199" s="108"/>
    </row>
    <row r="7200" spans="23:25" x14ac:dyDescent="0.25">
      <c r="W7200" s="107"/>
      <c r="X7200" s="62"/>
      <c r="Y7200" s="108"/>
    </row>
    <row r="7201" spans="23:25" x14ac:dyDescent="0.25">
      <c r="W7201" s="107"/>
      <c r="X7201" s="62"/>
      <c r="Y7201" s="108"/>
    </row>
    <row r="7202" spans="23:25" x14ac:dyDescent="0.25">
      <c r="W7202" s="107"/>
      <c r="X7202" s="62"/>
      <c r="Y7202" s="108"/>
    </row>
    <row r="7203" spans="23:25" x14ac:dyDescent="0.25">
      <c r="W7203" s="107"/>
      <c r="X7203" s="62"/>
      <c r="Y7203" s="108"/>
    </row>
    <row r="7204" spans="23:25" x14ac:dyDescent="0.25">
      <c r="W7204" s="107"/>
      <c r="X7204" s="62"/>
      <c r="Y7204" s="108"/>
    </row>
    <row r="7205" spans="23:25" x14ac:dyDescent="0.25">
      <c r="W7205" s="107"/>
      <c r="X7205" s="62"/>
      <c r="Y7205" s="108"/>
    </row>
    <row r="7206" spans="23:25" x14ac:dyDescent="0.25">
      <c r="W7206" s="107"/>
      <c r="X7206" s="62"/>
      <c r="Y7206" s="108"/>
    </row>
    <row r="7207" spans="23:25" x14ac:dyDescent="0.25">
      <c r="W7207" s="107"/>
      <c r="X7207" s="62"/>
      <c r="Y7207" s="108"/>
    </row>
    <row r="7208" spans="23:25" x14ac:dyDescent="0.25">
      <c r="W7208" s="107"/>
      <c r="X7208" s="62"/>
      <c r="Y7208" s="108"/>
    </row>
    <row r="7209" spans="23:25" x14ac:dyDescent="0.25">
      <c r="W7209" s="107"/>
      <c r="X7209" s="62"/>
      <c r="Y7209" s="108"/>
    </row>
    <row r="7210" spans="23:25" x14ac:dyDescent="0.25">
      <c r="W7210" s="107"/>
      <c r="X7210" s="62"/>
      <c r="Y7210" s="108"/>
    </row>
    <row r="7211" spans="23:25" x14ac:dyDescent="0.25">
      <c r="W7211" s="107"/>
      <c r="X7211" s="62"/>
      <c r="Y7211" s="108"/>
    </row>
    <row r="7212" spans="23:25" x14ac:dyDescent="0.25">
      <c r="W7212" s="107"/>
      <c r="X7212" s="62"/>
      <c r="Y7212" s="108"/>
    </row>
    <row r="7213" spans="23:25" x14ac:dyDescent="0.25">
      <c r="W7213" s="107"/>
      <c r="X7213" s="62"/>
      <c r="Y7213" s="108"/>
    </row>
    <row r="7214" spans="23:25" x14ac:dyDescent="0.25">
      <c r="W7214" s="107"/>
      <c r="X7214" s="62"/>
      <c r="Y7214" s="108"/>
    </row>
    <row r="7215" spans="23:25" x14ac:dyDescent="0.25">
      <c r="W7215" s="107"/>
      <c r="X7215" s="62"/>
      <c r="Y7215" s="108"/>
    </row>
    <row r="7216" spans="23:25" x14ac:dyDescent="0.25">
      <c r="W7216" s="107"/>
      <c r="X7216" s="62"/>
      <c r="Y7216" s="108"/>
    </row>
    <row r="7217" spans="23:25" x14ac:dyDescent="0.25">
      <c r="W7217" s="107"/>
      <c r="X7217" s="62"/>
      <c r="Y7217" s="108"/>
    </row>
    <row r="7218" spans="23:25" x14ac:dyDescent="0.25">
      <c r="W7218" s="107"/>
      <c r="X7218" s="62"/>
      <c r="Y7218" s="108"/>
    </row>
    <row r="7219" spans="23:25" x14ac:dyDescent="0.25">
      <c r="W7219" s="107"/>
      <c r="X7219" s="62"/>
      <c r="Y7219" s="108"/>
    </row>
    <row r="7220" spans="23:25" x14ac:dyDescent="0.25">
      <c r="W7220" s="107"/>
      <c r="X7220" s="62"/>
      <c r="Y7220" s="108"/>
    </row>
    <row r="7221" spans="23:25" x14ac:dyDescent="0.25">
      <c r="W7221" s="107"/>
      <c r="X7221" s="62"/>
      <c r="Y7221" s="108"/>
    </row>
    <row r="7222" spans="23:25" x14ac:dyDescent="0.25">
      <c r="W7222" s="107"/>
      <c r="X7222" s="62"/>
      <c r="Y7222" s="108"/>
    </row>
    <row r="7223" spans="23:25" x14ac:dyDescent="0.25">
      <c r="W7223" s="107"/>
      <c r="X7223" s="62"/>
      <c r="Y7223" s="108"/>
    </row>
    <row r="7224" spans="23:25" x14ac:dyDescent="0.25">
      <c r="W7224" s="107"/>
      <c r="X7224" s="62"/>
      <c r="Y7224" s="108"/>
    </row>
    <row r="7225" spans="23:25" x14ac:dyDescent="0.25">
      <c r="W7225" s="107"/>
      <c r="X7225" s="62"/>
      <c r="Y7225" s="108"/>
    </row>
    <row r="7226" spans="23:25" x14ac:dyDescent="0.25">
      <c r="W7226" s="107"/>
      <c r="X7226" s="62"/>
      <c r="Y7226" s="108"/>
    </row>
    <row r="7227" spans="23:25" x14ac:dyDescent="0.25">
      <c r="W7227" s="107"/>
      <c r="X7227" s="62"/>
      <c r="Y7227" s="108"/>
    </row>
    <row r="7228" spans="23:25" x14ac:dyDescent="0.25">
      <c r="W7228" s="107"/>
      <c r="X7228" s="62"/>
      <c r="Y7228" s="108"/>
    </row>
    <row r="7229" spans="23:25" x14ac:dyDescent="0.25">
      <c r="W7229" s="107"/>
      <c r="X7229" s="62"/>
      <c r="Y7229" s="108"/>
    </row>
    <row r="7230" spans="23:25" x14ac:dyDescent="0.25">
      <c r="W7230" s="107"/>
      <c r="X7230" s="62"/>
      <c r="Y7230" s="108"/>
    </row>
    <row r="7231" spans="23:25" x14ac:dyDescent="0.25">
      <c r="W7231" s="107"/>
      <c r="X7231" s="62"/>
      <c r="Y7231" s="108"/>
    </row>
    <row r="7232" spans="23:25" x14ac:dyDescent="0.25">
      <c r="W7232" s="107"/>
      <c r="X7232" s="62"/>
      <c r="Y7232" s="108"/>
    </row>
    <row r="7233" spans="23:25" x14ac:dyDescent="0.25">
      <c r="W7233" s="107"/>
      <c r="X7233" s="62"/>
      <c r="Y7233" s="108"/>
    </row>
    <row r="7234" spans="23:25" x14ac:dyDescent="0.25">
      <c r="W7234" s="107"/>
      <c r="X7234" s="62"/>
      <c r="Y7234" s="108"/>
    </row>
    <row r="7235" spans="23:25" x14ac:dyDescent="0.25">
      <c r="W7235" s="107"/>
      <c r="X7235" s="62"/>
      <c r="Y7235" s="108"/>
    </row>
    <row r="7236" spans="23:25" x14ac:dyDescent="0.25">
      <c r="W7236" s="107"/>
      <c r="X7236" s="62"/>
      <c r="Y7236" s="108"/>
    </row>
    <row r="7237" spans="23:25" x14ac:dyDescent="0.25">
      <c r="W7237" s="107"/>
      <c r="X7237" s="62"/>
      <c r="Y7237" s="108"/>
    </row>
    <row r="7238" spans="23:25" x14ac:dyDescent="0.25">
      <c r="W7238" s="107"/>
      <c r="X7238" s="62"/>
      <c r="Y7238" s="108"/>
    </row>
    <row r="7239" spans="23:25" x14ac:dyDescent="0.25">
      <c r="W7239" s="107"/>
      <c r="X7239" s="62"/>
      <c r="Y7239" s="108"/>
    </row>
    <row r="7240" spans="23:25" x14ac:dyDescent="0.25">
      <c r="W7240" s="107"/>
      <c r="X7240" s="62"/>
      <c r="Y7240" s="108"/>
    </row>
    <row r="7241" spans="23:25" x14ac:dyDescent="0.25">
      <c r="W7241" s="107"/>
      <c r="X7241" s="62"/>
      <c r="Y7241" s="108"/>
    </row>
    <row r="7242" spans="23:25" x14ac:dyDescent="0.25">
      <c r="W7242" s="107"/>
      <c r="X7242" s="62"/>
      <c r="Y7242" s="108"/>
    </row>
    <row r="7243" spans="23:25" x14ac:dyDescent="0.25">
      <c r="W7243" s="107"/>
      <c r="X7243" s="62"/>
      <c r="Y7243" s="108"/>
    </row>
    <row r="7244" spans="23:25" x14ac:dyDescent="0.25">
      <c r="W7244" s="107"/>
      <c r="X7244" s="62"/>
      <c r="Y7244" s="108"/>
    </row>
    <row r="7245" spans="23:25" x14ac:dyDescent="0.25">
      <c r="W7245" s="107"/>
      <c r="X7245" s="62"/>
      <c r="Y7245" s="108"/>
    </row>
    <row r="7246" spans="23:25" x14ac:dyDescent="0.25">
      <c r="W7246" s="107"/>
      <c r="X7246" s="62"/>
      <c r="Y7246" s="108"/>
    </row>
    <row r="7247" spans="23:25" x14ac:dyDescent="0.25">
      <c r="W7247" s="107"/>
      <c r="X7247" s="62"/>
      <c r="Y7247" s="108"/>
    </row>
    <row r="7248" spans="23:25" x14ac:dyDescent="0.25">
      <c r="W7248" s="107"/>
      <c r="X7248" s="62"/>
      <c r="Y7248" s="108"/>
    </row>
    <row r="7249" spans="23:25" x14ac:dyDescent="0.25">
      <c r="W7249" s="107"/>
      <c r="X7249" s="62"/>
      <c r="Y7249" s="108"/>
    </row>
    <row r="7250" spans="23:25" x14ac:dyDescent="0.25">
      <c r="W7250" s="107"/>
      <c r="X7250" s="62"/>
      <c r="Y7250" s="108"/>
    </row>
    <row r="7251" spans="23:25" x14ac:dyDescent="0.25">
      <c r="W7251" s="107"/>
      <c r="X7251" s="62"/>
      <c r="Y7251" s="108"/>
    </row>
    <row r="7252" spans="23:25" x14ac:dyDescent="0.25">
      <c r="W7252" s="107"/>
      <c r="X7252" s="62"/>
      <c r="Y7252" s="108"/>
    </row>
    <row r="7253" spans="23:25" x14ac:dyDescent="0.25">
      <c r="W7253" s="107"/>
      <c r="X7253" s="62"/>
      <c r="Y7253" s="108"/>
    </row>
    <row r="7254" spans="23:25" x14ac:dyDescent="0.25">
      <c r="W7254" s="107"/>
      <c r="X7254" s="62"/>
      <c r="Y7254" s="108"/>
    </row>
    <row r="7255" spans="23:25" x14ac:dyDescent="0.25">
      <c r="W7255" s="107"/>
      <c r="X7255" s="62"/>
      <c r="Y7255" s="108"/>
    </row>
    <row r="7256" spans="23:25" x14ac:dyDescent="0.25">
      <c r="W7256" s="107"/>
      <c r="X7256" s="62"/>
      <c r="Y7256" s="108"/>
    </row>
    <row r="7257" spans="23:25" x14ac:dyDescent="0.25">
      <c r="W7257" s="107"/>
      <c r="X7257" s="62"/>
      <c r="Y7257" s="108"/>
    </row>
    <row r="7258" spans="23:25" x14ac:dyDescent="0.25">
      <c r="W7258" s="107"/>
      <c r="X7258" s="62"/>
      <c r="Y7258" s="108"/>
    </row>
    <row r="7259" spans="23:25" x14ac:dyDescent="0.25">
      <c r="W7259" s="107"/>
      <c r="X7259" s="62"/>
      <c r="Y7259" s="108"/>
    </row>
    <row r="7260" spans="23:25" x14ac:dyDescent="0.25">
      <c r="W7260" s="107"/>
      <c r="X7260" s="62"/>
      <c r="Y7260" s="108"/>
    </row>
    <row r="7261" spans="23:25" x14ac:dyDescent="0.25">
      <c r="W7261" s="107"/>
      <c r="X7261" s="62"/>
      <c r="Y7261" s="108"/>
    </row>
    <row r="7262" spans="23:25" x14ac:dyDescent="0.25">
      <c r="W7262" s="107"/>
      <c r="X7262" s="62"/>
      <c r="Y7262" s="108"/>
    </row>
    <row r="7263" spans="23:25" x14ac:dyDescent="0.25">
      <c r="W7263" s="107"/>
      <c r="X7263" s="62"/>
      <c r="Y7263" s="108"/>
    </row>
    <row r="7264" spans="23:25" x14ac:dyDescent="0.25">
      <c r="W7264" s="107"/>
      <c r="X7264" s="62"/>
      <c r="Y7264" s="108"/>
    </row>
    <row r="7265" spans="23:25" x14ac:dyDescent="0.25">
      <c r="W7265" s="107"/>
      <c r="X7265" s="62"/>
      <c r="Y7265" s="108"/>
    </row>
    <row r="7266" spans="23:25" x14ac:dyDescent="0.25">
      <c r="W7266" s="107"/>
      <c r="X7266" s="62"/>
      <c r="Y7266" s="108"/>
    </row>
    <row r="7267" spans="23:25" x14ac:dyDescent="0.25">
      <c r="W7267" s="107"/>
      <c r="X7267" s="62"/>
      <c r="Y7267" s="108"/>
    </row>
    <row r="7268" spans="23:25" x14ac:dyDescent="0.25">
      <c r="W7268" s="107"/>
      <c r="X7268" s="62"/>
      <c r="Y7268" s="108"/>
    </row>
    <row r="7269" spans="23:25" x14ac:dyDescent="0.25">
      <c r="W7269" s="107"/>
      <c r="X7269" s="62"/>
      <c r="Y7269" s="108"/>
    </row>
    <row r="7270" spans="23:25" x14ac:dyDescent="0.25">
      <c r="W7270" s="107"/>
      <c r="X7270" s="62"/>
      <c r="Y7270" s="108"/>
    </row>
    <row r="7271" spans="23:25" x14ac:dyDescent="0.25">
      <c r="W7271" s="107"/>
      <c r="X7271" s="62"/>
      <c r="Y7271" s="108"/>
    </row>
    <row r="7272" spans="23:25" x14ac:dyDescent="0.25">
      <c r="W7272" s="107"/>
      <c r="X7272" s="62"/>
      <c r="Y7272" s="108"/>
    </row>
    <row r="7273" spans="23:25" x14ac:dyDescent="0.25">
      <c r="W7273" s="107"/>
      <c r="X7273" s="62"/>
      <c r="Y7273" s="108"/>
    </row>
    <row r="7274" spans="23:25" x14ac:dyDescent="0.25">
      <c r="W7274" s="107"/>
      <c r="X7274" s="62"/>
      <c r="Y7274" s="108"/>
    </row>
    <row r="7275" spans="23:25" x14ac:dyDescent="0.25">
      <c r="W7275" s="107"/>
      <c r="X7275" s="62"/>
      <c r="Y7275" s="108"/>
    </row>
    <row r="7276" spans="23:25" x14ac:dyDescent="0.25">
      <c r="W7276" s="107"/>
      <c r="X7276" s="62"/>
      <c r="Y7276" s="108"/>
    </row>
    <row r="7277" spans="23:25" x14ac:dyDescent="0.25">
      <c r="W7277" s="107"/>
      <c r="X7277" s="62"/>
      <c r="Y7277" s="108"/>
    </row>
    <row r="7278" spans="23:25" x14ac:dyDescent="0.25">
      <c r="W7278" s="107"/>
      <c r="X7278" s="62"/>
      <c r="Y7278" s="108"/>
    </row>
    <row r="7279" spans="23:25" x14ac:dyDescent="0.25">
      <c r="W7279" s="107"/>
      <c r="X7279" s="62"/>
      <c r="Y7279" s="108"/>
    </row>
    <row r="7280" spans="23:25" x14ac:dyDescent="0.25">
      <c r="W7280" s="107"/>
      <c r="X7280" s="62"/>
      <c r="Y7280" s="108"/>
    </row>
    <row r="7281" spans="23:25" x14ac:dyDescent="0.25">
      <c r="W7281" s="107"/>
      <c r="X7281" s="62"/>
      <c r="Y7281" s="108"/>
    </row>
    <row r="7282" spans="23:25" x14ac:dyDescent="0.25">
      <c r="W7282" s="107"/>
      <c r="X7282" s="62"/>
      <c r="Y7282" s="108"/>
    </row>
    <row r="7283" spans="23:25" x14ac:dyDescent="0.25">
      <c r="W7283" s="107"/>
      <c r="X7283" s="62"/>
      <c r="Y7283" s="108"/>
    </row>
    <row r="7284" spans="23:25" x14ac:dyDescent="0.25">
      <c r="W7284" s="107"/>
      <c r="X7284" s="62"/>
      <c r="Y7284" s="108"/>
    </row>
    <row r="7285" spans="23:25" x14ac:dyDescent="0.25">
      <c r="W7285" s="107"/>
      <c r="X7285" s="62"/>
      <c r="Y7285" s="108"/>
    </row>
    <row r="7286" spans="23:25" x14ac:dyDescent="0.25">
      <c r="W7286" s="107"/>
      <c r="X7286" s="62"/>
      <c r="Y7286" s="108"/>
    </row>
    <row r="7287" spans="23:25" x14ac:dyDescent="0.25">
      <c r="W7287" s="107"/>
      <c r="X7287" s="62"/>
      <c r="Y7287" s="108"/>
    </row>
    <row r="7288" spans="23:25" x14ac:dyDescent="0.25">
      <c r="W7288" s="107"/>
      <c r="X7288" s="62"/>
      <c r="Y7288" s="108"/>
    </row>
    <row r="7289" spans="23:25" x14ac:dyDescent="0.25">
      <c r="W7289" s="107"/>
      <c r="X7289" s="62"/>
      <c r="Y7289" s="108"/>
    </row>
    <row r="7290" spans="23:25" x14ac:dyDescent="0.25">
      <c r="W7290" s="107"/>
      <c r="X7290" s="62"/>
      <c r="Y7290" s="108"/>
    </row>
    <row r="7291" spans="23:25" x14ac:dyDescent="0.25">
      <c r="W7291" s="107"/>
      <c r="X7291" s="62"/>
      <c r="Y7291" s="108"/>
    </row>
    <row r="7292" spans="23:25" x14ac:dyDescent="0.25">
      <c r="W7292" s="107"/>
      <c r="X7292" s="62"/>
      <c r="Y7292" s="108"/>
    </row>
    <row r="7293" spans="23:25" x14ac:dyDescent="0.25">
      <c r="W7293" s="107"/>
      <c r="X7293" s="62"/>
      <c r="Y7293" s="108"/>
    </row>
    <row r="7294" spans="23:25" x14ac:dyDescent="0.25">
      <c r="W7294" s="107"/>
      <c r="X7294" s="62"/>
      <c r="Y7294" s="108"/>
    </row>
    <row r="7295" spans="23:25" x14ac:dyDescent="0.25">
      <c r="W7295" s="107"/>
      <c r="X7295" s="62"/>
      <c r="Y7295" s="108"/>
    </row>
    <row r="7296" spans="23:25" x14ac:dyDescent="0.25">
      <c r="W7296" s="107"/>
      <c r="X7296" s="62"/>
      <c r="Y7296" s="108"/>
    </row>
    <row r="7297" spans="23:25" x14ac:dyDescent="0.25">
      <c r="W7297" s="107"/>
      <c r="X7297" s="62"/>
      <c r="Y7297" s="108"/>
    </row>
    <row r="7298" spans="23:25" x14ac:dyDescent="0.25">
      <c r="W7298" s="107"/>
      <c r="X7298" s="62"/>
      <c r="Y7298" s="108"/>
    </row>
    <row r="7299" spans="23:25" x14ac:dyDescent="0.25">
      <c r="W7299" s="107"/>
      <c r="X7299" s="62"/>
      <c r="Y7299" s="108"/>
    </row>
    <row r="7300" spans="23:25" x14ac:dyDescent="0.25">
      <c r="W7300" s="107"/>
      <c r="X7300" s="62"/>
      <c r="Y7300" s="108"/>
    </row>
    <row r="7301" spans="23:25" x14ac:dyDescent="0.25">
      <c r="W7301" s="107"/>
      <c r="X7301" s="62"/>
      <c r="Y7301" s="108"/>
    </row>
    <row r="7302" spans="23:25" x14ac:dyDescent="0.25">
      <c r="W7302" s="107"/>
      <c r="X7302" s="62"/>
      <c r="Y7302" s="108"/>
    </row>
    <row r="7303" spans="23:25" x14ac:dyDescent="0.25">
      <c r="W7303" s="107"/>
      <c r="X7303" s="62"/>
      <c r="Y7303" s="108"/>
    </row>
    <row r="7304" spans="23:25" x14ac:dyDescent="0.25">
      <c r="W7304" s="107"/>
      <c r="X7304" s="62"/>
      <c r="Y7304" s="108"/>
    </row>
    <row r="7305" spans="23:25" x14ac:dyDescent="0.25">
      <c r="W7305" s="107"/>
      <c r="X7305" s="62"/>
      <c r="Y7305" s="108"/>
    </row>
    <row r="7306" spans="23:25" x14ac:dyDescent="0.25">
      <c r="W7306" s="107"/>
      <c r="X7306" s="62"/>
      <c r="Y7306" s="108"/>
    </row>
    <row r="7307" spans="23:25" x14ac:dyDescent="0.25">
      <c r="W7307" s="107"/>
      <c r="X7307" s="62"/>
      <c r="Y7307" s="108"/>
    </row>
    <row r="7308" spans="23:25" x14ac:dyDescent="0.25">
      <c r="W7308" s="107"/>
      <c r="X7308" s="62"/>
      <c r="Y7308" s="108"/>
    </row>
    <row r="7309" spans="23:25" x14ac:dyDescent="0.25">
      <c r="W7309" s="107"/>
      <c r="X7309" s="62"/>
      <c r="Y7309" s="108"/>
    </row>
    <row r="7310" spans="23:25" x14ac:dyDescent="0.25">
      <c r="W7310" s="107"/>
      <c r="X7310" s="62"/>
      <c r="Y7310" s="108"/>
    </row>
    <row r="7311" spans="23:25" x14ac:dyDescent="0.25">
      <c r="W7311" s="107"/>
      <c r="X7311" s="62"/>
      <c r="Y7311" s="108"/>
    </row>
    <row r="7312" spans="23:25" x14ac:dyDescent="0.25">
      <c r="W7312" s="107"/>
      <c r="X7312" s="62"/>
      <c r="Y7312" s="108"/>
    </row>
    <row r="7313" spans="23:25" x14ac:dyDescent="0.25">
      <c r="W7313" s="107"/>
      <c r="X7313" s="62"/>
      <c r="Y7313" s="108"/>
    </row>
    <row r="7314" spans="23:25" x14ac:dyDescent="0.25">
      <c r="W7314" s="107"/>
      <c r="X7314" s="62"/>
      <c r="Y7314" s="108"/>
    </row>
    <row r="7315" spans="23:25" x14ac:dyDescent="0.25">
      <c r="W7315" s="107"/>
      <c r="X7315" s="62"/>
      <c r="Y7315" s="108"/>
    </row>
    <row r="7316" spans="23:25" x14ac:dyDescent="0.25">
      <c r="W7316" s="107"/>
      <c r="X7316" s="62"/>
      <c r="Y7316" s="108"/>
    </row>
    <row r="7317" spans="23:25" x14ac:dyDescent="0.25">
      <c r="W7317" s="107"/>
      <c r="X7317" s="62"/>
      <c r="Y7317" s="108"/>
    </row>
    <row r="7318" spans="23:25" x14ac:dyDescent="0.25">
      <c r="W7318" s="107"/>
      <c r="X7318" s="62"/>
      <c r="Y7318" s="108"/>
    </row>
    <row r="7319" spans="23:25" x14ac:dyDescent="0.25">
      <c r="W7319" s="107"/>
      <c r="X7319" s="62"/>
      <c r="Y7319" s="108"/>
    </row>
    <row r="7320" spans="23:25" x14ac:dyDescent="0.25">
      <c r="W7320" s="107"/>
      <c r="X7320" s="62"/>
      <c r="Y7320" s="108"/>
    </row>
    <row r="7321" spans="23:25" x14ac:dyDescent="0.25">
      <c r="W7321" s="107"/>
      <c r="X7321" s="62"/>
      <c r="Y7321" s="108"/>
    </row>
    <row r="7322" spans="23:25" x14ac:dyDescent="0.25">
      <c r="W7322" s="107"/>
      <c r="X7322" s="62"/>
      <c r="Y7322" s="108"/>
    </row>
    <row r="7323" spans="23:25" x14ac:dyDescent="0.25">
      <c r="W7323" s="107"/>
      <c r="X7323" s="62"/>
      <c r="Y7323" s="108"/>
    </row>
    <row r="7324" spans="23:25" x14ac:dyDescent="0.25">
      <c r="W7324" s="107"/>
      <c r="X7324" s="62"/>
      <c r="Y7324" s="108"/>
    </row>
    <row r="7325" spans="23:25" x14ac:dyDescent="0.25">
      <c r="W7325" s="107"/>
      <c r="X7325" s="62"/>
      <c r="Y7325" s="108"/>
    </row>
    <row r="7326" spans="23:25" x14ac:dyDescent="0.25">
      <c r="W7326" s="107"/>
      <c r="X7326" s="62"/>
      <c r="Y7326" s="108"/>
    </row>
    <row r="7327" spans="23:25" x14ac:dyDescent="0.25">
      <c r="W7327" s="107"/>
      <c r="X7327" s="62"/>
      <c r="Y7327" s="108"/>
    </row>
    <row r="7328" spans="23:25" x14ac:dyDescent="0.25">
      <c r="W7328" s="107"/>
      <c r="X7328" s="62"/>
      <c r="Y7328" s="108"/>
    </row>
    <row r="7329" spans="23:25" x14ac:dyDescent="0.25">
      <c r="W7329" s="107"/>
      <c r="X7329" s="62"/>
      <c r="Y7329" s="108"/>
    </row>
    <row r="7330" spans="23:25" x14ac:dyDescent="0.25">
      <c r="W7330" s="107"/>
      <c r="X7330" s="62"/>
      <c r="Y7330" s="108"/>
    </row>
    <row r="7331" spans="23:25" x14ac:dyDescent="0.25">
      <c r="W7331" s="107"/>
      <c r="X7331" s="62"/>
      <c r="Y7331" s="108"/>
    </row>
    <row r="7332" spans="23:25" x14ac:dyDescent="0.25">
      <c r="W7332" s="107"/>
      <c r="X7332" s="62"/>
      <c r="Y7332" s="108"/>
    </row>
    <row r="7333" spans="23:25" x14ac:dyDescent="0.25">
      <c r="W7333" s="107"/>
      <c r="X7333" s="62"/>
      <c r="Y7333" s="108"/>
    </row>
    <row r="7334" spans="23:25" x14ac:dyDescent="0.25">
      <c r="W7334" s="107"/>
      <c r="X7334" s="62"/>
      <c r="Y7334" s="108"/>
    </row>
    <row r="7335" spans="23:25" x14ac:dyDescent="0.25">
      <c r="W7335" s="107"/>
      <c r="X7335" s="62"/>
      <c r="Y7335" s="108"/>
    </row>
    <row r="7336" spans="23:25" x14ac:dyDescent="0.25">
      <c r="W7336" s="107"/>
      <c r="X7336" s="62"/>
      <c r="Y7336" s="108"/>
    </row>
    <row r="7337" spans="23:25" x14ac:dyDescent="0.25">
      <c r="W7337" s="107"/>
      <c r="X7337" s="62"/>
      <c r="Y7337" s="108"/>
    </row>
    <row r="7338" spans="23:25" x14ac:dyDescent="0.25">
      <c r="W7338" s="107"/>
      <c r="X7338" s="62"/>
      <c r="Y7338" s="108"/>
    </row>
    <row r="7339" spans="23:25" x14ac:dyDescent="0.25">
      <c r="W7339" s="107"/>
      <c r="X7339" s="62"/>
      <c r="Y7339" s="108"/>
    </row>
    <row r="7340" spans="23:25" x14ac:dyDescent="0.25">
      <c r="W7340" s="107"/>
      <c r="X7340" s="62"/>
      <c r="Y7340" s="108"/>
    </row>
    <row r="7341" spans="23:25" x14ac:dyDescent="0.25">
      <c r="W7341" s="107"/>
      <c r="X7341" s="62"/>
      <c r="Y7341" s="108"/>
    </row>
    <row r="7342" spans="23:25" x14ac:dyDescent="0.25">
      <c r="W7342" s="107"/>
      <c r="X7342" s="62"/>
      <c r="Y7342" s="108"/>
    </row>
    <row r="7343" spans="23:25" x14ac:dyDescent="0.25">
      <c r="W7343" s="107"/>
      <c r="X7343" s="62"/>
      <c r="Y7343" s="108"/>
    </row>
    <row r="7344" spans="23:25" x14ac:dyDescent="0.25">
      <c r="W7344" s="107"/>
      <c r="X7344" s="62"/>
      <c r="Y7344" s="108"/>
    </row>
    <row r="7345" spans="23:25" x14ac:dyDescent="0.25">
      <c r="W7345" s="107"/>
      <c r="X7345" s="62"/>
      <c r="Y7345" s="108"/>
    </row>
    <row r="7346" spans="23:25" x14ac:dyDescent="0.25">
      <c r="W7346" s="107"/>
      <c r="X7346" s="62"/>
      <c r="Y7346" s="108"/>
    </row>
    <row r="7347" spans="23:25" x14ac:dyDescent="0.25">
      <c r="W7347" s="107"/>
      <c r="X7347" s="62"/>
      <c r="Y7347" s="108"/>
    </row>
    <row r="7348" spans="23:25" x14ac:dyDescent="0.25">
      <c r="W7348" s="107"/>
      <c r="X7348" s="62"/>
      <c r="Y7348" s="108"/>
    </row>
    <row r="7349" spans="23:25" x14ac:dyDescent="0.25">
      <c r="W7349" s="107"/>
      <c r="X7349" s="62"/>
      <c r="Y7349" s="108"/>
    </row>
    <row r="7350" spans="23:25" x14ac:dyDescent="0.25">
      <c r="W7350" s="107"/>
      <c r="X7350" s="62"/>
      <c r="Y7350" s="108"/>
    </row>
    <row r="7351" spans="23:25" x14ac:dyDescent="0.25">
      <c r="W7351" s="107"/>
      <c r="X7351" s="62"/>
      <c r="Y7351" s="108"/>
    </row>
    <row r="7352" spans="23:25" x14ac:dyDescent="0.25">
      <c r="W7352" s="107"/>
      <c r="X7352" s="62"/>
      <c r="Y7352" s="108"/>
    </row>
    <row r="7353" spans="23:25" x14ac:dyDescent="0.25">
      <c r="W7353" s="107"/>
      <c r="X7353" s="62"/>
      <c r="Y7353" s="108"/>
    </row>
    <row r="7354" spans="23:25" x14ac:dyDescent="0.25">
      <c r="W7354" s="107"/>
      <c r="X7354" s="62"/>
      <c r="Y7354" s="108"/>
    </row>
    <row r="7355" spans="23:25" x14ac:dyDescent="0.25">
      <c r="W7355" s="107"/>
      <c r="X7355" s="62"/>
      <c r="Y7355" s="108"/>
    </row>
    <row r="7356" spans="23:25" x14ac:dyDescent="0.25">
      <c r="W7356" s="107"/>
      <c r="X7356" s="62"/>
      <c r="Y7356" s="108"/>
    </row>
    <row r="7357" spans="23:25" x14ac:dyDescent="0.25">
      <c r="W7357" s="107"/>
      <c r="X7357" s="62"/>
      <c r="Y7357" s="108"/>
    </row>
    <row r="7358" spans="23:25" x14ac:dyDescent="0.25">
      <c r="W7358" s="107"/>
      <c r="X7358" s="62"/>
      <c r="Y7358" s="108"/>
    </row>
    <row r="7359" spans="23:25" x14ac:dyDescent="0.25">
      <c r="W7359" s="107"/>
      <c r="X7359" s="62"/>
      <c r="Y7359" s="108"/>
    </row>
    <row r="7360" spans="23:25" x14ac:dyDescent="0.25">
      <c r="W7360" s="107"/>
      <c r="X7360" s="62"/>
      <c r="Y7360" s="108"/>
    </row>
    <row r="7361" spans="23:25" x14ac:dyDescent="0.25">
      <c r="W7361" s="107"/>
      <c r="X7361" s="62"/>
      <c r="Y7361" s="108"/>
    </row>
    <row r="7362" spans="23:25" x14ac:dyDescent="0.25">
      <c r="W7362" s="107"/>
      <c r="X7362" s="62"/>
      <c r="Y7362" s="108"/>
    </row>
    <row r="7363" spans="23:25" x14ac:dyDescent="0.25">
      <c r="W7363" s="107"/>
      <c r="X7363" s="62"/>
      <c r="Y7363" s="108"/>
    </row>
    <row r="7364" spans="23:25" x14ac:dyDescent="0.25">
      <c r="W7364" s="107"/>
      <c r="X7364" s="62"/>
      <c r="Y7364" s="108"/>
    </row>
    <row r="7365" spans="23:25" x14ac:dyDescent="0.25">
      <c r="W7365" s="107"/>
      <c r="X7365" s="62"/>
      <c r="Y7365" s="108"/>
    </row>
    <row r="7366" spans="23:25" x14ac:dyDescent="0.25">
      <c r="W7366" s="107"/>
      <c r="X7366" s="62"/>
      <c r="Y7366" s="108"/>
    </row>
    <row r="7367" spans="23:25" x14ac:dyDescent="0.25">
      <c r="W7367" s="107"/>
      <c r="X7367" s="62"/>
      <c r="Y7367" s="108"/>
    </row>
    <row r="7368" spans="23:25" x14ac:dyDescent="0.25">
      <c r="W7368" s="107"/>
      <c r="X7368" s="62"/>
      <c r="Y7368" s="108"/>
    </row>
    <row r="7369" spans="23:25" x14ac:dyDescent="0.25">
      <c r="W7369" s="107"/>
      <c r="X7369" s="62"/>
      <c r="Y7369" s="108"/>
    </row>
    <row r="7370" spans="23:25" x14ac:dyDescent="0.25">
      <c r="W7370" s="107"/>
      <c r="X7370" s="62"/>
      <c r="Y7370" s="108"/>
    </row>
    <row r="7371" spans="23:25" x14ac:dyDescent="0.25">
      <c r="W7371" s="107"/>
      <c r="X7371" s="62"/>
      <c r="Y7371" s="108"/>
    </row>
    <row r="7372" spans="23:25" x14ac:dyDescent="0.25">
      <c r="W7372" s="107"/>
      <c r="X7372" s="62"/>
      <c r="Y7372" s="108"/>
    </row>
    <row r="7373" spans="23:25" x14ac:dyDescent="0.25">
      <c r="W7373" s="107"/>
      <c r="X7373" s="62"/>
      <c r="Y7373" s="108"/>
    </row>
    <row r="7374" spans="23:25" x14ac:dyDescent="0.25">
      <c r="W7374" s="107"/>
      <c r="X7374" s="62"/>
      <c r="Y7374" s="108"/>
    </row>
    <row r="7375" spans="23:25" x14ac:dyDescent="0.25">
      <c r="W7375" s="107"/>
      <c r="X7375" s="62"/>
      <c r="Y7375" s="108"/>
    </row>
    <row r="7376" spans="23:25" x14ac:dyDescent="0.25">
      <c r="W7376" s="107"/>
      <c r="X7376" s="62"/>
      <c r="Y7376" s="108"/>
    </row>
    <row r="7377" spans="23:25" x14ac:dyDescent="0.25">
      <c r="W7377" s="107"/>
      <c r="X7377" s="62"/>
      <c r="Y7377" s="108"/>
    </row>
    <row r="7378" spans="23:25" x14ac:dyDescent="0.25">
      <c r="W7378" s="107"/>
      <c r="X7378" s="62"/>
      <c r="Y7378" s="108"/>
    </row>
    <row r="7379" spans="23:25" x14ac:dyDescent="0.25">
      <c r="W7379" s="107"/>
      <c r="X7379" s="62"/>
      <c r="Y7379" s="108"/>
    </row>
    <row r="7380" spans="23:25" x14ac:dyDescent="0.25">
      <c r="W7380" s="107"/>
      <c r="X7380" s="62"/>
      <c r="Y7380" s="108"/>
    </row>
    <row r="7381" spans="23:25" x14ac:dyDescent="0.25">
      <c r="W7381" s="107"/>
      <c r="X7381" s="62"/>
      <c r="Y7381" s="108"/>
    </row>
    <row r="7382" spans="23:25" x14ac:dyDescent="0.25">
      <c r="W7382" s="107"/>
      <c r="X7382" s="62"/>
      <c r="Y7382" s="108"/>
    </row>
    <row r="7383" spans="23:25" x14ac:dyDescent="0.25">
      <c r="W7383" s="107"/>
      <c r="X7383" s="62"/>
      <c r="Y7383" s="108"/>
    </row>
    <row r="7384" spans="23:25" x14ac:dyDescent="0.25">
      <c r="W7384" s="107"/>
      <c r="X7384" s="62"/>
      <c r="Y7384" s="108"/>
    </row>
    <row r="7385" spans="23:25" x14ac:dyDescent="0.25">
      <c r="W7385" s="107"/>
      <c r="X7385" s="62"/>
      <c r="Y7385" s="108"/>
    </row>
    <row r="7386" spans="23:25" x14ac:dyDescent="0.25">
      <c r="W7386" s="107"/>
      <c r="X7386" s="62"/>
      <c r="Y7386" s="108"/>
    </row>
    <row r="7387" spans="23:25" x14ac:dyDescent="0.25">
      <c r="W7387" s="107"/>
      <c r="X7387" s="62"/>
      <c r="Y7387" s="108"/>
    </row>
    <row r="7388" spans="23:25" x14ac:dyDescent="0.25">
      <c r="W7388" s="107"/>
      <c r="X7388" s="62"/>
      <c r="Y7388" s="108"/>
    </row>
    <row r="7389" spans="23:25" x14ac:dyDescent="0.25">
      <c r="W7389" s="107"/>
      <c r="X7389" s="62"/>
      <c r="Y7389" s="108"/>
    </row>
    <row r="7390" spans="23:25" x14ac:dyDescent="0.25">
      <c r="W7390" s="107"/>
      <c r="X7390" s="62"/>
      <c r="Y7390" s="108"/>
    </row>
    <row r="7391" spans="23:25" x14ac:dyDescent="0.25">
      <c r="W7391" s="107"/>
      <c r="X7391" s="62"/>
      <c r="Y7391" s="108"/>
    </row>
    <row r="7392" spans="23:25" x14ac:dyDescent="0.25">
      <c r="W7392" s="107"/>
      <c r="X7392" s="62"/>
      <c r="Y7392" s="108"/>
    </row>
    <row r="7393" spans="23:25" x14ac:dyDescent="0.25">
      <c r="W7393" s="107"/>
      <c r="X7393" s="62"/>
      <c r="Y7393" s="108"/>
    </row>
    <row r="7394" spans="23:25" x14ac:dyDescent="0.25">
      <c r="W7394" s="107"/>
      <c r="X7394" s="62"/>
      <c r="Y7394" s="108"/>
    </row>
    <row r="7395" spans="23:25" x14ac:dyDescent="0.25">
      <c r="W7395" s="107"/>
      <c r="X7395" s="62"/>
      <c r="Y7395" s="108"/>
    </row>
    <row r="7396" spans="23:25" x14ac:dyDescent="0.25">
      <c r="W7396" s="107"/>
      <c r="X7396" s="62"/>
      <c r="Y7396" s="108"/>
    </row>
    <row r="7397" spans="23:25" x14ac:dyDescent="0.25">
      <c r="W7397" s="107"/>
      <c r="X7397" s="62"/>
      <c r="Y7397" s="108"/>
    </row>
    <row r="7398" spans="23:25" x14ac:dyDescent="0.25">
      <c r="W7398" s="107"/>
      <c r="X7398" s="62"/>
      <c r="Y7398" s="108"/>
    </row>
    <row r="7399" spans="23:25" x14ac:dyDescent="0.25">
      <c r="W7399" s="107"/>
      <c r="X7399" s="62"/>
      <c r="Y7399" s="108"/>
    </row>
    <row r="7400" spans="23:25" x14ac:dyDescent="0.25">
      <c r="W7400" s="107"/>
      <c r="X7400" s="62"/>
      <c r="Y7400" s="108"/>
    </row>
    <row r="7401" spans="23:25" x14ac:dyDescent="0.25">
      <c r="W7401" s="107"/>
      <c r="X7401" s="62"/>
      <c r="Y7401" s="108"/>
    </row>
    <row r="7402" spans="23:25" x14ac:dyDescent="0.25">
      <c r="W7402" s="107"/>
      <c r="X7402" s="62"/>
      <c r="Y7402" s="108"/>
    </row>
    <row r="7403" spans="23:25" x14ac:dyDescent="0.25">
      <c r="W7403" s="107"/>
      <c r="X7403" s="62"/>
      <c r="Y7403" s="108"/>
    </row>
    <row r="7404" spans="23:25" x14ac:dyDescent="0.25">
      <c r="W7404" s="107"/>
      <c r="X7404" s="62"/>
      <c r="Y7404" s="108"/>
    </row>
    <row r="7405" spans="23:25" x14ac:dyDescent="0.25">
      <c r="W7405" s="107"/>
      <c r="X7405" s="62"/>
      <c r="Y7405" s="108"/>
    </row>
    <row r="7406" spans="23:25" x14ac:dyDescent="0.25">
      <c r="W7406" s="107"/>
      <c r="X7406" s="62"/>
      <c r="Y7406" s="108"/>
    </row>
    <row r="7407" spans="23:25" x14ac:dyDescent="0.25">
      <c r="W7407" s="107"/>
      <c r="X7407" s="62"/>
      <c r="Y7407" s="108"/>
    </row>
    <row r="7408" spans="23:25" x14ac:dyDescent="0.25">
      <c r="W7408" s="107"/>
      <c r="X7408" s="62"/>
      <c r="Y7408" s="108"/>
    </row>
    <row r="7409" spans="23:25" x14ac:dyDescent="0.25">
      <c r="W7409" s="107"/>
      <c r="X7409" s="62"/>
      <c r="Y7409" s="108"/>
    </row>
    <row r="7410" spans="23:25" x14ac:dyDescent="0.25">
      <c r="W7410" s="107"/>
      <c r="X7410" s="62"/>
      <c r="Y7410" s="108"/>
    </row>
    <row r="7411" spans="23:25" x14ac:dyDescent="0.25">
      <c r="W7411" s="107"/>
      <c r="X7411" s="62"/>
      <c r="Y7411" s="108"/>
    </row>
    <row r="7412" spans="23:25" x14ac:dyDescent="0.25">
      <c r="W7412" s="107"/>
      <c r="X7412" s="62"/>
      <c r="Y7412" s="108"/>
    </row>
    <row r="7413" spans="23:25" x14ac:dyDescent="0.25">
      <c r="W7413" s="107"/>
      <c r="X7413" s="62"/>
      <c r="Y7413" s="108"/>
    </row>
    <row r="7414" spans="23:25" x14ac:dyDescent="0.25">
      <c r="W7414" s="107"/>
      <c r="X7414" s="62"/>
      <c r="Y7414" s="108"/>
    </row>
    <row r="7415" spans="23:25" x14ac:dyDescent="0.25">
      <c r="W7415" s="107"/>
      <c r="X7415" s="62"/>
      <c r="Y7415" s="108"/>
    </row>
    <row r="7416" spans="23:25" x14ac:dyDescent="0.25">
      <c r="W7416" s="107"/>
      <c r="X7416" s="62"/>
      <c r="Y7416" s="108"/>
    </row>
    <row r="7417" spans="23:25" x14ac:dyDescent="0.25">
      <c r="W7417" s="107"/>
      <c r="X7417" s="62"/>
      <c r="Y7417" s="108"/>
    </row>
    <row r="7418" spans="23:25" x14ac:dyDescent="0.25">
      <c r="W7418" s="107"/>
      <c r="X7418" s="62"/>
      <c r="Y7418" s="108"/>
    </row>
    <row r="7419" spans="23:25" x14ac:dyDescent="0.25">
      <c r="W7419" s="107"/>
      <c r="X7419" s="62"/>
      <c r="Y7419" s="108"/>
    </row>
    <row r="7420" spans="23:25" x14ac:dyDescent="0.25">
      <c r="W7420" s="107"/>
      <c r="X7420" s="62"/>
      <c r="Y7420" s="108"/>
    </row>
    <row r="7421" spans="23:25" x14ac:dyDescent="0.25">
      <c r="W7421" s="107"/>
      <c r="X7421" s="62"/>
      <c r="Y7421" s="108"/>
    </row>
    <row r="7422" spans="23:25" x14ac:dyDescent="0.25">
      <c r="W7422" s="107"/>
      <c r="X7422" s="62"/>
      <c r="Y7422" s="108"/>
    </row>
    <row r="7423" spans="23:25" x14ac:dyDescent="0.25">
      <c r="W7423" s="107"/>
      <c r="X7423" s="62"/>
      <c r="Y7423" s="108"/>
    </row>
    <row r="7424" spans="23:25" x14ac:dyDescent="0.25">
      <c r="W7424" s="107"/>
      <c r="X7424" s="62"/>
      <c r="Y7424" s="108"/>
    </row>
    <row r="7425" spans="23:25" x14ac:dyDescent="0.25">
      <c r="W7425" s="107"/>
      <c r="X7425" s="62"/>
      <c r="Y7425" s="108"/>
    </row>
    <row r="7426" spans="23:25" x14ac:dyDescent="0.25">
      <c r="W7426" s="107"/>
      <c r="X7426" s="62"/>
      <c r="Y7426" s="108"/>
    </row>
    <row r="7427" spans="23:25" x14ac:dyDescent="0.25">
      <c r="W7427" s="107"/>
      <c r="X7427" s="62"/>
      <c r="Y7427" s="108"/>
    </row>
    <row r="7428" spans="23:25" x14ac:dyDescent="0.25">
      <c r="W7428" s="107"/>
      <c r="X7428" s="62"/>
      <c r="Y7428" s="108"/>
    </row>
    <row r="7429" spans="23:25" x14ac:dyDescent="0.25">
      <c r="W7429" s="107"/>
      <c r="X7429" s="62"/>
      <c r="Y7429" s="108"/>
    </row>
    <row r="7430" spans="23:25" x14ac:dyDescent="0.25">
      <c r="W7430" s="107"/>
      <c r="X7430" s="62"/>
      <c r="Y7430" s="108"/>
    </row>
    <row r="7431" spans="23:25" x14ac:dyDescent="0.25">
      <c r="W7431" s="107"/>
      <c r="X7431" s="62"/>
      <c r="Y7431" s="108"/>
    </row>
    <row r="7432" spans="23:25" x14ac:dyDescent="0.25">
      <c r="W7432" s="107"/>
      <c r="X7432" s="62"/>
      <c r="Y7432" s="108"/>
    </row>
    <row r="7433" spans="23:25" x14ac:dyDescent="0.25">
      <c r="W7433" s="107"/>
      <c r="X7433" s="62"/>
      <c r="Y7433" s="108"/>
    </row>
    <row r="7434" spans="23:25" x14ac:dyDescent="0.25">
      <c r="W7434" s="107"/>
      <c r="X7434" s="62"/>
      <c r="Y7434" s="108"/>
    </row>
    <row r="7435" spans="23:25" x14ac:dyDescent="0.25">
      <c r="W7435" s="107"/>
      <c r="X7435" s="62"/>
      <c r="Y7435" s="108"/>
    </row>
    <row r="7436" spans="23:25" x14ac:dyDescent="0.25">
      <c r="W7436" s="107"/>
      <c r="X7436" s="62"/>
      <c r="Y7436" s="108"/>
    </row>
    <row r="7437" spans="23:25" x14ac:dyDescent="0.25">
      <c r="W7437" s="107"/>
      <c r="X7437" s="62"/>
      <c r="Y7437" s="108"/>
    </row>
    <row r="7438" spans="23:25" x14ac:dyDescent="0.25">
      <c r="W7438" s="107"/>
      <c r="X7438" s="62"/>
      <c r="Y7438" s="108"/>
    </row>
    <row r="7439" spans="23:25" x14ac:dyDescent="0.25">
      <c r="W7439" s="107"/>
      <c r="X7439" s="62"/>
      <c r="Y7439" s="108"/>
    </row>
    <row r="7440" spans="23:25" x14ac:dyDescent="0.25">
      <c r="W7440" s="107"/>
      <c r="X7440" s="62"/>
      <c r="Y7440" s="108"/>
    </row>
    <row r="7441" spans="23:25" x14ac:dyDescent="0.25">
      <c r="W7441" s="107"/>
      <c r="X7441" s="62"/>
      <c r="Y7441" s="108"/>
    </row>
    <row r="7442" spans="23:25" x14ac:dyDescent="0.25">
      <c r="W7442" s="107"/>
      <c r="X7442" s="62"/>
      <c r="Y7442" s="108"/>
    </row>
    <row r="7443" spans="23:25" x14ac:dyDescent="0.25">
      <c r="W7443" s="107"/>
      <c r="X7443" s="62"/>
      <c r="Y7443" s="108"/>
    </row>
    <row r="7444" spans="23:25" x14ac:dyDescent="0.25">
      <c r="W7444" s="107"/>
      <c r="X7444" s="62"/>
      <c r="Y7444" s="108"/>
    </row>
    <row r="7445" spans="23:25" x14ac:dyDescent="0.25">
      <c r="W7445" s="107"/>
      <c r="X7445" s="62"/>
      <c r="Y7445" s="108"/>
    </row>
    <row r="7446" spans="23:25" x14ac:dyDescent="0.25">
      <c r="W7446" s="107"/>
      <c r="X7446" s="62"/>
      <c r="Y7446" s="108"/>
    </row>
    <row r="7447" spans="23:25" x14ac:dyDescent="0.25">
      <c r="W7447" s="107"/>
      <c r="X7447" s="62"/>
      <c r="Y7447" s="108"/>
    </row>
    <row r="7448" spans="23:25" x14ac:dyDescent="0.25">
      <c r="W7448" s="107"/>
      <c r="X7448" s="62"/>
      <c r="Y7448" s="108"/>
    </row>
    <row r="7449" spans="23:25" x14ac:dyDescent="0.25">
      <c r="W7449" s="107"/>
      <c r="X7449" s="62"/>
      <c r="Y7449" s="108"/>
    </row>
    <row r="7450" spans="23:25" x14ac:dyDescent="0.25">
      <c r="W7450" s="107"/>
      <c r="X7450" s="62"/>
      <c r="Y7450" s="108"/>
    </row>
    <row r="7451" spans="23:25" x14ac:dyDescent="0.25">
      <c r="W7451" s="107"/>
      <c r="X7451" s="62"/>
      <c r="Y7451" s="108"/>
    </row>
    <row r="7452" spans="23:25" x14ac:dyDescent="0.25">
      <c r="W7452" s="107"/>
      <c r="X7452" s="62"/>
      <c r="Y7452" s="108"/>
    </row>
    <row r="7453" spans="23:25" x14ac:dyDescent="0.25">
      <c r="W7453" s="107"/>
      <c r="X7453" s="62"/>
      <c r="Y7453" s="108"/>
    </row>
    <row r="7454" spans="23:25" x14ac:dyDescent="0.25">
      <c r="W7454" s="107"/>
      <c r="X7454" s="62"/>
      <c r="Y7454" s="108"/>
    </row>
    <row r="7455" spans="23:25" x14ac:dyDescent="0.25">
      <c r="W7455" s="107"/>
      <c r="X7455" s="62"/>
      <c r="Y7455" s="108"/>
    </row>
    <row r="7456" spans="23:25" x14ac:dyDescent="0.25">
      <c r="W7456" s="107"/>
      <c r="X7456" s="62"/>
      <c r="Y7456" s="108"/>
    </row>
    <row r="7457" spans="23:25" x14ac:dyDescent="0.25">
      <c r="W7457" s="107"/>
      <c r="X7457" s="62"/>
      <c r="Y7457" s="108"/>
    </row>
    <row r="7458" spans="23:25" x14ac:dyDescent="0.25">
      <c r="W7458" s="107"/>
      <c r="X7458" s="62"/>
      <c r="Y7458" s="108"/>
    </row>
    <row r="7459" spans="23:25" x14ac:dyDescent="0.25">
      <c r="W7459" s="107"/>
      <c r="X7459" s="62"/>
      <c r="Y7459" s="108"/>
    </row>
    <row r="7460" spans="23:25" x14ac:dyDescent="0.25">
      <c r="W7460" s="107"/>
      <c r="X7460" s="62"/>
      <c r="Y7460" s="108"/>
    </row>
    <row r="7461" spans="23:25" x14ac:dyDescent="0.25">
      <c r="W7461" s="107"/>
      <c r="X7461" s="62"/>
      <c r="Y7461" s="108"/>
    </row>
    <row r="7462" spans="23:25" x14ac:dyDescent="0.25">
      <c r="W7462" s="107"/>
      <c r="X7462" s="62"/>
      <c r="Y7462" s="108"/>
    </row>
    <row r="7463" spans="23:25" x14ac:dyDescent="0.25">
      <c r="W7463" s="107"/>
      <c r="X7463" s="62"/>
      <c r="Y7463" s="108"/>
    </row>
    <row r="7464" spans="23:25" x14ac:dyDescent="0.25">
      <c r="W7464" s="107"/>
      <c r="X7464" s="62"/>
      <c r="Y7464" s="108"/>
    </row>
    <row r="7465" spans="23:25" x14ac:dyDescent="0.25">
      <c r="W7465" s="107"/>
      <c r="X7465" s="62"/>
      <c r="Y7465" s="108"/>
    </row>
    <row r="7466" spans="23:25" x14ac:dyDescent="0.25">
      <c r="W7466" s="107"/>
      <c r="X7466" s="62"/>
      <c r="Y7466" s="108"/>
    </row>
    <row r="7467" spans="23:25" x14ac:dyDescent="0.25">
      <c r="W7467" s="107"/>
      <c r="X7467" s="62"/>
      <c r="Y7467" s="108"/>
    </row>
    <row r="7468" spans="23:25" x14ac:dyDescent="0.25">
      <c r="W7468" s="107"/>
      <c r="X7468" s="62"/>
      <c r="Y7468" s="108"/>
    </row>
    <row r="7469" spans="23:25" x14ac:dyDescent="0.25">
      <c r="W7469" s="107"/>
      <c r="X7469" s="62"/>
      <c r="Y7469" s="108"/>
    </row>
    <row r="7470" spans="23:25" x14ac:dyDescent="0.25">
      <c r="W7470" s="107"/>
      <c r="X7470" s="62"/>
      <c r="Y7470" s="108"/>
    </row>
    <row r="7471" spans="23:25" x14ac:dyDescent="0.25">
      <c r="W7471" s="107"/>
      <c r="X7471" s="62"/>
      <c r="Y7471" s="108"/>
    </row>
    <row r="7472" spans="23:25" x14ac:dyDescent="0.25">
      <c r="W7472" s="107"/>
      <c r="X7472" s="62"/>
      <c r="Y7472" s="108"/>
    </row>
    <row r="7473" spans="23:25" x14ac:dyDescent="0.25">
      <c r="W7473" s="107"/>
      <c r="X7473" s="62"/>
      <c r="Y7473" s="108"/>
    </row>
    <row r="7474" spans="23:25" x14ac:dyDescent="0.25">
      <c r="W7474" s="107"/>
      <c r="X7474" s="62"/>
      <c r="Y7474" s="108"/>
    </row>
    <row r="7475" spans="23:25" x14ac:dyDescent="0.25">
      <c r="W7475" s="107"/>
      <c r="X7475" s="62"/>
      <c r="Y7475" s="108"/>
    </row>
    <row r="7476" spans="23:25" x14ac:dyDescent="0.25">
      <c r="W7476" s="107"/>
      <c r="X7476" s="62"/>
      <c r="Y7476" s="108"/>
    </row>
    <row r="7477" spans="23:25" x14ac:dyDescent="0.25">
      <c r="W7477" s="107"/>
      <c r="X7477" s="62"/>
      <c r="Y7477" s="108"/>
    </row>
    <row r="7478" spans="23:25" x14ac:dyDescent="0.25">
      <c r="W7478" s="107"/>
      <c r="X7478" s="62"/>
      <c r="Y7478" s="108"/>
    </row>
    <row r="7479" spans="23:25" x14ac:dyDescent="0.25">
      <c r="W7479" s="107"/>
      <c r="X7479" s="62"/>
      <c r="Y7479" s="108"/>
    </row>
    <row r="7480" spans="23:25" x14ac:dyDescent="0.25">
      <c r="W7480" s="107"/>
      <c r="X7480" s="62"/>
      <c r="Y7480" s="108"/>
    </row>
    <row r="7481" spans="23:25" x14ac:dyDescent="0.25">
      <c r="W7481" s="107"/>
      <c r="X7481" s="62"/>
      <c r="Y7481" s="108"/>
    </row>
    <row r="7482" spans="23:25" x14ac:dyDescent="0.25">
      <c r="W7482" s="107"/>
      <c r="X7482" s="62"/>
      <c r="Y7482" s="108"/>
    </row>
    <row r="7483" spans="23:25" x14ac:dyDescent="0.25">
      <c r="W7483" s="107"/>
      <c r="X7483" s="62"/>
      <c r="Y7483" s="108"/>
    </row>
    <row r="7484" spans="23:25" x14ac:dyDescent="0.25">
      <c r="W7484" s="107"/>
      <c r="X7484" s="62"/>
      <c r="Y7484" s="108"/>
    </row>
    <row r="7485" spans="23:25" x14ac:dyDescent="0.25">
      <c r="W7485" s="107"/>
      <c r="X7485" s="62"/>
      <c r="Y7485" s="108"/>
    </row>
    <row r="7486" spans="23:25" x14ac:dyDescent="0.25">
      <c r="W7486" s="107"/>
      <c r="X7486" s="62"/>
      <c r="Y7486" s="108"/>
    </row>
    <row r="7487" spans="23:25" x14ac:dyDescent="0.25">
      <c r="W7487" s="107"/>
      <c r="X7487" s="62"/>
      <c r="Y7487" s="108"/>
    </row>
    <row r="7488" spans="23:25" x14ac:dyDescent="0.25">
      <c r="W7488" s="107"/>
      <c r="X7488" s="62"/>
      <c r="Y7488" s="108"/>
    </row>
    <row r="7489" spans="23:25" x14ac:dyDescent="0.25">
      <c r="W7489" s="107"/>
      <c r="X7489" s="62"/>
      <c r="Y7489" s="108"/>
    </row>
    <row r="7490" spans="23:25" x14ac:dyDescent="0.25">
      <c r="W7490" s="107"/>
      <c r="X7490" s="62"/>
      <c r="Y7490" s="108"/>
    </row>
    <row r="7491" spans="23:25" x14ac:dyDescent="0.25">
      <c r="W7491" s="107"/>
      <c r="X7491" s="62"/>
      <c r="Y7491" s="108"/>
    </row>
    <row r="7492" spans="23:25" x14ac:dyDescent="0.25">
      <c r="W7492" s="107"/>
      <c r="X7492" s="62"/>
      <c r="Y7492" s="108"/>
    </row>
    <row r="7493" spans="23:25" x14ac:dyDescent="0.25">
      <c r="W7493" s="107"/>
      <c r="X7493" s="62"/>
      <c r="Y7493" s="108"/>
    </row>
    <row r="7494" spans="23:25" x14ac:dyDescent="0.25">
      <c r="W7494" s="107"/>
      <c r="X7494" s="62"/>
      <c r="Y7494" s="108"/>
    </row>
    <row r="7495" spans="23:25" x14ac:dyDescent="0.25">
      <c r="W7495" s="107"/>
      <c r="X7495" s="62"/>
      <c r="Y7495" s="108"/>
    </row>
    <row r="7496" spans="23:25" x14ac:dyDescent="0.25">
      <c r="W7496" s="107"/>
      <c r="X7496" s="62"/>
      <c r="Y7496" s="108"/>
    </row>
    <row r="7497" spans="23:25" x14ac:dyDescent="0.25">
      <c r="W7497" s="107"/>
      <c r="X7497" s="62"/>
      <c r="Y7497" s="108"/>
    </row>
    <row r="7498" spans="23:25" x14ac:dyDescent="0.25">
      <c r="W7498" s="107"/>
      <c r="X7498" s="62"/>
      <c r="Y7498" s="108"/>
    </row>
    <row r="7499" spans="23:25" x14ac:dyDescent="0.25">
      <c r="W7499" s="107"/>
      <c r="X7499" s="62"/>
      <c r="Y7499" s="108"/>
    </row>
    <row r="7500" spans="23:25" x14ac:dyDescent="0.25">
      <c r="W7500" s="107"/>
      <c r="X7500" s="62"/>
      <c r="Y7500" s="108"/>
    </row>
    <row r="7501" spans="23:25" x14ac:dyDescent="0.25">
      <c r="W7501" s="107"/>
      <c r="X7501" s="62"/>
      <c r="Y7501" s="108"/>
    </row>
    <row r="7502" spans="23:25" x14ac:dyDescent="0.25">
      <c r="W7502" s="107"/>
      <c r="X7502" s="62"/>
      <c r="Y7502" s="108"/>
    </row>
    <row r="7503" spans="23:25" x14ac:dyDescent="0.25">
      <c r="W7503" s="107"/>
      <c r="X7503" s="62"/>
      <c r="Y7503" s="108"/>
    </row>
    <row r="7504" spans="23:25" x14ac:dyDescent="0.25">
      <c r="W7504" s="107"/>
      <c r="X7504" s="62"/>
      <c r="Y7504" s="108"/>
    </row>
    <row r="7505" spans="23:25" x14ac:dyDescent="0.25">
      <c r="W7505" s="107"/>
      <c r="X7505" s="62"/>
      <c r="Y7505" s="108"/>
    </row>
    <row r="7506" spans="23:25" x14ac:dyDescent="0.25">
      <c r="W7506" s="107"/>
      <c r="X7506" s="62"/>
      <c r="Y7506" s="108"/>
    </row>
    <row r="7507" spans="23:25" x14ac:dyDescent="0.25">
      <c r="W7507" s="107"/>
      <c r="X7507" s="62"/>
      <c r="Y7507" s="108"/>
    </row>
    <row r="7508" spans="23:25" x14ac:dyDescent="0.25">
      <c r="W7508" s="107"/>
      <c r="X7508" s="62"/>
      <c r="Y7508" s="108"/>
    </row>
    <row r="7509" spans="23:25" x14ac:dyDescent="0.25">
      <c r="W7509" s="107"/>
      <c r="X7509" s="62"/>
      <c r="Y7509" s="108"/>
    </row>
    <row r="7510" spans="23:25" x14ac:dyDescent="0.25">
      <c r="W7510" s="107"/>
      <c r="X7510" s="62"/>
      <c r="Y7510" s="108"/>
    </row>
    <row r="7511" spans="23:25" x14ac:dyDescent="0.25">
      <c r="W7511" s="107"/>
      <c r="X7511" s="62"/>
      <c r="Y7511" s="108"/>
    </row>
    <row r="7512" spans="23:25" x14ac:dyDescent="0.25">
      <c r="W7512" s="107"/>
      <c r="X7512" s="62"/>
      <c r="Y7512" s="108"/>
    </row>
    <row r="7513" spans="23:25" x14ac:dyDescent="0.25">
      <c r="W7513" s="107"/>
      <c r="X7513" s="62"/>
      <c r="Y7513" s="108"/>
    </row>
    <row r="7514" spans="23:25" x14ac:dyDescent="0.25">
      <c r="W7514" s="107"/>
      <c r="X7514" s="62"/>
      <c r="Y7514" s="108"/>
    </row>
    <row r="7515" spans="23:25" x14ac:dyDescent="0.25">
      <c r="W7515" s="107"/>
      <c r="X7515" s="62"/>
      <c r="Y7515" s="108"/>
    </row>
    <row r="7516" spans="23:25" x14ac:dyDescent="0.25">
      <c r="W7516" s="107"/>
      <c r="X7516" s="62"/>
      <c r="Y7516" s="108"/>
    </row>
    <row r="7517" spans="23:25" x14ac:dyDescent="0.25">
      <c r="W7517" s="107"/>
      <c r="X7517" s="62"/>
      <c r="Y7517" s="108"/>
    </row>
    <row r="7518" spans="23:25" x14ac:dyDescent="0.25">
      <c r="W7518" s="107"/>
      <c r="X7518" s="62"/>
      <c r="Y7518" s="108"/>
    </row>
    <row r="7519" spans="23:25" x14ac:dyDescent="0.25">
      <c r="W7519" s="107"/>
      <c r="X7519" s="62"/>
      <c r="Y7519" s="108"/>
    </row>
    <row r="7520" spans="23:25" x14ac:dyDescent="0.25">
      <c r="W7520" s="107"/>
      <c r="X7520" s="62"/>
      <c r="Y7520" s="108"/>
    </row>
    <row r="7521" spans="23:25" x14ac:dyDescent="0.25">
      <c r="W7521" s="107"/>
      <c r="X7521" s="62"/>
      <c r="Y7521" s="108"/>
    </row>
    <row r="7522" spans="23:25" x14ac:dyDescent="0.25">
      <c r="W7522" s="107"/>
      <c r="X7522" s="62"/>
      <c r="Y7522" s="108"/>
    </row>
    <row r="7523" spans="23:25" x14ac:dyDescent="0.25">
      <c r="W7523" s="107"/>
      <c r="X7523" s="62"/>
      <c r="Y7523" s="108"/>
    </row>
    <row r="7524" spans="23:25" x14ac:dyDescent="0.25">
      <c r="W7524" s="107"/>
      <c r="X7524" s="62"/>
      <c r="Y7524" s="108"/>
    </row>
    <row r="7525" spans="23:25" x14ac:dyDescent="0.25">
      <c r="W7525" s="107"/>
      <c r="X7525" s="62"/>
      <c r="Y7525" s="108"/>
    </row>
    <row r="7526" spans="23:25" x14ac:dyDescent="0.25">
      <c r="W7526" s="107"/>
      <c r="X7526" s="62"/>
      <c r="Y7526" s="108"/>
    </row>
    <row r="7527" spans="23:25" x14ac:dyDescent="0.25">
      <c r="W7527" s="107"/>
      <c r="X7527" s="62"/>
      <c r="Y7527" s="108"/>
    </row>
    <row r="7528" spans="23:25" x14ac:dyDescent="0.25">
      <c r="W7528" s="107"/>
      <c r="X7528" s="62"/>
      <c r="Y7528" s="108"/>
    </row>
    <row r="7529" spans="23:25" x14ac:dyDescent="0.25">
      <c r="W7529" s="107"/>
      <c r="X7529" s="62"/>
      <c r="Y7529" s="108"/>
    </row>
    <row r="7530" spans="23:25" x14ac:dyDescent="0.25">
      <c r="W7530" s="107"/>
      <c r="X7530" s="62"/>
      <c r="Y7530" s="108"/>
    </row>
    <row r="7531" spans="23:25" x14ac:dyDescent="0.25">
      <c r="W7531" s="107"/>
      <c r="X7531" s="62"/>
      <c r="Y7531" s="108"/>
    </row>
    <row r="7532" spans="23:25" x14ac:dyDescent="0.25">
      <c r="W7532" s="107"/>
      <c r="X7532" s="62"/>
      <c r="Y7532" s="108"/>
    </row>
    <row r="7533" spans="23:25" x14ac:dyDescent="0.25">
      <c r="W7533" s="107"/>
      <c r="X7533" s="62"/>
      <c r="Y7533" s="108"/>
    </row>
    <row r="7534" spans="23:25" x14ac:dyDescent="0.25">
      <c r="W7534" s="107"/>
      <c r="X7534" s="62"/>
      <c r="Y7534" s="108"/>
    </row>
    <row r="7535" spans="23:25" x14ac:dyDescent="0.25">
      <c r="W7535" s="107"/>
      <c r="X7535" s="62"/>
      <c r="Y7535" s="108"/>
    </row>
    <row r="7536" spans="23:25" x14ac:dyDescent="0.25">
      <c r="W7536" s="107"/>
      <c r="X7536" s="62"/>
      <c r="Y7536" s="108"/>
    </row>
    <row r="7537" spans="23:25" x14ac:dyDescent="0.25">
      <c r="W7537" s="107"/>
      <c r="X7537" s="62"/>
      <c r="Y7537" s="108"/>
    </row>
    <row r="7538" spans="23:25" x14ac:dyDescent="0.25">
      <c r="W7538" s="107"/>
      <c r="X7538" s="62"/>
      <c r="Y7538" s="108"/>
    </row>
    <row r="7539" spans="23:25" x14ac:dyDescent="0.25">
      <c r="W7539" s="107"/>
      <c r="X7539" s="62"/>
      <c r="Y7539" s="108"/>
    </row>
    <row r="7540" spans="23:25" x14ac:dyDescent="0.25">
      <c r="W7540" s="107"/>
      <c r="X7540" s="62"/>
      <c r="Y7540" s="108"/>
    </row>
    <row r="7541" spans="23:25" x14ac:dyDescent="0.25">
      <c r="W7541" s="107"/>
      <c r="X7541" s="62"/>
      <c r="Y7541" s="108"/>
    </row>
    <row r="7542" spans="23:25" x14ac:dyDescent="0.25">
      <c r="W7542" s="107"/>
      <c r="X7542" s="62"/>
      <c r="Y7542" s="108"/>
    </row>
    <row r="7543" spans="23:25" x14ac:dyDescent="0.25">
      <c r="W7543" s="107"/>
      <c r="X7543" s="62"/>
      <c r="Y7543" s="108"/>
    </row>
    <row r="7544" spans="23:25" x14ac:dyDescent="0.25">
      <c r="W7544" s="107"/>
      <c r="X7544" s="62"/>
      <c r="Y7544" s="108"/>
    </row>
    <row r="7545" spans="23:25" x14ac:dyDescent="0.25">
      <c r="W7545" s="107"/>
      <c r="X7545" s="62"/>
      <c r="Y7545" s="108"/>
    </row>
    <row r="7546" spans="23:25" x14ac:dyDescent="0.25">
      <c r="W7546" s="107"/>
      <c r="X7546" s="62"/>
      <c r="Y7546" s="108"/>
    </row>
    <row r="7547" spans="23:25" x14ac:dyDescent="0.25">
      <c r="W7547" s="107"/>
      <c r="X7547" s="62"/>
      <c r="Y7547" s="108"/>
    </row>
    <row r="7548" spans="23:25" x14ac:dyDescent="0.25">
      <c r="W7548" s="107"/>
      <c r="X7548" s="62"/>
      <c r="Y7548" s="108"/>
    </row>
    <row r="7549" spans="23:25" x14ac:dyDescent="0.25">
      <c r="W7549" s="107"/>
      <c r="X7549" s="62"/>
      <c r="Y7549" s="108"/>
    </row>
    <row r="7550" spans="23:25" x14ac:dyDescent="0.25">
      <c r="W7550" s="107"/>
      <c r="X7550" s="62"/>
      <c r="Y7550" s="108"/>
    </row>
    <row r="7551" spans="23:25" x14ac:dyDescent="0.25">
      <c r="W7551" s="107"/>
      <c r="X7551" s="62"/>
      <c r="Y7551" s="108"/>
    </row>
    <row r="7552" spans="23:25" x14ac:dyDescent="0.25">
      <c r="W7552" s="107"/>
      <c r="X7552" s="62"/>
      <c r="Y7552" s="108"/>
    </row>
    <row r="7553" spans="23:25" x14ac:dyDescent="0.25">
      <c r="W7553" s="107"/>
      <c r="X7553" s="62"/>
      <c r="Y7553" s="108"/>
    </row>
    <row r="7554" spans="23:25" x14ac:dyDescent="0.25">
      <c r="W7554" s="107"/>
      <c r="X7554" s="62"/>
      <c r="Y7554" s="108"/>
    </row>
    <row r="7555" spans="23:25" x14ac:dyDescent="0.25">
      <c r="W7555" s="107"/>
      <c r="X7555" s="62"/>
      <c r="Y7555" s="108"/>
    </row>
    <row r="7556" spans="23:25" x14ac:dyDescent="0.25">
      <c r="W7556" s="107"/>
      <c r="X7556" s="62"/>
      <c r="Y7556" s="108"/>
    </row>
    <row r="7557" spans="23:25" x14ac:dyDescent="0.25">
      <c r="W7557" s="107"/>
      <c r="X7557" s="62"/>
      <c r="Y7557" s="108"/>
    </row>
    <row r="7558" spans="23:25" x14ac:dyDescent="0.25">
      <c r="W7558" s="107"/>
      <c r="X7558" s="62"/>
      <c r="Y7558" s="108"/>
    </row>
    <row r="7559" spans="23:25" x14ac:dyDescent="0.25">
      <c r="W7559" s="107"/>
      <c r="X7559" s="62"/>
      <c r="Y7559" s="108"/>
    </row>
    <row r="7560" spans="23:25" x14ac:dyDescent="0.25">
      <c r="W7560" s="107"/>
      <c r="X7560" s="62"/>
      <c r="Y7560" s="108"/>
    </row>
    <row r="7561" spans="23:25" x14ac:dyDescent="0.25">
      <c r="W7561" s="107"/>
      <c r="X7561" s="62"/>
      <c r="Y7561" s="108"/>
    </row>
    <row r="7562" spans="23:25" x14ac:dyDescent="0.25">
      <c r="W7562" s="107"/>
      <c r="X7562" s="62"/>
      <c r="Y7562" s="108"/>
    </row>
    <row r="7563" spans="23:25" x14ac:dyDescent="0.25">
      <c r="W7563" s="107"/>
      <c r="X7563" s="62"/>
      <c r="Y7563" s="108"/>
    </row>
    <row r="7564" spans="23:25" x14ac:dyDescent="0.25">
      <c r="W7564" s="107"/>
      <c r="X7564" s="62"/>
      <c r="Y7564" s="108"/>
    </row>
    <row r="7565" spans="23:25" x14ac:dyDescent="0.25">
      <c r="W7565" s="107"/>
      <c r="X7565" s="62"/>
      <c r="Y7565" s="108"/>
    </row>
    <row r="7566" spans="23:25" x14ac:dyDescent="0.25">
      <c r="W7566" s="107"/>
      <c r="X7566" s="62"/>
      <c r="Y7566" s="108"/>
    </row>
    <row r="7567" spans="23:25" x14ac:dyDescent="0.25">
      <c r="W7567" s="107"/>
      <c r="X7567" s="62"/>
      <c r="Y7567" s="108"/>
    </row>
    <row r="7568" spans="23:25" x14ac:dyDescent="0.25">
      <c r="W7568" s="107"/>
      <c r="X7568" s="62"/>
      <c r="Y7568" s="108"/>
    </row>
    <row r="7569" spans="23:25" x14ac:dyDescent="0.25">
      <c r="W7569" s="107"/>
      <c r="X7569" s="62"/>
      <c r="Y7569" s="108"/>
    </row>
    <row r="7570" spans="23:25" x14ac:dyDescent="0.25">
      <c r="W7570" s="107"/>
      <c r="X7570" s="62"/>
      <c r="Y7570" s="108"/>
    </row>
    <row r="7571" spans="23:25" x14ac:dyDescent="0.25">
      <c r="W7571" s="107"/>
      <c r="X7571" s="62"/>
      <c r="Y7571" s="108"/>
    </row>
    <row r="7572" spans="23:25" x14ac:dyDescent="0.25">
      <c r="W7572" s="107"/>
      <c r="X7572" s="62"/>
      <c r="Y7572" s="108"/>
    </row>
    <row r="7573" spans="23:25" x14ac:dyDescent="0.25">
      <c r="W7573" s="107"/>
      <c r="X7573" s="62"/>
      <c r="Y7573" s="108"/>
    </row>
    <row r="7574" spans="23:25" x14ac:dyDescent="0.25">
      <c r="W7574" s="107"/>
      <c r="X7574" s="62"/>
      <c r="Y7574" s="108"/>
    </row>
    <row r="7575" spans="23:25" x14ac:dyDescent="0.25">
      <c r="W7575" s="107"/>
      <c r="X7575" s="62"/>
      <c r="Y7575" s="108"/>
    </row>
    <row r="7576" spans="23:25" x14ac:dyDescent="0.25">
      <c r="W7576" s="107"/>
      <c r="X7576" s="62"/>
      <c r="Y7576" s="108"/>
    </row>
    <row r="7577" spans="23:25" x14ac:dyDescent="0.25">
      <c r="W7577" s="107"/>
      <c r="X7577" s="62"/>
      <c r="Y7577" s="108"/>
    </row>
    <row r="7578" spans="23:25" x14ac:dyDescent="0.25">
      <c r="W7578" s="107"/>
      <c r="X7578" s="62"/>
      <c r="Y7578" s="108"/>
    </row>
    <row r="7579" spans="23:25" x14ac:dyDescent="0.25">
      <c r="W7579" s="107"/>
      <c r="X7579" s="62"/>
      <c r="Y7579" s="108"/>
    </row>
    <row r="7580" spans="23:25" x14ac:dyDescent="0.25">
      <c r="W7580" s="107"/>
      <c r="X7580" s="62"/>
      <c r="Y7580" s="108"/>
    </row>
    <row r="7581" spans="23:25" x14ac:dyDescent="0.25">
      <c r="W7581" s="107"/>
      <c r="X7581" s="62"/>
      <c r="Y7581" s="108"/>
    </row>
    <row r="7582" spans="23:25" x14ac:dyDescent="0.25">
      <c r="W7582" s="107"/>
      <c r="X7582" s="62"/>
      <c r="Y7582" s="108"/>
    </row>
    <row r="7583" spans="23:25" x14ac:dyDescent="0.25">
      <c r="W7583" s="107"/>
      <c r="X7583" s="62"/>
      <c r="Y7583" s="108"/>
    </row>
    <row r="7584" spans="23:25" x14ac:dyDescent="0.25">
      <c r="W7584" s="107"/>
      <c r="X7584" s="62"/>
      <c r="Y7584" s="108"/>
    </row>
    <row r="7585" spans="23:25" x14ac:dyDescent="0.25">
      <c r="W7585" s="107"/>
      <c r="X7585" s="62"/>
      <c r="Y7585" s="108"/>
    </row>
    <row r="7586" spans="23:25" x14ac:dyDescent="0.25">
      <c r="W7586" s="107"/>
      <c r="X7586" s="62"/>
      <c r="Y7586" s="108"/>
    </row>
    <row r="7587" spans="23:25" x14ac:dyDescent="0.25">
      <c r="W7587" s="107"/>
      <c r="X7587" s="62"/>
      <c r="Y7587" s="108"/>
    </row>
    <row r="7588" spans="23:25" x14ac:dyDescent="0.25">
      <c r="W7588" s="107"/>
      <c r="X7588" s="62"/>
      <c r="Y7588" s="108"/>
    </row>
    <row r="7589" spans="23:25" x14ac:dyDescent="0.25">
      <c r="W7589" s="107"/>
      <c r="X7589" s="62"/>
      <c r="Y7589" s="108"/>
    </row>
    <row r="7590" spans="23:25" x14ac:dyDescent="0.25">
      <c r="W7590" s="107"/>
      <c r="X7590" s="62"/>
      <c r="Y7590" s="108"/>
    </row>
    <row r="7591" spans="23:25" x14ac:dyDescent="0.25">
      <c r="W7591" s="107"/>
      <c r="X7591" s="62"/>
      <c r="Y7591" s="108"/>
    </row>
    <row r="7592" spans="23:25" x14ac:dyDescent="0.25">
      <c r="W7592" s="107"/>
      <c r="X7592" s="62"/>
      <c r="Y7592" s="108"/>
    </row>
    <row r="7593" spans="23:25" x14ac:dyDescent="0.25">
      <c r="W7593" s="107"/>
      <c r="X7593" s="62"/>
      <c r="Y7593" s="108"/>
    </row>
    <row r="7594" spans="23:25" x14ac:dyDescent="0.25">
      <c r="W7594" s="107"/>
      <c r="X7594" s="62"/>
      <c r="Y7594" s="108"/>
    </row>
    <row r="7595" spans="23:25" x14ac:dyDescent="0.25">
      <c r="W7595" s="107"/>
      <c r="X7595" s="62"/>
      <c r="Y7595" s="108"/>
    </row>
    <row r="7596" spans="23:25" x14ac:dyDescent="0.25">
      <c r="W7596" s="107"/>
      <c r="X7596" s="62"/>
      <c r="Y7596" s="108"/>
    </row>
    <row r="7597" spans="23:25" x14ac:dyDescent="0.25">
      <c r="W7597" s="107"/>
      <c r="X7597" s="62"/>
      <c r="Y7597" s="108"/>
    </row>
    <row r="7598" spans="23:25" x14ac:dyDescent="0.25">
      <c r="W7598" s="107"/>
      <c r="X7598" s="62"/>
      <c r="Y7598" s="108"/>
    </row>
    <row r="7599" spans="23:25" x14ac:dyDescent="0.25">
      <c r="W7599" s="107"/>
      <c r="X7599" s="62"/>
      <c r="Y7599" s="108"/>
    </row>
    <row r="7600" spans="23:25" x14ac:dyDescent="0.25">
      <c r="W7600" s="107"/>
      <c r="X7600" s="62"/>
      <c r="Y7600" s="108"/>
    </row>
    <row r="7601" spans="23:25" x14ac:dyDescent="0.25">
      <c r="W7601" s="107"/>
      <c r="X7601" s="62"/>
      <c r="Y7601" s="108"/>
    </row>
    <row r="7602" spans="23:25" x14ac:dyDescent="0.25">
      <c r="W7602" s="107"/>
      <c r="X7602" s="62"/>
      <c r="Y7602" s="108"/>
    </row>
    <row r="7603" spans="23:25" x14ac:dyDescent="0.25">
      <c r="W7603" s="107"/>
      <c r="X7603" s="62"/>
      <c r="Y7603" s="108"/>
    </row>
    <row r="7604" spans="23:25" x14ac:dyDescent="0.25">
      <c r="W7604" s="107"/>
      <c r="X7604" s="62"/>
      <c r="Y7604" s="108"/>
    </row>
    <row r="7605" spans="23:25" x14ac:dyDescent="0.25">
      <c r="W7605" s="107"/>
      <c r="X7605" s="62"/>
      <c r="Y7605" s="108"/>
    </row>
    <row r="7606" spans="23:25" x14ac:dyDescent="0.25">
      <c r="W7606" s="107"/>
      <c r="X7606" s="62"/>
      <c r="Y7606" s="108"/>
    </row>
    <row r="7607" spans="23:25" x14ac:dyDescent="0.25">
      <c r="W7607" s="107"/>
      <c r="X7607" s="62"/>
      <c r="Y7607" s="108"/>
    </row>
    <row r="7608" spans="23:25" x14ac:dyDescent="0.25">
      <c r="W7608" s="107"/>
      <c r="X7608" s="62"/>
      <c r="Y7608" s="108"/>
    </row>
    <row r="7609" spans="23:25" x14ac:dyDescent="0.25">
      <c r="W7609" s="107"/>
      <c r="X7609" s="62"/>
      <c r="Y7609" s="108"/>
    </row>
    <row r="7610" spans="23:25" x14ac:dyDescent="0.25">
      <c r="W7610" s="107"/>
      <c r="X7610" s="62"/>
      <c r="Y7610" s="108"/>
    </row>
    <row r="7611" spans="23:25" x14ac:dyDescent="0.25">
      <c r="W7611" s="107"/>
      <c r="X7611" s="62"/>
      <c r="Y7611" s="108"/>
    </row>
    <row r="7612" spans="23:25" x14ac:dyDescent="0.25">
      <c r="W7612" s="107"/>
      <c r="X7612" s="62"/>
      <c r="Y7612" s="108"/>
    </row>
    <row r="7613" spans="23:25" x14ac:dyDescent="0.25">
      <c r="W7613" s="107"/>
      <c r="X7613" s="62"/>
      <c r="Y7613" s="108"/>
    </row>
    <row r="7614" spans="23:25" x14ac:dyDescent="0.25">
      <c r="W7614" s="107"/>
      <c r="X7614" s="62"/>
      <c r="Y7614" s="108"/>
    </row>
    <row r="7615" spans="23:25" x14ac:dyDescent="0.25">
      <c r="W7615" s="107"/>
      <c r="X7615" s="62"/>
      <c r="Y7615" s="108"/>
    </row>
    <row r="7616" spans="23:25" x14ac:dyDescent="0.25">
      <c r="W7616" s="107"/>
      <c r="X7616" s="62"/>
      <c r="Y7616" s="108"/>
    </row>
    <row r="7617" spans="23:25" x14ac:dyDescent="0.25">
      <c r="W7617" s="107"/>
      <c r="X7617" s="62"/>
      <c r="Y7617" s="108"/>
    </row>
    <row r="7618" spans="23:25" x14ac:dyDescent="0.25">
      <c r="W7618" s="107"/>
      <c r="X7618" s="62"/>
      <c r="Y7618" s="108"/>
    </row>
    <row r="7619" spans="23:25" x14ac:dyDescent="0.25">
      <c r="W7619" s="107"/>
      <c r="X7619" s="62"/>
      <c r="Y7619" s="108"/>
    </row>
    <row r="7620" spans="23:25" x14ac:dyDescent="0.25">
      <c r="W7620" s="107"/>
      <c r="X7620" s="62"/>
      <c r="Y7620" s="108"/>
    </row>
    <row r="7621" spans="23:25" x14ac:dyDescent="0.25">
      <c r="W7621" s="107"/>
      <c r="X7621" s="62"/>
      <c r="Y7621" s="108"/>
    </row>
    <row r="7622" spans="23:25" x14ac:dyDescent="0.25">
      <c r="W7622" s="107"/>
      <c r="X7622" s="62"/>
      <c r="Y7622" s="108"/>
    </row>
    <row r="7623" spans="23:25" x14ac:dyDescent="0.25">
      <c r="W7623" s="107"/>
      <c r="X7623" s="62"/>
      <c r="Y7623" s="108"/>
    </row>
    <row r="7624" spans="23:25" x14ac:dyDescent="0.25">
      <c r="W7624" s="107"/>
      <c r="X7624" s="62"/>
      <c r="Y7624" s="108"/>
    </row>
    <row r="7625" spans="23:25" x14ac:dyDescent="0.25">
      <c r="W7625" s="107"/>
      <c r="X7625" s="62"/>
      <c r="Y7625" s="108"/>
    </row>
    <row r="7626" spans="23:25" x14ac:dyDescent="0.25">
      <c r="W7626" s="107"/>
      <c r="X7626" s="62"/>
      <c r="Y7626" s="108"/>
    </row>
    <row r="7627" spans="23:25" x14ac:dyDescent="0.25">
      <c r="W7627" s="107"/>
      <c r="X7627" s="62"/>
      <c r="Y7627" s="108"/>
    </row>
    <row r="7628" spans="23:25" x14ac:dyDescent="0.25">
      <c r="W7628" s="107"/>
      <c r="X7628" s="62"/>
      <c r="Y7628" s="108"/>
    </row>
    <row r="7629" spans="23:25" x14ac:dyDescent="0.25">
      <c r="W7629" s="107"/>
      <c r="X7629" s="62"/>
      <c r="Y7629" s="108"/>
    </row>
    <row r="7630" spans="23:25" x14ac:dyDescent="0.25">
      <c r="W7630" s="107"/>
      <c r="X7630" s="62"/>
      <c r="Y7630" s="108"/>
    </row>
    <row r="7631" spans="23:25" x14ac:dyDescent="0.25">
      <c r="W7631" s="107"/>
      <c r="X7631" s="62"/>
      <c r="Y7631" s="108"/>
    </row>
    <row r="7632" spans="23:25" x14ac:dyDescent="0.25">
      <c r="W7632" s="107"/>
      <c r="X7632" s="62"/>
      <c r="Y7632" s="108"/>
    </row>
    <row r="7633" spans="23:25" x14ac:dyDescent="0.25">
      <c r="W7633" s="107"/>
      <c r="X7633" s="62"/>
      <c r="Y7633" s="108"/>
    </row>
    <row r="7634" spans="23:25" x14ac:dyDescent="0.25">
      <c r="W7634" s="107"/>
      <c r="X7634" s="62"/>
      <c r="Y7634" s="108"/>
    </row>
    <row r="7635" spans="23:25" x14ac:dyDescent="0.25">
      <c r="W7635" s="107"/>
      <c r="X7635" s="62"/>
      <c r="Y7635" s="108"/>
    </row>
    <row r="7636" spans="23:25" x14ac:dyDescent="0.25">
      <c r="W7636" s="107"/>
      <c r="X7636" s="62"/>
      <c r="Y7636" s="108"/>
    </row>
    <row r="7637" spans="23:25" x14ac:dyDescent="0.25">
      <c r="W7637" s="107"/>
      <c r="X7637" s="62"/>
      <c r="Y7637" s="108"/>
    </row>
    <row r="7638" spans="23:25" x14ac:dyDescent="0.25">
      <c r="W7638" s="107"/>
      <c r="X7638" s="62"/>
      <c r="Y7638" s="108"/>
    </row>
    <row r="7639" spans="23:25" x14ac:dyDescent="0.25">
      <c r="W7639" s="107"/>
      <c r="X7639" s="62"/>
      <c r="Y7639" s="108"/>
    </row>
    <row r="7640" spans="23:25" x14ac:dyDescent="0.25">
      <c r="W7640" s="107"/>
      <c r="X7640" s="62"/>
      <c r="Y7640" s="108"/>
    </row>
    <row r="7641" spans="23:25" x14ac:dyDescent="0.25">
      <c r="W7641" s="107"/>
      <c r="X7641" s="62"/>
      <c r="Y7641" s="108"/>
    </row>
    <row r="7642" spans="23:25" x14ac:dyDescent="0.25">
      <c r="W7642" s="107"/>
      <c r="X7642" s="62"/>
      <c r="Y7642" s="108"/>
    </row>
    <row r="7643" spans="23:25" x14ac:dyDescent="0.25">
      <c r="W7643" s="107"/>
      <c r="X7643" s="62"/>
      <c r="Y7643" s="108"/>
    </row>
    <row r="7644" spans="23:25" x14ac:dyDescent="0.25">
      <c r="W7644" s="107"/>
      <c r="X7644" s="62"/>
      <c r="Y7644" s="108"/>
    </row>
    <row r="7645" spans="23:25" x14ac:dyDescent="0.25">
      <c r="W7645" s="107"/>
      <c r="X7645" s="62"/>
      <c r="Y7645" s="108"/>
    </row>
    <row r="7646" spans="23:25" x14ac:dyDescent="0.25">
      <c r="W7646" s="107"/>
      <c r="X7646" s="62"/>
      <c r="Y7646" s="108"/>
    </row>
    <row r="7647" spans="23:25" x14ac:dyDescent="0.25">
      <c r="W7647" s="107"/>
      <c r="X7647" s="62"/>
      <c r="Y7647" s="108"/>
    </row>
    <row r="7648" spans="23:25" x14ac:dyDescent="0.25">
      <c r="W7648" s="107"/>
      <c r="X7648" s="62"/>
      <c r="Y7648" s="108"/>
    </row>
    <row r="7649" spans="23:25" x14ac:dyDescent="0.25">
      <c r="W7649" s="107"/>
      <c r="X7649" s="62"/>
      <c r="Y7649" s="108"/>
    </row>
    <row r="7650" spans="23:25" x14ac:dyDescent="0.25">
      <c r="W7650" s="107"/>
      <c r="X7650" s="62"/>
      <c r="Y7650" s="108"/>
    </row>
    <row r="7651" spans="23:25" x14ac:dyDescent="0.25">
      <c r="W7651" s="107"/>
      <c r="X7651" s="62"/>
      <c r="Y7651" s="108"/>
    </row>
    <row r="7652" spans="23:25" x14ac:dyDescent="0.25">
      <c r="W7652" s="107"/>
      <c r="X7652" s="62"/>
      <c r="Y7652" s="108"/>
    </row>
    <row r="7653" spans="23:25" x14ac:dyDescent="0.25">
      <c r="W7653" s="107"/>
      <c r="X7653" s="62"/>
      <c r="Y7653" s="108"/>
    </row>
    <row r="7654" spans="23:25" x14ac:dyDescent="0.25">
      <c r="W7654" s="107"/>
      <c r="X7654" s="62"/>
      <c r="Y7654" s="108"/>
    </row>
    <row r="7655" spans="23:25" x14ac:dyDescent="0.25">
      <c r="W7655" s="107"/>
      <c r="X7655" s="62"/>
      <c r="Y7655" s="108"/>
    </row>
    <row r="7656" spans="23:25" x14ac:dyDescent="0.25">
      <c r="W7656" s="107"/>
      <c r="X7656" s="62"/>
      <c r="Y7656" s="108"/>
    </row>
    <row r="7657" spans="23:25" x14ac:dyDescent="0.25">
      <c r="W7657" s="107"/>
      <c r="X7657" s="62"/>
      <c r="Y7657" s="108"/>
    </row>
    <row r="7658" spans="23:25" x14ac:dyDescent="0.25">
      <c r="W7658" s="107"/>
      <c r="X7658" s="62"/>
      <c r="Y7658" s="108"/>
    </row>
    <row r="7659" spans="23:25" x14ac:dyDescent="0.25">
      <c r="W7659" s="107"/>
      <c r="X7659" s="62"/>
      <c r="Y7659" s="108"/>
    </row>
    <row r="7660" spans="23:25" x14ac:dyDescent="0.25">
      <c r="W7660" s="107"/>
      <c r="X7660" s="62"/>
      <c r="Y7660" s="108"/>
    </row>
    <row r="7661" spans="23:25" x14ac:dyDescent="0.25">
      <c r="W7661" s="107"/>
      <c r="X7661" s="62"/>
      <c r="Y7661" s="108"/>
    </row>
    <row r="7662" spans="23:25" x14ac:dyDescent="0.25">
      <c r="W7662" s="107"/>
      <c r="X7662" s="62"/>
      <c r="Y7662" s="108"/>
    </row>
    <row r="7663" spans="23:25" x14ac:dyDescent="0.25">
      <c r="W7663" s="107"/>
      <c r="X7663" s="62"/>
      <c r="Y7663" s="108"/>
    </row>
    <row r="7664" spans="23:25" x14ac:dyDescent="0.25">
      <c r="W7664" s="107"/>
      <c r="X7664" s="62"/>
      <c r="Y7664" s="108"/>
    </row>
    <row r="7665" spans="23:25" x14ac:dyDescent="0.25">
      <c r="W7665" s="107"/>
      <c r="X7665" s="62"/>
      <c r="Y7665" s="108"/>
    </row>
    <row r="7666" spans="23:25" x14ac:dyDescent="0.25">
      <c r="W7666" s="107"/>
      <c r="X7666" s="62"/>
      <c r="Y7666" s="108"/>
    </row>
    <row r="7667" spans="23:25" x14ac:dyDescent="0.25">
      <c r="W7667" s="107"/>
      <c r="X7667" s="62"/>
      <c r="Y7667" s="108"/>
    </row>
    <row r="7668" spans="23:25" x14ac:dyDescent="0.25">
      <c r="W7668" s="107"/>
      <c r="X7668" s="62"/>
      <c r="Y7668" s="108"/>
    </row>
    <row r="7669" spans="23:25" x14ac:dyDescent="0.25">
      <c r="W7669" s="107"/>
      <c r="X7669" s="62"/>
      <c r="Y7669" s="108"/>
    </row>
    <row r="7670" spans="23:25" x14ac:dyDescent="0.25">
      <c r="W7670" s="107"/>
      <c r="X7670" s="62"/>
      <c r="Y7670" s="108"/>
    </row>
    <row r="7671" spans="23:25" x14ac:dyDescent="0.25">
      <c r="W7671" s="107"/>
      <c r="X7671" s="62"/>
      <c r="Y7671" s="108"/>
    </row>
    <row r="7672" spans="23:25" x14ac:dyDescent="0.25">
      <c r="W7672" s="107"/>
      <c r="X7672" s="62"/>
      <c r="Y7672" s="108"/>
    </row>
    <row r="7673" spans="23:25" x14ac:dyDescent="0.25">
      <c r="W7673" s="107"/>
      <c r="X7673" s="62"/>
      <c r="Y7673" s="108"/>
    </row>
    <row r="7674" spans="23:25" x14ac:dyDescent="0.25">
      <c r="W7674" s="107"/>
      <c r="X7674" s="62"/>
      <c r="Y7674" s="108"/>
    </row>
    <row r="7675" spans="23:25" x14ac:dyDescent="0.25">
      <c r="W7675" s="107"/>
      <c r="X7675" s="62"/>
      <c r="Y7675" s="108"/>
    </row>
    <row r="7676" spans="23:25" x14ac:dyDescent="0.25">
      <c r="W7676" s="107"/>
      <c r="X7676" s="62"/>
      <c r="Y7676" s="108"/>
    </row>
    <row r="7677" spans="23:25" x14ac:dyDescent="0.25">
      <c r="W7677" s="107"/>
      <c r="X7677" s="62"/>
      <c r="Y7677" s="108"/>
    </row>
    <row r="7678" spans="23:25" x14ac:dyDescent="0.25">
      <c r="W7678" s="107"/>
      <c r="X7678" s="62"/>
      <c r="Y7678" s="108"/>
    </row>
    <row r="7679" spans="23:25" x14ac:dyDescent="0.25">
      <c r="W7679" s="107"/>
      <c r="X7679" s="62"/>
      <c r="Y7679" s="108"/>
    </row>
    <row r="7680" spans="23:25" x14ac:dyDescent="0.25">
      <c r="W7680" s="107"/>
      <c r="X7680" s="62"/>
      <c r="Y7680" s="108"/>
    </row>
    <row r="7681" spans="23:25" x14ac:dyDescent="0.25">
      <c r="W7681" s="107"/>
      <c r="X7681" s="62"/>
      <c r="Y7681" s="108"/>
    </row>
    <row r="7682" spans="23:25" x14ac:dyDescent="0.25">
      <c r="W7682" s="107"/>
      <c r="X7682" s="62"/>
      <c r="Y7682" s="108"/>
    </row>
    <row r="7683" spans="23:25" x14ac:dyDescent="0.25">
      <c r="W7683" s="107"/>
      <c r="X7683" s="62"/>
      <c r="Y7683" s="108"/>
    </row>
    <row r="7684" spans="23:25" x14ac:dyDescent="0.25">
      <c r="W7684" s="107"/>
      <c r="X7684" s="62"/>
      <c r="Y7684" s="108"/>
    </row>
    <row r="7685" spans="23:25" x14ac:dyDescent="0.25">
      <c r="W7685" s="107"/>
      <c r="X7685" s="62"/>
      <c r="Y7685" s="108"/>
    </row>
    <row r="7686" spans="23:25" x14ac:dyDescent="0.25">
      <c r="W7686" s="107"/>
      <c r="X7686" s="62"/>
      <c r="Y7686" s="108"/>
    </row>
    <row r="7687" spans="23:25" x14ac:dyDescent="0.25">
      <c r="W7687" s="107"/>
      <c r="X7687" s="62"/>
      <c r="Y7687" s="108"/>
    </row>
    <row r="7688" spans="23:25" x14ac:dyDescent="0.25">
      <c r="W7688" s="107"/>
      <c r="X7688" s="62"/>
      <c r="Y7688" s="108"/>
    </row>
    <row r="7689" spans="23:25" x14ac:dyDescent="0.25">
      <c r="W7689" s="107"/>
      <c r="X7689" s="62"/>
      <c r="Y7689" s="108"/>
    </row>
    <row r="7690" spans="23:25" x14ac:dyDescent="0.25">
      <c r="W7690" s="107"/>
      <c r="X7690" s="62"/>
      <c r="Y7690" s="108"/>
    </row>
    <row r="7691" spans="23:25" x14ac:dyDescent="0.25">
      <c r="W7691" s="107"/>
      <c r="X7691" s="62"/>
      <c r="Y7691" s="108"/>
    </row>
    <row r="7692" spans="23:25" x14ac:dyDescent="0.25">
      <c r="W7692" s="107"/>
      <c r="X7692" s="62"/>
      <c r="Y7692" s="108"/>
    </row>
    <row r="7693" spans="23:25" x14ac:dyDescent="0.25">
      <c r="W7693" s="107"/>
      <c r="X7693" s="62"/>
      <c r="Y7693" s="108"/>
    </row>
    <row r="7694" spans="23:25" x14ac:dyDescent="0.25">
      <c r="W7694" s="107"/>
      <c r="X7694" s="62"/>
      <c r="Y7694" s="108"/>
    </row>
    <row r="7695" spans="23:25" x14ac:dyDescent="0.25">
      <c r="W7695" s="107"/>
      <c r="X7695" s="62"/>
      <c r="Y7695" s="108"/>
    </row>
    <row r="7696" spans="23:25" x14ac:dyDescent="0.25">
      <c r="W7696" s="107"/>
      <c r="X7696" s="62"/>
      <c r="Y7696" s="108"/>
    </row>
    <row r="7697" spans="23:25" x14ac:dyDescent="0.25">
      <c r="W7697" s="107"/>
      <c r="X7697" s="62"/>
      <c r="Y7697" s="108"/>
    </row>
    <row r="7698" spans="23:25" x14ac:dyDescent="0.25">
      <c r="W7698" s="107"/>
      <c r="X7698" s="62"/>
      <c r="Y7698" s="108"/>
    </row>
    <row r="7699" spans="23:25" x14ac:dyDescent="0.25">
      <c r="W7699" s="107"/>
      <c r="X7699" s="62"/>
      <c r="Y7699" s="108"/>
    </row>
    <row r="7700" spans="23:25" x14ac:dyDescent="0.25">
      <c r="W7700" s="107"/>
      <c r="X7700" s="62"/>
      <c r="Y7700" s="108"/>
    </row>
    <row r="7701" spans="23:25" x14ac:dyDescent="0.25">
      <c r="W7701" s="107"/>
      <c r="X7701" s="62"/>
      <c r="Y7701" s="108"/>
    </row>
    <row r="7702" spans="23:25" x14ac:dyDescent="0.25">
      <c r="W7702" s="107"/>
      <c r="X7702" s="62"/>
      <c r="Y7702" s="108"/>
    </row>
    <row r="7703" spans="23:25" x14ac:dyDescent="0.25">
      <c r="W7703" s="107"/>
      <c r="X7703" s="62"/>
      <c r="Y7703" s="108"/>
    </row>
    <row r="7704" spans="23:25" x14ac:dyDescent="0.25">
      <c r="W7704" s="107"/>
      <c r="X7704" s="62"/>
      <c r="Y7704" s="108"/>
    </row>
    <row r="7705" spans="23:25" x14ac:dyDescent="0.25">
      <c r="W7705" s="107"/>
      <c r="X7705" s="62"/>
      <c r="Y7705" s="108"/>
    </row>
    <row r="7706" spans="23:25" x14ac:dyDescent="0.25">
      <c r="W7706" s="107"/>
      <c r="X7706" s="62"/>
      <c r="Y7706" s="108"/>
    </row>
    <row r="7707" spans="23:25" x14ac:dyDescent="0.25">
      <c r="W7707" s="107"/>
      <c r="X7707" s="62"/>
      <c r="Y7707" s="108"/>
    </row>
    <row r="7708" spans="23:25" x14ac:dyDescent="0.25">
      <c r="W7708" s="107"/>
      <c r="X7708" s="62"/>
      <c r="Y7708" s="108"/>
    </row>
    <row r="7709" spans="23:25" x14ac:dyDescent="0.25">
      <c r="W7709" s="107"/>
      <c r="X7709" s="62"/>
      <c r="Y7709" s="108"/>
    </row>
    <row r="7710" spans="23:25" x14ac:dyDescent="0.25">
      <c r="W7710" s="107"/>
      <c r="X7710" s="62"/>
      <c r="Y7710" s="108"/>
    </row>
    <row r="7711" spans="23:25" x14ac:dyDescent="0.25">
      <c r="W7711" s="107"/>
      <c r="X7711" s="62"/>
      <c r="Y7711" s="108"/>
    </row>
    <row r="7712" spans="23:25" x14ac:dyDescent="0.25">
      <c r="W7712" s="107"/>
      <c r="X7712" s="62"/>
      <c r="Y7712" s="108"/>
    </row>
    <row r="7713" spans="23:25" x14ac:dyDescent="0.25">
      <c r="W7713" s="107"/>
      <c r="X7713" s="62"/>
      <c r="Y7713" s="108"/>
    </row>
    <row r="7714" spans="23:25" x14ac:dyDescent="0.25">
      <c r="W7714" s="107"/>
      <c r="X7714" s="62"/>
      <c r="Y7714" s="108"/>
    </row>
    <row r="7715" spans="23:25" x14ac:dyDescent="0.25">
      <c r="W7715" s="107"/>
      <c r="X7715" s="62"/>
      <c r="Y7715" s="108"/>
    </row>
    <row r="7716" spans="23:25" x14ac:dyDescent="0.25">
      <c r="W7716" s="107"/>
      <c r="X7716" s="62"/>
      <c r="Y7716" s="108"/>
    </row>
    <row r="7717" spans="23:25" x14ac:dyDescent="0.25">
      <c r="W7717" s="107"/>
      <c r="X7717" s="62"/>
      <c r="Y7717" s="108"/>
    </row>
    <row r="7718" spans="23:25" x14ac:dyDescent="0.25">
      <c r="W7718" s="107"/>
      <c r="X7718" s="62"/>
      <c r="Y7718" s="108"/>
    </row>
    <row r="7719" spans="23:25" x14ac:dyDescent="0.25">
      <c r="W7719" s="107"/>
      <c r="X7719" s="62"/>
      <c r="Y7719" s="108"/>
    </row>
    <row r="7720" spans="23:25" x14ac:dyDescent="0.25">
      <c r="W7720" s="107"/>
      <c r="X7720" s="62"/>
      <c r="Y7720" s="108"/>
    </row>
    <row r="7721" spans="23:25" x14ac:dyDescent="0.25">
      <c r="W7721" s="107"/>
      <c r="X7721" s="62"/>
      <c r="Y7721" s="108"/>
    </row>
    <row r="7722" spans="23:25" x14ac:dyDescent="0.25">
      <c r="W7722" s="107"/>
      <c r="X7722" s="62"/>
      <c r="Y7722" s="108"/>
    </row>
    <row r="7723" spans="23:25" x14ac:dyDescent="0.25">
      <c r="W7723" s="107"/>
      <c r="X7723" s="62"/>
      <c r="Y7723" s="108"/>
    </row>
    <row r="7724" spans="23:25" x14ac:dyDescent="0.25">
      <c r="W7724" s="107"/>
      <c r="X7724" s="62"/>
      <c r="Y7724" s="108"/>
    </row>
    <row r="7725" spans="23:25" x14ac:dyDescent="0.25">
      <c r="W7725" s="107"/>
      <c r="X7725" s="62"/>
      <c r="Y7725" s="108"/>
    </row>
    <row r="7726" spans="23:25" x14ac:dyDescent="0.25">
      <c r="W7726" s="107"/>
      <c r="X7726" s="62"/>
      <c r="Y7726" s="108"/>
    </row>
    <row r="7727" spans="23:25" x14ac:dyDescent="0.25">
      <c r="W7727" s="107"/>
      <c r="X7727" s="62"/>
      <c r="Y7727" s="108"/>
    </row>
    <row r="7728" spans="23:25" x14ac:dyDescent="0.25">
      <c r="W7728" s="107"/>
      <c r="X7728" s="62"/>
      <c r="Y7728" s="108"/>
    </row>
    <row r="7729" spans="23:25" x14ac:dyDescent="0.25">
      <c r="W7729" s="107"/>
      <c r="X7729" s="62"/>
      <c r="Y7729" s="108"/>
    </row>
    <row r="7730" spans="23:25" x14ac:dyDescent="0.25">
      <c r="W7730" s="107"/>
      <c r="X7730" s="62"/>
      <c r="Y7730" s="108"/>
    </row>
    <row r="7731" spans="23:25" x14ac:dyDescent="0.25">
      <c r="W7731" s="107"/>
      <c r="X7731" s="62"/>
      <c r="Y7731" s="108"/>
    </row>
    <row r="7732" spans="23:25" x14ac:dyDescent="0.25">
      <c r="W7732" s="107"/>
      <c r="X7732" s="62"/>
      <c r="Y7732" s="108"/>
    </row>
    <row r="7733" spans="23:25" x14ac:dyDescent="0.25">
      <c r="W7733" s="107"/>
      <c r="X7733" s="62"/>
      <c r="Y7733" s="108"/>
    </row>
    <row r="7734" spans="23:25" x14ac:dyDescent="0.25">
      <c r="W7734" s="107"/>
      <c r="X7734" s="62"/>
      <c r="Y7734" s="108"/>
    </row>
    <row r="7735" spans="23:25" x14ac:dyDescent="0.25">
      <c r="W7735" s="107"/>
      <c r="X7735" s="62"/>
      <c r="Y7735" s="108"/>
    </row>
    <row r="7736" spans="23:25" x14ac:dyDescent="0.25">
      <c r="W7736" s="107"/>
      <c r="X7736" s="62"/>
      <c r="Y7736" s="108"/>
    </row>
    <row r="7737" spans="23:25" x14ac:dyDescent="0.25">
      <c r="W7737" s="107"/>
      <c r="X7737" s="62"/>
      <c r="Y7737" s="108"/>
    </row>
    <row r="7738" spans="23:25" x14ac:dyDescent="0.25">
      <c r="W7738" s="107"/>
      <c r="X7738" s="62"/>
      <c r="Y7738" s="108"/>
    </row>
    <row r="7739" spans="23:25" x14ac:dyDescent="0.25">
      <c r="W7739" s="107"/>
      <c r="X7739" s="62"/>
      <c r="Y7739" s="108"/>
    </row>
    <row r="7740" spans="23:25" x14ac:dyDescent="0.25">
      <c r="W7740" s="107"/>
      <c r="X7740" s="62"/>
      <c r="Y7740" s="108"/>
    </row>
    <row r="7741" spans="23:25" x14ac:dyDescent="0.25">
      <c r="W7741" s="107"/>
      <c r="X7741" s="62"/>
      <c r="Y7741" s="108"/>
    </row>
    <row r="7742" spans="23:25" x14ac:dyDescent="0.25">
      <c r="W7742" s="107"/>
      <c r="X7742" s="62"/>
      <c r="Y7742" s="108"/>
    </row>
    <row r="7743" spans="23:25" x14ac:dyDescent="0.25">
      <c r="W7743" s="107"/>
      <c r="X7743" s="62"/>
      <c r="Y7743" s="108"/>
    </row>
    <row r="7744" spans="23:25" x14ac:dyDescent="0.25">
      <c r="W7744" s="107"/>
      <c r="X7744" s="62"/>
      <c r="Y7744" s="108"/>
    </row>
    <row r="7745" spans="23:25" x14ac:dyDescent="0.25">
      <c r="W7745" s="107"/>
      <c r="X7745" s="62"/>
      <c r="Y7745" s="108"/>
    </row>
    <row r="7746" spans="23:25" x14ac:dyDescent="0.25">
      <c r="W7746" s="107"/>
      <c r="X7746" s="62"/>
      <c r="Y7746" s="108"/>
    </row>
    <row r="7747" spans="23:25" x14ac:dyDescent="0.25">
      <c r="W7747" s="107"/>
      <c r="X7747" s="62"/>
      <c r="Y7747" s="108"/>
    </row>
    <row r="7748" spans="23:25" x14ac:dyDescent="0.25">
      <c r="W7748" s="107"/>
      <c r="X7748" s="62"/>
      <c r="Y7748" s="108"/>
    </row>
    <row r="7749" spans="23:25" x14ac:dyDescent="0.25">
      <c r="W7749" s="107"/>
      <c r="X7749" s="62"/>
      <c r="Y7749" s="108"/>
    </row>
    <row r="7750" spans="23:25" x14ac:dyDescent="0.25">
      <c r="W7750" s="107"/>
      <c r="X7750" s="62"/>
      <c r="Y7750" s="108"/>
    </row>
    <row r="7751" spans="23:25" x14ac:dyDescent="0.25">
      <c r="W7751" s="107"/>
      <c r="X7751" s="62"/>
      <c r="Y7751" s="108"/>
    </row>
    <row r="7752" spans="23:25" x14ac:dyDescent="0.25">
      <c r="W7752" s="107"/>
      <c r="X7752" s="62"/>
      <c r="Y7752" s="108"/>
    </row>
    <row r="7753" spans="23:25" x14ac:dyDescent="0.25">
      <c r="W7753" s="107"/>
      <c r="X7753" s="62"/>
      <c r="Y7753" s="108"/>
    </row>
    <row r="7754" spans="23:25" x14ac:dyDescent="0.25">
      <c r="W7754" s="107"/>
      <c r="X7754" s="62"/>
      <c r="Y7754" s="108"/>
    </row>
    <row r="7755" spans="23:25" x14ac:dyDescent="0.25">
      <c r="W7755" s="107"/>
      <c r="X7755" s="62"/>
      <c r="Y7755" s="108"/>
    </row>
    <row r="7756" spans="23:25" x14ac:dyDescent="0.25">
      <c r="W7756" s="107"/>
      <c r="X7756" s="62"/>
      <c r="Y7756" s="108"/>
    </row>
    <row r="7757" spans="23:25" x14ac:dyDescent="0.25">
      <c r="W7757" s="107"/>
      <c r="X7757" s="62"/>
      <c r="Y7757" s="108"/>
    </row>
    <row r="7758" spans="23:25" x14ac:dyDescent="0.25">
      <c r="W7758" s="107"/>
      <c r="X7758" s="62"/>
      <c r="Y7758" s="108"/>
    </row>
    <row r="7759" spans="23:25" x14ac:dyDescent="0.25">
      <c r="W7759" s="107"/>
      <c r="X7759" s="62"/>
      <c r="Y7759" s="108"/>
    </row>
    <row r="7760" spans="23:25" x14ac:dyDescent="0.25">
      <c r="W7760" s="107"/>
      <c r="X7760" s="62"/>
      <c r="Y7760" s="108"/>
    </row>
    <row r="7761" spans="23:25" x14ac:dyDescent="0.25">
      <c r="W7761" s="107"/>
      <c r="X7761" s="62"/>
      <c r="Y7761" s="108"/>
    </row>
    <row r="7762" spans="23:25" x14ac:dyDescent="0.25">
      <c r="W7762" s="107"/>
      <c r="X7762" s="62"/>
      <c r="Y7762" s="108"/>
    </row>
    <row r="7763" spans="23:25" x14ac:dyDescent="0.25">
      <c r="W7763" s="107"/>
      <c r="X7763" s="62"/>
      <c r="Y7763" s="108"/>
    </row>
    <row r="7764" spans="23:25" x14ac:dyDescent="0.25">
      <c r="W7764" s="107"/>
      <c r="X7764" s="62"/>
      <c r="Y7764" s="108"/>
    </row>
    <row r="7765" spans="23:25" x14ac:dyDescent="0.25">
      <c r="W7765" s="107"/>
      <c r="X7765" s="62"/>
      <c r="Y7765" s="108"/>
    </row>
    <row r="7766" spans="23:25" x14ac:dyDescent="0.25">
      <c r="W7766" s="107"/>
      <c r="X7766" s="62"/>
      <c r="Y7766" s="108"/>
    </row>
    <row r="7767" spans="23:25" x14ac:dyDescent="0.25">
      <c r="W7767" s="107"/>
      <c r="X7767" s="62"/>
      <c r="Y7767" s="108"/>
    </row>
    <row r="7768" spans="23:25" x14ac:dyDescent="0.25">
      <c r="W7768" s="107"/>
      <c r="X7768" s="62"/>
      <c r="Y7768" s="108"/>
    </row>
    <row r="7769" spans="23:25" x14ac:dyDescent="0.25">
      <c r="W7769" s="107"/>
      <c r="X7769" s="62"/>
      <c r="Y7769" s="108"/>
    </row>
    <row r="7770" spans="23:25" x14ac:dyDescent="0.25">
      <c r="W7770" s="107"/>
      <c r="X7770" s="62"/>
      <c r="Y7770" s="108"/>
    </row>
    <row r="7771" spans="23:25" x14ac:dyDescent="0.25">
      <c r="W7771" s="107"/>
      <c r="X7771" s="62"/>
      <c r="Y7771" s="108"/>
    </row>
    <row r="7772" spans="23:25" x14ac:dyDescent="0.25">
      <c r="W7772" s="107"/>
      <c r="X7772" s="62"/>
      <c r="Y7772" s="108"/>
    </row>
    <row r="7773" spans="23:25" x14ac:dyDescent="0.25">
      <c r="W7773" s="107"/>
      <c r="X7773" s="62"/>
      <c r="Y7773" s="108"/>
    </row>
    <row r="7774" spans="23:25" x14ac:dyDescent="0.25">
      <c r="W7774" s="107"/>
      <c r="X7774" s="62"/>
      <c r="Y7774" s="108"/>
    </row>
    <row r="7775" spans="23:25" x14ac:dyDescent="0.25">
      <c r="W7775" s="107"/>
      <c r="X7775" s="62"/>
      <c r="Y7775" s="108"/>
    </row>
    <row r="7776" spans="23:25" x14ac:dyDescent="0.25">
      <c r="W7776" s="107"/>
      <c r="X7776" s="62"/>
      <c r="Y7776" s="108"/>
    </row>
    <row r="7777" spans="23:25" x14ac:dyDescent="0.25">
      <c r="W7777" s="107"/>
      <c r="X7777" s="62"/>
      <c r="Y7777" s="108"/>
    </row>
    <row r="7778" spans="23:25" x14ac:dyDescent="0.25">
      <c r="W7778" s="107"/>
      <c r="X7778" s="62"/>
      <c r="Y7778" s="108"/>
    </row>
    <row r="7779" spans="23:25" x14ac:dyDescent="0.25">
      <c r="W7779" s="107"/>
      <c r="X7779" s="62"/>
      <c r="Y7779" s="108"/>
    </row>
    <row r="7780" spans="23:25" x14ac:dyDescent="0.25">
      <c r="W7780" s="107"/>
      <c r="X7780" s="62"/>
      <c r="Y7780" s="108"/>
    </row>
    <row r="7781" spans="23:25" x14ac:dyDescent="0.25">
      <c r="W7781" s="107"/>
      <c r="X7781" s="62"/>
      <c r="Y7781" s="108"/>
    </row>
    <row r="7782" spans="23:25" x14ac:dyDescent="0.25">
      <c r="W7782" s="107"/>
      <c r="X7782" s="62"/>
      <c r="Y7782" s="108"/>
    </row>
    <row r="7783" spans="23:25" x14ac:dyDescent="0.25">
      <c r="W7783" s="107"/>
      <c r="X7783" s="62"/>
      <c r="Y7783" s="108"/>
    </row>
    <row r="7784" spans="23:25" x14ac:dyDescent="0.25">
      <c r="W7784" s="107"/>
      <c r="X7784" s="62"/>
      <c r="Y7784" s="108"/>
    </row>
    <row r="7785" spans="23:25" x14ac:dyDescent="0.25">
      <c r="W7785" s="107"/>
      <c r="X7785" s="62"/>
      <c r="Y7785" s="108"/>
    </row>
    <row r="7786" spans="23:25" x14ac:dyDescent="0.25">
      <c r="W7786" s="107"/>
      <c r="X7786" s="62"/>
      <c r="Y7786" s="108"/>
    </row>
    <row r="7787" spans="23:25" x14ac:dyDescent="0.25">
      <c r="W7787" s="107"/>
      <c r="X7787" s="62"/>
      <c r="Y7787" s="108"/>
    </row>
    <row r="7788" spans="23:25" x14ac:dyDescent="0.25">
      <c r="W7788" s="107"/>
      <c r="X7788" s="62"/>
      <c r="Y7788" s="108"/>
    </row>
    <row r="7789" spans="23:25" x14ac:dyDescent="0.25">
      <c r="W7789" s="107"/>
      <c r="X7789" s="62"/>
      <c r="Y7789" s="108"/>
    </row>
    <row r="7790" spans="23:25" x14ac:dyDescent="0.25">
      <c r="W7790" s="107"/>
      <c r="X7790" s="62"/>
      <c r="Y7790" s="108"/>
    </row>
    <row r="7791" spans="23:25" x14ac:dyDescent="0.25">
      <c r="W7791" s="107"/>
      <c r="X7791" s="62"/>
      <c r="Y7791" s="108"/>
    </row>
    <row r="7792" spans="23:25" x14ac:dyDescent="0.25">
      <c r="W7792" s="107"/>
      <c r="X7792" s="62"/>
      <c r="Y7792" s="108"/>
    </row>
    <row r="7793" spans="23:25" x14ac:dyDescent="0.25">
      <c r="W7793" s="107"/>
      <c r="X7793" s="62"/>
      <c r="Y7793" s="108"/>
    </row>
    <row r="7794" spans="23:25" x14ac:dyDescent="0.25">
      <c r="W7794" s="107"/>
      <c r="X7794" s="62"/>
      <c r="Y7794" s="108"/>
    </row>
    <row r="7795" spans="23:25" x14ac:dyDescent="0.25">
      <c r="W7795" s="107"/>
      <c r="X7795" s="62"/>
      <c r="Y7795" s="108"/>
    </row>
    <row r="7796" spans="23:25" x14ac:dyDescent="0.25">
      <c r="W7796" s="107"/>
      <c r="X7796" s="62"/>
      <c r="Y7796" s="108"/>
    </row>
    <row r="7797" spans="23:25" x14ac:dyDescent="0.25">
      <c r="W7797" s="107"/>
      <c r="X7797" s="62"/>
      <c r="Y7797" s="108"/>
    </row>
    <row r="7798" spans="23:25" x14ac:dyDescent="0.25">
      <c r="W7798" s="107"/>
      <c r="X7798" s="62"/>
      <c r="Y7798" s="108"/>
    </row>
    <row r="7799" spans="23:25" x14ac:dyDescent="0.25">
      <c r="W7799" s="107"/>
      <c r="X7799" s="62"/>
      <c r="Y7799" s="108"/>
    </row>
    <row r="7800" spans="23:25" x14ac:dyDescent="0.25">
      <c r="W7800" s="107"/>
      <c r="X7800" s="62"/>
      <c r="Y7800" s="108"/>
    </row>
    <row r="7801" spans="23:25" x14ac:dyDescent="0.25">
      <c r="W7801" s="107"/>
      <c r="X7801" s="62"/>
      <c r="Y7801" s="108"/>
    </row>
    <row r="7802" spans="23:25" x14ac:dyDescent="0.25">
      <c r="W7802" s="107"/>
      <c r="X7802" s="62"/>
      <c r="Y7802" s="108"/>
    </row>
    <row r="7803" spans="23:25" x14ac:dyDescent="0.25">
      <c r="W7803" s="107"/>
      <c r="X7803" s="62"/>
      <c r="Y7803" s="108"/>
    </row>
    <row r="7804" spans="23:25" x14ac:dyDescent="0.25">
      <c r="W7804" s="107"/>
      <c r="X7804" s="62"/>
      <c r="Y7804" s="108"/>
    </row>
    <row r="7805" spans="23:25" x14ac:dyDescent="0.25">
      <c r="W7805" s="107"/>
      <c r="X7805" s="62"/>
      <c r="Y7805" s="108"/>
    </row>
    <row r="7806" spans="23:25" x14ac:dyDescent="0.25">
      <c r="W7806" s="107"/>
      <c r="X7806" s="62"/>
      <c r="Y7806" s="108"/>
    </row>
    <row r="7807" spans="23:25" x14ac:dyDescent="0.25">
      <c r="W7807" s="107"/>
      <c r="X7807" s="62"/>
      <c r="Y7807" s="108"/>
    </row>
    <row r="7808" spans="23:25" x14ac:dyDescent="0.25">
      <c r="W7808" s="107"/>
      <c r="X7808" s="62"/>
      <c r="Y7808" s="108"/>
    </row>
    <row r="7809" spans="23:25" x14ac:dyDescent="0.25">
      <c r="W7809" s="107"/>
      <c r="X7809" s="62"/>
      <c r="Y7809" s="108"/>
    </row>
    <row r="7810" spans="23:25" x14ac:dyDescent="0.25">
      <c r="W7810" s="107"/>
      <c r="X7810" s="62"/>
      <c r="Y7810" s="108"/>
    </row>
    <row r="7811" spans="23:25" x14ac:dyDescent="0.25">
      <c r="W7811" s="107"/>
      <c r="X7811" s="62"/>
      <c r="Y7811" s="108"/>
    </row>
    <row r="7812" spans="23:25" x14ac:dyDescent="0.25">
      <c r="W7812" s="107"/>
      <c r="X7812" s="62"/>
      <c r="Y7812" s="108"/>
    </row>
    <row r="7813" spans="23:25" x14ac:dyDescent="0.25">
      <c r="W7813" s="107"/>
      <c r="X7813" s="62"/>
      <c r="Y7813" s="108"/>
    </row>
    <row r="7814" spans="23:25" x14ac:dyDescent="0.25">
      <c r="W7814" s="107"/>
      <c r="X7814" s="62"/>
      <c r="Y7814" s="108"/>
    </row>
    <row r="7815" spans="23:25" x14ac:dyDescent="0.25">
      <c r="W7815" s="107"/>
      <c r="X7815" s="62"/>
      <c r="Y7815" s="108"/>
    </row>
    <row r="7816" spans="23:25" x14ac:dyDescent="0.25">
      <c r="W7816" s="107"/>
      <c r="X7816" s="62"/>
      <c r="Y7816" s="108"/>
    </row>
    <row r="7817" spans="23:25" x14ac:dyDescent="0.25">
      <c r="W7817" s="107"/>
      <c r="X7817" s="62"/>
      <c r="Y7817" s="108"/>
    </row>
    <row r="7818" spans="23:25" x14ac:dyDescent="0.25">
      <c r="W7818" s="107"/>
      <c r="X7818" s="62"/>
      <c r="Y7818" s="108"/>
    </row>
    <row r="7819" spans="23:25" x14ac:dyDescent="0.25">
      <c r="W7819" s="107"/>
      <c r="X7819" s="62"/>
      <c r="Y7819" s="108"/>
    </row>
    <row r="7820" spans="23:25" x14ac:dyDescent="0.25">
      <c r="W7820" s="107"/>
      <c r="X7820" s="62"/>
      <c r="Y7820" s="108"/>
    </row>
    <row r="7821" spans="23:25" x14ac:dyDescent="0.25">
      <c r="W7821" s="107"/>
      <c r="X7821" s="62"/>
      <c r="Y7821" s="108"/>
    </row>
    <row r="7822" spans="23:25" x14ac:dyDescent="0.25">
      <c r="W7822" s="107"/>
      <c r="X7822" s="62"/>
      <c r="Y7822" s="108"/>
    </row>
    <row r="7823" spans="23:25" x14ac:dyDescent="0.25">
      <c r="W7823" s="107"/>
      <c r="X7823" s="62"/>
      <c r="Y7823" s="108"/>
    </row>
    <row r="7824" spans="23:25" x14ac:dyDescent="0.25">
      <c r="W7824" s="107"/>
      <c r="X7824" s="62"/>
      <c r="Y7824" s="108"/>
    </row>
    <row r="7825" spans="23:25" x14ac:dyDescent="0.25">
      <c r="W7825" s="107"/>
      <c r="X7825" s="62"/>
      <c r="Y7825" s="108"/>
    </row>
    <row r="7826" spans="23:25" x14ac:dyDescent="0.25">
      <c r="W7826" s="107"/>
      <c r="X7826" s="62"/>
      <c r="Y7826" s="108"/>
    </row>
    <row r="7827" spans="23:25" x14ac:dyDescent="0.25">
      <c r="W7827" s="107"/>
      <c r="X7827" s="62"/>
      <c r="Y7827" s="108"/>
    </row>
    <row r="7828" spans="23:25" x14ac:dyDescent="0.25">
      <c r="W7828" s="107"/>
      <c r="X7828" s="62"/>
      <c r="Y7828" s="108"/>
    </row>
    <row r="7829" spans="23:25" x14ac:dyDescent="0.25">
      <c r="W7829" s="107"/>
      <c r="X7829" s="62"/>
      <c r="Y7829" s="108"/>
    </row>
    <row r="7830" spans="23:25" x14ac:dyDescent="0.25">
      <c r="W7830" s="107"/>
      <c r="X7830" s="62"/>
      <c r="Y7830" s="108"/>
    </row>
    <row r="7831" spans="23:25" x14ac:dyDescent="0.25">
      <c r="W7831" s="107"/>
      <c r="X7831" s="62"/>
      <c r="Y7831" s="108"/>
    </row>
    <row r="7832" spans="23:25" x14ac:dyDescent="0.25">
      <c r="W7832" s="107"/>
      <c r="X7832" s="62"/>
      <c r="Y7832" s="108"/>
    </row>
    <row r="7833" spans="23:25" x14ac:dyDescent="0.25">
      <c r="W7833" s="107"/>
      <c r="X7833" s="62"/>
      <c r="Y7833" s="108"/>
    </row>
    <row r="7834" spans="23:25" x14ac:dyDescent="0.25">
      <c r="W7834" s="107"/>
      <c r="X7834" s="62"/>
      <c r="Y7834" s="108"/>
    </row>
    <row r="7835" spans="23:25" x14ac:dyDescent="0.25">
      <c r="W7835" s="107"/>
      <c r="X7835" s="62"/>
      <c r="Y7835" s="108"/>
    </row>
    <row r="7836" spans="23:25" x14ac:dyDescent="0.25">
      <c r="W7836" s="107"/>
      <c r="X7836" s="62"/>
      <c r="Y7836" s="108"/>
    </row>
    <row r="7837" spans="23:25" x14ac:dyDescent="0.25">
      <c r="W7837" s="107"/>
      <c r="X7837" s="62"/>
      <c r="Y7837" s="108"/>
    </row>
    <row r="7838" spans="23:25" x14ac:dyDescent="0.25">
      <c r="W7838" s="107"/>
      <c r="X7838" s="62"/>
      <c r="Y7838" s="108"/>
    </row>
    <row r="7839" spans="23:25" x14ac:dyDescent="0.25">
      <c r="W7839" s="107"/>
      <c r="X7839" s="62"/>
      <c r="Y7839" s="108"/>
    </row>
    <row r="7840" spans="23:25" x14ac:dyDescent="0.25">
      <c r="W7840" s="107"/>
      <c r="X7840" s="62"/>
      <c r="Y7840" s="108"/>
    </row>
    <row r="7841" spans="23:25" x14ac:dyDescent="0.25">
      <c r="W7841" s="107"/>
      <c r="X7841" s="62"/>
      <c r="Y7841" s="108"/>
    </row>
    <row r="7842" spans="23:25" x14ac:dyDescent="0.25">
      <c r="W7842" s="107"/>
      <c r="X7842" s="62"/>
      <c r="Y7842" s="108"/>
    </row>
    <row r="7843" spans="23:25" x14ac:dyDescent="0.25">
      <c r="W7843" s="107"/>
      <c r="X7843" s="62"/>
      <c r="Y7843" s="108"/>
    </row>
    <row r="7844" spans="23:25" x14ac:dyDescent="0.25">
      <c r="W7844" s="107"/>
      <c r="X7844" s="62"/>
      <c r="Y7844" s="108"/>
    </row>
    <row r="7845" spans="23:25" x14ac:dyDescent="0.25">
      <c r="W7845" s="107"/>
      <c r="X7845" s="62"/>
      <c r="Y7845" s="108"/>
    </row>
    <row r="7846" spans="23:25" x14ac:dyDescent="0.25">
      <c r="W7846" s="107"/>
      <c r="X7846" s="62"/>
      <c r="Y7846" s="108"/>
    </row>
    <row r="7847" spans="23:25" x14ac:dyDescent="0.25">
      <c r="W7847" s="107"/>
      <c r="X7847" s="62"/>
      <c r="Y7847" s="108"/>
    </row>
    <row r="7848" spans="23:25" x14ac:dyDescent="0.25">
      <c r="W7848" s="107"/>
      <c r="X7848" s="62"/>
      <c r="Y7848" s="108"/>
    </row>
    <row r="7849" spans="23:25" x14ac:dyDescent="0.25">
      <c r="W7849" s="107"/>
      <c r="X7849" s="62"/>
      <c r="Y7849" s="108"/>
    </row>
    <row r="7850" spans="23:25" x14ac:dyDescent="0.25">
      <c r="W7850" s="107"/>
      <c r="X7850" s="62"/>
      <c r="Y7850" s="108"/>
    </row>
    <row r="7851" spans="23:25" x14ac:dyDescent="0.25">
      <c r="W7851" s="107"/>
      <c r="X7851" s="62"/>
      <c r="Y7851" s="108"/>
    </row>
    <row r="7852" spans="23:25" x14ac:dyDescent="0.25">
      <c r="W7852" s="107"/>
      <c r="X7852" s="62"/>
      <c r="Y7852" s="108"/>
    </row>
    <row r="7853" spans="23:25" x14ac:dyDescent="0.25">
      <c r="W7853" s="107"/>
      <c r="X7853" s="62"/>
      <c r="Y7853" s="108"/>
    </row>
    <row r="7854" spans="23:25" x14ac:dyDescent="0.25">
      <c r="W7854" s="107"/>
      <c r="X7854" s="62"/>
      <c r="Y7854" s="108"/>
    </row>
    <row r="7855" spans="23:25" x14ac:dyDescent="0.25">
      <c r="W7855" s="107"/>
      <c r="X7855" s="62"/>
      <c r="Y7855" s="108"/>
    </row>
    <row r="7856" spans="23:25" x14ac:dyDescent="0.25">
      <c r="W7856" s="107"/>
      <c r="X7856" s="62"/>
      <c r="Y7856" s="108"/>
    </row>
    <row r="7857" spans="23:25" x14ac:dyDescent="0.25">
      <c r="W7857" s="107"/>
      <c r="X7857" s="62"/>
      <c r="Y7857" s="108"/>
    </row>
    <row r="7858" spans="23:25" x14ac:dyDescent="0.25">
      <c r="W7858" s="107"/>
      <c r="X7858" s="62"/>
      <c r="Y7858" s="108"/>
    </row>
    <row r="7859" spans="23:25" x14ac:dyDescent="0.25">
      <c r="W7859" s="107"/>
      <c r="X7859" s="62"/>
      <c r="Y7859" s="108"/>
    </row>
    <row r="7860" spans="23:25" x14ac:dyDescent="0.25">
      <c r="W7860" s="107"/>
      <c r="X7860" s="62"/>
      <c r="Y7860" s="108"/>
    </row>
    <row r="7861" spans="23:25" x14ac:dyDescent="0.25">
      <c r="W7861" s="107"/>
      <c r="X7861" s="62"/>
      <c r="Y7861" s="108"/>
    </row>
    <row r="7862" spans="23:25" x14ac:dyDescent="0.25">
      <c r="W7862" s="107"/>
      <c r="X7862" s="62"/>
      <c r="Y7862" s="108"/>
    </row>
    <row r="7863" spans="23:25" x14ac:dyDescent="0.25">
      <c r="W7863" s="107"/>
      <c r="X7863" s="62"/>
      <c r="Y7863" s="108"/>
    </row>
    <row r="7864" spans="23:25" x14ac:dyDescent="0.25">
      <c r="W7864" s="107"/>
      <c r="X7864" s="62"/>
      <c r="Y7864" s="108"/>
    </row>
    <row r="7865" spans="23:25" x14ac:dyDescent="0.25">
      <c r="W7865" s="107"/>
      <c r="X7865" s="62"/>
      <c r="Y7865" s="108"/>
    </row>
    <row r="7866" spans="23:25" x14ac:dyDescent="0.25">
      <c r="W7866" s="107"/>
      <c r="X7866" s="62"/>
      <c r="Y7866" s="108"/>
    </row>
    <row r="7867" spans="23:25" x14ac:dyDescent="0.25">
      <c r="W7867" s="107"/>
      <c r="X7867" s="62"/>
      <c r="Y7867" s="108"/>
    </row>
    <row r="7868" spans="23:25" x14ac:dyDescent="0.25">
      <c r="W7868" s="107"/>
      <c r="X7868" s="62"/>
      <c r="Y7868" s="108"/>
    </row>
    <row r="7869" spans="23:25" x14ac:dyDescent="0.25">
      <c r="W7869" s="107"/>
      <c r="X7869" s="62"/>
      <c r="Y7869" s="108"/>
    </row>
    <row r="7870" spans="23:25" x14ac:dyDescent="0.25">
      <c r="W7870" s="107"/>
      <c r="X7870" s="62"/>
      <c r="Y7870" s="108"/>
    </row>
    <row r="7871" spans="23:25" x14ac:dyDescent="0.25">
      <c r="W7871" s="107"/>
      <c r="X7871" s="62"/>
      <c r="Y7871" s="108"/>
    </row>
    <row r="7872" spans="23:25" x14ac:dyDescent="0.25">
      <c r="W7872" s="107"/>
      <c r="X7872" s="62"/>
      <c r="Y7872" s="108"/>
    </row>
    <row r="7873" spans="23:25" x14ac:dyDescent="0.25">
      <c r="W7873" s="107"/>
      <c r="X7873" s="62"/>
      <c r="Y7873" s="108"/>
    </row>
    <row r="7874" spans="23:25" x14ac:dyDescent="0.25">
      <c r="W7874" s="107"/>
      <c r="X7874" s="62"/>
      <c r="Y7874" s="108"/>
    </row>
    <row r="7875" spans="23:25" x14ac:dyDescent="0.25">
      <c r="W7875" s="107"/>
      <c r="X7875" s="62"/>
      <c r="Y7875" s="108"/>
    </row>
    <row r="7876" spans="23:25" x14ac:dyDescent="0.25">
      <c r="W7876" s="107"/>
      <c r="X7876" s="62"/>
      <c r="Y7876" s="108"/>
    </row>
    <row r="7877" spans="23:25" x14ac:dyDescent="0.25">
      <c r="W7877" s="107"/>
      <c r="X7877" s="62"/>
      <c r="Y7877" s="108"/>
    </row>
    <row r="7878" spans="23:25" x14ac:dyDescent="0.25">
      <c r="W7878" s="107"/>
      <c r="X7878" s="62"/>
      <c r="Y7878" s="108"/>
    </row>
    <row r="7879" spans="23:25" x14ac:dyDescent="0.25">
      <c r="W7879" s="107"/>
      <c r="X7879" s="62"/>
      <c r="Y7879" s="108"/>
    </row>
    <row r="7880" spans="23:25" x14ac:dyDescent="0.25">
      <c r="W7880" s="107"/>
      <c r="X7880" s="62"/>
      <c r="Y7880" s="108"/>
    </row>
    <row r="7881" spans="23:25" x14ac:dyDescent="0.25">
      <c r="W7881" s="107"/>
      <c r="X7881" s="62"/>
      <c r="Y7881" s="108"/>
    </row>
    <row r="7882" spans="23:25" x14ac:dyDescent="0.25">
      <c r="W7882" s="107"/>
      <c r="X7882" s="62"/>
      <c r="Y7882" s="108"/>
    </row>
    <row r="7883" spans="23:25" x14ac:dyDescent="0.25">
      <c r="W7883" s="107"/>
      <c r="X7883" s="62"/>
      <c r="Y7883" s="108"/>
    </row>
    <row r="7884" spans="23:25" x14ac:dyDescent="0.25">
      <c r="W7884" s="107"/>
      <c r="X7884" s="62"/>
      <c r="Y7884" s="108"/>
    </row>
    <row r="7885" spans="23:25" x14ac:dyDescent="0.25">
      <c r="W7885" s="107"/>
      <c r="X7885" s="62"/>
      <c r="Y7885" s="108"/>
    </row>
    <row r="7886" spans="23:25" x14ac:dyDescent="0.25">
      <c r="W7886" s="107"/>
      <c r="X7886" s="62"/>
      <c r="Y7886" s="108"/>
    </row>
    <row r="7887" spans="23:25" x14ac:dyDescent="0.25">
      <c r="W7887" s="107"/>
      <c r="X7887" s="62"/>
      <c r="Y7887" s="108"/>
    </row>
    <row r="7888" spans="23:25" x14ac:dyDescent="0.25">
      <c r="W7888" s="107"/>
      <c r="X7888" s="62"/>
      <c r="Y7888" s="108"/>
    </row>
    <row r="7889" spans="23:25" x14ac:dyDescent="0.25">
      <c r="W7889" s="107"/>
      <c r="X7889" s="62"/>
      <c r="Y7889" s="108"/>
    </row>
    <row r="7890" spans="23:25" x14ac:dyDescent="0.25">
      <c r="W7890" s="107"/>
      <c r="X7890" s="62"/>
      <c r="Y7890" s="108"/>
    </row>
    <row r="7891" spans="23:25" x14ac:dyDescent="0.25">
      <c r="W7891" s="107"/>
      <c r="X7891" s="62"/>
      <c r="Y7891" s="108"/>
    </row>
    <row r="7892" spans="23:25" x14ac:dyDescent="0.25">
      <c r="W7892" s="107"/>
      <c r="X7892" s="62"/>
      <c r="Y7892" s="108"/>
    </row>
    <row r="7893" spans="23:25" x14ac:dyDescent="0.25">
      <c r="W7893" s="107"/>
      <c r="X7893" s="62"/>
      <c r="Y7893" s="108"/>
    </row>
    <row r="7894" spans="23:25" x14ac:dyDescent="0.25">
      <c r="W7894" s="107"/>
      <c r="X7894" s="62"/>
      <c r="Y7894" s="108"/>
    </row>
    <row r="7895" spans="23:25" x14ac:dyDescent="0.25">
      <c r="W7895" s="107"/>
      <c r="X7895" s="62"/>
      <c r="Y7895" s="108"/>
    </row>
    <row r="7896" spans="23:25" x14ac:dyDescent="0.25">
      <c r="W7896" s="107"/>
      <c r="X7896" s="62"/>
      <c r="Y7896" s="108"/>
    </row>
    <row r="7897" spans="23:25" x14ac:dyDescent="0.25">
      <c r="W7897" s="107"/>
      <c r="X7897" s="62"/>
      <c r="Y7897" s="108"/>
    </row>
    <row r="7898" spans="23:25" x14ac:dyDescent="0.25">
      <c r="W7898" s="107"/>
      <c r="X7898" s="62"/>
      <c r="Y7898" s="108"/>
    </row>
    <row r="7899" spans="23:25" x14ac:dyDescent="0.25">
      <c r="W7899" s="107"/>
      <c r="X7899" s="62"/>
      <c r="Y7899" s="108"/>
    </row>
    <row r="7900" spans="23:25" x14ac:dyDescent="0.25">
      <c r="W7900" s="107"/>
      <c r="X7900" s="62"/>
      <c r="Y7900" s="108"/>
    </row>
    <row r="7901" spans="23:25" x14ac:dyDescent="0.25">
      <c r="W7901" s="107"/>
      <c r="X7901" s="62"/>
      <c r="Y7901" s="108"/>
    </row>
    <row r="7902" spans="23:25" x14ac:dyDescent="0.25">
      <c r="W7902" s="107"/>
      <c r="X7902" s="62"/>
      <c r="Y7902" s="108"/>
    </row>
    <row r="7903" spans="23:25" x14ac:dyDescent="0.25">
      <c r="W7903" s="107"/>
      <c r="X7903" s="62"/>
      <c r="Y7903" s="108"/>
    </row>
    <row r="7904" spans="23:25" x14ac:dyDescent="0.25">
      <c r="W7904" s="107"/>
      <c r="X7904" s="62"/>
      <c r="Y7904" s="108"/>
    </row>
    <row r="7905" spans="23:25" x14ac:dyDescent="0.25">
      <c r="W7905" s="107"/>
      <c r="X7905" s="62"/>
      <c r="Y7905" s="108"/>
    </row>
    <row r="7906" spans="23:25" x14ac:dyDescent="0.25">
      <c r="W7906" s="107"/>
      <c r="X7906" s="62"/>
      <c r="Y7906" s="108"/>
    </row>
    <row r="7907" spans="23:25" x14ac:dyDescent="0.25">
      <c r="W7907" s="107"/>
      <c r="X7907" s="62"/>
      <c r="Y7907" s="108"/>
    </row>
    <row r="7908" spans="23:25" x14ac:dyDescent="0.25">
      <c r="W7908" s="107"/>
      <c r="X7908" s="62"/>
      <c r="Y7908" s="108"/>
    </row>
    <row r="7909" spans="23:25" x14ac:dyDescent="0.25">
      <c r="W7909" s="107"/>
      <c r="X7909" s="62"/>
      <c r="Y7909" s="108"/>
    </row>
    <row r="7910" spans="23:25" x14ac:dyDescent="0.25">
      <c r="W7910" s="107"/>
      <c r="X7910" s="62"/>
      <c r="Y7910" s="108"/>
    </row>
    <row r="7911" spans="23:25" x14ac:dyDescent="0.25">
      <c r="W7911" s="107"/>
      <c r="X7911" s="62"/>
      <c r="Y7911" s="108"/>
    </row>
    <row r="7912" spans="23:25" x14ac:dyDescent="0.25">
      <c r="W7912" s="107"/>
      <c r="X7912" s="62"/>
      <c r="Y7912" s="108"/>
    </row>
    <row r="7913" spans="23:25" x14ac:dyDescent="0.25">
      <c r="W7913" s="107"/>
      <c r="X7913" s="62"/>
      <c r="Y7913" s="108"/>
    </row>
    <row r="7914" spans="23:25" x14ac:dyDescent="0.25">
      <c r="W7914" s="107"/>
      <c r="X7914" s="62"/>
      <c r="Y7914" s="108"/>
    </row>
    <row r="7915" spans="23:25" x14ac:dyDescent="0.25">
      <c r="W7915" s="107"/>
      <c r="X7915" s="62"/>
      <c r="Y7915" s="108"/>
    </row>
    <row r="7916" spans="23:25" x14ac:dyDescent="0.25">
      <c r="W7916" s="107"/>
      <c r="X7916" s="62"/>
      <c r="Y7916" s="108"/>
    </row>
    <row r="7917" spans="23:25" x14ac:dyDescent="0.25">
      <c r="W7917" s="107"/>
      <c r="X7917" s="62"/>
      <c r="Y7917" s="108"/>
    </row>
    <row r="7918" spans="23:25" x14ac:dyDescent="0.25">
      <c r="W7918" s="107"/>
      <c r="X7918" s="62"/>
      <c r="Y7918" s="108"/>
    </row>
    <row r="7919" spans="23:25" x14ac:dyDescent="0.25">
      <c r="W7919" s="107"/>
      <c r="X7919" s="62"/>
      <c r="Y7919" s="108"/>
    </row>
    <row r="7920" spans="23:25" x14ac:dyDescent="0.25">
      <c r="W7920" s="107"/>
      <c r="X7920" s="62"/>
      <c r="Y7920" s="108"/>
    </row>
    <row r="7921" spans="23:25" x14ac:dyDescent="0.25">
      <c r="W7921" s="107"/>
      <c r="X7921" s="62"/>
      <c r="Y7921" s="108"/>
    </row>
    <row r="7922" spans="23:25" x14ac:dyDescent="0.25">
      <c r="W7922" s="107"/>
      <c r="X7922" s="62"/>
      <c r="Y7922" s="108"/>
    </row>
    <row r="7923" spans="23:25" x14ac:dyDescent="0.25">
      <c r="W7923" s="107"/>
      <c r="X7923" s="62"/>
      <c r="Y7923" s="108"/>
    </row>
    <row r="7924" spans="23:25" x14ac:dyDescent="0.25">
      <c r="W7924" s="107"/>
      <c r="X7924" s="62"/>
      <c r="Y7924" s="108"/>
    </row>
    <row r="7925" spans="23:25" x14ac:dyDescent="0.25">
      <c r="W7925" s="107"/>
      <c r="X7925" s="62"/>
      <c r="Y7925" s="108"/>
    </row>
    <row r="7926" spans="23:25" x14ac:dyDescent="0.25">
      <c r="W7926" s="107"/>
      <c r="X7926" s="62"/>
      <c r="Y7926" s="108"/>
    </row>
    <row r="7927" spans="23:25" x14ac:dyDescent="0.25">
      <c r="W7927" s="107"/>
      <c r="X7927" s="62"/>
      <c r="Y7927" s="108"/>
    </row>
    <row r="7928" spans="23:25" x14ac:dyDescent="0.25">
      <c r="W7928" s="107"/>
      <c r="X7928" s="62"/>
      <c r="Y7928" s="108"/>
    </row>
    <row r="7929" spans="23:25" x14ac:dyDescent="0.25">
      <c r="W7929" s="107"/>
      <c r="X7929" s="62"/>
      <c r="Y7929" s="108"/>
    </row>
    <row r="7930" spans="23:25" x14ac:dyDescent="0.25">
      <c r="W7930" s="107"/>
      <c r="X7930" s="62"/>
      <c r="Y7930" s="108"/>
    </row>
    <row r="7931" spans="23:25" x14ac:dyDescent="0.25">
      <c r="W7931" s="107"/>
      <c r="X7931" s="62"/>
      <c r="Y7931" s="108"/>
    </row>
    <row r="7932" spans="23:25" x14ac:dyDescent="0.25">
      <c r="W7932" s="107"/>
      <c r="X7932" s="62"/>
      <c r="Y7932" s="108"/>
    </row>
    <row r="7933" spans="23:25" x14ac:dyDescent="0.25">
      <c r="W7933" s="107"/>
      <c r="X7933" s="62"/>
      <c r="Y7933" s="108"/>
    </row>
    <row r="7934" spans="23:25" x14ac:dyDescent="0.25">
      <c r="W7934" s="107"/>
      <c r="X7934" s="62"/>
      <c r="Y7934" s="108"/>
    </row>
    <row r="7935" spans="23:25" x14ac:dyDescent="0.25">
      <c r="W7935" s="107"/>
      <c r="X7935" s="62"/>
      <c r="Y7935" s="108"/>
    </row>
    <row r="7936" spans="23:25" x14ac:dyDescent="0.25">
      <c r="W7936" s="107"/>
      <c r="X7936" s="62"/>
      <c r="Y7936" s="108"/>
    </row>
    <row r="7937" spans="23:25" x14ac:dyDescent="0.25">
      <c r="W7937" s="107"/>
      <c r="X7937" s="62"/>
      <c r="Y7937" s="108"/>
    </row>
    <row r="7938" spans="23:25" x14ac:dyDescent="0.25">
      <c r="W7938" s="107"/>
      <c r="X7938" s="62"/>
      <c r="Y7938" s="108"/>
    </row>
    <row r="7939" spans="23:25" x14ac:dyDescent="0.25">
      <c r="W7939" s="107"/>
      <c r="X7939" s="62"/>
      <c r="Y7939" s="108"/>
    </row>
    <row r="7940" spans="23:25" x14ac:dyDescent="0.25">
      <c r="W7940" s="107"/>
      <c r="X7940" s="62"/>
      <c r="Y7940" s="108"/>
    </row>
    <row r="7941" spans="23:25" x14ac:dyDescent="0.25">
      <c r="W7941" s="107"/>
      <c r="X7941" s="62"/>
      <c r="Y7941" s="108"/>
    </row>
    <row r="7942" spans="23:25" x14ac:dyDescent="0.25">
      <c r="W7942" s="107"/>
      <c r="X7942" s="62"/>
      <c r="Y7942" s="108"/>
    </row>
    <row r="7943" spans="23:25" x14ac:dyDescent="0.25">
      <c r="W7943" s="107"/>
      <c r="X7943" s="62"/>
      <c r="Y7943" s="108"/>
    </row>
    <row r="7944" spans="23:25" x14ac:dyDescent="0.25">
      <c r="W7944" s="107"/>
      <c r="X7944" s="62"/>
      <c r="Y7944" s="108"/>
    </row>
    <row r="7945" spans="23:25" x14ac:dyDescent="0.25">
      <c r="W7945" s="107"/>
      <c r="X7945" s="62"/>
      <c r="Y7945" s="108"/>
    </row>
    <row r="7946" spans="23:25" x14ac:dyDescent="0.25">
      <c r="W7946" s="107"/>
      <c r="X7946" s="62"/>
      <c r="Y7946" s="108"/>
    </row>
    <row r="7947" spans="23:25" x14ac:dyDescent="0.25">
      <c r="W7947" s="107"/>
      <c r="X7947" s="62"/>
      <c r="Y7947" s="108"/>
    </row>
    <row r="7948" spans="23:25" x14ac:dyDescent="0.25">
      <c r="W7948" s="107"/>
      <c r="X7948" s="62"/>
      <c r="Y7948" s="108"/>
    </row>
    <row r="7949" spans="23:25" x14ac:dyDescent="0.25">
      <c r="W7949" s="107"/>
      <c r="X7949" s="62"/>
      <c r="Y7949" s="108"/>
    </row>
    <row r="7950" spans="23:25" x14ac:dyDescent="0.25">
      <c r="W7950" s="107"/>
      <c r="X7950" s="62"/>
      <c r="Y7950" s="108"/>
    </row>
    <row r="7951" spans="23:25" x14ac:dyDescent="0.25">
      <c r="W7951" s="107"/>
      <c r="X7951" s="62"/>
      <c r="Y7951" s="108"/>
    </row>
    <row r="7952" spans="23:25" x14ac:dyDescent="0.25">
      <c r="W7952" s="107"/>
      <c r="X7952" s="62"/>
      <c r="Y7952" s="108"/>
    </row>
    <row r="7953" spans="23:25" x14ac:dyDescent="0.25">
      <c r="W7953" s="107"/>
      <c r="X7953" s="62"/>
      <c r="Y7953" s="108"/>
    </row>
    <row r="7954" spans="23:25" x14ac:dyDescent="0.25">
      <c r="W7954" s="107"/>
      <c r="X7954" s="62"/>
      <c r="Y7954" s="108"/>
    </row>
    <row r="7955" spans="23:25" x14ac:dyDescent="0.25">
      <c r="W7955" s="107"/>
      <c r="X7955" s="62"/>
      <c r="Y7955" s="108"/>
    </row>
    <row r="7956" spans="23:25" x14ac:dyDescent="0.25">
      <c r="W7956" s="107"/>
      <c r="X7956" s="62"/>
      <c r="Y7956" s="108"/>
    </row>
    <row r="7957" spans="23:25" x14ac:dyDescent="0.25">
      <c r="W7957" s="107"/>
      <c r="X7957" s="62"/>
      <c r="Y7957" s="108"/>
    </row>
    <row r="7958" spans="23:25" x14ac:dyDescent="0.25">
      <c r="W7958" s="107"/>
      <c r="X7958" s="62"/>
      <c r="Y7958" s="108"/>
    </row>
    <row r="7959" spans="23:25" x14ac:dyDescent="0.25">
      <c r="W7959" s="107"/>
      <c r="X7959" s="62"/>
      <c r="Y7959" s="108"/>
    </row>
    <row r="7960" spans="23:25" x14ac:dyDescent="0.25">
      <c r="W7960" s="107"/>
      <c r="X7960" s="62"/>
      <c r="Y7960" s="108"/>
    </row>
    <row r="7961" spans="23:25" x14ac:dyDescent="0.25">
      <c r="W7961" s="107"/>
      <c r="X7961" s="62"/>
      <c r="Y7961" s="108"/>
    </row>
    <row r="7962" spans="23:25" x14ac:dyDescent="0.25">
      <c r="W7962" s="107"/>
      <c r="X7962" s="62"/>
      <c r="Y7962" s="108"/>
    </row>
    <row r="7963" spans="23:25" x14ac:dyDescent="0.25">
      <c r="W7963" s="107"/>
      <c r="X7963" s="62"/>
      <c r="Y7963" s="108"/>
    </row>
    <row r="7964" spans="23:25" x14ac:dyDescent="0.25">
      <c r="W7964" s="107"/>
      <c r="X7964" s="62"/>
      <c r="Y7964" s="108"/>
    </row>
    <row r="7965" spans="23:25" x14ac:dyDescent="0.25">
      <c r="W7965" s="107"/>
      <c r="X7965" s="62"/>
      <c r="Y7965" s="108"/>
    </row>
    <row r="7966" spans="23:25" x14ac:dyDescent="0.25">
      <c r="W7966" s="107"/>
      <c r="X7966" s="62"/>
      <c r="Y7966" s="108"/>
    </row>
    <row r="7967" spans="23:25" x14ac:dyDescent="0.25">
      <c r="W7967" s="107"/>
      <c r="X7967" s="62"/>
      <c r="Y7967" s="108"/>
    </row>
    <row r="7968" spans="23:25" x14ac:dyDescent="0.25">
      <c r="W7968" s="107"/>
      <c r="X7968" s="62"/>
      <c r="Y7968" s="108"/>
    </row>
    <row r="7969" spans="23:25" x14ac:dyDescent="0.25">
      <c r="W7969" s="107"/>
      <c r="X7969" s="62"/>
      <c r="Y7969" s="108"/>
    </row>
    <row r="7970" spans="23:25" x14ac:dyDescent="0.25">
      <c r="W7970" s="107"/>
      <c r="X7970" s="62"/>
      <c r="Y7970" s="108"/>
    </row>
    <row r="7971" spans="23:25" x14ac:dyDescent="0.25">
      <c r="W7971" s="107"/>
      <c r="X7971" s="62"/>
      <c r="Y7971" s="108"/>
    </row>
    <row r="7972" spans="23:25" x14ac:dyDescent="0.25">
      <c r="W7972" s="107"/>
      <c r="X7972" s="62"/>
      <c r="Y7972" s="108"/>
    </row>
    <row r="7973" spans="23:25" x14ac:dyDescent="0.25">
      <c r="W7973" s="107"/>
      <c r="X7973" s="62"/>
      <c r="Y7973" s="108"/>
    </row>
    <row r="7974" spans="23:25" x14ac:dyDescent="0.25">
      <c r="W7974" s="107"/>
      <c r="X7974" s="62"/>
      <c r="Y7974" s="108"/>
    </row>
    <row r="7975" spans="23:25" x14ac:dyDescent="0.25">
      <c r="W7975" s="107"/>
      <c r="X7975" s="62"/>
      <c r="Y7975" s="108"/>
    </row>
    <row r="7976" spans="23:25" x14ac:dyDescent="0.25">
      <c r="W7976" s="107"/>
      <c r="X7976" s="62"/>
      <c r="Y7976" s="108"/>
    </row>
    <row r="7977" spans="23:25" x14ac:dyDescent="0.25">
      <c r="W7977" s="107"/>
      <c r="X7977" s="62"/>
      <c r="Y7977" s="108"/>
    </row>
    <row r="7978" spans="23:25" x14ac:dyDescent="0.25">
      <c r="W7978" s="107"/>
      <c r="X7978" s="62"/>
      <c r="Y7978" s="108"/>
    </row>
    <row r="7979" spans="23:25" x14ac:dyDescent="0.25">
      <c r="W7979" s="107"/>
      <c r="X7979" s="62"/>
      <c r="Y7979" s="108"/>
    </row>
    <row r="7980" spans="23:25" x14ac:dyDescent="0.25">
      <c r="W7980" s="107"/>
      <c r="X7980" s="62"/>
      <c r="Y7980" s="108"/>
    </row>
    <row r="7981" spans="23:25" x14ac:dyDescent="0.25">
      <c r="W7981" s="107"/>
      <c r="X7981" s="62"/>
      <c r="Y7981" s="108"/>
    </row>
    <row r="7982" spans="23:25" x14ac:dyDescent="0.25">
      <c r="W7982" s="107"/>
      <c r="X7982" s="62"/>
      <c r="Y7982" s="108"/>
    </row>
    <row r="7983" spans="23:25" x14ac:dyDescent="0.25">
      <c r="W7983" s="107"/>
      <c r="X7983" s="62"/>
      <c r="Y7983" s="108"/>
    </row>
    <row r="7984" spans="23:25" x14ac:dyDescent="0.25">
      <c r="W7984" s="107"/>
      <c r="X7984" s="62"/>
      <c r="Y7984" s="108"/>
    </row>
    <row r="7985" spans="23:25" x14ac:dyDescent="0.25">
      <c r="W7985" s="107"/>
      <c r="X7985" s="62"/>
      <c r="Y7985" s="108"/>
    </row>
    <row r="7986" spans="23:25" x14ac:dyDescent="0.25">
      <c r="W7986" s="107"/>
      <c r="X7986" s="62"/>
      <c r="Y7986" s="108"/>
    </row>
    <row r="7987" spans="23:25" x14ac:dyDescent="0.25">
      <c r="W7987" s="107"/>
      <c r="X7987" s="62"/>
      <c r="Y7987" s="108"/>
    </row>
    <row r="7988" spans="23:25" x14ac:dyDescent="0.25">
      <c r="W7988" s="107"/>
      <c r="X7988" s="62"/>
      <c r="Y7988" s="108"/>
    </row>
    <row r="7989" spans="23:25" x14ac:dyDescent="0.25">
      <c r="W7989" s="107"/>
      <c r="X7989" s="62"/>
      <c r="Y7989" s="108"/>
    </row>
    <row r="7990" spans="23:25" x14ac:dyDescent="0.25">
      <c r="W7990" s="107"/>
      <c r="X7990" s="62"/>
      <c r="Y7990" s="108"/>
    </row>
    <row r="7991" spans="23:25" x14ac:dyDescent="0.25">
      <c r="W7991" s="107"/>
      <c r="X7991" s="62"/>
      <c r="Y7991" s="108"/>
    </row>
    <row r="7992" spans="23:25" x14ac:dyDescent="0.25">
      <c r="W7992" s="107"/>
      <c r="X7992" s="62"/>
      <c r="Y7992" s="108"/>
    </row>
    <row r="7993" spans="23:25" x14ac:dyDescent="0.25">
      <c r="W7993" s="107"/>
      <c r="X7993" s="62"/>
      <c r="Y7993" s="108"/>
    </row>
    <row r="7994" spans="23:25" x14ac:dyDescent="0.25">
      <c r="W7994" s="107"/>
      <c r="X7994" s="62"/>
      <c r="Y7994" s="108"/>
    </row>
    <row r="7995" spans="23:25" x14ac:dyDescent="0.25">
      <c r="W7995" s="107"/>
      <c r="X7995" s="62"/>
      <c r="Y7995" s="108"/>
    </row>
    <row r="7996" spans="23:25" x14ac:dyDescent="0.25">
      <c r="W7996" s="107"/>
      <c r="X7996" s="62"/>
      <c r="Y7996" s="108"/>
    </row>
    <row r="7997" spans="23:25" x14ac:dyDescent="0.25">
      <c r="W7997" s="107"/>
      <c r="X7997" s="62"/>
      <c r="Y7997" s="108"/>
    </row>
    <row r="7998" spans="23:25" x14ac:dyDescent="0.25">
      <c r="W7998" s="107"/>
      <c r="X7998" s="62"/>
      <c r="Y7998" s="108"/>
    </row>
    <row r="7999" spans="23:25" x14ac:dyDescent="0.25">
      <c r="W7999" s="107"/>
      <c r="X7999" s="62"/>
      <c r="Y7999" s="108"/>
    </row>
    <row r="8000" spans="23:25" x14ac:dyDescent="0.25">
      <c r="W8000" s="107"/>
      <c r="X8000" s="62"/>
      <c r="Y8000" s="108"/>
    </row>
    <row r="8001" spans="23:25" x14ac:dyDescent="0.25">
      <c r="W8001" s="107"/>
      <c r="X8001" s="62"/>
      <c r="Y8001" s="108"/>
    </row>
    <row r="8002" spans="23:25" x14ac:dyDescent="0.25">
      <c r="W8002" s="107"/>
      <c r="X8002" s="62"/>
      <c r="Y8002" s="108"/>
    </row>
    <row r="8003" spans="23:25" x14ac:dyDescent="0.25">
      <c r="W8003" s="107"/>
      <c r="X8003" s="62"/>
      <c r="Y8003" s="108"/>
    </row>
    <row r="8004" spans="23:25" x14ac:dyDescent="0.25">
      <c r="W8004" s="107"/>
      <c r="X8004" s="62"/>
      <c r="Y8004" s="108"/>
    </row>
    <row r="8005" spans="23:25" x14ac:dyDescent="0.25">
      <c r="W8005" s="107"/>
      <c r="X8005" s="62"/>
      <c r="Y8005" s="108"/>
    </row>
    <row r="8006" spans="23:25" x14ac:dyDescent="0.25">
      <c r="W8006" s="107"/>
      <c r="X8006" s="62"/>
      <c r="Y8006" s="108"/>
    </row>
    <row r="8007" spans="23:25" x14ac:dyDescent="0.25">
      <c r="W8007" s="107"/>
      <c r="X8007" s="62"/>
      <c r="Y8007" s="108"/>
    </row>
    <row r="8008" spans="23:25" x14ac:dyDescent="0.25">
      <c r="W8008" s="107"/>
      <c r="X8008" s="62"/>
      <c r="Y8008" s="108"/>
    </row>
    <row r="8009" spans="23:25" x14ac:dyDescent="0.25">
      <c r="W8009" s="107"/>
      <c r="X8009" s="62"/>
      <c r="Y8009" s="108"/>
    </row>
    <row r="8010" spans="23:25" x14ac:dyDescent="0.25">
      <c r="W8010" s="107"/>
      <c r="X8010" s="62"/>
      <c r="Y8010" s="108"/>
    </row>
    <row r="8011" spans="23:25" x14ac:dyDescent="0.25">
      <c r="W8011" s="107"/>
      <c r="X8011" s="62"/>
      <c r="Y8011" s="108"/>
    </row>
    <row r="8012" spans="23:25" x14ac:dyDescent="0.25">
      <c r="W8012" s="107"/>
      <c r="X8012" s="62"/>
      <c r="Y8012" s="108"/>
    </row>
    <row r="8013" spans="23:25" x14ac:dyDescent="0.25">
      <c r="W8013" s="107"/>
      <c r="X8013" s="62"/>
      <c r="Y8013" s="108"/>
    </row>
    <row r="8014" spans="23:25" x14ac:dyDescent="0.25">
      <c r="W8014" s="107"/>
      <c r="X8014" s="62"/>
      <c r="Y8014" s="108"/>
    </row>
    <row r="8015" spans="23:25" x14ac:dyDescent="0.25">
      <c r="W8015" s="107"/>
      <c r="X8015" s="62"/>
      <c r="Y8015" s="108"/>
    </row>
    <row r="8016" spans="23:25" x14ac:dyDescent="0.25">
      <c r="W8016" s="107"/>
      <c r="X8016" s="62"/>
      <c r="Y8016" s="108"/>
    </row>
    <row r="8017" spans="23:25" x14ac:dyDescent="0.25">
      <c r="W8017" s="107"/>
      <c r="X8017" s="62"/>
      <c r="Y8017" s="108"/>
    </row>
    <row r="8018" spans="23:25" x14ac:dyDescent="0.25">
      <c r="W8018" s="107"/>
      <c r="X8018" s="62"/>
      <c r="Y8018" s="108"/>
    </row>
    <row r="8019" spans="23:25" x14ac:dyDescent="0.25">
      <c r="W8019" s="107"/>
      <c r="X8019" s="62"/>
      <c r="Y8019" s="108"/>
    </row>
    <row r="8020" spans="23:25" x14ac:dyDescent="0.25">
      <c r="W8020" s="107"/>
      <c r="X8020" s="62"/>
      <c r="Y8020" s="108"/>
    </row>
    <row r="8021" spans="23:25" x14ac:dyDescent="0.25">
      <c r="W8021" s="107"/>
      <c r="X8021" s="62"/>
      <c r="Y8021" s="108"/>
    </row>
    <row r="8022" spans="23:25" x14ac:dyDescent="0.25">
      <c r="W8022" s="107"/>
      <c r="X8022" s="62"/>
      <c r="Y8022" s="108"/>
    </row>
    <row r="8023" spans="23:25" x14ac:dyDescent="0.25">
      <c r="W8023" s="107"/>
      <c r="X8023" s="62"/>
      <c r="Y8023" s="108"/>
    </row>
    <row r="8024" spans="23:25" x14ac:dyDescent="0.25">
      <c r="W8024" s="107"/>
      <c r="X8024" s="62"/>
      <c r="Y8024" s="108"/>
    </row>
    <row r="8025" spans="23:25" x14ac:dyDescent="0.25">
      <c r="W8025" s="107"/>
      <c r="X8025" s="62"/>
      <c r="Y8025" s="108"/>
    </row>
    <row r="8026" spans="23:25" x14ac:dyDescent="0.25">
      <c r="W8026" s="107"/>
      <c r="X8026" s="62"/>
      <c r="Y8026" s="108"/>
    </row>
    <row r="8027" spans="23:25" x14ac:dyDescent="0.25">
      <c r="W8027" s="107"/>
      <c r="X8027" s="62"/>
      <c r="Y8027" s="108"/>
    </row>
    <row r="8028" spans="23:25" x14ac:dyDescent="0.25">
      <c r="W8028" s="107"/>
      <c r="X8028" s="62"/>
      <c r="Y8028" s="108"/>
    </row>
    <row r="8029" spans="23:25" x14ac:dyDescent="0.25">
      <c r="W8029" s="107"/>
      <c r="X8029" s="62"/>
      <c r="Y8029" s="108"/>
    </row>
    <row r="8030" spans="23:25" x14ac:dyDescent="0.25">
      <c r="W8030" s="107"/>
      <c r="X8030" s="62"/>
      <c r="Y8030" s="108"/>
    </row>
    <row r="8031" spans="23:25" x14ac:dyDescent="0.25">
      <c r="W8031" s="107"/>
      <c r="X8031" s="62"/>
      <c r="Y8031" s="108"/>
    </row>
    <row r="8032" spans="23:25" x14ac:dyDescent="0.25">
      <c r="W8032" s="107"/>
      <c r="X8032" s="62"/>
      <c r="Y8032" s="108"/>
    </row>
    <row r="8033" spans="23:25" x14ac:dyDescent="0.25">
      <c r="W8033" s="107"/>
      <c r="X8033" s="62"/>
      <c r="Y8033" s="108"/>
    </row>
    <row r="8034" spans="23:25" x14ac:dyDescent="0.25">
      <c r="W8034" s="107"/>
      <c r="X8034" s="62"/>
      <c r="Y8034" s="108"/>
    </row>
    <row r="8035" spans="23:25" x14ac:dyDescent="0.25">
      <c r="W8035" s="107"/>
      <c r="X8035" s="62"/>
      <c r="Y8035" s="108"/>
    </row>
    <row r="8036" spans="23:25" x14ac:dyDescent="0.25">
      <c r="W8036" s="107"/>
      <c r="X8036" s="62"/>
      <c r="Y8036" s="108"/>
    </row>
    <row r="8037" spans="23:25" x14ac:dyDescent="0.25">
      <c r="W8037" s="107"/>
      <c r="X8037" s="62"/>
      <c r="Y8037" s="108"/>
    </row>
    <row r="8038" spans="23:25" x14ac:dyDescent="0.25">
      <c r="W8038" s="107"/>
      <c r="X8038" s="62"/>
      <c r="Y8038" s="108"/>
    </row>
    <row r="8039" spans="23:25" x14ac:dyDescent="0.25">
      <c r="W8039" s="107"/>
      <c r="X8039" s="62"/>
      <c r="Y8039" s="108"/>
    </row>
    <row r="8040" spans="23:25" x14ac:dyDescent="0.25">
      <c r="W8040" s="107"/>
      <c r="X8040" s="62"/>
      <c r="Y8040" s="108"/>
    </row>
    <row r="8041" spans="23:25" x14ac:dyDescent="0.25">
      <c r="W8041" s="107"/>
      <c r="X8041" s="62"/>
      <c r="Y8041" s="108"/>
    </row>
    <row r="8042" spans="23:25" x14ac:dyDescent="0.25">
      <c r="W8042" s="107"/>
      <c r="X8042" s="62"/>
      <c r="Y8042" s="108"/>
    </row>
    <row r="8043" spans="23:25" x14ac:dyDescent="0.25">
      <c r="W8043" s="107"/>
      <c r="X8043" s="62"/>
      <c r="Y8043" s="108"/>
    </row>
    <row r="8044" spans="23:25" x14ac:dyDescent="0.25">
      <c r="W8044" s="107"/>
      <c r="X8044" s="62"/>
      <c r="Y8044" s="108"/>
    </row>
    <row r="8045" spans="23:25" x14ac:dyDescent="0.25">
      <c r="W8045" s="107"/>
      <c r="X8045" s="62"/>
      <c r="Y8045" s="108"/>
    </row>
    <row r="8046" spans="23:25" x14ac:dyDescent="0.25">
      <c r="W8046" s="107"/>
      <c r="X8046" s="62"/>
      <c r="Y8046" s="108"/>
    </row>
    <row r="8047" spans="23:25" x14ac:dyDescent="0.25">
      <c r="W8047" s="107"/>
      <c r="X8047" s="62"/>
      <c r="Y8047" s="108"/>
    </row>
    <row r="8048" spans="23:25" x14ac:dyDescent="0.25">
      <c r="W8048" s="107"/>
      <c r="X8048" s="62"/>
      <c r="Y8048" s="108"/>
    </row>
    <row r="8049" spans="23:25" x14ac:dyDescent="0.25">
      <c r="W8049" s="107"/>
      <c r="X8049" s="62"/>
      <c r="Y8049" s="108"/>
    </row>
    <row r="8050" spans="23:25" x14ac:dyDescent="0.25">
      <c r="W8050" s="107"/>
      <c r="X8050" s="62"/>
      <c r="Y8050" s="108"/>
    </row>
    <row r="8051" spans="23:25" x14ac:dyDescent="0.25">
      <c r="W8051" s="107"/>
      <c r="X8051" s="62"/>
      <c r="Y8051" s="108"/>
    </row>
    <row r="8052" spans="23:25" x14ac:dyDescent="0.25">
      <c r="W8052" s="107"/>
      <c r="X8052" s="62"/>
      <c r="Y8052" s="108"/>
    </row>
    <row r="8053" spans="23:25" x14ac:dyDescent="0.25">
      <c r="W8053" s="107"/>
      <c r="X8053" s="62"/>
      <c r="Y8053" s="108"/>
    </row>
    <row r="8054" spans="23:25" x14ac:dyDescent="0.25">
      <c r="W8054" s="107"/>
      <c r="X8054" s="62"/>
      <c r="Y8054" s="108"/>
    </row>
    <row r="8055" spans="23:25" x14ac:dyDescent="0.25">
      <c r="W8055" s="107"/>
      <c r="X8055" s="62"/>
      <c r="Y8055" s="108"/>
    </row>
    <row r="8056" spans="23:25" x14ac:dyDescent="0.25">
      <c r="W8056" s="107"/>
      <c r="X8056" s="62"/>
      <c r="Y8056" s="108"/>
    </row>
    <row r="8057" spans="23:25" x14ac:dyDescent="0.25">
      <c r="W8057" s="107"/>
      <c r="X8057" s="62"/>
      <c r="Y8057" s="108"/>
    </row>
    <row r="8058" spans="23:25" x14ac:dyDescent="0.25">
      <c r="W8058" s="107"/>
      <c r="X8058" s="62"/>
      <c r="Y8058" s="108"/>
    </row>
    <row r="8059" spans="23:25" x14ac:dyDescent="0.25">
      <c r="W8059" s="107"/>
      <c r="X8059" s="62"/>
      <c r="Y8059" s="108"/>
    </row>
    <row r="8060" spans="23:25" x14ac:dyDescent="0.25">
      <c r="W8060" s="107"/>
      <c r="X8060" s="62"/>
      <c r="Y8060" s="108"/>
    </row>
    <row r="8061" spans="23:25" x14ac:dyDescent="0.25">
      <c r="W8061" s="107"/>
      <c r="X8061" s="62"/>
      <c r="Y8061" s="108"/>
    </row>
    <row r="8062" spans="23:25" x14ac:dyDescent="0.25">
      <c r="W8062" s="107"/>
      <c r="X8062" s="62"/>
      <c r="Y8062" s="108"/>
    </row>
    <row r="8063" spans="23:25" x14ac:dyDescent="0.25">
      <c r="W8063" s="107"/>
      <c r="X8063" s="62"/>
      <c r="Y8063" s="108"/>
    </row>
    <row r="8064" spans="23:25" x14ac:dyDescent="0.25">
      <c r="W8064" s="107"/>
      <c r="X8064" s="62"/>
      <c r="Y8064" s="108"/>
    </row>
    <row r="8065" spans="23:25" x14ac:dyDescent="0.25">
      <c r="W8065" s="107"/>
      <c r="X8065" s="62"/>
      <c r="Y8065" s="108"/>
    </row>
    <row r="8066" spans="23:25" x14ac:dyDescent="0.25">
      <c r="W8066" s="107"/>
      <c r="X8066" s="62"/>
      <c r="Y8066" s="108"/>
    </row>
    <row r="8067" spans="23:25" x14ac:dyDescent="0.25">
      <c r="W8067" s="107"/>
      <c r="X8067" s="62"/>
      <c r="Y8067" s="108"/>
    </row>
    <row r="8068" spans="23:25" x14ac:dyDescent="0.25">
      <c r="W8068" s="107"/>
      <c r="X8068" s="62"/>
      <c r="Y8068" s="108"/>
    </row>
    <row r="8069" spans="23:25" x14ac:dyDescent="0.25">
      <c r="W8069" s="107"/>
      <c r="X8069" s="62"/>
      <c r="Y8069" s="108"/>
    </row>
    <row r="8070" spans="23:25" x14ac:dyDescent="0.25">
      <c r="W8070" s="107"/>
      <c r="X8070" s="62"/>
      <c r="Y8070" s="108"/>
    </row>
    <row r="8071" spans="23:25" x14ac:dyDescent="0.25">
      <c r="W8071" s="107"/>
      <c r="X8071" s="62"/>
      <c r="Y8071" s="108"/>
    </row>
    <row r="8072" spans="23:25" x14ac:dyDescent="0.25">
      <c r="W8072" s="107"/>
      <c r="X8072" s="62"/>
      <c r="Y8072" s="108"/>
    </row>
    <row r="8073" spans="23:25" x14ac:dyDescent="0.25">
      <c r="W8073" s="107"/>
      <c r="X8073" s="62"/>
      <c r="Y8073" s="108"/>
    </row>
    <row r="8074" spans="23:25" x14ac:dyDescent="0.25">
      <c r="W8074" s="107"/>
      <c r="X8074" s="62"/>
      <c r="Y8074" s="108"/>
    </row>
    <row r="8075" spans="23:25" x14ac:dyDescent="0.25">
      <c r="W8075" s="107"/>
      <c r="X8075" s="62"/>
      <c r="Y8075" s="108"/>
    </row>
    <row r="8076" spans="23:25" x14ac:dyDescent="0.25">
      <c r="W8076" s="107"/>
      <c r="X8076" s="62"/>
      <c r="Y8076" s="108"/>
    </row>
    <row r="8077" spans="23:25" x14ac:dyDescent="0.25">
      <c r="W8077" s="107"/>
      <c r="X8077" s="62"/>
      <c r="Y8077" s="108"/>
    </row>
    <row r="8078" spans="23:25" x14ac:dyDescent="0.25">
      <c r="W8078" s="107"/>
      <c r="X8078" s="62"/>
      <c r="Y8078" s="108"/>
    </row>
    <row r="8079" spans="23:25" x14ac:dyDescent="0.25">
      <c r="W8079" s="107"/>
      <c r="X8079" s="62"/>
      <c r="Y8079" s="108"/>
    </row>
    <row r="8080" spans="23:25" x14ac:dyDescent="0.25">
      <c r="W8080" s="107"/>
      <c r="X8080" s="62"/>
      <c r="Y8080" s="108"/>
    </row>
    <row r="8081" spans="23:25" x14ac:dyDescent="0.25">
      <c r="W8081" s="107"/>
      <c r="X8081" s="62"/>
      <c r="Y8081" s="108"/>
    </row>
    <row r="8082" spans="23:25" x14ac:dyDescent="0.25">
      <c r="W8082" s="107"/>
      <c r="X8082" s="62"/>
      <c r="Y8082" s="108"/>
    </row>
    <row r="8083" spans="23:25" x14ac:dyDescent="0.25">
      <c r="W8083" s="107"/>
      <c r="X8083" s="62"/>
      <c r="Y8083" s="108"/>
    </row>
    <row r="8084" spans="23:25" x14ac:dyDescent="0.25">
      <c r="W8084" s="107"/>
      <c r="X8084" s="62"/>
      <c r="Y8084" s="108"/>
    </row>
    <row r="8085" spans="23:25" x14ac:dyDescent="0.25">
      <c r="W8085" s="107"/>
      <c r="X8085" s="62"/>
      <c r="Y8085" s="108"/>
    </row>
    <row r="8086" spans="23:25" x14ac:dyDescent="0.25">
      <c r="W8086" s="107"/>
      <c r="X8086" s="62"/>
      <c r="Y8086" s="108"/>
    </row>
    <row r="8087" spans="23:25" x14ac:dyDescent="0.25">
      <c r="W8087" s="107"/>
      <c r="X8087" s="62"/>
      <c r="Y8087" s="108"/>
    </row>
    <row r="8088" spans="23:25" x14ac:dyDescent="0.25">
      <c r="W8088" s="107"/>
      <c r="X8088" s="62"/>
      <c r="Y8088" s="108"/>
    </row>
    <row r="8089" spans="23:25" x14ac:dyDescent="0.25">
      <c r="W8089" s="107"/>
      <c r="X8089" s="62"/>
      <c r="Y8089" s="108"/>
    </row>
    <row r="8090" spans="23:25" x14ac:dyDescent="0.25">
      <c r="W8090" s="107"/>
      <c r="X8090" s="62"/>
      <c r="Y8090" s="108"/>
    </row>
    <row r="8091" spans="23:25" x14ac:dyDescent="0.25">
      <c r="W8091" s="107"/>
      <c r="X8091" s="62"/>
      <c r="Y8091" s="108"/>
    </row>
    <row r="8092" spans="23:25" x14ac:dyDescent="0.25">
      <c r="W8092" s="107"/>
      <c r="X8092" s="62"/>
      <c r="Y8092" s="108"/>
    </row>
    <row r="8093" spans="23:25" x14ac:dyDescent="0.25">
      <c r="W8093" s="107"/>
      <c r="X8093" s="62"/>
      <c r="Y8093" s="108"/>
    </row>
    <row r="8094" spans="23:25" x14ac:dyDescent="0.25">
      <c r="W8094" s="107"/>
      <c r="X8094" s="62"/>
      <c r="Y8094" s="108"/>
    </row>
    <row r="8095" spans="23:25" x14ac:dyDescent="0.25">
      <c r="W8095" s="107"/>
      <c r="X8095" s="62"/>
      <c r="Y8095" s="108"/>
    </row>
    <row r="8096" spans="23:25" x14ac:dyDescent="0.25">
      <c r="W8096" s="107"/>
      <c r="X8096" s="62"/>
      <c r="Y8096" s="108"/>
    </row>
    <row r="8097" spans="23:25" x14ac:dyDescent="0.25">
      <c r="W8097" s="107"/>
      <c r="X8097" s="62"/>
      <c r="Y8097" s="108"/>
    </row>
    <row r="8098" spans="23:25" x14ac:dyDescent="0.25">
      <c r="W8098" s="107"/>
      <c r="X8098" s="62"/>
      <c r="Y8098" s="108"/>
    </row>
    <row r="8099" spans="23:25" x14ac:dyDescent="0.25">
      <c r="W8099" s="107"/>
      <c r="X8099" s="62"/>
      <c r="Y8099" s="108"/>
    </row>
    <row r="8100" spans="23:25" x14ac:dyDescent="0.25">
      <c r="W8100" s="107"/>
      <c r="X8100" s="62"/>
      <c r="Y8100" s="108"/>
    </row>
    <row r="8101" spans="23:25" x14ac:dyDescent="0.25">
      <c r="W8101" s="107"/>
      <c r="X8101" s="62"/>
      <c r="Y8101" s="108"/>
    </row>
    <row r="8102" spans="23:25" x14ac:dyDescent="0.25">
      <c r="W8102" s="107"/>
      <c r="X8102" s="62"/>
      <c r="Y8102" s="108"/>
    </row>
    <row r="8103" spans="23:25" x14ac:dyDescent="0.25">
      <c r="W8103" s="107"/>
      <c r="X8103" s="62"/>
      <c r="Y8103" s="108"/>
    </row>
    <row r="8104" spans="23:25" x14ac:dyDescent="0.25">
      <c r="W8104" s="107"/>
      <c r="X8104" s="62"/>
      <c r="Y8104" s="108"/>
    </row>
    <row r="8105" spans="23:25" x14ac:dyDescent="0.25">
      <c r="W8105" s="107"/>
      <c r="X8105" s="62"/>
      <c r="Y8105" s="108"/>
    </row>
    <row r="8106" spans="23:25" x14ac:dyDescent="0.25">
      <c r="W8106" s="107"/>
      <c r="X8106" s="62"/>
      <c r="Y8106" s="108"/>
    </row>
    <row r="8107" spans="23:25" x14ac:dyDescent="0.25">
      <c r="W8107" s="107"/>
      <c r="X8107" s="62"/>
      <c r="Y8107" s="108"/>
    </row>
    <row r="8108" spans="23:25" x14ac:dyDescent="0.25">
      <c r="W8108" s="107"/>
      <c r="X8108" s="62"/>
      <c r="Y8108" s="108"/>
    </row>
    <row r="8109" spans="23:25" x14ac:dyDescent="0.25">
      <c r="W8109" s="107"/>
      <c r="X8109" s="62"/>
      <c r="Y8109" s="108"/>
    </row>
    <row r="8110" spans="23:25" x14ac:dyDescent="0.25">
      <c r="W8110" s="107"/>
      <c r="X8110" s="62"/>
      <c r="Y8110" s="108"/>
    </row>
    <row r="8111" spans="23:25" x14ac:dyDescent="0.25">
      <c r="W8111" s="107"/>
      <c r="X8111" s="62"/>
      <c r="Y8111" s="108"/>
    </row>
    <row r="8112" spans="23:25" x14ac:dyDescent="0.25">
      <c r="W8112" s="107"/>
      <c r="X8112" s="62"/>
      <c r="Y8112" s="108"/>
    </row>
    <row r="8113" spans="23:25" x14ac:dyDescent="0.25">
      <c r="W8113" s="107"/>
      <c r="X8113" s="62"/>
      <c r="Y8113" s="108"/>
    </row>
    <row r="8114" spans="23:25" x14ac:dyDescent="0.25">
      <c r="W8114" s="107"/>
      <c r="X8114" s="62"/>
      <c r="Y8114" s="108"/>
    </row>
    <row r="8115" spans="23:25" x14ac:dyDescent="0.25">
      <c r="W8115" s="107"/>
      <c r="X8115" s="62"/>
      <c r="Y8115" s="108"/>
    </row>
    <row r="8116" spans="23:25" x14ac:dyDescent="0.25">
      <c r="W8116" s="107"/>
      <c r="X8116" s="62"/>
      <c r="Y8116" s="108"/>
    </row>
    <row r="8117" spans="23:25" x14ac:dyDescent="0.25">
      <c r="W8117" s="107"/>
      <c r="X8117" s="62"/>
      <c r="Y8117" s="108"/>
    </row>
    <row r="8118" spans="23:25" x14ac:dyDescent="0.25">
      <c r="W8118" s="107"/>
      <c r="X8118" s="62"/>
      <c r="Y8118" s="108"/>
    </row>
    <row r="8119" spans="23:25" x14ac:dyDescent="0.25">
      <c r="W8119" s="107"/>
      <c r="X8119" s="62"/>
      <c r="Y8119" s="108"/>
    </row>
    <row r="8120" spans="23:25" x14ac:dyDescent="0.25">
      <c r="W8120" s="107"/>
      <c r="X8120" s="62"/>
      <c r="Y8120" s="108"/>
    </row>
    <row r="8121" spans="23:25" x14ac:dyDescent="0.25">
      <c r="W8121" s="107"/>
      <c r="X8121" s="62"/>
      <c r="Y8121" s="108"/>
    </row>
    <row r="8122" spans="23:25" x14ac:dyDescent="0.25">
      <c r="W8122" s="107"/>
      <c r="X8122" s="62"/>
      <c r="Y8122" s="108"/>
    </row>
    <row r="8123" spans="23:25" x14ac:dyDescent="0.25">
      <c r="W8123" s="107"/>
      <c r="X8123" s="62"/>
      <c r="Y8123" s="108"/>
    </row>
    <row r="8124" spans="23:25" x14ac:dyDescent="0.25">
      <c r="W8124" s="107"/>
      <c r="X8124" s="62"/>
      <c r="Y8124" s="108"/>
    </row>
    <row r="8125" spans="23:25" x14ac:dyDescent="0.25">
      <c r="W8125" s="107"/>
      <c r="X8125" s="62"/>
      <c r="Y8125" s="108"/>
    </row>
    <row r="8126" spans="23:25" x14ac:dyDescent="0.25">
      <c r="W8126" s="107"/>
      <c r="X8126" s="62"/>
      <c r="Y8126" s="108"/>
    </row>
    <row r="8127" spans="23:25" x14ac:dyDescent="0.25">
      <c r="W8127" s="107"/>
      <c r="X8127" s="62"/>
      <c r="Y8127" s="108"/>
    </row>
    <row r="8128" spans="23:25" x14ac:dyDescent="0.25">
      <c r="W8128" s="107"/>
      <c r="X8128" s="62"/>
      <c r="Y8128" s="108"/>
    </row>
    <row r="8129" spans="23:25" x14ac:dyDescent="0.25">
      <c r="W8129" s="107"/>
      <c r="X8129" s="62"/>
      <c r="Y8129" s="108"/>
    </row>
    <row r="8130" spans="23:25" x14ac:dyDescent="0.25">
      <c r="W8130" s="107"/>
      <c r="X8130" s="62"/>
      <c r="Y8130" s="108"/>
    </row>
    <row r="8131" spans="23:25" x14ac:dyDescent="0.25">
      <c r="W8131" s="107"/>
      <c r="X8131" s="62"/>
      <c r="Y8131" s="108"/>
    </row>
    <row r="8132" spans="23:25" x14ac:dyDescent="0.25">
      <c r="W8132" s="107"/>
      <c r="X8132" s="62"/>
      <c r="Y8132" s="108"/>
    </row>
    <row r="8133" spans="23:25" x14ac:dyDescent="0.25">
      <c r="W8133" s="107"/>
      <c r="X8133" s="62"/>
      <c r="Y8133" s="108"/>
    </row>
    <row r="8134" spans="23:25" x14ac:dyDescent="0.25">
      <c r="W8134" s="107"/>
      <c r="X8134" s="62"/>
      <c r="Y8134" s="108"/>
    </row>
    <row r="8135" spans="23:25" x14ac:dyDescent="0.25">
      <c r="W8135" s="107"/>
      <c r="X8135" s="62"/>
      <c r="Y8135" s="108"/>
    </row>
    <row r="8136" spans="23:25" x14ac:dyDescent="0.25">
      <c r="W8136" s="107"/>
      <c r="X8136" s="62"/>
      <c r="Y8136" s="108"/>
    </row>
    <row r="8137" spans="23:25" x14ac:dyDescent="0.25">
      <c r="W8137" s="107"/>
      <c r="X8137" s="62"/>
      <c r="Y8137" s="108"/>
    </row>
    <row r="8138" spans="23:25" x14ac:dyDescent="0.25">
      <c r="W8138" s="107"/>
      <c r="X8138" s="62"/>
      <c r="Y8138" s="108"/>
    </row>
    <row r="8139" spans="23:25" x14ac:dyDescent="0.25">
      <c r="W8139" s="107"/>
      <c r="X8139" s="62"/>
      <c r="Y8139" s="108"/>
    </row>
    <row r="8140" spans="23:25" x14ac:dyDescent="0.25">
      <c r="W8140" s="107"/>
      <c r="X8140" s="62"/>
      <c r="Y8140" s="108"/>
    </row>
    <row r="8141" spans="23:25" x14ac:dyDescent="0.25">
      <c r="W8141" s="107"/>
      <c r="X8141" s="62"/>
      <c r="Y8141" s="108"/>
    </row>
    <row r="8142" spans="23:25" x14ac:dyDescent="0.25">
      <c r="W8142" s="107"/>
      <c r="X8142" s="62"/>
      <c r="Y8142" s="108"/>
    </row>
    <row r="8143" spans="23:25" x14ac:dyDescent="0.25">
      <c r="W8143" s="107"/>
      <c r="X8143" s="62"/>
      <c r="Y8143" s="108"/>
    </row>
    <row r="8144" spans="23:25" x14ac:dyDescent="0.25">
      <c r="W8144" s="107"/>
      <c r="X8144" s="62"/>
      <c r="Y8144" s="108"/>
    </row>
    <row r="8145" spans="23:25" x14ac:dyDescent="0.25">
      <c r="W8145" s="107"/>
      <c r="X8145" s="62"/>
      <c r="Y8145" s="108"/>
    </row>
    <row r="8146" spans="23:25" x14ac:dyDescent="0.25">
      <c r="W8146" s="107"/>
      <c r="X8146" s="62"/>
      <c r="Y8146" s="108"/>
    </row>
    <row r="8147" spans="23:25" x14ac:dyDescent="0.25">
      <c r="W8147" s="107"/>
      <c r="X8147" s="62"/>
      <c r="Y8147" s="108"/>
    </row>
    <row r="8148" spans="23:25" x14ac:dyDescent="0.25">
      <c r="W8148" s="107"/>
      <c r="X8148" s="62"/>
      <c r="Y8148" s="108"/>
    </row>
    <row r="8149" spans="23:25" x14ac:dyDescent="0.25">
      <c r="W8149" s="107"/>
      <c r="X8149" s="62"/>
      <c r="Y8149" s="108"/>
    </row>
    <row r="8150" spans="23:25" x14ac:dyDescent="0.25">
      <c r="W8150" s="107"/>
      <c r="X8150" s="62"/>
      <c r="Y8150" s="108"/>
    </row>
    <row r="8151" spans="23:25" x14ac:dyDescent="0.25">
      <c r="W8151" s="107"/>
      <c r="X8151" s="62"/>
      <c r="Y8151" s="108"/>
    </row>
    <row r="8152" spans="23:25" x14ac:dyDescent="0.25">
      <c r="W8152" s="107"/>
      <c r="X8152" s="62"/>
      <c r="Y8152" s="108"/>
    </row>
    <row r="8153" spans="23:25" x14ac:dyDescent="0.25">
      <c r="W8153" s="107"/>
      <c r="X8153" s="62"/>
      <c r="Y8153" s="108"/>
    </row>
    <row r="8154" spans="23:25" x14ac:dyDescent="0.25">
      <c r="W8154" s="107"/>
      <c r="X8154" s="62"/>
      <c r="Y8154" s="108"/>
    </row>
    <row r="8155" spans="23:25" x14ac:dyDescent="0.25">
      <c r="W8155" s="107"/>
      <c r="X8155" s="62"/>
      <c r="Y8155" s="108"/>
    </row>
    <row r="8156" spans="23:25" x14ac:dyDescent="0.25">
      <c r="W8156" s="107"/>
      <c r="X8156" s="62"/>
      <c r="Y8156" s="108"/>
    </row>
    <row r="8157" spans="23:25" x14ac:dyDescent="0.25">
      <c r="W8157" s="107"/>
      <c r="X8157" s="62"/>
      <c r="Y8157" s="108"/>
    </row>
    <row r="8158" spans="23:25" x14ac:dyDescent="0.25">
      <c r="W8158" s="107"/>
      <c r="X8158" s="62"/>
      <c r="Y8158" s="108"/>
    </row>
    <row r="8159" spans="23:25" x14ac:dyDescent="0.25">
      <c r="W8159" s="107"/>
      <c r="X8159" s="62"/>
      <c r="Y8159" s="108"/>
    </row>
    <row r="8160" spans="23:25" x14ac:dyDescent="0.25">
      <c r="W8160" s="107"/>
      <c r="X8160" s="62"/>
      <c r="Y8160" s="108"/>
    </row>
    <row r="8161" spans="23:25" x14ac:dyDescent="0.25">
      <c r="W8161" s="107"/>
      <c r="X8161" s="62"/>
      <c r="Y8161" s="108"/>
    </row>
    <row r="8162" spans="23:25" x14ac:dyDescent="0.25">
      <c r="W8162" s="107"/>
      <c r="X8162" s="62"/>
      <c r="Y8162" s="108"/>
    </row>
    <row r="8163" spans="23:25" x14ac:dyDescent="0.25">
      <c r="W8163" s="107"/>
      <c r="X8163" s="62"/>
      <c r="Y8163" s="108"/>
    </row>
    <row r="8164" spans="23:25" x14ac:dyDescent="0.25">
      <c r="W8164" s="107"/>
      <c r="X8164" s="62"/>
      <c r="Y8164" s="108"/>
    </row>
    <row r="8165" spans="23:25" x14ac:dyDescent="0.25">
      <c r="W8165" s="107"/>
      <c r="X8165" s="62"/>
      <c r="Y8165" s="108"/>
    </row>
    <row r="8166" spans="23:25" x14ac:dyDescent="0.25">
      <c r="W8166" s="107"/>
      <c r="X8166" s="62"/>
      <c r="Y8166" s="108"/>
    </row>
    <row r="8167" spans="23:25" x14ac:dyDescent="0.25">
      <c r="W8167" s="107"/>
      <c r="X8167" s="62"/>
      <c r="Y8167" s="108"/>
    </row>
    <row r="8168" spans="23:25" x14ac:dyDescent="0.25">
      <c r="W8168" s="107"/>
      <c r="X8168" s="62"/>
      <c r="Y8168" s="108"/>
    </row>
    <row r="8169" spans="23:25" x14ac:dyDescent="0.25">
      <c r="W8169" s="107"/>
      <c r="X8169" s="62"/>
      <c r="Y8169" s="108"/>
    </row>
    <row r="8170" spans="23:25" x14ac:dyDescent="0.25">
      <c r="W8170" s="107"/>
      <c r="X8170" s="62"/>
      <c r="Y8170" s="108"/>
    </row>
    <row r="8171" spans="23:25" x14ac:dyDescent="0.25">
      <c r="W8171" s="107"/>
      <c r="X8171" s="62"/>
      <c r="Y8171" s="108"/>
    </row>
    <row r="8172" spans="23:25" x14ac:dyDescent="0.25">
      <c r="W8172" s="107"/>
      <c r="X8172" s="62"/>
      <c r="Y8172" s="108"/>
    </row>
    <row r="8173" spans="23:25" x14ac:dyDescent="0.25">
      <c r="W8173" s="107"/>
      <c r="X8173" s="62"/>
      <c r="Y8173" s="108"/>
    </row>
    <row r="8174" spans="23:25" x14ac:dyDescent="0.25">
      <c r="W8174" s="107"/>
      <c r="X8174" s="62"/>
      <c r="Y8174" s="108"/>
    </row>
    <row r="8175" spans="23:25" x14ac:dyDescent="0.25">
      <c r="W8175" s="107"/>
      <c r="X8175" s="62"/>
      <c r="Y8175" s="108"/>
    </row>
    <row r="8176" spans="23:25" x14ac:dyDescent="0.25">
      <c r="W8176" s="107"/>
      <c r="X8176" s="62"/>
      <c r="Y8176" s="108"/>
    </row>
    <row r="8177" spans="23:25" x14ac:dyDescent="0.25">
      <c r="W8177" s="107"/>
      <c r="X8177" s="62"/>
      <c r="Y8177" s="108"/>
    </row>
    <row r="8178" spans="23:25" x14ac:dyDescent="0.25">
      <c r="W8178" s="107"/>
      <c r="X8178" s="62"/>
      <c r="Y8178" s="108"/>
    </row>
    <row r="8179" spans="23:25" x14ac:dyDescent="0.25">
      <c r="W8179" s="107"/>
      <c r="X8179" s="62"/>
      <c r="Y8179" s="108"/>
    </row>
    <row r="8180" spans="23:25" x14ac:dyDescent="0.25">
      <c r="W8180" s="107"/>
      <c r="X8180" s="62"/>
      <c r="Y8180" s="108"/>
    </row>
    <row r="8181" spans="23:25" x14ac:dyDescent="0.25">
      <c r="W8181" s="107"/>
      <c r="X8181" s="62"/>
      <c r="Y8181" s="108"/>
    </row>
    <row r="8182" spans="23:25" x14ac:dyDescent="0.25">
      <c r="W8182" s="107"/>
      <c r="X8182" s="62"/>
      <c r="Y8182" s="108"/>
    </row>
    <row r="8183" spans="23:25" x14ac:dyDescent="0.25">
      <c r="W8183" s="107"/>
      <c r="X8183" s="62"/>
      <c r="Y8183" s="108"/>
    </row>
    <row r="8184" spans="23:25" x14ac:dyDescent="0.25">
      <c r="W8184" s="107"/>
      <c r="X8184" s="62"/>
      <c r="Y8184" s="108"/>
    </row>
    <row r="8185" spans="23:25" x14ac:dyDescent="0.25">
      <c r="W8185" s="107"/>
      <c r="X8185" s="62"/>
      <c r="Y8185" s="108"/>
    </row>
    <row r="8186" spans="23:25" x14ac:dyDescent="0.25">
      <c r="W8186" s="107"/>
      <c r="X8186" s="62"/>
      <c r="Y8186" s="108"/>
    </row>
    <row r="8187" spans="23:25" x14ac:dyDescent="0.25">
      <c r="W8187" s="107"/>
      <c r="X8187" s="62"/>
      <c r="Y8187" s="108"/>
    </row>
    <row r="8188" spans="23:25" x14ac:dyDescent="0.25">
      <c r="W8188" s="107"/>
      <c r="X8188" s="62"/>
      <c r="Y8188" s="108"/>
    </row>
    <row r="8189" spans="23:25" x14ac:dyDescent="0.25">
      <c r="W8189" s="107"/>
      <c r="X8189" s="62"/>
      <c r="Y8189" s="108"/>
    </row>
    <row r="8190" spans="23:25" x14ac:dyDescent="0.25">
      <c r="W8190" s="107"/>
      <c r="X8190" s="62"/>
      <c r="Y8190" s="108"/>
    </row>
    <row r="8191" spans="23:25" x14ac:dyDescent="0.25">
      <c r="W8191" s="107"/>
      <c r="X8191" s="62"/>
      <c r="Y8191" s="108"/>
    </row>
    <row r="8192" spans="23:25" x14ac:dyDescent="0.25">
      <c r="W8192" s="107"/>
      <c r="X8192" s="62"/>
      <c r="Y8192" s="108"/>
    </row>
    <row r="8193" spans="23:25" x14ac:dyDescent="0.25">
      <c r="W8193" s="107"/>
      <c r="X8193" s="62"/>
      <c r="Y8193" s="108"/>
    </row>
    <row r="8194" spans="23:25" x14ac:dyDescent="0.25">
      <c r="W8194" s="107"/>
      <c r="X8194" s="62"/>
      <c r="Y8194" s="108"/>
    </row>
    <row r="8195" spans="23:25" x14ac:dyDescent="0.25">
      <c r="W8195" s="107"/>
      <c r="X8195" s="62"/>
      <c r="Y8195" s="108"/>
    </row>
    <row r="8196" spans="23:25" x14ac:dyDescent="0.25">
      <c r="W8196" s="107"/>
      <c r="X8196" s="62"/>
      <c r="Y8196" s="108"/>
    </row>
    <row r="8197" spans="23:25" x14ac:dyDescent="0.25">
      <c r="W8197" s="107"/>
      <c r="X8197" s="62"/>
      <c r="Y8197" s="108"/>
    </row>
    <row r="8198" spans="23:25" x14ac:dyDescent="0.25">
      <c r="W8198" s="107"/>
      <c r="X8198" s="62"/>
      <c r="Y8198" s="108"/>
    </row>
    <row r="8199" spans="23:25" x14ac:dyDescent="0.25">
      <c r="W8199" s="107"/>
      <c r="X8199" s="62"/>
      <c r="Y8199" s="108"/>
    </row>
    <row r="8200" spans="23:25" x14ac:dyDescent="0.25">
      <c r="W8200" s="107"/>
      <c r="X8200" s="62"/>
      <c r="Y8200" s="108"/>
    </row>
    <row r="8201" spans="23:25" x14ac:dyDescent="0.25">
      <c r="W8201" s="107"/>
      <c r="X8201" s="62"/>
      <c r="Y8201" s="108"/>
    </row>
    <row r="8202" spans="23:25" x14ac:dyDescent="0.25">
      <c r="W8202" s="107"/>
      <c r="X8202" s="62"/>
      <c r="Y8202" s="108"/>
    </row>
    <row r="8203" spans="23:25" x14ac:dyDescent="0.25">
      <c r="W8203" s="107"/>
      <c r="X8203" s="62"/>
      <c r="Y8203" s="108"/>
    </row>
    <row r="8204" spans="23:25" x14ac:dyDescent="0.25">
      <c r="W8204" s="107"/>
      <c r="X8204" s="62"/>
      <c r="Y8204" s="108"/>
    </row>
    <row r="8205" spans="23:25" x14ac:dyDescent="0.25">
      <c r="W8205" s="107"/>
      <c r="X8205" s="62"/>
      <c r="Y8205" s="108"/>
    </row>
    <row r="8206" spans="23:25" x14ac:dyDescent="0.25">
      <c r="W8206" s="107"/>
      <c r="X8206" s="62"/>
      <c r="Y8206" s="108"/>
    </row>
    <row r="8207" spans="23:25" x14ac:dyDescent="0.25">
      <c r="W8207" s="107"/>
      <c r="X8207" s="62"/>
      <c r="Y8207" s="108"/>
    </row>
    <row r="8208" spans="23:25" x14ac:dyDescent="0.25">
      <c r="W8208" s="107"/>
      <c r="X8208" s="62"/>
      <c r="Y8208" s="108"/>
    </row>
    <row r="8209" spans="23:25" x14ac:dyDescent="0.25">
      <c r="W8209" s="107"/>
      <c r="X8209" s="62"/>
      <c r="Y8209" s="108"/>
    </row>
    <row r="8210" spans="23:25" x14ac:dyDescent="0.25">
      <c r="W8210" s="107"/>
      <c r="X8210" s="62"/>
      <c r="Y8210" s="108"/>
    </row>
    <row r="8211" spans="23:25" x14ac:dyDescent="0.25">
      <c r="W8211" s="107"/>
      <c r="X8211" s="62"/>
      <c r="Y8211" s="108"/>
    </row>
    <row r="8212" spans="23:25" x14ac:dyDescent="0.25">
      <c r="W8212" s="107"/>
      <c r="X8212" s="62"/>
      <c r="Y8212" s="108"/>
    </row>
    <row r="8213" spans="23:25" x14ac:dyDescent="0.25">
      <c r="W8213" s="107"/>
      <c r="X8213" s="62"/>
      <c r="Y8213" s="108"/>
    </row>
    <row r="8214" spans="23:25" x14ac:dyDescent="0.25">
      <c r="W8214" s="107"/>
      <c r="X8214" s="62"/>
      <c r="Y8214" s="108"/>
    </row>
    <row r="8215" spans="23:25" x14ac:dyDescent="0.25">
      <c r="W8215" s="107"/>
      <c r="X8215" s="62"/>
      <c r="Y8215" s="108"/>
    </row>
    <row r="8216" spans="23:25" x14ac:dyDescent="0.25">
      <c r="W8216" s="107"/>
      <c r="X8216" s="62"/>
      <c r="Y8216" s="108"/>
    </row>
    <row r="8217" spans="23:25" x14ac:dyDescent="0.25">
      <c r="W8217" s="107"/>
      <c r="X8217" s="62"/>
      <c r="Y8217" s="108"/>
    </row>
    <row r="8218" spans="23:25" x14ac:dyDescent="0.25">
      <c r="W8218" s="107"/>
      <c r="X8218" s="62"/>
      <c r="Y8218" s="108"/>
    </row>
    <row r="8219" spans="23:25" x14ac:dyDescent="0.25">
      <c r="W8219" s="107"/>
      <c r="X8219" s="62"/>
      <c r="Y8219" s="108"/>
    </row>
    <row r="8220" spans="23:25" x14ac:dyDescent="0.25">
      <c r="W8220" s="107"/>
      <c r="X8220" s="62"/>
      <c r="Y8220" s="108"/>
    </row>
    <row r="8221" spans="23:25" x14ac:dyDescent="0.25">
      <c r="W8221" s="107"/>
      <c r="X8221" s="62"/>
      <c r="Y8221" s="108"/>
    </row>
    <row r="8222" spans="23:25" x14ac:dyDescent="0.25">
      <c r="W8222" s="107"/>
      <c r="X8222" s="62"/>
      <c r="Y8222" s="108"/>
    </row>
    <row r="8223" spans="23:25" x14ac:dyDescent="0.25">
      <c r="W8223" s="107"/>
      <c r="X8223" s="62"/>
      <c r="Y8223" s="108"/>
    </row>
    <row r="8224" spans="23:25" x14ac:dyDescent="0.25">
      <c r="W8224" s="107"/>
      <c r="X8224" s="62"/>
      <c r="Y8224" s="108"/>
    </row>
    <row r="8225" spans="23:25" x14ac:dyDescent="0.25">
      <c r="W8225" s="107"/>
      <c r="X8225" s="62"/>
      <c r="Y8225" s="108"/>
    </row>
    <row r="8226" spans="23:25" x14ac:dyDescent="0.25">
      <c r="W8226" s="107"/>
      <c r="X8226" s="62"/>
      <c r="Y8226" s="108"/>
    </row>
    <row r="8227" spans="23:25" x14ac:dyDescent="0.25">
      <c r="W8227" s="107"/>
      <c r="X8227" s="62"/>
      <c r="Y8227" s="108"/>
    </row>
    <row r="8228" spans="23:25" x14ac:dyDescent="0.25">
      <c r="W8228" s="107"/>
      <c r="X8228" s="62"/>
      <c r="Y8228" s="108"/>
    </row>
    <row r="8229" spans="23:25" x14ac:dyDescent="0.25">
      <c r="W8229" s="107"/>
      <c r="X8229" s="62"/>
      <c r="Y8229" s="108"/>
    </row>
    <row r="8230" spans="23:25" x14ac:dyDescent="0.25">
      <c r="W8230" s="107"/>
      <c r="X8230" s="62"/>
      <c r="Y8230" s="108"/>
    </row>
    <row r="8231" spans="23:25" x14ac:dyDescent="0.25">
      <c r="W8231" s="107"/>
      <c r="X8231" s="62"/>
      <c r="Y8231" s="108"/>
    </row>
    <row r="8232" spans="23:25" x14ac:dyDescent="0.25">
      <c r="W8232" s="107"/>
      <c r="X8232" s="62"/>
      <c r="Y8232" s="108"/>
    </row>
    <row r="8233" spans="23:25" x14ac:dyDescent="0.25">
      <c r="W8233" s="107"/>
      <c r="X8233" s="62"/>
      <c r="Y8233" s="108"/>
    </row>
    <row r="8234" spans="23:25" x14ac:dyDescent="0.25">
      <c r="W8234" s="107"/>
      <c r="X8234" s="62"/>
      <c r="Y8234" s="108"/>
    </row>
    <row r="8235" spans="23:25" x14ac:dyDescent="0.25">
      <c r="W8235" s="107"/>
      <c r="X8235" s="62"/>
      <c r="Y8235" s="108"/>
    </row>
    <row r="8236" spans="23:25" x14ac:dyDescent="0.25">
      <c r="W8236" s="107"/>
      <c r="X8236" s="62"/>
      <c r="Y8236" s="108"/>
    </row>
    <row r="8237" spans="23:25" x14ac:dyDescent="0.25">
      <c r="W8237" s="107"/>
      <c r="X8237" s="62"/>
      <c r="Y8237" s="108"/>
    </row>
    <row r="8238" spans="23:25" x14ac:dyDescent="0.25">
      <c r="W8238" s="107"/>
      <c r="X8238" s="62"/>
      <c r="Y8238" s="108"/>
    </row>
    <row r="8239" spans="23:25" x14ac:dyDescent="0.25">
      <c r="W8239" s="107"/>
      <c r="X8239" s="62"/>
      <c r="Y8239" s="108"/>
    </row>
    <row r="8240" spans="23:25" x14ac:dyDescent="0.25">
      <c r="W8240" s="107"/>
      <c r="X8240" s="62"/>
      <c r="Y8240" s="108"/>
    </row>
    <row r="8241" spans="23:25" x14ac:dyDescent="0.25">
      <c r="W8241" s="107"/>
      <c r="X8241" s="62"/>
      <c r="Y8241" s="108"/>
    </row>
    <row r="8242" spans="23:25" x14ac:dyDescent="0.25">
      <c r="W8242" s="107"/>
      <c r="X8242" s="62"/>
      <c r="Y8242" s="108"/>
    </row>
    <row r="8243" spans="23:25" x14ac:dyDescent="0.25">
      <c r="W8243" s="107"/>
      <c r="X8243" s="62"/>
      <c r="Y8243" s="108"/>
    </row>
    <row r="8244" spans="23:25" x14ac:dyDescent="0.25">
      <c r="W8244" s="107"/>
      <c r="X8244" s="62"/>
      <c r="Y8244" s="108"/>
    </row>
    <row r="8245" spans="23:25" x14ac:dyDescent="0.25">
      <c r="W8245" s="107"/>
      <c r="X8245" s="62"/>
      <c r="Y8245" s="108"/>
    </row>
    <row r="8246" spans="23:25" x14ac:dyDescent="0.25">
      <c r="W8246" s="107"/>
      <c r="X8246" s="62"/>
      <c r="Y8246" s="108"/>
    </row>
    <row r="8247" spans="23:25" x14ac:dyDescent="0.25">
      <c r="W8247" s="107"/>
      <c r="X8247" s="62"/>
      <c r="Y8247" s="108"/>
    </row>
    <row r="8248" spans="23:25" x14ac:dyDescent="0.25">
      <c r="W8248" s="107"/>
      <c r="X8248" s="62"/>
      <c r="Y8248" s="108"/>
    </row>
    <row r="8249" spans="23:25" x14ac:dyDescent="0.25">
      <c r="W8249" s="107"/>
      <c r="X8249" s="62"/>
      <c r="Y8249" s="108"/>
    </row>
    <row r="8250" spans="23:25" x14ac:dyDescent="0.25">
      <c r="W8250" s="107"/>
      <c r="X8250" s="62"/>
      <c r="Y8250" s="108"/>
    </row>
    <row r="8251" spans="23:25" x14ac:dyDescent="0.25">
      <c r="W8251" s="107"/>
      <c r="X8251" s="62"/>
      <c r="Y8251" s="108"/>
    </row>
    <row r="8252" spans="23:25" x14ac:dyDescent="0.25">
      <c r="W8252" s="107"/>
      <c r="X8252" s="62"/>
      <c r="Y8252" s="108"/>
    </row>
    <row r="8253" spans="23:25" x14ac:dyDescent="0.25">
      <c r="W8253" s="107"/>
      <c r="X8253" s="62"/>
      <c r="Y8253" s="108"/>
    </row>
    <row r="8254" spans="23:25" x14ac:dyDescent="0.25">
      <c r="W8254" s="107"/>
      <c r="X8254" s="62"/>
      <c r="Y8254" s="108"/>
    </row>
    <row r="8255" spans="23:25" x14ac:dyDescent="0.25">
      <c r="W8255" s="107"/>
      <c r="X8255" s="62"/>
      <c r="Y8255" s="108"/>
    </row>
    <row r="8256" spans="23:25" x14ac:dyDescent="0.25">
      <c r="W8256" s="107"/>
      <c r="X8256" s="62"/>
      <c r="Y8256" s="108"/>
    </row>
    <row r="8257" spans="23:25" x14ac:dyDescent="0.25">
      <c r="W8257" s="107"/>
      <c r="X8257" s="62"/>
      <c r="Y8257" s="108"/>
    </row>
    <row r="8258" spans="23:25" x14ac:dyDescent="0.25">
      <c r="W8258" s="107"/>
      <c r="X8258" s="62"/>
      <c r="Y8258" s="108"/>
    </row>
    <row r="8259" spans="23:25" x14ac:dyDescent="0.25">
      <c r="W8259" s="107"/>
      <c r="X8259" s="62"/>
      <c r="Y8259" s="108"/>
    </row>
    <row r="8260" spans="23:25" x14ac:dyDescent="0.25">
      <c r="W8260" s="107"/>
      <c r="X8260" s="62"/>
      <c r="Y8260" s="108"/>
    </row>
    <row r="8261" spans="23:25" x14ac:dyDescent="0.25">
      <c r="W8261" s="107"/>
      <c r="X8261" s="62"/>
      <c r="Y8261" s="108"/>
    </row>
    <row r="8262" spans="23:25" x14ac:dyDescent="0.25">
      <c r="W8262" s="107"/>
      <c r="X8262" s="62"/>
      <c r="Y8262" s="108"/>
    </row>
    <row r="8263" spans="23:25" x14ac:dyDescent="0.25">
      <c r="W8263" s="107"/>
      <c r="X8263" s="62"/>
      <c r="Y8263" s="108"/>
    </row>
    <row r="8264" spans="23:25" x14ac:dyDescent="0.25">
      <c r="W8264" s="107"/>
      <c r="X8264" s="62"/>
      <c r="Y8264" s="108"/>
    </row>
    <row r="8265" spans="23:25" x14ac:dyDescent="0.25">
      <c r="W8265" s="107"/>
      <c r="X8265" s="62"/>
      <c r="Y8265" s="108"/>
    </row>
    <row r="8266" spans="23:25" x14ac:dyDescent="0.25">
      <c r="W8266" s="107"/>
      <c r="X8266" s="62"/>
      <c r="Y8266" s="108"/>
    </row>
    <row r="8267" spans="23:25" x14ac:dyDescent="0.25">
      <c r="W8267" s="107"/>
      <c r="X8267" s="62"/>
      <c r="Y8267" s="108"/>
    </row>
    <row r="8268" spans="23:25" x14ac:dyDescent="0.25">
      <c r="W8268" s="107"/>
      <c r="X8268" s="62"/>
      <c r="Y8268" s="108"/>
    </row>
    <row r="8269" spans="23:25" x14ac:dyDescent="0.25">
      <c r="W8269" s="107"/>
      <c r="X8269" s="62"/>
      <c r="Y8269" s="108"/>
    </row>
    <row r="8270" spans="23:25" x14ac:dyDescent="0.25">
      <c r="W8270" s="107"/>
      <c r="X8270" s="62"/>
      <c r="Y8270" s="108"/>
    </row>
    <row r="8271" spans="23:25" x14ac:dyDescent="0.25">
      <c r="W8271" s="107"/>
      <c r="X8271" s="62"/>
      <c r="Y8271" s="108"/>
    </row>
    <row r="8272" spans="23:25" x14ac:dyDescent="0.25">
      <c r="W8272" s="107"/>
      <c r="X8272" s="62"/>
      <c r="Y8272" s="108"/>
    </row>
    <row r="8273" spans="23:25" x14ac:dyDescent="0.25">
      <c r="W8273" s="107"/>
      <c r="X8273" s="62"/>
      <c r="Y8273" s="108"/>
    </row>
    <row r="8274" spans="23:25" x14ac:dyDescent="0.25">
      <c r="W8274" s="107"/>
      <c r="X8274" s="62"/>
      <c r="Y8274" s="108"/>
    </row>
    <row r="8275" spans="23:25" x14ac:dyDescent="0.25">
      <c r="W8275" s="107"/>
      <c r="X8275" s="62"/>
      <c r="Y8275" s="108"/>
    </row>
    <row r="8276" spans="23:25" x14ac:dyDescent="0.25">
      <c r="W8276" s="107"/>
      <c r="X8276" s="62"/>
      <c r="Y8276" s="108"/>
    </row>
    <row r="8277" spans="23:25" x14ac:dyDescent="0.25">
      <c r="W8277" s="107"/>
      <c r="X8277" s="62"/>
      <c r="Y8277" s="108"/>
    </row>
    <row r="8278" spans="23:25" x14ac:dyDescent="0.25">
      <c r="W8278" s="107"/>
      <c r="X8278" s="62"/>
      <c r="Y8278" s="108"/>
    </row>
    <row r="8279" spans="23:25" x14ac:dyDescent="0.25">
      <c r="W8279" s="107"/>
      <c r="X8279" s="62"/>
      <c r="Y8279" s="108"/>
    </row>
    <row r="8280" spans="23:25" x14ac:dyDescent="0.25">
      <c r="W8280" s="107"/>
      <c r="X8280" s="62"/>
      <c r="Y8280" s="108"/>
    </row>
    <row r="8281" spans="23:25" x14ac:dyDescent="0.25">
      <c r="W8281" s="107"/>
      <c r="X8281" s="62"/>
      <c r="Y8281" s="108"/>
    </row>
    <row r="8282" spans="23:25" x14ac:dyDescent="0.25">
      <c r="W8282" s="107"/>
      <c r="X8282" s="62"/>
      <c r="Y8282" s="108"/>
    </row>
    <row r="8283" spans="23:25" x14ac:dyDescent="0.25">
      <c r="W8283" s="107"/>
      <c r="X8283" s="62"/>
      <c r="Y8283" s="108"/>
    </row>
    <row r="8284" spans="23:25" x14ac:dyDescent="0.25">
      <c r="W8284" s="107"/>
      <c r="X8284" s="62"/>
      <c r="Y8284" s="108"/>
    </row>
    <row r="8285" spans="23:25" x14ac:dyDescent="0.25">
      <c r="W8285" s="107"/>
      <c r="X8285" s="62"/>
      <c r="Y8285" s="108"/>
    </row>
    <row r="8286" spans="23:25" x14ac:dyDescent="0.25">
      <c r="W8286" s="107"/>
      <c r="X8286" s="62"/>
      <c r="Y8286" s="108"/>
    </row>
    <row r="8287" spans="23:25" x14ac:dyDescent="0.25">
      <c r="W8287" s="107"/>
      <c r="X8287" s="62"/>
      <c r="Y8287" s="108"/>
    </row>
    <row r="8288" spans="23:25" x14ac:dyDescent="0.25">
      <c r="W8288" s="107"/>
      <c r="X8288" s="62"/>
      <c r="Y8288" s="108"/>
    </row>
    <row r="8289" spans="23:25" x14ac:dyDescent="0.25">
      <c r="W8289" s="107"/>
      <c r="X8289" s="62"/>
      <c r="Y8289" s="108"/>
    </row>
    <row r="8290" spans="23:25" x14ac:dyDescent="0.25">
      <c r="W8290" s="107"/>
      <c r="X8290" s="62"/>
      <c r="Y8290" s="108"/>
    </row>
    <row r="8291" spans="23:25" x14ac:dyDescent="0.25">
      <c r="W8291" s="107"/>
      <c r="X8291" s="62"/>
      <c r="Y8291" s="108"/>
    </row>
    <row r="8292" spans="23:25" x14ac:dyDescent="0.25">
      <c r="W8292" s="107"/>
      <c r="X8292" s="62"/>
      <c r="Y8292" s="108"/>
    </row>
    <row r="8293" spans="23:25" x14ac:dyDescent="0.25">
      <c r="W8293" s="107"/>
      <c r="X8293" s="62"/>
      <c r="Y8293" s="108"/>
    </row>
    <row r="8294" spans="23:25" x14ac:dyDescent="0.25">
      <c r="W8294" s="107"/>
      <c r="X8294" s="62"/>
      <c r="Y8294" s="108"/>
    </row>
    <row r="8295" spans="23:25" x14ac:dyDescent="0.25">
      <c r="W8295" s="107"/>
      <c r="X8295" s="62"/>
      <c r="Y8295" s="108"/>
    </row>
    <row r="8296" spans="23:25" x14ac:dyDescent="0.25">
      <c r="W8296" s="107"/>
      <c r="X8296" s="62"/>
      <c r="Y8296" s="108"/>
    </row>
    <row r="8297" spans="23:25" x14ac:dyDescent="0.25">
      <c r="W8297" s="107"/>
      <c r="X8297" s="62"/>
      <c r="Y8297" s="108"/>
    </row>
    <row r="8298" spans="23:25" x14ac:dyDescent="0.25">
      <c r="W8298" s="107"/>
      <c r="X8298" s="62"/>
      <c r="Y8298" s="108"/>
    </row>
    <row r="8299" spans="23:25" x14ac:dyDescent="0.25">
      <c r="W8299" s="107"/>
      <c r="X8299" s="62"/>
      <c r="Y8299" s="108"/>
    </row>
    <row r="8300" spans="23:25" x14ac:dyDescent="0.25">
      <c r="W8300" s="107"/>
      <c r="X8300" s="62"/>
      <c r="Y8300" s="108"/>
    </row>
    <row r="8301" spans="23:25" x14ac:dyDescent="0.25">
      <c r="W8301" s="107"/>
      <c r="X8301" s="62"/>
      <c r="Y8301" s="108"/>
    </row>
    <row r="8302" spans="23:25" x14ac:dyDescent="0.25">
      <c r="W8302" s="107"/>
      <c r="X8302" s="62"/>
      <c r="Y8302" s="108"/>
    </row>
    <row r="8303" spans="23:25" x14ac:dyDescent="0.25">
      <c r="W8303" s="107"/>
      <c r="X8303" s="62"/>
      <c r="Y8303" s="108"/>
    </row>
    <row r="8304" spans="23:25" x14ac:dyDescent="0.25">
      <c r="W8304" s="107"/>
      <c r="X8304" s="62"/>
      <c r="Y8304" s="108"/>
    </row>
    <row r="8305" spans="23:25" x14ac:dyDescent="0.25">
      <c r="W8305" s="107"/>
      <c r="X8305" s="62"/>
      <c r="Y8305" s="108"/>
    </row>
    <row r="8306" spans="23:25" x14ac:dyDescent="0.25">
      <c r="W8306" s="107"/>
      <c r="X8306" s="62"/>
      <c r="Y8306" s="108"/>
    </row>
    <row r="8307" spans="23:25" x14ac:dyDescent="0.25">
      <c r="W8307" s="107"/>
      <c r="X8307" s="62"/>
      <c r="Y8307" s="108"/>
    </row>
    <row r="8308" spans="23:25" x14ac:dyDescent="0.25">
      <c r="W8308" s="107"/>
      <c r="X8308" s="62"/>
      <c r="Y8308" s="108"/>
    </row>
    <row r="8309" spans="23:25" x14ac:dyDescent="0.25">
      <c r="W8309" s="107"/>
      <c r="X8309" s="62"/>
      <c r="Y8309" s="108"/>
    </row>
    <row r="8310" spans="23:25" x14ac:dyDescent="0.25">
      <c r="W8310" s="107"/>
      <c r="X8310" s="62"/>
      <c r="Y8310" s="108"/>
    </row>
    <row r="8311" spans="23:25" x14ac:dyDescent="0.25">
      <c r="W8311" s="107"/>
      <c r="X8311" s="62"/>
      <c r="Y8311" s="108"/>
    </row>
    <row r="8312" spans="23:25" x14ac:dyDescent="0.25">
      <c r="W8312" s="107"/>
      <c r="X8312" s="62"/>
      <c r="Y8312" s="108"/>
    </row>
    <row r="8313" spans="23:25" x14ac:dyDescent="0.25">
      <c r="W8313" s="107"/>
      <c r="X8313" s="62"/>
      <c r="Y8313" s="108"/>
    </row>
    <row r="8314" spans="23:25" x14ac:dyDescent="0.25">
      <c r="W8314" s="107"/>
      <c r="X8314" s="62"/>
      <c r="Y8314" s="108"/>
    </row>
    <row r="8315" spans="23:25" x14ac:dyDescent="0.25">
      <c r="W8315" s="107"/>
      <c r="X8315" s="62"/>
      <c r="Y8315" s="108"/>
    </row>
    <row r="8316" spans="23:25" x14ac:dyDescent="0.25">
      <c r="W8316" s="107"/>
      <c r="X8316" s="62"/>
      <c r="Y8316" s="108"/>
    </row>
    <row r="8317" spans="23:25" x14ac:dyDescent="0.25">
      <c r="W8317" s="107"/>
      <c r="X8317" s="62"/>
      <c r="Y8317" s="108"/>
    </row>
    <row r="8318" spans="23:25" x14ac:dyDescent="0.25">
      <c r="W8318" s="107"/>
      <c r="X8318" s="62"/>
      <c r="Y8318" s="108"/>
    </row>
    <row r="8319" spans="23:25" x14ac:dyDescent="0.25">
      <c r="W8319" s="107"/>
      <c r="X8319" s="62"/>
      <c r="Y8319" s="108"/>
    </row>
    <row r="8320" spans="23:25" x14ac:dyDescent="0.25">
      <c r="W8320" s="107"/>
      <c r="X8320" s="62"/>
      <c r="Y8320" s="108"/>
    </row>
    <row r="8321" spans="23:25" x14ac:dyDescent="0.25">
      <c r="W8321" s="107"/>
      <c r="X8321" s="62"/>
      <c r="Y8321" s="108"/>
    </row>
    <row r="8322" spans="23:25" x14ac:dyDescent="0.25">
      <c r="W8322" s="107"/>
      <c r="X8322" s="62"/>
      <c r="Y8322" s="108"/>
    </row>
    <row r="8323" spans="23:25" x14ac:dyDescent="0.25">
      <c r="W8323" s="107"/>
      <c r="X8323" s="62"/>
      <c r="Y8323" s="108"/>
    </row>
    <row r="8324" spans="23:25" x14ac:dyDescent="0.25">
      <c r="W8324" s="107"/>
      <c r="X8324" s="62"/>
      <c r="Y8324" s="108"/>
    </row>
    <row r="8325" spans="23:25" x14ac:dyDescent="0.25">
      <c r="W8325" s="107"/>
      <c r="X8325" s="62"/>
      <c r="Y8325" s="108"/>
    </row>
    <row r="8326" spans="23:25" x14ac:dyDescent="0.25">
      <c r="W8326" s="107"/>
      <c r="X8326" s="62"/>
      <c r="Y8326" s="108"/>
    </row>
    <row r="8327" spans="23:25" x14ac:dyDescent="0.25">
      <c r="W8327" s="107"/>
      <c r="X8327" s="62"/>
      <c r="Y8327" s="108"/>
    </row>
    <row r="8328" spans="23:25" x14ac:dyDescent="0.25">
      <c r="W8328" s="107"/>
      <c r="X8328" s="62"/>
      <c r="Y8328" s="108"/>
    </row>
    <row r="8329" spans="23:25" x14ac:dyDescent="0.25">
      <c r="W8329" s="107"/>
      <c r="X8329" s="62"/>
      <c r="Y8329" s="108"/>
    </row>
    <row r="8330" spans="23:25" x14ac:dyDescent="0.25">
      <c r="W8330" s="107"/>
      <c r="X8330" s="62"/>
      <c r="Y8330" s="108"/>
    </row>
    <row r="8331" spans="23:25" x14ac:dyDescent="0.25">
      <c r="W8331" s="107"/>
      <c r="X8331" s="62"/>
      <c r="Y8331" s="108"/>
    </row>
    <row r="8332" spans="23:25" x14ac:dyDescent="0.25">
      <c r="W8332" s="107"/>
      <c r="X8332" s="62"/>
      <c r="Y8332" s="108"/>
    </row>
    <row r="8333" spans="23:25" x14ac:dyDescent="0.25">
      <c r="W8333" s="107"/>
      <c r="X8333" s="62"/>
      <c r="Y8333" s="108"/>
    </row>
    <row r="8334" spans="23:25" x14ac:dyDescent="0.25">
      <c r="W8334" s="107"/>
      <c r="X8334" s="62"/>
      <c r="Y8334" s="108"/>
    </row>
    <row r="8335" spans="23:25" x14ac:dyDescent="0.25">
      <c r="W8335" s="107"/>
      <c r="X8335" s="62"/>
      <c r="Y8335" s="108"/>
    </row>
    <row r="8336" spans="23:25" x14ac:dyDescent="0.25">
      <c r="W8336" s="107"/>
      <c r="X8336" s="62"/>
      <c r="Y8336" s="108"/>
    </row>
    <row r="8337" spans="23:25" x14ac:dyDescent="0.25">
      <c r="W8337" s="107"/>
      <c r="X8337" s="62"/>
      <c r="Y8337" s="108"/>
    </row>
    <row r="8338" spans="23:25" x14ac:dyDescent="0.25">
      <c r="W8338" s="107"/>
      <c r="X8338" s="62"/>
      <c r="Y8338" s="108"/>
    </row>
    <row r="8339" spans="23:25" x14ac:dyDescent="0.25">
      <c r="W8339" s="107"/>
      <c r="X8339" s="62"/>
      <c r="Y8339" s="108"/>
    </row>
    <row r="8340" spans="23:25" x14ac:dyDescent="0.25">
      <c r="W8340" s="107"/>
      <c r="X8340" s="62"/>
      <c r="Y8340" s="108"/>
    </row>
    <row r="8341" spans="23:25" x14ac:dyDescent="0.25">
      <c r="W8341" s="107"/>
      <c r="X8341" s="62"/>
      <c r="Y8341" s="108"/>
    </row>
    <row r="8342" spans="23:25" x14ac:dyDescent="0.25">
      <c r="W8342" s="107"/>
      <c r="X8342" s="62"/>
      <c r="Y8342" s="108"/>
    </row>
    <row r="8343" spans="23:25" x14ac:dyDescent="0.25">
      <c r="W8343" s="107"/>
      <c r="X8343" s="62"/>
      <c r="Y8343" s="108"/>
    </row>
    <row r="8344" spans="23:25" x14ac:dyDescent="0.25">
      <c r="W8344" s="107"/>
      <c r="X8344" s="62"/>
      <c r="Y8344" s="108"/>
    </row>
    <row r="8345" spans="23:25" x14ac:dyDescent="0.25">
      <c r="W8345" s="107"/>
      <c r="X8345" s="62"/>
      <c r="Y8345" s="108"/>
    </row>
    <row r="8346" spans="23:25" x14ac:dyDescent="0.25">
      <c r="W8346" s="107"/>
      <c r="X8346" s="62"/>
      <c r="Y8346" s="108"/>
    </row>
    <row r="8347" spans="23:25" x14ac:dyDescent="0.25">
      <c r="W8347" s="107"/>
      <c r="X8347" s="62"/>
      <c r="Y8347" s="108"/>
    </row>
    <row r="8348" spans="23:25" x14ac:dyDescent="0.25">
      <c r="W8348" s="107"/>
      <c r="X8348" s="62"/>
      <c r="Y8348" s="108"/>
    </row>
    <row r="8349" spans="23:25" x14ac:dyDescent="0.25">
      <c r="W8349" s="107"/>
      <c r="X8349" s="62"/>
      <c r="Y8349" s="108"/>
    </row>
    <row r="8350" spans="23:25" x14ac:dyDescent="0.25">
      <c r="W8350" s="107"/>
      <c r="X8350" s="62"/>
      <c r="Y8350" s="108"/>
    </row>
    <row r="8351" spans="23:25" x14ac:dyDescent="0.25">
      <c r="W8351" s="107"/>
      <c r="X8351" s="62"/>
      <c r="Y8351" s="108"/>
    </row>
    <row r="8352" spans="23:25" x14ac:dyDescent="0.25">
      <c r="W8352" s="107"/>
      <c r="X8352" s="62"/>
      <c r="Y8352" s="108"/>
    </row>
    <row r="8353" spans="23:25" x14ac:dyDescent="0.25">
      <c r="W8353" s="107"/>
      <c r="X8353" s="62"/>
      <c r="Y8353" s="108"/>
    </row>
    <row r="8354" spans="23:25" x14ac:dyDescent="0.25">
      <c r="W8354" s="107"/>
      <c r="X8354" s="62"/>
      <c r="Y8354" s="108"/>
    </row>
    <row r="8355" spans="23:25" x14ac:dyDescent="0.25">
      <c r="W8355" s="107"/>
      <c r="X8355" s="62"/>
      <c r="Y8355" s="108"/>
    </row>
    <row r="8356" spans="23:25" x14ac:dyDescent="0.25">
      <c r="W8356" s="107"/>
      <c r="X8356" s="62"/>
      <c r="Y8356" s="108"/>
    </row>
    <row r="8357" spans="23:25" x14ac:dyDescent="0.25">
      <c r="W8357" s="107"/>
      <c r="X8357" s="62"/>
      <c r="Y8357" s="108"/>
    </row>
    <row r="8358" spans="23:25" x14ac:dyDescent="0.25">
      <c r="W8358" s="107"/>
      <c r="X8358" s="62"/>
      <c r="Y8358" s="108"/>
    </row>
    <row r="8359" spans="23:25" x14ac:dyDescent="0.25">
      <c r="W8359" s="107"/>
      <c r="X8359" s="62"/>
      <c r="Y8359" s="108"/>
    </row>
    <row r="8360" spans="23:25" x14ac:dyDescent="0.25">
      <c r="W8360" s="107"/>
      <c r="X8360" s="62"/>
      <c r="Y8360" s="108"/>
    </row>
    <row r="8361" spans="23:25" x14ac:dyDescent="0.25">
      <c r="W8361" s="107"/>
      <c r="X8361" s="62"/>
      <c r="Y8361" s="108"/>
    </row>
    <row r="8362" spans="23:25" x14ac:dyDescent="0.25">
      <c r="W8362" s="107"/>
      <c r="X8362" s="62"/>
      <c r="Y8362" s="108"/>
    </row>
    <row r="8363" spans="23:25" x14ac:dyDescent="0.25">
      <c r="W8363" s="107"/>
      <c r="X8363" s="62"/>
      <c r="Y8363" s="108"/>
    </row>
    <row r="8364" spans="23:25" x14ac:dyDescent="0.25">
      <c r="W8364" s="107"/>
      <c r="X8364" s="62"/>
      <c r="Y8364" s="108"/>
    </row>
    <row r="8365" spans="23:25" x14ac:dyDescent="0.25">
      <c r="W8365" s="107"/>
      <c r="X8365" s="62"/>
      <c r="Y8365" s="108"/>
    </row>
    <row r="8366" spans="23:25" x14ac:dyDescent="0.25">
      <c r="W8366" s="107"/>
      <c r="X8366" s="62"/>
      <c r="Y8366" s="108"/>
    </row>
    <row r="8367" spans="23:25" x14ac:dyDescent="0.25">
      <c r="W8367" s="107"/>
      <c r="X8367" s="62"/>
      <c r="Y8367" s="108"/>
    </row>
    <row r="8368" spans="23:25" x14ac:dyDescent="0.25">
      <c r="W8368" s="107"/>
      <c r="X8368" s="62"/>
      <c r="Y8368" s="108"/>
    </row>
    <row r="8369" spans="23:25" x14ac:dyDescent="0.25">
      <c r="W8369" s="107"/>
      <c r="X8369" s="62"/>
      <c r="Y8369" s="108"/>
    </row>
    <row r="8370" spans="23:25" x14ac:dyDescent="0.25">
      <c r="W8370" s="107"/>
      <c r="X8370" s="62"/>
      <c r="Y8370" s="108"/>
    </row>
    <row r="8371" spans="23:25" x14ac:dyDescent="0.25">
      <c r="W8371" s="107"/>
      <c r="X8371" s="62"/>
      <c r="Y8371" s="108"/>
    </row>
    <row r="8372" spans="23:25" x14ac:dyDescent="0.25">
      <c r="W8372" s="107"/>
      <c r="X8372" s="62"/>
      <c r="Y8372" s="108"/>
    </row>
    <row r="8373" spans="23:25" x14ac:dyDescent="0.25">
      <c r="W8373" s="107"/>
      <c r="X8373" s="62"/>
      <c r="Y8373" s="108"/>
    </row>
    <row r="8374" spans="23:25" x14ac:dyDescent="0.25">
      <c r="W8374" s="107"/>
      <c r="X8374" s="62"/>
      <c r="Y8374" s="108"/>
    </row>
    <row r="8375" spans="23:25" x14ac:dyDescent="0.25">
      <c r="W8375" s="107"/>
      <c r="X8375" s="62"/>
      <c r="Y8375" s="108"/>
    </row>
    <row r="8376" spans="23:25" x14ac:dyDescent="0.25">
      <c r="W8376" s="107"/>
      <c r="X8376" s="62"/>
      <c r="Y8376" s="108"/>
    </row>
    <row r="8377" spans="23:25" x14ac:dyDescent="0.25">
      <c r="W8377" s="107"/>
      <c r="X8377" s="62"/>
      <c r="Y8377" s="108"/>
    </row>
    <row r="8378" spans="23:25" x14ac:dyDescent="0.25">
      <c r="W8378" s="107"/>
      <c r="X8378" s="62"/>
      <c r="Y8378" s="108"/>
    </row>
    <row r="8379" spans="23:25" x14ac:dyDescent="0.25">
      <c r="W8379" s="107"/>
      <c r="X8379" s="62"/>
      <c r="Y8379" s="108"/>
    </row>
    <row r="8380" spans="23:25" x14ac:dyDescent="0.25">
      <c r="W8380" s="107"/>
      <c r="X8380" s="62"/>
      <c r="Y8380" s="108"/>
    </row>
    <row r="8381" spans="23:25" x14ac:dyDescent="0.25">
      <c r="W8381" s="107"/>
      <c r="X8381" s="62"/>
      <c r="Y8381" s="108"/>
    </row>
    <row r="8382" spans="23:25" x14ac:dyDescent="0.25">
      <c r="W8382" s="107"/>
      <c r="X8382" s="62"/>
      <c r="Y8382" s="108"/>
    </row>
    <row r="8383" spans="23:25" x14ac:dyDescent="0.25">
      <c r="W8383" s="107"/>
      <c r="X8383" s="62"/>
      <c r="Y8383" s="108"/>
    </row>
    <row r="8384" spans="23:25" x14ac:dyDescent="0.25">
      <c r="W8384" s="107"/>
      <c r="X8384" s="62"/>
      <c r="Y8384" s="108"/>
    </row>
    <row r="8385" spans="23:25" x14ac:dyDescent="0.25">
      <c r="W8385" s="107"/>
      <c r="X8385" s="62"/>
      <c r="Y8385" s="108"/>
    </row>
    <row r="8386" spans="23:25" x14ac:dyDescent="0.25">
      <c r="W8386" s="107"/>
      <c r="X8386" s="62"/>
      <c r="Y8386" s="108"/>
    </row>
    <row r="8387" spans="23:25" x14ac:dyDescent="0.25">
      <c r="W8387" s="107"/>
      <c r="X8387" s="62"/>
      <c r="Y8387" s="108"/>
    </row>
    <row r="8388" spans="23:25" x14ac:dyDescent="0.25">
      <c r="W8388" s="107"/>
      <c r="X8388" s="62"/>
      <c r="Y8388" s="108"/>
    </row>
    <row r="8389" spans="23:25" x14ac:dyDescent="0.25">
      <c r="W8389" s="107"/>
      <c r="X8389" s="62"/>
      <c r="Y8389" s="108"/>
    </row>
    <row r="8390" spans="23:25" x14ac:dyDescent="0.25">
      <c r="W8390" s="107"/>
      <c r="X8390" s="62"/>
      <c r="Y8390" s="108"/>
    </row>
    <row r="8391" spans="23:25" x14ac:dyDescent="0.25">
      <c r="W8391" s="107"/>
      <c r="X8391" s="62"/>
      <c r="Y8391" s="108"/>
    </row>
    <row r="8392" spans="23:25" x14ac:dyDescent="0.25">
      <c r="W8392" s="107"/>
      <c r="X8392" s="62"/>
      <c r="Y8392" s="108"/>
    </row>
    <row r="8393" spans="23:25" x14ac:dyDescent="0.25">
      <c r="W8393" s="107"/>
      <c r="X8393" s="62"/>
      <c r="Y8393" s="108"/>
    </row>
    <row r="8394" spans="23:25" x14ac:dyDescent="0.25">
      <c r="W8394" s="107"/>
      <c r="X8394" s="62"/>
      <c r="Y8394" s="108"/>
    </row>
    <row r="8395" spans="23:25" x14ac:dyDescent="0.25">
      <c r="W8395" s="107"/>
      <c r="X8395" s="62"/>
      <c r="Y8395" s="108"/>
    </row>
    <row r="8396" spans="23:25" x14ac:dyDescent="0.25">
      <c r="W8396" s="107"/>
      <c r="X8396" s="62"/>
      <c r="Y8396" s="108"/>
    </row>
    <row r="8397" spans="23:25" x14ac:dyDescent="0.25">
      <c r="W8397" s="107"/>
      <c r="X8397" s="62"/>
      <c r="Y8397" s="108"/>
    </row>
    <row r="8398" spans="23:25" x14ac:dyDescent="0.25">
      <c r="W8398" s="107"/>
      <c r="X8398" s="62"/>
      <c r="Y8398" s="108"/>
    </row>
    <row r="8399" spans="23:25" x14ac:dyDescent="0.25">
      <c r="W8399" s="107"/>
      <c r="X8399" s="62"/>
      <c r="Y8399" s="108"/>
    </row>
    <row r="8400" spans="23:25" x14ac:dyDescent="0.25">
      <c r="W8400" s="107"/>
      <c r="X8400" s="62"/>
      <c r="Y8400" s="108"/>
    </row>
    <row r="8401" spans="23:25" x14ac:dyDescent="0.25">
      <c r="W8401" s="107"/>
      <c r="X8401" s="62"/>
      <c r="Y8401" s="108"/>
    </row>
    <row r="8402" spans="23:25" x14ac:dyDescent="0.25">
      <c r="W8402" s="107"/>
      <c r="X8402" s="62"/>
      <c r="Y8402" s="108"/>
    </row>
    <row r="8403" spans="23:25" x14ac:dyDescent="0.25">
      <c r="W8403" s="107"/>
      <c r="X8403" s="62"/>
      <c r="Y8403" s="108"/>
    </row>
    <row r="8404" spans="23:25" x14ac:dyDescent="0.25">
      <c r="W8404" s="107"/>
      <c r="X8404" s="62"/>
      <c r="Y8404" s="108"/>
    </row>
    <row r="8405" spans="23:25" x14ac:dyDescent="0.25">
      <c r="W8405" s="107"/>
      <c r="X8405" s="62"/>
      <c r="Y8405" s="108"/>
    </row>
    <row r="8406" spans="23:25" x14ac:dyDescent="0.25">
      <c r="W8406" s="107"/>
      <c r="X8406" s="62"/>
      <c r="Y8406" s="108"/>
    </row>
    <row r="8407" spans="23:25" x14ac:dyDescent="0.25">
      <c r="W8407" s="107"/>
      <c r="X8407" s="62"/>
      <c r="Y8407" s="108"/>
    </row>
    <row r="8408" spans="23:25" x14ac:dyDescent="0.25">
      <c r="W8408" s="107"/>
      <c r="X8408" s="62"/>
      <c r="Y8408" s="108"/>
    </row>
    <row r="8409" spans="23:25" x14ac:dyDescent="0.25">
      <c r="W8409" s="107"/>
      <c r="X8409" s="62"/>
      <c r="Y8409" s="108"/>
    </row>
    <row r="8410" spans="23:25" x14ac:dyDescent="0.25">
      <c r="W8410" s="107"/>
      <c r="X8410" s="62"/>
      <c r="Y8410" s="108"/>
    </row>
    <row r="8411" spans="23:25" x14ac:dyDescent="0.25">
      <c r="W8411" s="107"/>
      <c r="X8411" s="62"/>
      <c r="Y8411" s="108"/>
    </row>
    <row r="8412" spans="23:25" x14ac:dyDescent="0.25">
      <c r="W8412" s="107"/>
      <c r="X8412" s="62"/>
      <c r="Y8412" s="108"/>
    </row>
    <row r="8413" spans="23:25" x14ac:dyDescent="0.25">
      <c r="W8413" s="107"/>
      <c r="X8413" s="62"/>
      <c r="Y8413" s="108"/>
    </row>
    <row r="8414" spans="23:25" x14ac:dyDescent="0.25">
      <c r="W8414" s="107"/>
      <c r="X8414" s="62"/>
      <c r="Y8414" s="108"/>
    </row>
    <row r="8415" spans="23:25" x14ac:dyDescent="0.25">
      <c r="W8415" s="107"/>
      <c r="X8415" s="62"/>
      <c r="Y8415" s="108"/>
    </row>
    <row r="8416" spans="23:25" x14ac:dyDescent="0.25">
      <c r="W8416" s="107"/>
      <c r="X8416" s="62"/>
      <c r="Y8416" s="108"/>
    </row>
    <row r="8417" spans="23:25" x14ac:dyDescent="0.25">
      <c r="W8417" s="107"/>
      <c r="X8417" s="62"/>
      <c r="Y8417" s="108"/>
    </row>
    <row r="8418" spans="23:25" x14ac:dyDescent="0.25">
      <c r="W8418" s="107"/>
      <c r="X8418" s="62"/>
      <c r="Y8418" s="108"/>
    </row>
    <row r="8419" spans="23:25" x14ac:dyDescent="0.25">
      <c r="W8419" s="107"/>
      <c r="X8419" s="62"/>
      <c r="Y8419" s="108"/>
    </row>
    <row r="8420" spans="23:25" x14ac:dyDescent="0.25">
      <c r="W8420" s="107"/>
      <c r="X8420" s="62"/>
      <c r="Y8420" s="108"/>
    </row>
    <row r="8421" spans="23:25" x14ac:dyDescent="0.25">
      <c r="W8421" s="107"/>
      <c r="X8421" s="62"/>
      <c r="Y8421" s="108"/>
    </row>
    <row r="8422" spans="23:25" x14ac:dyDescent="0.25">
      <c r="W8422" s="107"/>
      <c r="X8422" s="62"/>
      <c r="Y8422" s="108"/>
    </row>
    <row r="8423" spans="23:25" x14ac:dyDescent="0.25">
      <c r="W8423" s="107"/>
      <c r="X8423" s="62"/>
      <c r="Y8423" s="108"/>
    </row>
    <row r="8424" spans="23:25" x14ac:dyDescent="0.25">
      <c r="W8424" s="107"/>
      <c r="X8424" s="62"/>
      <c r="Y8424" s="108"/>
    </row>
    <row r="8425" spans="23:25" x14ac:dyDescent="0.25">
      <c r="W8425" s="107"/>
      <c r="X8425" s="62"/>
      <c r="Y8425" s="108"/>
    </row>
    <row r="8426" spans="23:25" x14ac:dyDescent="0.25">
      <c r="W8426" s="107"/>
      <c r="X8426" s="62"/>
      <c r="Y8426" s="108"/>
    </row>
    <row r="8427" spans="23:25" x14ac:dyDescent="0.25">
      <c r="W8427" s="107"/>
      <c r="X8427" s="62"/>
      <c r="Y8427" s="108"/>
    </row>
    <row r="8428" spans="23:25" x14ac:dyDescent="0.25">
      <c r="W8428" s="107"/>
      <c r="X8428" s="62"/>
      <c r="Y8428" s="108"/>
    </row>
    <row r="8429" spans="23:25" x14ac:dyDescent="0.25">
      <c r="W8429" s="107"/>
      <c r="X8429" s="62"/>
      <c r="Y8429" s="108"/>
    </row>
    <row r="8430" spans="23:25" x14ac:dyDescent="0.25">
      <c r="W8430" s="107"/>
      <c r="X8430" s="62"/>
      <c r="Y8430" s="108"/>
    </row>
    <row r="8431" spans="23:25" x14ac:dyDescent="0.25">
      <c r="W8431" s="107"/>
      <c r="X8431" s="62"/>
      <c r="Y8431" s="108"/>
    </row>
    <row r="8432" spans="23:25" x14ac:dyDescent="0.25">
      <c r="W8432" s="107"/>
      <c r="X8432" s="62"/>
      <c r="Y8432" s="108"/>
    </row>
    <row r="8433" spans="23:25" x14ac:dyDescent="0.25">
      <c r="W8433" s="107"/>
      <c r="X8433" s="62"/>
      <c r="Y8433" s="108"/>
    </row>
    <row r="8434" spans="23:25" x14ac:dyDescent="0.25">
      <c r="W8434" s="107"/>
      <c r="X8434" s="62"/>
      <c r="Y8434" s="108"/>
    </row>
    <row r="8435" spans="23:25" x14ac:dyDescent="0.25">
      <c r="W8435" s="107"/>
      <c r="X8435" s="62"/>
      <c r="Y8435" s="108"/>
    </row>
    <row r="8436" spans="23:25" x14ac:dyDescent="0.25">
      <c r="W8436" s="107"/>
      <c r="X8436" s="62"/>
      <c r="Y8436" s="108"/>
    </row>
    <row r="8437" spans="23:25" x14ac:dyDescent="0.25">
      <c r="W8437" s="107"/>
      <c r="X8437" s="62"/>
      <c r="Y8437" s="108"/>
    </row>
    <row r="8438" spans="23:25" x14ac:dyDescent="0.25">
      <c r="W8438" s="107"/>
      <c r="X8438" s="62"/>
      <c r="Y8438" s="108"/>
    </row>
    <row r="8439" spans="23:25" x14ac:dyDescent="0.25">
      <c r="W8439" s="107"/>
      <c r="X8439" s="62"/>
      <c r="Y8439" s="108"/>
    </row>
    <row r="8440" spans="23:25" x14ac:dyDescent="0.25">
      <c r="W8440" s="107"/>
      <c r="X8440" s="62"/>
      <c r="Y8440" s="108"/>
    </row>
    <row r="8441" spans="23:25" x14ac:dyDescent="0.25">
      <c r="W8441" s="107"/>
      <c r="X8441" s="62"/>
      <c r="Y8441" s="108"/>
    </row>
    <row r="8442" spans="23:25" x14ac:dyDescent="0.25">
      <c r="W8442" s="107"/>
      <c r="X8442" s="62"/>
      <c r="Y8442" s="108"/>
    </row>
    <row r="8443" spans="23:25" x14ac:dyDescent="0.25">
      <c r="W8443" s="107"/>
      <c r="X8443" s="62"/>
      <c r="Y8443" s="108"/>
    </row>
    <row r="8444" spans="23:25" x14ac:dyDescent="0.25">
      <c r="W8444" s="107"/>
      <c r="X8444" s="62"/>
      <c r="Y8444" s="108"/>
    </row>
    <row r="8445" spans="23:25" x14ac:dyDescent="0.25">
      <c r="W8445" s="107"/>
      <c r="X8445" s="62"/>
      <c r="Y8445" s="108"/>
    </row>
    <row r="8446" spans="23:25" x14ac:dyDescent="0.25">
      <c r="W8446" s="107"/>
      <c r="X8446" s="62"/>
      <c r="Y8446" s="108"/>
    </row>
    <row r="8447" spans="23:25" x14ac:dyDescent="0.25">
      <c r="W8447" s="107"/>
      <c r="X8447" s="62"/>
      <c r="Y8447" s="108"/>
    </row>
    <row r="8448" spans="23:25" x14ac:dyDescent="0.25">
      <c r="W8448" s="107"/>
      <c r="X8448" s="62"/>
      <c r="Y8448" s="108"/>
    </row>
    <row r="8449" spans="23:25" x14ac:dyDescent="0.25">
      <c r="W8449" s="107"/>
      <c r="X8449" s="62"/>
      <c r="Y8449" s="108"/>
    </row>
    <row r="8450" spans="23:25" x14ac:dyDescent="0.25">
      <c r="W8450" s="107"/>
      <c r="X8450" s="62"/>
      <c r="Y8450" s="108"/>
    </row>
    <row r="8451" spans="23:25" x14ac:dyDescent="0.25">
      <c r="W8451" s="107"/>
      <c r="X8451" s="62"/>
      <c r="Y8451" s="108"/>
    </row>
    <row r="8452" spans="23:25" x14ac:dyDescent="0.25">
      <c r="W8452" s="107"/>
      <c r="X8452" s="62"/>
      <c r="Y8452" s="108"/>
    </row>
    <row r="8453" spans="23:25" x14ac:dyDescent="0.25">
      <c r="W8453" s="107"/>
      <c r="X8453" s="62"/>
      <c r="Y8453" s="108"/>
    </row>
    <row r="8454" spans="23:25" x14ac:dyDescent="0.25">
      <c r="W8454" s="107"/>
      <c r="X8454" s="62"/>
      <c r="Y8454" s="108"/>
    </row>
    <row r="8455" spans="23:25" x14ac:dyDescent="0.25">
      <c r="W8455" s="107"/>
      <c r="X8455" s="62"/>
      <c r="Y8455" s="108"/>
    </row>
    <row r="8456" spans="23:25" x14ac:dyDescent="0.25">
      <c r="W8456" s="107"/>
      <c r="X8456" s="62"/>
      <c r="Y8456" s="108"/>
    </row>
    <row r="8457" spans="23:25" x14ac:dyDescent="0.25">
      <c r="W8457" s="107"/>
      <c r="X8457" s="62"/>
      <c r="Y8457" s="108"/>
    </row>
    <row r="8458" spans="23:25" x14ac:dyDescent="0.25">
      <c r="W8458" s="107"/>
      <c r="X8458" s="62"/>
      <c r="Y8458" s="108"/>
    </row>
    <row r="8459" spans="23:25" x14ac:dyDescent="0.25">
      <c r="W8459" s="107"/>
      <c r="X8459" s="62"/>
      <c r="Y8459" s="108"/>
    </row>
    <row r="8460" spans="23:25" x14ac:dyDescent="0.25">
      <c r="W8460" s="107"/>
      <c r="X8460" s="62"/>
      <c r="Y8460" s="108"/>
    </row>
    <row r="8461" spans="23:25" x14ac:dyDescent="0.25">
      <c r="W8461" s="107"/>
      <c r="X8461" s="62"/>
      <c r="Y8461" s="108"/>
    </row>
    <row r="8462" spans="23:25" x14ac:dyDescent="0.25">
      <c r="W8462" s="107"/>
      <c r="X8462" s="62"/>
      <c r="Y8462" s="108"/>
    </row>
    <row r="8463" spans="23:25" x14ac:dyDescent="0.25">
      <c r="W8463" s="107"/>
      <c r="X8463" s="62"/>
      <c r="Y8463" s="108"/>
    </row>
    <row r="8464" spans="23:25" x14ac:dyDescent="0.25">
      <c r="W8464" s="107"/>
      <c r="X8464" s="62"/>
      <c r="Y8464" s="108"/>
    </row>
    <row r="8465" spans="23:25" x14ac:dyDescent="0.25">
      <c r="W8465" s="107"/>
      <c r="X8465" s="62"/>
      <c r="Y8465" s="108"/>
    </row>
    <row r="8466" spans="23:25" x14ac:dyDescent="0.25">
      <c r="W8466" s="107"/>
      <c r="X8466" s="62"/>
      <c r="Y8466" s="108"/>
    </row>
    <row r="8467" spans="23:25" x14ac:dyDescent="0.25">
      <c r="W8467" s="107"/>
      <c r="X8467" s="62"/>
      <c r="Y8467" s="108"/>
    </row>
    <row r="8468" spans="23:25" x14ac:dyDescent="0.25">
      <c r="W8468" s="107"/>
      <c r="X8468" s="62"/>
      <c r="Y8468" s="108"/>
    </row>
    <row r="8469" spans="23:25" x14ac:dyDescent="0.25">
      <c r="W8469" s="107"/>
      <c r="X8469" s="62"/>
      <c r="Y8469" s="108"/>
    </row>
    <row r="8470" spans="23:25" x14ac:dyDescent="0.25">
      <c r="W8470" s="107"/>
      <c r="X8470" s="62"/>
      <c r="Y8470" s="108"/>
    </row>
    <row r="8471" spans="23:25" x14ac:dyDescent="0.25">
      <c r="W8471" s="107"/>
      <c r="X8471" s="62"/>
      <c r="Y8471" s="108"/>
    </row>
    <row r="8472" spans="23:25" x14ac:dyDescent="0.25">
      <c r="W8472" s="107"/>
      <c r="X8472" s="62"/>
      <c r="Y8472" s="108"/>
    </row>
    <row r="8473" spans="23:25" x14ac:dyDescent="0.25">
      <c r="W8473" s="107"/>
      <c r="X8473" s="62"/>
      <c r="Y8473" s="108"/>
    </row>
    <row r="8474" spans="23:25" x14ac:dyDescent="0.25">
      <c r="W8474" s="107"/>
      <c r="X8474" s="62"/>
      <c r="Y8474" s="108"/>
    </row>
    <row r="8475" spans="23:25" x14ac:dyDescent="0.25">
      <c r="W8475" s="107"/>
      <c r="X8475" s="62"/>
      <c r="Y8475" s="108"/>
    </row>
    <row r="8476" spans="23:25" x14ac:dyDescent="0.25">
      <c r="W8476" s="107"/>
      <c r="X8476" s="62"/>
      <c r="Y8476" s="108"/>
    </row>
    <row r="8477" spans="23:25" x14ac:dyDescent="0.25">
      <c r="W8477" s="107"/>
      <c r="X8477" s="62"/>
      <c r="Y8477" s="108"/>
    </row>
    <row r="8478" spans="23:25" x14ac:dyDescent="0.25">
      <c r="W8478" s="107"/>
      <c r="X8478" s="62"/>
      <c r="Y8478" s="108"/>
    </row>
    <row r="8479" spans="23:25" x14ac:dyDescent="0.25">
      <c r="W8479" s="107"/>
      <c r="X8479" s="62"/>
      <c r="Y8479" s="108"/>
    </row>
    <row r="8480" spans="23:25" x14ac:dyDescent="0.25">
      <c r="W8480" s="107"/>
      <c r="X8480" s="62"/>
      <c r="Y8480" s="108"/>
    </row>
    <row r="8481" spans="23:25" x14ac:dyDescent="0.25">
      <c r="W8481" s="107"/>
      <c r="X8481" s="62"/>
      <c r="Y8481" s="108"/>
    </row>
    <row r="8482" spans="23:25" x14ac:dyDescent="0.25">
      <c r="W8482" s="107"/>
      <c r="X8482" s="62"/>
      <c r="Y8482" s="108"/>
    </row>
    <row r="8483" spans="23:25" x14ac:dyDescent="0.25">
      <c r="W8483" s="107"/>
      <c r="X8483" s="62"/>
      <c r="Y8483" s="108"/>
    </row>
    <row r="8484" spans="23:25" x14ac:dyDescent="0.25">
      <c r="W8484" s="107"/>
      <c r="X8484" s="62"/>
      <c r="Y8484" s="108"/>
    </row>
    <row r="8485" spans="23:25" x14ac:dyDescent="0.25">
      <c r="W8485" s="107"/>
      <c r="X8485" s="62"/>
      <c r="Y8485" s="108"/>
    </row>
    <row r="8486" spans="23:25" x14ac:dyDescent="0.25">
      <c r="W8486" s="107"/>
      <c r="X8486" s="62"/>
      <c r="Y8486" s="108"/>
    </row>
    <row r="8487" spans="23:25" x14ac:dyDescent="0.25">
      <c r="W8487" s="107"/>
      <c r="X8487" s="62"/>
      <c r="Y8487" s="108"/>
    </row>
    <row r="8488" spans="23:25" x14ac:dyDescent="0.25">
      <c r="W8488" s="107"/>
      <c r="X8488" s="62"/>
      <c r="Y8488" s="108"/>
    </row>
    <row r="8489" spans="23:25" x14ac:dyDescent="0.25">
      <c r="W8489" s="107"/>
      <c r="X8489" s="62"/>
      <c r="Y8489" s="108"/>
    </row>
    <row r="8490" spans="23:25" x14ac:dyDescent="0.25">
      <c r="W8490" s="107"/>
      <c r="X8490" s="62"/>
      <c r="Y8490" s="108"/>
    </row>
    <row r="8491" spans="23:25" x14ac:dyDescent="0.25">
      <c r="W8491" s="107"/>
      <c r="X8491" s="62"/>
      <c r="Y8491" s="108"/>
    </row>
    <row r="8492" spans="23:25" x14ac:dyDescent="0.25">
      <c r="W8492" s="107"/>
      <c r="X8492" s="62"/>
      <c r="Y8492" s="108"/>
    </row>
    <row r="8493" spans="23:25" x14ac:dyDescent="0.25">
      <c r="W8493" s="107"/>
      <c r="X8493" s="62"/>
      <c r="Y8493" s="108"/>
    </row>
    <row r="8494" spans="23:25" x14ac:dyDescent="0.25">
      <c r="W8494" s="107"/>
      <c r="X8494" s="62"/>
      <c r="Y8494" s="108"/>
    </row>
    <row r="8495" spans="23:25" x14ac:dyDescent="0.25">
      <c r="W8495" s="107"/>
      <c r="X8495" s="62"/>
      <c r="Y8495" s="108"/>
    </row>
    <row r="8496" spans="23:25" x14ac:dyDescent="0.25">
      <c r="W8496" s="107"/>
      <c r="X8496" s="62"/>
      <c r="Y8496" s="108"/>
    </row>
    <row r="8497" spans="23:25" x14ac:dyDescent="0.25">
      <c r="W8497" s="107"/>
      <c r="X8497" s="62"/>
      <c r="Y8497" s="108"/>
    </row>
    <row r="8498" spans="23:25" x14ac:dyDescent="0.25">
      <c r="W8498" s="107"/>
      <c r="X8498" s="62"/>
      <c r="Y8498" s="108"/>
    </row>
    <row r="8499" spans="23:25" x14ac:dyDescent="0.25">
      <c r="W8499" s="107"/>
      <c r="X8499" s="62"/>
      <c r="Y8499" s="108"/>
    </row>
    <row r="8500" spans="23:25" x14ac:dyDescent="0.25">
      <c r="W8500" s="107"/>
      <c r="X8500" s="62"/>
      <c r="Y8500" s="108"/>
    </row>
    <row r="8501" spans="23:25" x14ac:dyDescent="0.25">
      <c r="W8501" s="107"/>
      <c r="X8501" s="62"/>
      <c r="Y8501" s="108"/>
    </row>
    <row r="8502" spans="23:25" x14ac:dyDescent="0.25">
      <c r="W8502" s="107"/>
      <c r="X8502" s="62"/>
      <c r="Y8502" s="108"/>
    </row>
    <row r="8503" spans="23:25" x14ac:dyDescent="0.25">
      <c r="W8503" s="107"/>
      <c r="X8503" s="62"/>
      <c r="Y8503" s="108"/>
    </row>
    <row r="8504" spans="23:25" x14ac:dyDescent="0.25">
      <c r="W8504" s="107"/>
      <c r="X8504" s="62"/>
      <c r="Y8504" s="108"/>
    </row>
    <row r="8505" spans="23:25" x14ac:dyDescent="0.25">
      <c r="W8505" s="107"/>
      <c r="X8505" s="62"/>
      <c r="Y8505" s="108"/>
    </row>
    <row r="8506" spans="23:25" x14ac:dyDescent="0.25">
      <c r="W8506" s="107"/>
      <c r="X8506" s="62"/>
      <c r="Y8506" s="108"/>
    </row>
    <row r="8507" spans="23:25" x14ac:dyDescent="0.25">
      <c r="W8507" s="107"/>
      <c r="X8507" s="62"/>
      <c r="Y8507" s="108"/>
    </row>
    <row r="8508" spans="23:25" x14ac:dyDescent="0.25">
      <c r="W8508" s="107"/>
      <c r="X8508" s="62"/>
      <c r="Y8508" s="108"/>
    </row>
    <row r="8509" spans="23:25" x14ac:dyDescent="0.25">
      <c r="W8509" s="107"/>
      <c r="X8509" s="62"/>
      <c r="Y8509" s="108"/>
    </row>
    <row r="8510" spans="23:25" x14ac:dyDescent="0.25">
      <c r="W8510" s="107"/>
      <c r="X8510" s="62"/>
      <c r="Y8510" s="108"/>
    </row>
    <row r="8511" spans="23:25" x14ac:dyDescent="0.25">
      <c r="W8511" s="107"/>
      <c r="X8511" s="62"/>
      <c r="Y8511" s="108"/>
    </row>
    <row r="8512" spans="23:25" x14ac:dyDescent="0.25">
      <c r="W8512" s="107"/>
      <c r="X8512" s="62"/>
      <c r="Y8512" s="108"/>
    </row>
    <row r="8513" spans="23:25" x14ac:dyDescent="0.25">
      <c r="W8513" s="107"/>
      <c r="X8513" s="62"/>
      <c r="Y8513" s="108"/>
    </row>
    <row r="8514" spans="23:25" x14ac:dyDescent="0.25">
      <c r="W8514" s="107"/>
      <c r="X8514" s="62"/>
      <c r="Y8514" s="108"/>
    </row>
    <row r="8515" spans="23:25" x14ac:dyDescent="0.25">
      <c r="W8515" s="107"/>
      <c r="X8515" s="62"/>
      <c r="Y8515" s="108"/>
    </row>
    <row r="8516" spans="23:25" x14ac:dyDescent="0.25">
      <c r="W8516" s="107"/>
      <c r="X8516" s="62"/>
      <c r="Y8516" s="108"/>
    </row>
    <row r="8517" spans="23:25" x14ac:dyDescent="0.25">
      <c r="W8517" s="107"/>
      <c r="X8517" s="62"/>
      <c r="Y8517" s="108"/>
    </row>
    <row r="8518" spans="23:25" x14ac:dyDescent="0.25">
      <c r="W8518" s="107"/>
      <c r="X8518" s="62"/>
      <c r="Y8518" s="108"/>
    </row>
    <row r="8519" spans="23:25" x14ac:dyDescent="0.25">
      <c r="W8519" s="107"/>
      <c r="X8519" s="62"/>
      <c r="Y8519" s="108"/>
    </row>
    <row r="8520" spans="23:25" x14ac:dyDescent="0.25">
      <c r="W8520" s="107"/>
      <c r="X8520" s="62"/>
      <c r="Y8520" s="108"/>
    </row>
    <row r="8521" spans="23:25" x14ac:dyDescent="0.25">
      <c r="W8521" s="107"/>
      <c r="X8521" s="62"/>
      <c r="Y8521" s="108"/>
    </row>
    <row r="8522" spans="23:25" x14ac:dyDescent="0.25">
      <c r="W8522" s="107"/>
      <c r="X8522" s="62"/>
      <c r="Y8522" s="108"/>
    </row>
    <row r="8523" spans="23:25" x14ac:dyDescent="0.25">
      <c r="W8523" s="107"/>
      <c r="X8523" s="62"/>
      <c r="Y8523" s="108"/>
    </row>
    <row r="8524" spans="23:25" x14ac:dyDescent="0.25">
      <c r="W8524" s="107"/>
      <c r="X8524" s="62"/>
      <c r="Y8524" s="108"/>
    </row>
    <row r="8525" spans="23:25" x14ac:dyDescent="0.25">
      <c r="W8525" s="107"/>
      <c r="X8525" s="62"/>
      <c r="Y8525" s="108"/>
    </row>
    <row r="8526" spans="23:25" x14ac:dyDescent="0.25">
      <c r="W8526" s="107"/>
      <c r="X8526" s="62"/>
      <c r="Y8526" s="108"/>
    </row>
    <row r="8527" spans="23:25" x14ac:dyDescent="0.25">
      <c r="W8527" s="107"/>
      <c r="X8527" s="62"/>
      <c r="Y8527" s="108"/>
    </row>
    <row r="8528" spans="23:25" x14ac:dyDescent="0.25">
      <c r="W8528" s="107"/>
      <c r="X8528" s="62"/>
      <c r="Y8528" s="108"/>
    </row>
    <row r="8529" spans="23:25" x14ac:dyDescent="0.25">
      <c r="W8529" s="107"/>
      <c r="X8529" s="62"/>
      <c r="Y8529" s="108"/>
    </row>
    <row r="8530" spans="23:25" x14ac:dyDescent="0.25">
      <c r="W8530" s="107"/>
      <c r="X8530" s="62"/>
      <c r="Y8530" s="108"/>
    </row>
    <row r="8531" spans="23:25" x14ac:dyDescent="0.25">
      <c r="W8531" s="107"/>
      <c r="X8531" s="62"/>
      <c r="Y8531" s="108"/>
    </row>
    <row r="8532" spans="23:25" x14ac:dyDescent="0.25">
      <c r="W8532" s="107"/>
      <c r="X8532" s="62"/>
      <c r="Y8532" s="108"/>
    </row>
    <row r="8533" spans="23:25" x14ac:dyDescent="0.25">
      <c r="W8533" s="107"/>
      <c r="X8533" s="62"/>
      <c r="Y8533" s="108"/>
    </row>
    <row r="8534" spans="23:25" x14ac:dyDescent="0.25">
      <c r="W8534" s="107"/>
      <c r="X8534" s="62"/>
      <c r="Y8534" s="108"/>
    </row>
    <row r="8535" spans="23:25" x14ac:dyDescent="0.25">
      <c r="W8535" s="107"/>
      <c r="X8535" s="62"/>
      <c r="Y8535" s="108"/>
    </row>
    <row r="8536" spans="23:25" x14ac:dyDescent="0.25">
      <c r="W8536" s="107"/>
      <c r="X8536" s="62"/>
      <c r="Y8536" s="108"/>
    </row>
    <row r="8537" spans="23:25" x14ac:dyDescent="0.25">
      <c r="W8537" s="107"/>
      <c r="X8537" s="62"/>
      <c r="Y8537" s="108"/>
    </row>
    <row r="8538" spans="23:25" x14ac:dyDescent="0.25">
      <c r="W8538" s="107"/>
      <c r="X8538" s="62"/>
      <c r="Y8538" s="108"/>
    </row>
    <row r="8539" spans="23:25" x14ac:dyDescent="0.25">
      <c r="W8539" s="107"/>
      <c r="X8539" s="62"/>
      <c r="Y8539" s="108"/>
    </row>
    <row r="8540" spans="23:25" x14ac:dyDescent="0.25">
      <c r="W8540" s="107"/>
      <c r="X8540" s="62"/>
      <c r="Y8540" s="108"/>
    </row>
    <row r="8541" spans="23:25" x14ac:dyDescent="0.25">
      <c r="W8541" s="107"/>
      <c r="X8541" s="62"/>
      <c r="Y8541" s="108"/>
    </row>
    <row r="8542" spans="23:25" x14ac:dyDescent="0.25">
      <c r="W8542" s="107"/>
      <c r="X8542" s="62"/>
      <c r="Y8542" s="108"/>
    </row>
    <row r="8543" spans="23:25" x14ac:dyDescent="0.25">
      <c r="W8543" s="107"/>
      <c r="X8543" s="62"/>
      <c r="Y8543" s="108"/>
    </row>
    <row r="8544" spans="23:25" x14ac:dyDescent="0.25">
      <c r="W8544" s="107"/>
      <c r="X8544" s="62"/>
      <c r="Y8544" s="108"/>
    </row>
    <row r="8545" spans="23:25" x14ac:dyDescent="0.25">
      <c r="W8545" s="107"/>
      <c r="X8545" s="62"/>
      <c r="Y8545" s="108"/>
    </row>
    <row r="8546" spans="23:25" x14ac:dyDescent="0.25">
      <c r="W8546" s="107"/>
      <c r="X8546" s="62"/>
      <c r="Y8546" s="108"/>
    </row>
    <row r="8547" spans="23:25" x14ac:dyDescent="0.25">
      <c r="W8547" s="107"/>
      <c r="X8547" s="62"/>
      <c r="Y8547" s="108"/>
    </row>
    <row r="8548" spans="23:25" x14ac:dyDescent="0.25">
      <c r="W8548" s="107"/>
      <c r="X8548" s="62"/>
      <c r="Y8548" s="108"/>
    </row>
    <row r="8549" spans="23:25" x14ac:dyDescent="0.25">
      <c r="W8549" s="107"/>
      <c r="X8549" s="62"/>
      <c r="Y8549" s="108"/>
    </row>
    <row r="8550" spans="23:25" x14ac:dyDescent="0.25">
      <c r="W8550" s="107"/>
      <c r="X8550" s="62"/>
      <c r="Y8550" s="108"/>
    </row>
    <row r="8551" spans="23:25" x14ac:dyDescent="0.25">
      <c r="W8551" s="107"/>
      <c r="X8551" s="62"/>
      <c r="Y8551" s="108"/>
    </row>
    <row r="8552" spans="23:25" x14ac:dyDescent="0.25">
      <c r="W8552" s="107"/>
      <c r="X8552" s="62"/>
      <c r="Y8552" s="108"/>
    </row>
    <row r="8553" spans="23:25" x14ac:dyDescent="0.25">
      <c r="W8553" s="107"/>
      <c r="X8553" s="62"/>
      <c r="Y8553" s="108"/>
    </row>
    <row r="8554" spans="23:25" x14ac:dyDescent="0.25">
      <c r="W8554" s="107"/>
      <c r="X8554" s="62"/>
      <c r="Y8554" s="108"/>
    </row>
    <row r="8555" spans="23:25" x14ac:dyDescent="0.25">
      <c r="W8555" s="107"/>
      <c r="X8555" s="62"/>
      <c r="Y8555" s="108"/>
    </row>
    <row r="8556" spans="23:25" x14ac:dyDescent="0.25">
      <c r="W8556" s="107"/>
      <c r="X8556" s="62"/>
      <c r="Y8556" s="108"/>
    </row>
    <row r="8557" spans="23:25" x14ac:dyDescent="0.25">
      <c r="W8557" s="107"/>
      <c r="X8557" s="62"/>
      <c r="Y8557" s="108"/>
    </row>
    <row r="8558" spans="23:25" x14ac:dyDescent="0.25">
      <c r="W8558" s="107"/>
      <c r="X8558" s="62"/>
      <c r="Y8558" s="108"/>
    </row>
    <row r="8559" spans="23:25" x14ac:dyDescent="0.25">
      <c r="W8559" s="107"/>
      <c r="X8559" s="62"/>
      <c r="Y8559" s="108"/>
    </row>
    <row r="8560" spans="23:25" x14ac:dyDescent="0.25">
      <c r="W8560" s="107"/>
      <c r="X8560" s="62"/>
      <c r="Y8560" s="108"/>
    </row>
    <row r="8561" spans="23:25" x14ac:dyDescent="0.25">
      <c r="W8561" s="107"/>
      <c r="X8561" s="62"/>
      <c r="Y8561" s="108"/>
    </row>
    <row r="8562" spans="23:25" x14ac:dyDescent="0.25">
      <c r="W8562" s="107"/>
      <c r="X8562" s="62"/>
      <c r="Y8562" s="108"/>
    </row>
    <row r="8563" spans="23:25" x14ac:dyDescent="0.25">
      <c r="W8563" s="107"/>
      <c r="X8563" s="62"/>
      <c r="Y8563" s="108"/>
    </row>
    <row r="8564" spans="23:25" x14ac:dyDescent="0.25">
      <c r="W8564" s="107"/>
      <c r="X8564" s="62"/>
      <c r="Y8564" s="108"/>
    </row>
    <row r="8565" spans="23:25" x14ac:dyDescent="0.25">
      <c r="W8565" s="107"/>
      <c r="X8565" s="62"/>
      <c r="Y8565" s="108"/>
    </row>
    <row r="8566" spans="23:25" x14ac:dyDescent="0.25">
      <c r="W8566" s="107"/>
      <c r="X8566" s="62"/>
      <c r="Y8566" s="108"/>
    </row>
    <row r="8567" spans="23:25" x14ac:dyDescent="0.25">
      <c r="W8567" s="107"/>
      <c r="X8567" s="62"/>
      <c r="Y8567" s="108"/>
    </row>
    <row r="8568" spans="23:25" x14ac:dyDescent="0.25">
      <c r="W8568" s="107"/>
      <c r="X8568" s="62"/>
      <c r="Y8568" s="108"/>
    </row>
    <row r="8569" spans="23:25" x14ac:dyDescent="0.25">
      <c r="W8569" s="107"/>
      <c r="X8569" s="62"/>
      <c r="Y8569" s="108"/>
    </row>
    <row r="8570" spans="23:25" x14ac:dyDescent="0.25">
      <c r="W8570" s="107"/>
      <c r="X8570" s="62"/>
      <c r="Y8570" s="108"/>
    </row>
    <row r="8571" spans="23:25" x14ac:dyDescent="0.25">
      <c r="W8571" s="107"/>
      <c r="X8571" s="62"/>
      <c r="Y8571" s="108"/>
    </row>
    <row r="8572" spans="23:25" x14ac:dyDescent="0.25">
      <c r="W8572" s="107"/>
      <c r="X8572" s="62"/>
      <c r="Y8572" s="108"/>
    </row>
    <row r="8573" spans="23:25" x14ac:dyDescent="0.25">
      <c r="W8573" s="107"/>
      <c r="X8573" s="62"/>
      <c r="Y8573" s="108"/>
    </row>
    <row r="8574" spans="23:25" x14ac:dyDescent="0.25">
      <c r="W8574" s="107"/>
      <c r="X8574" s="62"/>
      <c r="Y8574" s="108"/>
    </row>
    <row r="8575" spans="23:25" x14ac:dyDescent="0.25">
      <c r="W8575" s="107"/>
      <c r="X8575" s="62"/>
      <c r="Y8575" s="108"/>
    </row>
    <row r="8576" spans="23:25" x14ac:dyDescent="0.25">
      <c r="W8576" s="107"/>
      <c r="X8576" s="62"/>
      <c r="Y8576" s="108"/>
    </row>
    <row r="8577" spans="23:25" x14ac:dyDescent="0.25">
      <c r="W8577" s="107"/>
      <c r="X8577" s="62"/>
      <c r="Y8577" s="108"/>
    </row>
    <row r="8578" spans="23:25" x14ac:dyDescent="0.25">
      <c r="W8578" s="107"/>
      <c r="X8578" s="62"/>
      <c r="Y8578" s="108"/>
    </row>
    <row r="8579" spans="23:25" x14ac:dyDescent="0.25">
      <c r="W8579" s="107"/>
      <c r="X8579" s="62"/>
      <c r="Y8579" s="108"/>
    </row>
    <row r="8580" spans="23:25" x14ac:dyDescent="0.25">
      <c r="W8580" s="107"/>
      <c r="X8580" s="62"/>
      <c r="Y8580" s="108"/>
    </row>
    <row r="8581" spans="23:25" x14ac:dyDescent="0.25">
      <c r="W8581" s="107"/>
      <c r="X8581" s="62"/>
      <c r="Y8581" s="108"/>
    </row>
    <row r="8582" spans="23:25" x14ac:dyDescent="0.25">
      <c r="W8582" s="107"/>
      <c r="X8582" s="62"/>
      <c r="Y8582" s="108"/>
    </row>
    <row r="8583" spans="23:25" x14ac:dyDescent="0.25">
      <c r="W8583" s="107"/>
      <c r="X8583" s="62"/>
      <c r="Y8583" s="108"/>
    </row>
    <row r="8584" spans="23:25" x14ac:dyDescent="0.25">
      <c r="W8584" s="107"/>
      <c r="X8584" s="62"/>
      <c r="Y8584" s="108"/>
    </row>
    <row r="8585" spans="23:25" x14ac:dyDescent="0.25">
      <c r="W8585" s="107"/>
      <c r="X8585" s="62"/>
      <c r="Y8585" s="108"/>
    </row>
    <row r="8586" spans="23:25" x14ac:dyDescent="0.25">
      <c r="W8586" s="107"/>
      <c r="X8586" s="62"/>
      <c r="Y8586" s="108"/>
    </row>
    <row r="8587" spans="23:25" x14ac:dyDescent="0.25">
      <c r="W8587" s="107"/>
      <c r="X8587" s="62"/>
      <c r="Y8587" s="108"/>
    </row>
    <row r="8588" spans="23:25" x14ac:dyDescent="0.25">
      <c r="W8588" s="107"/>
      <c r="X8588" s="62"/>
      <c r="Y8588" s="108"/>
    </row>
    <row r="8589" spans="23:25" x14ac:dyDescent="0.25">
      <c r="W8589" s="107"/>
      <c r="X8589" s="62"/>
      <c r="Y8589" s="108"/>
    </row>
    <row r="8590" spans="23:25" x14ac:dyDescent="0.25">
      <c r="W8590" s="107"/>
      <c r="X8590" s="62"/>
      <c r="Y8590" s="108"/>
    </row>
    <row r="8591" spans="23:25" x14ac:dyDescent="0.25">
      <c r="W8591" s="107"/>
      <c r="X8591" s="62"/>
      <c r="Y8591" s="108"/>
    </row>
    <row r="8592" spans="23:25" x14ac:dyDescent="0.25">
      <c r="W8592" s="107"/>
      <c r="X8592" s="62"/>
      <c r="Y8592" s="108"/>
    </row>
    <row r="8593" spans="23:25" x14ac:dyDescent="0.25">
      <c r="W8593" s="107"/>
      <c r="X8593" s="62"/>
      <c r="Y8593" s="108"/>
    </row>
    <row r="8594" spans="23:25" x14ac:dyDescent="0.25">
      <c r="W8594" s="107"/>
      <c r="X8594" s="62"/>
      <c r="Y8594" s="108"/>
    </row>
    <row r="8595" spans="23:25" x14ac:dyDescent="0.25">
      <c r="W8595" s="107"/>
      <c r="X8595" s="62"/>
      <c r="Y8595" s="108"/>
    </row>
    <row r="8596" spans="23:25" x14ac:dyDescent="0.25">
      <c r="W8596" s="107"/>
      <c r="X8596" s="62"/>
      <c r="Y8596" s="108"/>
    </row>
    <row r="8597" spans="23:25" x14ac:dyDescent="0.25">
      <c r="W8597" s="107"/>
      <c r="X8597" s="62"/>
      <c r="Y8597" s="108"/>
    </row>
    <row r="8598" spans="23:25" x14ac:dyDescent="0.25">
      <c r="W8598" s="107"/>
      <c r="X8598" s="62"/>
      <c r="Y8598" s="108"/>
    </row>
    <row r="8599" spans="23:25" x14ac:dyDescent="0.25">
      <c r="W8599" s="107"/>
      <c r="X8599" s="62"/>
      <c r="Y8599" s="108"/>
    </row>
    <row r="8600" spans="23:25" x14ac:dyDescent="0.25">
      <c r="W8600" s="107"/>
      <c r="X8600" s="62"/>
      <c r="Y8600" s="108"/>
    </row>
    <row r="8601" spans="23:25" x14ac:dyDescent="0.25">
      <c r="W8601" s="107"/>
      <c r="X8601" s="62"/>
      <c r="Y8601" s="108"/>
    </row>
    <row r="8602" spans="23:25" x14ac:dyDescent="0.25">
      <c r="W8602" s="107"/>
      <c r="X8602" s="62"/>
      <c r="Y8602" s="108"/>
    </row>
    <row r="8603" spans="23:25" x14ac:dyDescent="0.25">
      <c r="W8603" s="107"/>
      <c r="X8603" s="62"/>
      <c r="Y8603" s="108"/>
    </row>
    <row r="8604" spans="23:25" x14ac:dyDescent="0.25">
      <c r="W8604" s="107"/>
      <c r="X8604" s="62"/>
      <c r="Y8604" s="108"/>
    </row>
    <row r="8605" spans="23:25" x14ac:dyDescent="0.25">
      <c r="W8605" s="107"/>
      <c r="X8605" s="62"/>
      <c r="Y8605" s="108"/>
    </row>
    <row r="8606" spans="23:25" x14ac:dyDescent="0.25">
      <c r="W8606" s="107"/>
      <c r="X8606" s="62"/>
      <c r="Y8606" s="108"/>
    </row>
    <row r="8607" spans="23:25" x14ac:dyDescent="0.25">
      <c r="W8607" s="107"/>
      <c r="X8607" s="62"/>
      <c r="Y8607" s="108"/>
    </row>
    <row r="8608" spans="23:25" x14ac:dyDescent="0.25">
      <c r="W8608" s="107"/>
      <c r="X8608" s="62"/>
      <c r="Y8608" s="108"/>
    </row>
    <row r="8609" spans="23:25" x14ac:dyDescent="0.25">
      <c r="W8609" s="107"/>
      <c r="X8609" s="62"/>
      <c r="Y8609" s="108"/>
    </row>
    <row r="8610" spans="23:25" x14ac:dyDescent="0.25">
      <c r="W8610" s="107"/>
      <c r="X8610" s="62"/>
      <c r="Y8610" s="108"/>
    </row>
    <row r="8611" spans="23:25" x14ac:dyDescent="0.25">
      <c r="W8611" s="107"/>
      <c r="X8611" s="62"/>
      <c r="Y8611" s="108"/>
    </row>
    <row r="8612" spans="23:25" x14ac:dyDescent="0.25">
      <c r="W8612" s="107"/>
      <c r="X8612" s="62"/>
      <c r="Y8612" s="108"/>
    </row>
    <row r="8613" spans="23:25" x14ac:dyDescent="0.25">
      <c r="W8613" s="107"/>
      <c r="X8613" s="62"/>
      <c r="Y8613" s="108"/>
    </row>
    <row r="8614" spans="23:25" x14ac:dyDescent="0.25">
      <c r="W8614" s="107"/>
      <c r="X8614" s="62"/>
      <c r="Y8614" s="108"/>
    </row>
    <row r="8615" spans="23:25" x14ac:dyDescent="0.25">
      <c r="W8615" s="107"/>
      <c r="X8615" s="62"/>
      <c r="Y8615" s="108"/>
    </row>
    <row r="8616" spans="23:25" x14ac:dyDescent="0.25">
      <c r="W8616" s="107"/>
      <c r="X8616" s="62"/>
      <c r="Y8616" s="108"/>
    </row>
    <row r="8617" spans="23:25" x14ac:dyDescent="0.25">
      <c r="W8617" s="107"/>
      <c r="X8617" s="62"/>
      <c r="Y8617" s="108"/>
    </row>
    <row r="8618" spans="23:25" x14ac:dyDescent="0.25">
      <c r="W8618" s="107"/>
      <c r="X8618" s="62"/>
      <c r="Y8618" s="108"/>
    </row>
    <row r="8619" spans="23:25" x14ac:dyDescent="0.25">
      <c r="W8619" s="107"/>
      <c r="X8619" s="62"/>
      <c r="Y8619" s="108"/>
    </row>
    <row r="8620" spans="23:25" x14ac:dyDescent="0.25">
      <c r="W8620" s="107"/>
      <c r="X8620" s="62"/>
      <c r="Y8620" s="108"/>
    </row>
    <row r="8621" spans="23:25" x14ac:dyDescent="0.25">
      <c r="W8621" s="107"/>
      <c r="X8621" s="62"/>
      <c r="Y8621" s="108"/>
    </row>
    <row r="8622" spans="23:25" x14ac:dyDescent="0.25">
      <c r="W8622" s="107"/>
      <c r="X8622" s="62"/>
      <c r="Y8622" s="108"/>
    </row>
    <row r="8623" spans="23:25" x14ac:dyDescent="0.25">
      <c r="W8623" s="107"/>
      <c r="X8623" s="62"/>
      <c r="Y8623" s="108"/>
    </row>
    <row r="8624" spans="23:25" x14ac:dyDescent="0.25">
      <c r="W8624" s="107"/>
      <c r="X8624" s="62"/>
      <c r="Y8624" s="108"/>
    </row>
    <row r="8625" spans="23:25" x14ac:dyDescent="0.25">
      <c r="W8625" s="107"/>
      <c r="X8625" s="62"/>
      <c r="Y8625" s="108"/>
    </row>
    <row r="8626" spans="23:25" x14ac:dyDescent="0.25">
      <c r="W8626" s="107"/>
      <c r="X8626" s="62"/>
      <c r="Y8626" s="108"/>
    </row>
    <row r="8627" spans="23:25" x14ac:dyDescent="0.25">
      <c r="W8627" s="107"/>
      <c r="X8627" s="62"/>
      <c r="Y8627" s="108"/>
    </row>
    <row r="8628" spans="23:25" x14ac:dyDescent="0.25">
      <c r="W8628" s="107"/>
      <c r="X8628" s="62"/>
      <c r="Y8628" s="108"/>
    </row>
    <row r="8629" spans="23:25" x14ac:dyDescent="0.25">
      <c r="W8629" s="107"/>
      <c r="X8629" s="62"/>
      <c r="Y8629" s="108"/>
    </row>
    <row r="8630" spans="23:25" x14ac:dyDescent="0.25">
      <c r="W8630" s="107"/>
      <c r="X8630" s="62"/>
      <c r="Y8630" s="108"/>
    </row>
    <row r="8631" spans="23:25" x14ac:dyDescent="0.25">
      <c r="W8631" s="107"/>
      <c r="X8631" s="62"/>
      <c r="Y8631" s="108"/>
    </row>
    <row r="8632" spans="23:25" x14ac:dyDescent="0.25">
      <c r="W8632" s="107"/>
      <c r="X8632" s="62"/>
      <c r="Y8632" s="108"/>
    </row>
    <row r="8633" spans="23:25" x14ac:dyDescent="0.25">
      <c r="W8633" s="107"/>
      <c r="X8633" s="62"/>
      <c r="Y8633" s="108"/>
    </row>
    <row r="8634" spans="23:25" x14ac:dyDescent="0.25">
      <c r="W8634" s="107"/>
      <c r="X8634" s="62"/>
      <c r="Y8634" s="108"/>
    </row>
    <row r="8635" spans="23:25" x14ac:dyDescent="0.25">
      <c r="W8635" s="107"/>
      <c r="X8635" s="62"/>
      <c r="Y8635" s="108"/>
    </row>
    <row r="8636" spans="23:25" x14ac:dyDescent="0.25">
      <c r="W8636" s="107"/>
      <c r="X8636" s="62"/>
      <c r="Y8636" s="108"/>
    </row>
    <row r="8637" spans="23:25" x14ac:dyDescent="0.25">
      <c r="W8637" s="107"/>
      <c r="X8637" s="62"/>
      <c r="Y8637" s="108"/>
    </row>
    <row r="8638" spans="23:25" x14ac:dyDescent="0.25">
      <c r="W8638" s="107"/>
      <c r="X8638" s="62"/>
      <c r="Y8638" s="108"/>
    </row>
    <row r="8639" spans="23:25" x14ac:dyDescent="0.25">
      <c r="W8639" s="107"/>
      <c r="X8639" s="62"/>
      <c r="Y8639" s="108"/>
    </row>
    <row r="8640" spans="23:25" x14ac:dyDescent="0.25">
      <c r="W8640" s="107"/>
      <c r="X8640" s="62"/>
      <c r="Y8640" s="108"/>
    </row>
    <row r="8641" spans="23:25" x14ac:dyDescent="0.25">
      <c r="W8641" s="107"/>
      <c r="X8641" s="62"/>
      <c r="Y8641" s="108"/>
    </row>
    <row r="8642" spans="23:25" x14ac:dyDescent="0.25">
      <c r="W8642" s="107"/>
      <c r="X8642" s="62"/>
      <c r="Y8642" s="108"/>
    </row>
    <row r="8643" spans="23:25" x14ac:dyDescent="0.25">
      <c r="W8643" s="107"/>
      <c r="X8643" s="62"/>
      <c r="Y8643" s="108"/>
    </row>
    <row r="8644" spans="23:25" x14ac:dyDescent="0.25">
      <c r="W8644" s="107"/>
      <c r="X8644" s="62"/>
      <c r="Y8644" s="108"/>
    </row>
    <row r="8645" spans="23:25" x14ac:dyDescent="0.25">
      <c r="W8645" s="107"/>
      <c r="X8645" s="62"/>
      <c r="Y8645" s="108"/>
    </row>
    <row r="8646" spans="23:25" x14ac:dyDescent="0.25">
      <c r="W8646" s="107"/>
      <c r="X8646" s="62"/>
      <c r="Y8646" s="108"/>
    </row>
    <row r="8647" spans="23:25" x14ac:dyDescent="0.25">
      <c r="W8647" s="107"/>
      <c r="X8647" s="62"/>
      <c r="Y8647" s="108"/>
    </row>
    <row r="8648" spans="23:25" x14ac:dyDescent="0.25">
      <c r="W8648" s="107"/>
      <c r="X8648" s="62"/>
      <c r="Y8648" s="108"/>
    </row>
    <row r="8649" spans="23:25" x14ac:dyDescent="0.25">
      <c r="W8649" s="107"/>
      <c r="X8649" s="62"/>
      <c r="Y8649" s="108"/>
    </row>
    <row r="8650" spans="23:25" x14ac:dyDescent="0.25">
      <c r="W8650" s="107"/>
      <c r="X8650" s="62"/>
      <c r="Y8650" s="108"/>
    </row>
    <row r="8651" spans="23:25" x14ac:dyDescent="0.25">
      <c r="W8651" s="107"/>
      <c r="X8651" s="62"/>
      <c r="Y8651" s="108"/>
    </row>
    <row r="8652" spans="23:25" x14ac:dyDescent="0.25">
      <c r="W8652" s="107"/>
      <c r="X8652" s="62"/>
      <c r="Y8652" s="108"/>
    </row>
    <row r="8653" spans="23:25" x14ac:dyDescent="0.25">
      <c r="W8653" s="107"/>
      <c r="X8653" s="62"/>
      <c r="Y8653" s="108"/>
    </row>
    <row r="8654" spans="23:25" x14ac:dyDescent="0.25">
      <c r="W8654" s="107"/>
      <c r="X8654" s="62"/>
      <c r="Y8654" s="108"/>
    </row>
    <row r="8655" spans="23:25" x14ac:dyDescent="0.25">
      <c r="W8655" s="107"/>
      <c r="X8655" s="62"/>
      <c r="Y8655" s="108"/>
    </row>
    <row r="8656" spans="23:25" x14ac:dyDescent="0.25">
      <c r="W8656" s="107"/>
      <c r="X8656" s="62"/>
      <c r="Y8656" s="108"/>
    </row>
    <row r="8657" spans="23:25" x14ac:dyDescent="0.25">
      <c r="W8657" s="107"/>
      <c r="X8657" s="62"/>
      <c r="Y8657" s="108"/>
    </row>
    <row r="8658" spans="23:25" x14ac:dyDescent="0.25">
      <c r="W8658" s="107"/>
      <c r="X8658" s="62"/>
      <c r="Y8658" s="108"/>
    </row>
    <row r="8659" spans="23:25" x14ac:dyDescent="0.25">
      <c r="W8659" s="107"/>
      <c r="X8659" s="62"/>
      <c r="Y8659" s="108"/>
    </row>
    <row r="8660" spans="23:25" x14ac:dyDescent="0.25">
      <c r="W8660" s="107"/>
      <c r="X8660" s="62"/>
      <c r="Y8660" s="108"/>
    </row>
    <row r="8661" spans="23:25" x14ac:dyDescent="0.25">
      <c r="W8661" s="107"/>
      <c r="X8661" s="62"/>
      <c r="Y8661" s="108"/>
    </row>
    <row r="8662" spans="23:25" x14ac:dyDescent="0.25">
      <c r="W8662" s="107"/>
      <c r="X8662" s="62"/>
      <c r="Y8662" s="108"/>
    </row>
    <row r="8663" spans="23:25" x14ac:dyDescent="0.25">
      <c r="W8663" s="107"/>
      <c r="X8663" s="62"/>
      <c r="Y8663" s="108"/>
    </row>
    <row r="8664" spans="23:25" x14ac:dyDescent="0.25">
      <c r="W8664" s="107"/>
      <c r="X8664" s="62"/>
      <c r="Y8664" s="108"/>
    </row>
    <row r="8665" spans="23:25" x14ac:dyDescent="0.25">
      <c r="W8665" s="107"/>
      <c r="X8665" s="62"/>
      <c r="Y8665" s="108"/>
    </row>
    <row r="8666" spans="23:25" x14ac:dyDescent="0.25">
      <c r="W8666" s="107"/>
      <c r="X8666" s="62"/>
      <c r="Y8666" s="108"/>
    </row>
    <row r="8667" spans="23:25" x14ac:dyDescent="0.25">
      <c r="W8667" s="107"/>
      <c r="X8667" s="62"/>
      <c r="Y8667" s="108"/>
    </row>
    <row r="8668" spans="23:25" x14ac:dyDescent="0.25">
      <c r="W8668" s="107"/>
      <c r="X8668" s="62"/>
      <c r="Y8668" s="108"/>
    </row>
    <row r="8669" spans="23:25" x14ac:dyDescent="0.25">
      <c r="W8669" s="107"/>
      <c r="X8669" s="62"/>
      <c r="Y8669" s="108"/>
    </row>
    <row r="8670" spans="23:25" x14ac:dyDescent="0.25">
      <c r="W8670" s="107"/>
      <c r="X8670" s="62"/>
      <c r="Y8670" s="108"/>
    </row>
    <row r="8671" spans="23:25" x14ac:dyDescent="0.25">
      <c r="W8671" s="107"/>
      <c r="X8671" s="62"/>
      <c r="Y8671" s="108"/>
    </row>
    <row r="8672" spans="23:25" x14ac:dyDescent="0.25">
      <c r="W8672" s="107"/>
      <c r="X8672" s="62"/>
      <c r="Y8672" s="108"/>
    </row>
    <row r="8673" spans="23:25" x14ac:dyDescent="0.25">
      <c r="W8673" s="107"/>
      <c r="X8673" s="62"/>
      <c r="Y8673" s="108"/>
    </row>
    <row r="8674" spans="23:25" x14ac:dyDescent="0.25">
      <c r="W8674" s="107"/>
      <c r="X8674" s="62"/>
      <c r="Y8674" s="108"/>
    </row>
    <row r="8675" spans="23:25" x14ac:dyDescent="0.25">
      <c r="W8675" s="107"/>
      <c r="X8675" s="62"/>
      <c r="Y8675" s="108"/>
    </row>
    <row r="8676" spans="23:25" x14ac:dyDescent="0.25">
      <c r="W8676" s="107"/>
      <c r="X8676" s="62"/>
      <c r="Y8676" s="108"/>
    </row>
    <row r="8677" spans="23:25" x14ac:dyDescent="0.25">
      <c r="W8677" s="107"/>
      <c r="X8677" s="62"/>
      <c r="Y8677" s="108"/>
    </row>
    <row r="8678" spans="23:25" x14ac:dyDescent="0.25">
      <c r="W8678" s="107"/>
      <c r="X8678" s="62"/>
      <c r="Y8678" s="108"/>
    </row>
    <row r="8679" spans="23:25" x14ac:dyDescent="0.25">
      <c r="W8679" s="107"/>
      <c r="X8679" s="62"/>
      <c r="Y8679" s="108"/>
    </row>
    <row r="8680" spans="23:25" x14ac:dyDescent="0.25">
      <c r="W8680" s="107"/>
      <c r="X8680" s="62"/>
      <c r="Y8680" s="108"/>
    </row>
    <row r="8681" spans="23:25" x14ac:dyDescent="0.25">
      <c r="W8681" s="107"/>
      <c r="X8681" s="62"/>
      <c r="Y8681" s="108"/>
    </row>
    <row r="8682" spans="23:25" x14ac:dyDescent="0.25">
      <c r="W8682" s="107"/>
      <c r="X8682" s="62"/>
      <c r="Y8682" s="108"/>
    </row>
    <row r="8683" spans="23:25" x14ac:dyDescent="0.25">
      <c r="W8683" s="107"/>
      <c r="X8683" s="62"/>
      <c r="Y8683" s="108"/>
    </row>
    <row r="8684" spans="23:25" x14ac:dyDescent="0.25">
      <c r="W8684" s="107"/>
      <c r="X8684" s="62"/>
      <c r="Y8684" s="108"/>
    </row>
    <row r="8685" spans="23:25" x14ac:dyDescent="0.25">
      <c r="W8685" s="107"/>
      <c r="X8685" s="62"/>
      <c r="Y8685" s="108"/>
    </row>
    <row r="8686" spans="23:25" x14ac:dyDescent="0.25">
      <c r="W8686" s="107"/>
      <c r="X8686" s="62"/>
      <c r="Y8686" s="108"/>
    </row>
    <row r="8687" spans="23:25" x14ac:dyDescent="0.25">
      <c r="W8687" s="107"/>
      <c r="X8687" s="62"/>
      <c r="Y8687" s="108"/>
    </row>
    <row r="8688" spans="23:25" x14ac:dyDescent="0.25">
      <c r="W8688" s="107"/>
      <c r="X8688" s="62"/>
      <c r="Y8688" s="108"/>
    </row>
    <row r="8689" spans="23:25" x14ac:dyDescent="0.25">
      <c r="W8689" s="107"/>
      <c r="X8689" s="62"/>
      <c r="Y8689" s="108"/>
    </row>
    <row r="8690" spans="23:25" x14ac:dyDescent="0.25">
      <c r="W8690" s="107"/>
      <c r="X8690" s="62"/>
      <c r="Y8690" s="108"/>
    </row>
    <row r="8691" spans="23:25" x14ac:dyDescent="0.25">
      <c r="W8691" s="107"/>
      <c r="X8691" s="62"/>
      <c r="Y8691" s="108"/>
    </row>
    <row r="8692" spans="23:25" x14ac:dyDescent="0.25">
      <c r="W8692" s="107"/>
      <c r="X8692" s="62"/>
      <c r="Y8692" s="108"/>
    </row>
    <row r="8693" spans="23:25" x14ac:dyDescent="0.25">
      <c r="W8693" s="107"/>
      <c r="X8693" s="62"/>
      <c r="Y8693" s="108"/>
    </row>
    <row r="8694" spans="23:25" x14ac:dyDescent="0.25">
      <c r="W8694" s="107"/>
      <c r="X8694" s="62"/>
      <c r="Y8694" s="108"/>
    </row>
    <row r="8695" spans="23:25" x14ac:dyDescent="0.25">
      <c r="W8695" s="107"/>
      <c r="X8695" s="62"/>
      <c r="Y8695" s="108"/>
    </row>
    <row r="8696" spans="23:25" x14ac:dyDescent="0.25">
      <c r="W8696" s="107"/>
      <c r="X8696" s="62"/>
      <c r="Y8696" s="108"/>
    </row>
    <row r="8697" spans="23:25" x14ac:dyDescent="0.25">
      <c r="W8697" s="107"/>
      <c r="X8697" s="62"/>
      <c r="Y8697" s="108"/>
    </row>
    <row r="8698" spans="23:25" x14ac:dyDescent="0.25">
      <c r="W8698" s="107"/>
      <c r="X8698" s="62"/>
      <c r="Y8698" s="108"/>
    </row>
    <row r="8699" spans="23:25" x14ac:dyDescent="0.25">
      <c r="W8699" s="107"/>
      <c r="X8699" s="62"/>
      <c r="Y8699" s="108"/>
    </row>
    <row r="8700" spans="23:25" x14ac:dyDescent="0.25">
      <c r="W8700" s="107"/>
      <c r="X8700" s="62"/>
      <c r="Y8700" s="108"/>
    </row>
    <row r="8701" spans="23:25" x14ac:dyDescent="0.25">
      <c r="W8701" s="107"/>
      <c r="X8701" s="62"/>
      <c r="Y8701" s="108"/>
    </row>
    <row r="8702" spans="23:25" x14ac:dyDescent="0.25">
      <c r="W8702" s="107"/>
      <c r="X8702" s="62"/>
      <c r="Y8702" s="108"/>
    </row>
    <row r="8703" spans="23:25" x14ac:dyDescent="0.25">
      <c r="W8703" s="107"/>
      <c r="X8703" s="62"/>
      <c r="Y8703" s="108"/>
    </row>
    <row r="8704" spans="23:25" x14ac:dyDescent="0.25">
      <c r="W8704" s="107"/>
      <c r="X8704" s="62"/>
      <c r="Y8704" s="108"/>
    </row>
    <row r="8705" spans="23:25" x14ac:dyDescent="0.25">
      <c r="W8705" s="107"/>
      <c r="X8705" s="62"/>
      <c r="Y8705" s="108"/>
    </row>
    <row r="8706" spans="23:25" x14ac:dyDescent="0.25">
      <c r="W8706" s="107"/>
      <c r="X8706" s="62"/>
      <c r="Y8706" s="108"/>
    </row>
    <row r="8707" spans="23:25" x14ac:dyDescent="0.25">
      <c r="W8707" s="107"/>
      <c r="X8707" s="62"/>
      <c r="Y8707" s="108"/>
    </row>
    <row r="8708" spans="23:25" x14ac:dyDescent="0.25">
      <c r="W8708" s="107"/>
      <c r="X8708" s="62"/>
      <c r="Y8708" s="108"/>
    </row>
    <row r="8709" spans="23:25" x14ac:dyDescent="0.25">
      <c r="W8709" s="107"/>
      <c r="X8709" s="62"/>
      <c r="Y8709" s="108"/>
    </row>
    <row r="8710" spans="23:25" x14ac:dyDescent="0.25">
      <c r="W8710" s="107"/>
      <c r="X8710" s="62"/>
      <c r="Y8710" s="108"/>
    </row>
    <row r="8711" spans="23:25" x14ac:dyDescent="0.25">
      <c r="W8711" s="107"/>
      <c r="X8711" s="62"/>
      <c r="Y8711" s="108"/>
    </row>
    <row r="8712" spans="23:25" x14ac:dyDescent="0.25">
      <c r="W8712" s="107"/>
      <c r="X8712" s="62"/>
      <c r="Y8712" s="108"/>
    </row>
    <row r="8713" spans="23:25" x14ac:dyDescent="0.25">
      <c r="W8713" s="107"/>
      <c r="X8713" s="62"/>
      <c r="Y8713" s="108"/>
    </row>
    <row r="8714" spans="23:25" x14ac:dyDescent="0.25">
      <c r="W8714" s="107"/>
      <c r="X8714" s="62"/>
      <c r="Y8714" s="108"/>
    </row>
    <row r="8715" spans="23:25" x14ac:dyDescent="0.25">
      <c r="W8715" s="107"/>
      <c r="X8715" s="62"/>
      <c r="Y8715" s="108"/>
    </row>
    <row r="8716" spans="23:25" x14ac:dyDescent="0.25">
      <c r="W8716" s="107"/>
      <c r="X8716" s="62"/>
      <c r="Y8716" s="108"/>
    </row>
    <row r="8717" spans="23:25" x14ac:dyDescent="0.25">
      <c r="W8717" s="107"/>
      <c r="X8717" s="62"/>
      <c r="Y8717" s="108"/>
    </row>
    <row r="8718" spans="23:25" x14ac:dyDescent="0.25">
      <c r="W8718" s="107"/>
      <c r="X8718" s="62"/>
      <c r="Y8718" s="108"/>
    </row>
    <row r="8719" spans="23:25" x14ac:dyDescent="0.25">
      <c r="W8719" s="107"/>
      <c r="X8719" s="62"/>
      <c r="Y8719" s="108"/>
    </row>
    <row r="8720" spans="23:25" x14ac:dyDescent="0.25">
      <c r="W8720" s="107"/>
      <c r="X8720" s="62"/>
      <c r="Y8720" s="108"/>
    </row>
    <row r="8721" spans="23:25" x14ac:dyDescent="0.25">
      <c r="W8721" s="107"/>
      <c r="X8721" s="62"/>
      <c r="Y8721" s="108"/>
    </row>
    <row r="8722" spans="23:25" x14ac:dyDescent="0.25">
      <c r="W8722" s="107"/>
      <c r="X8722" s="62"/>
      <c r="Y8722" s="108"/>
    </row>
    <row r="8723" spans="23:25" x14ac:dyDescent="0.25">
      <c r="W8723" s="107"/>
      <c r="X8723" s="62"/>
      <c r="Y8723" s="108"/>
    </row>
    <row r="8724" spans="23:25" x14ac:dyDescent="0.25">
      <c r="W8724" s="107"/>
      <c r="X8724" s="62"/>
      <c r="Y8724" s="108"/>
    </row>
    <row r="8725" spans="23:25" x14ac:dyDescent="0.25">
      <c r="W8725" s="107"/>
      <c r="X8725" s="62"/>
      <c r="Y8725" s="108"/>
    </row>
    <row r="8726" spans="23:25" x14ac:dyDescent="0.25">
      <c r="W8726" s="107"/>
      <c r="X8726" s="62"/>
      <c r="Y8726" s="108"/>
    </row>
    <row r="8727" spans="23:25" x14ac:dyDescent="0.25">
      <c r="W8727" s="107"/>
      <c r="X8727" s="62"/>
      <c r="Y8727" s="108"/>
    </row>
    <row r="8728" spans="23:25" x14ac:dyDescent="0.25">
      <c r="W8728" s="107"/>
      <c r="X8728" s="62"/>
      <c r="Y8728" s="108"/>
    </row>
    <row r="8729" spans="23:25" x14ac:dyDescent="0.25">
      <c r="W8729" s="107"/>
      <c r="X8729" s="62"/>
      <c r="Y8729" s="108"/>
    </row>
    <row r="8730" spans="23:25" x14ac:dyDescent="0.25">
      <c r="W8730" s="107"/>
      <c r="X8730" s="62"/>
      <c r="Y8730" s="108"/>
    </row>
    <row r="8731" spans="23:25" x14ac:dyDescent="0.25">
      <c r="W8731" s="107"/>
      <c r="X8731" s="62"/>
      <c r="Y8731" s="108"/>
    </row>
    <row r="8732" spans="23:25" x14ac:dyDescent="0.25">
      <c r="W8732" s="107"/>
      <c r="X8732" s="62"/>
      <c r="Y8732" s="108"/>
    </row>
    <row r="8733" spans="23:25" x14ac:dyDescent="0.25">
      <c r="W8733" s="107"/>
      <c r="X8733" s="62"/>
      <c r="Y8733" s="108"/>
    </row>
    <row r="8734" spans="23:25" x14ac:dyDescent="0.25">
      <c r="W8734" s="107"/>
      <c r="X8734" s="62"/>
      <c r="Y8734" s="108"/>
    </row>
    <row r="8735" spans="23:25" x14ac:dyDescent="0.25">
      <c r="W8735" s="107"/>
      <c r="X8735" s="62"/>
      <c r="Y8735" s="108"/>
    </row>
    <row r="8736" spans="23:25" x14ac:dyDescent="0.25">
      <c r="W8736" s="107"/>
      <c r="X8736" s="62"/>
      <c r="Y8736" s="108"/>
    </row>
    <row r="8737" spans="23:25" x14ac:dyDescent="0.25">
      <c r="W8737" s="107"/>
      <c r="X8737" s="62"/>
      <c r="Y8737" s="108"/>
    </row>
    <row r="8738" spans="23:25" x14ac:dyDescent="0.25">
      <c r="W8738" s="107"/>
      <c r="X8738" s="62"/>
      <c r="Y8738" s="108"/>
    </row>
    <row r="8739" spans="23:25" x14ac:dyDescent="0.25">
      <c r="W8739" s="107"/>
      <c r="X8739" s="62"/>
      <c r="Y8739" s="108"/>
    </row>
    <row r="8740" spans="23:25" x14ac:dyDescent="0.25">
      <c r="W8740" s="107"/>
      <c r="X8740" s="62"/>
      <c r="Y8740" s="108"/>
    </row>
    <row r="8741" spans="23:25" x14ac:dyDescent="0.25">
      <c r="W8741" s="107"/>
      <c r="X8741" s="62"/>
      <c r="Y8741" s="108"/>
    </row>
    <row r="8742" spans="23:25" x14ac:dyDescent="0.25">
      <c r="W8742" s="107"/>
      <c r="X8742" s="62"/>
      <c r="Y8742" s="108"/>
    </row>
    <row r="8743" spans="23:25" x14ac:dyDescent="0.25">
      <c r="W8743" s="107"/>
      <c r="X8743" s="62"/>
      <c r="Y8743" s="108"/>
    </row>
    <row r="8744" spans="23:25" x14ac:dyDescent="0.25">
      <c r="W8744" s="107"/>
      <c r="X8744" s="62"/>
      <c r="Y8744" s="108"/>
    </row>
    <row r="8745" spans="23:25" x14ac:dyDescent="0.25">
      <c r="W8745" s="107"/>
      <c r="X8745" s="62"/>
      <c r="Y8745" s="108"/>
    </row>
    <row r="8746" spans="23:25" x14ac:dyDescent="0.25">
      <c r="W8746" s="107"/>
      <c r="X8746" s="62"/>
      <c r="Y8746" s="108"/>
    </row>
    <row r="8747" spans="23:25" x14ac:dyDescent="0.25">
      <c r="W8747" s="107"/>
      <c r="X8747" s="62"/>
      <c r="Y8747" s="108"/>
    </row>
    <row r="8748" spans="23:25" x14ac:dyDescent="0.25">
      <c r="W8748" s="107"/>
      <c r="X8748" s="62"/>
      <c r="Y8748" s="108"/>
    </row>
    <row r="8749" spans="23:25" x14ac:dyDescent="0.25">
      <c r="W8749" s="107"/>
      <c r="X8749" s="62"/>
      <c r="Y8749" s="108"/>
    </row>
    <row r="8750" spans="23:25" x14ac:dyDescent="0.25">
      <c r="W8750" s="107"/>
      <c r="X8750" s="62"/>
      <c r="Y8750" s="108"/>
    </row>
    <row r="8751" spans="23:25" x14ac:dyDescent="0.25">
      <c r="W8751" s="107"/>
      <c r="X8751" s="62"/>
      <c r="Y8751" s="108"/>
    </row>
    <row r="8752" spans="23:25" x14ac:dyDescent="0.25">
      <c r="W8752" s="107"/>
      <c r="X8752" s="62"/>
      <c r="Y8752" s="108"/>
    </row>
    <row r="8753" spans="23:25" x14ac:dyDescent="0.25">
      <c r="W8753" s="107"/>
      <c r="X8753" s="62"/>
      <c r="Y8753" s="108"/>
    </row>
    <row r="8754" spans="23:25" x14ac:dyDescent="0.25">
      <c r="W8754" s="107"/>
      <c r="X8754" s="62"/>
      <c r="Y8754" s="108"/>
    </row>
    <row r="8755" spans="23:25" x14ac:dyDescent="0.25">
      <c r="W8755" s="107"/>
      <c r="X8755" s="62"/>
      <c r="Y8755" s="108"/>
    </row>
    <row r="8756" spans="23:25" x14ac:dyDescent="0.25">
      <c r="W8756" s="107"/>
      <c r="X8756" s="62"/>
      <c r="Y8756" s="108"/>
    </row>
    <row r="8757" spans="23:25" x14ac:dyDescent="0.25">
      <c r="W8757" s="107"/>
      <c r="X8757" s="62"/>
      <c r="Y8757" s="108"/>
    </row>
    <row r="8758" spans="23:25" x14ac:dyDescent="0.25">
      <c r="W8758" s="107"/>
      <c r="X8758" s="62"/>
      <c r="Y8758" s="108"/>
    </row>
    <row r="8759" spans="23:25" x14ac:dyDescent="0.25">
      <c r="W8759" s="107"/>
      <c r="X8759" s="62"/>
      <c r="Y8759" s="108"/>
    </row>
    <row r="8760" spans="23:25" x14ac:dyDescent="0.25">
      <c r="W8760" s="107"/>
      <c r="X8760" s="62"/>
      <c r="Y8760" s="108"/>
    </row>
    <row r="8761" spans="23:25" x14ac:dyDescent="0.25">
      <c r="W8761" s="107"/>
      <c r="X8761" s="62"/>
      <c r="Y8761" s="108"/>
    </row>
    <row r="8762" spans="23:25" x14ac:dyDescent="0.25">
      <c r="W8762" s="107"/>
      <c r="X8762" s="62"/>
      <c r="Y8762" s="108"/>
    </row>
    <row r="8763" spans="23:25" x14ac:dyDescent="0.25">
      <c r="W8763" s="107"/>
      <c r="X8763" s="62"/>
      <c r="Y8763" s="108"/>
    </row>
    <row r="8764" spans="23:25" x14ac:dyDescent="0.25">
      <c r="W8764" s="107"/>
      <c r="X8764" s="62"/>
      <c r="Y8764" s="108"/>
    </row>
    <row r="8765" spans="23:25" x14ac:dyDescent="0.25">
      <c r="W8765" s="107"/>
      <c r="X8765" s="62"/>
      <c r="Y8765" s="108"/>
    </row>
    <row r="8766" spans="23:25" x14ac:dyDescent="0.25">
      <c r="W8766" s="107"/>
      <c r="X8766" s="62"/>
      <c r="Y8766" s="108"/>
    </row>
    <row r="8767" spans="23:25" x14ac:dyDescent="0.25">
      <c r="W8767" s="107"/>
      <c r="X8767" s="62"/>
      <c r="Y8767" s="108"/>
    </row>
    <row r="8768" spans="23:25" x14ac:dyDescent="0.25">
      <c r="W8768" s="107"/>
      <c r="X8768" s="62"/>
      <c r="Y8768" s="108"/>
    </row>
    <row r="8769" spans="23:25" x14ac:dyDescent="0.25">
      <c r="W8769" s="107"/>
      <c r="X8769" s="62"/>
      <c r="Y8769" s="108"/>
    </row>
    <row r="8770" spans="23:25" x14ac:dyDescent="0.25">
      <c r="W8770" s="107"/>
      <c r="X8770" s="62"/>
      <c r="Y8770" s="108"/>
    </row>
    <row r="8771" spans="23:25" x14ac:dyDescent="0.25">
      <c r="W8771" s="107"/>
      <c r="X8771" s="62"/>
      <c r="Y8771" s="108"/>
    </row>
    <row r="8772" spans="23:25" x14ac:dyDescent="0.25">
      <c r="W8772" s="107"/>
      <c r="X8772" s="62"/>
      <c r="Y8772" s="108"/>
    </row>
    <row r="8773" spans="23:25" x14ac:dyDescent="0.25">
      <c r="W8773" s="107"/>
      <c r="X8773" s="62"/>
      <c r="Y8773" s="108"/>
    </row>
    <row r="8774" spans="23:25" x14ac:dyDescent="0.25">
      <c r="W8774" s="107"/>
      <c r="X8774" s="62"/>
      <c r="Y8774" s="108"/>
    </row>
    <row r="8775" spans="23:25" x14ac:dyDescent="0.25">
      <c r="W8775" s="107"/>
      <c r="X8775" s="62"/>
      <c r="Y8775" s="108"/>
    </row>
    <row r="8776" spans="23:25" x14ac:dyDescent="0.25">
      <c r="W8776" s="107"/>
      <c r="X8776" s="62"/>
      <c r="Y8776" s="108"/>
    </row>
    <row r="8777" spans="23:25" x14ac:dyDescent="0.25">
      <c r="W8777" s="107"/>
      <c r="X8777" s="62"/>
      <c r="Y8777" s="108"/>
    </row>
    <row r="8778" spans="23:25" x14ac:dyDescent="0.25">
      <c r="W8778" s="107"/>
      <c r="X8778" s="62"/>
      <c r="Y8778" s="108"/>
    </row>
    <row r="8779" spans="23:25" x14ac:dyDescent="0.25">
      <c r="W8779" s="107"/>
      <c r="X8779" s="62"/>
      <c r="Y8779" s="108"/>
    </row>
    <row r="8780" spans="23:25" x14ac:dyDescent="0.25">
      <c r="W8780" s="107"/>
      <c r="X8780" s="62"/>
      <c r="Y8780" s="108"/>
    </row>
    <row r="8781" spans="23:25" x14ac:dyDescent="0.25">
      <c r="W8781" s="107"/>
      <c r="X8781" s="62"/>
      <c r="Y8781" s="108"/>
    </row>
    <row r="8782" spans="23:25" x14ac:dyDescent="0.25">
      <c r="W8782" s="107"/>
      <c r="X8782" s="62"/>
      <c r="Y8782" s="108"/>
    </row>
    <row r="8783" spans="23:25" x14ac:dyDescent="0.25">
      <c r="W8783" s="107"/>
      <c r="X8783" s="62"/>
      <c r="Y8783" s="108"/>
    </row>
    <row r="8784" spans="23:25" x14ac:dyDescent="0.25">
      <c r="W8784" s="107"/>
      <c r="X8784" s="62"/>
      <c r="Y8784" s="108"/>
    </row>
    <row r="8785" spans="23:25" x14ac:dyDescent="0.25">
      <c r="W8785" s="107"/>
      <c r="X8785" s="62"/>
      <c r="Y8785" s="108"/>
    </row>
    <row r="8786" spans="23:25" x14ac:dyDescent="0.25">
      <c r="W8786" s="107"/>
      <c r="X8786" s="62"/>
      <c r="Y8786" s="108"/>
    </row>
    <row r="8787" spans="23:25" x14ac:dyDescent="0.25">
      <c r="W8787" s="107"/>
      <c r="X8787" s="62"/>
      <c r="Y8787" s="108"/>
    </row>
    <row r="8788" spans="23:25" x14ac:dyDescent="0.25">
      <c r="W8788" s="107"/>
      <c r="X8788" s="62"/>
      <c r="Y8788" s="108"/>
    </row>
    <row r="8789" spans="23:25" x14ac:dyDescent="0.25">
      <c r="W8789" s="107"/>
      <c r="X8789" s="62"/>
      <c r="Y8789" s="108"/>
    </row>
    <row r="8790" spans="23:25" x14ac:dyDescent="0.25">
      <c r="W8790" s="107"/>
      <c r="X8790" s="62"/>
      <c r="Y8790" s="108"/>
    </row>
    <row r="8791" spans="23:25" x14ac:dyDescent="0.25">
      <c r="W8791" s="107"/>
      <c r="X8791" s="62"/>
      <c r="Y8791" s="108"/>
    </row>
    <row r="8792" spans="23:25" x14ac:dyDescent="0.25">
      <c r="W8792" s="107"/>
      <c r="X8792" s="62"/>
      <c r="Y8792" s="108"/>
    </row>
    <row r="8793" spans="23:25" x14ac:dyDescent="0.25">
      <c r="W8793" s="107"/>
      <c r="X8793" s="62"/>
      <c r="Y8793" s="108"/>
    </row>
    <row r="8794" spans="23:25" x14ac:dyDescent="0.25">
      <c r="W8794" s="107"/>
      <c r="X8794" s="62"/>
      <c r="Y8794" s="108"/>
    </row>
    <row r="8795" spans="23:25" x14ac:dyDescent="0.25">
      <c r="W8795" s="107"/>
      <c r="X8795" s="62"/>
      <c r="Y8795" s="108"/>
    </row>
    <row r="8796" spans="23:25" x14ac:dyDescent="0.25">
      <c r="W8796" s="107"/>
      <c r="X8796" s="62"/>
      <c r="Y8796" s="108"/>
    </row>
    <row r="8797" spans="23:25" x14ac:dyDescent="0.25">
      <c r="W8797" s="107"/>
      <c r="X8797" s="62"/>
      <c r="Y8797" s="108"/>
    </row>
    <row r="8798" spans="23:25" x14ac:dyDescent="0.25">
      <c r="W8798" s="107"/>
      <c r="X8798" s="62"/>
      <c r="Y8798" s="108"/>
    </row>
    <row r="8799" spans="23:25" x14ac:dyDescent="0.25">
      <c r="W8799" s="107"/>
      <c r="X8799" s="62"/>
      <c r="Y8799" s="108"/>
    </row>
    <row r="8800" spans="23:25" x14ac:dyDescent="0.25">
      <c r="W8800" s="107"/>
      <c r="X8800" s="62"/>
      <c r="Y8800" s="108"/>
    </row>
    <row r="8801" spans="23:25" x14ac:dyDescent="0.25">
      <c r="W8801" s="107"/>
      <c r="X8801" s="62"/>
      <c r="Y8801" s="108"/>
    </row>
    <row r="8802" spans="23:25" x14ac:dyDescent="0.25">
      <c r="W8802" s="107"/>
      <c r="X8802" s="62"/>
      <c r="Y8802" s="108"/>
    </row>
    <row r="8803" spans="23:25" x14ac:dyDescent="0.25">
      <c r="W8803" s="107"/>
      <c r="X8803" s="62"/>
      <c r="Y8803" s="108"/>
    </row>
    <row r="8804" spans="23:25" x14ac:dyDescent="0.25">
      <c r="W8804" s="107"/>
      <c r="X8804" s="62"/>
      <c r="Y8804" s="108"/>
    </row>
    <row r="8805" spans="23:25" x14ac:dyDescent="0.25">
      <c r="W8805" s="107"/>
      <c r="X8805" s="62"/>
      <c r="Y8805" s="108"/>
    </row>
    <row r="8806" spans="23:25" x14ac:dyDescent="0.25">
      <c r="W8806" s="107"/>
      <c r="X8806" s="62"/>
      <c r="Y8806" s="108"/>
    </row>
    <row r="8807" spans="23:25" x14ac:dyDescent="0.25">
      <c r="W8807" s="107"/>
      <c r="X8807" s="62"/>
      <c r="Y8807" s="108"/>
    </row>
    <row r="8808" spans="23:25" x14ac:dyDescent="0.25">
      <c r="W8808" s="107"/>
      <c r="X8808" s="62"/>
      <c r="Y8808" s="108"/>
    </row>
    <row r="8809" spans="23:25" x14ac:dyDescent="0.25">
      <c r="W8809" s="107"/>
      <c r="X8809" s="62"/>
      <c r="Y8809" s="108"/>
    </row>
    <row r="8810" spans="23:25" x14ac:dyDescent="0.25">
      <c r="W8810" s="107"/>
      <c r="X8810" s="62"/>
      <c r="Y8810" s="108"/>
    </row>
    <row r="8811" spans="23:25" x14ac:dyDescent="0.25">
      <c r="W8811" s="107"/>
      <c r="X8811" s="62"/>
      <c r="Y8811" s="108"/>
    </row>
    <row r="8812" spans="23:25" x14ac:dyDescent="0.25">
      <c r="W8812" s="107"/>
      <c r="X8812" s="62"/>
      <c r="Y8812" s="108"/>
    </row>
    <row r="8813" spans="23:25" x14ac:dyDescent="0.25">
      <c r="W8813" s="107"/>
      <c r="X8813" s="62"/>
      <c r="Y8813" s="108"/>
    </row>
    <row r="8814" spans="23:25" x14ac:dyDescent="0.25">
      <c r="W8814" s="107"/>
      <c r="X8814" s="62"/>
      <c r="Y8814" s="108"/>
    </row>
    <row r="8815" spans="23:25" x14ac:dyDescent="0.25">
      <c r="W8815" s="107"/>
      <c r="X8815" s="62"/>
      <c r="Y8815" s="108"/>
    </row>
    <row r="8816" spans="23:25" x14ac:dyDescent="0.25">
      <c r="W8816" s="107"/>
      <c r="X8816" s="62"/>
      <c r="Y8816" s="108"/>
    </row>
    <row r="8817" spans="23:25" x14ac:dyDescent="0.25">
      <c r="W8817" s="107"/>
      <c r="X8817" s="62"/>
      <c r="Y8817" s="108"/>
    </row>
    <row r="8818" spans="23:25" x14ac:dyDescent="0.25">
      <c r="W8818" s="107"/>
      <c r="X8818" s="62"/>
      <c r="Y8818" s="108"/>
    </row>
    <row r="8819" spans="23:25" x14ac:dyDescent="0.25">
      <c r="W8819" s="107"/>
      <c r="X8819" s="62"/>
      <c r="Y8819" s="108"/>
    </row>
    <row r="8820" spans="23:25" x14ac:dyDescent="0.25">
      <c r="W8820" s="107"/>
      <c r="X8820" s="62"/>
      <c r="Y8820" s="108"/>
    </row>
    <row r="8821" spans="23:25" x14ac:dyDescent="0.25">
      <c r="W8821" s="107"/>
      <c r="X8821" s="62"/>
      <c r="Y8821" s="108"/>
    </row>
    <row r="8822" spans="23:25" x14ac:dyDescent="0.25">
      <c r="W8822" s="107"/>
      <c r="X8822" s="62"/>
      <c r="Y8822" s="108"/>
    </row>
    <row r="8823" spans="23:25" x14ac:dyDescent="0.25">
      <c r="W8823" s="107"/>
      <c r="X8823" s="62"/>
      <c r="Y8823" s="108"/>
    </row>
    <row r="8824" spans="23:25" x14ac:dyDescent="0.25">
      <c r="W8824" s="107"/>
      <c r="X8824" s="62"/>
      <c r="Y8824" s="108"/>
    </row>
    <row r="8825" spans="23:25" x14ac:dyDescent="0.25">
      <c r="W8825" s="107"/>
      <c r="X8825" s="62"/>
      <c r="Y8825" s="108"/>
    </row>
    <row r="8826" spans="23:25" x14ac:dyDescent="0.25">
      <c r="W8826" s="107"/>
      <c r="X8826" s="62"/>
      <c r="Y8826" s="108"/>
    </row>
    <row r="8827" spans="23:25" x14ac:dyDescent="0.25">
      <c r="W8827" s="107"/>
      <c r="X8827" s="62"/>
      <c r="Y8827" s="108"/>
    </row>
    <row r="8828" spans="23:25" x14ac:dyDescent="0.25">
      <c r="W8828" s="107"/>
      <c r="X8828" s="62"/>
      <c r="Y8828" s="108"/>
    </row>
    <row r="8829" spans="23:25" x14ac:dyDescent="0.25">
      <c r="W8829" s="107"/>
      <c r="X8829" s="62"/>
      <c r="Y8829" s="108"/>
    </row>
    <row r="8830" spans="23:25" x14ac:dyDescent="0.25">
      <c r="W8830" s="107"/>
      <c r="X8830" s="62"/>
      <c r="Y8830" s="108"/>
    </row>
    <row r="8831" spans="23:25" x14ac:dyDescent="0.25">
      <c r="W8831" s="107"/>
      <c r="X8831" s="62"/>
      <c r="Y8831" s="108"/>
    </row>
    <row r="8832" spans="23:25" x14ac:dyDescent="0.25">
      <c r="W8832" s="107"/>
      <c r="X8832" s="62"/>
      <c r="Y8832" s="108"/>
    </row>
    <row r="8833" spans="23:25" x14ac:dyDescent="0.25">
      <c r="W8833" s="107"/>
      <c r="X8833" s="62"/>
      <c r="Y8833" s="108"/>
    </row>
    <row r="8834" spans="23:25" x14ac:dyDescent="0.25">
      <c r="W8834" s="107"/>
      <c r="X8834" s="62"/>
      <c r="Y8834" s="108"/>
    </row>
    <row r="8835" spans="23:25" x14ac:dyDescent="0.25">
      <c r="W8835" s="107"/>
      <c r="X8835" s="62"/>
      <c r="Y8835" s="108"/>
    </row>
    <row r="8836" spans="23:25" x14ac:dyDescent="0.25">
      <c r="W8836" s="107"/>
      <c r="X8836" s="62"/>
      <c r="Y8836" s="108"/>
    </row>
    <row r="8837" spans="23:25" x14ac:dyDescent="0.25">
      <c r="W8837" s="107"/>
      <c r="X8837" s="62"/>
      <c r="Y8837" s="108"/>
    </row>
    <row r="8838" spans="23:25" x14ac:dyDescent="0.25">
      <c r="W8838" s="107"/>
      <c r="X8838" s="62"/>
      <c r="Y8838" s="108"/>
    </row>
    <row r="8839" spans="23:25" x14ac:dyDescent="0.25">
      <c r="W8839" s="107"/>
      <c r="X8839" s="62"/>
      <c r="Y8839" s="108"/>
    </row>
    <row r="8840" spans="23:25" x14ac:dyDescent="0.25">
      <c r="W8840" s="107"/>
      <c r="X8840" s="62"/>
      <c r="Y8840" s="108"/>
    </row>
    <row r="8841" spans="23:25" x14ac:dyDescent="0.25">
      <c r="W8841" s="107"/>
      <c r="X8841" s="62"/>
      <c r="Y8841" s="108"/>
    </row>
    <row r="8842" spans="23:25" x14ac:dyDescent="0.25">
      <c r="W8842" s="107"/>
      <c r="X8842" s="62"/>
      <c r="Y8842" s="108"/>
    </row>
    <row r="8843" spans="23:25" x14ac:dyDescent="0.25">
      <c r="W8843" s="107"/>
      <c r="X8843" s="62"/>
      <c r="Y8843" s="108"/>
    </row>
    <row r="8844" spans="23:25" x14ac:dyDescent="0.25">
      <c r="W8844" s="107"/>
      <c r="X8844" s="62"/>
      <c r="Y8844" s="108"/>
    </row>
    <row r="8845" spans="23:25" x14ac:dyDescent="0.25">
      <c r="W8845" s="107"/>
      <c r="X8845" s="62"/>
      <c r="Y8845" s="108"/>
    </row>
    <row r="8846" spans="23:25" x14ac:dyDescent="0.25">
      <c r="W8846" s="107"/>
      <c r="X8846" s="62"/>
      <c r="Y8846" s="108"/>
    </row>
    <row r="8847" spans="23:25" x14ac:dyDescent="0.25">
      <c r="W8847" s="107"/>
      <c r="X8847" s="62"/>
      <c r="Y8847" s="108"/>
    </row>
    <row r="8848" spans="23:25" x14ac:dyDescent="0.25">
      <c r="W8848" s="107"/>
      <c r="X8848" s="62"/>
      <c r="Y8848" s="108"/>
    </row>
    <row r="8849" spans="23:25" x14ac:dyDescent="0.25">
      <c r="W8849" s="107"/>
      <c r="X8849" s="62"/>
      <c r="Y8849" s="108"/>
    </row>
    <row r="8850" spans="23:25" x14ac:dyDescent="0.25">
      <c r="W8850" s="107"/>
      <c r="X8850" s="62"/>
      <c r="Y8850" s="108"/>
    </row>
    <row r="8851" spans="23:25" x14ac:dyDescent="0.25">
      <c r="W8851" s="107"/>
      <c r="X8851" s="62"/>
      <c r="Y8851" s="108"/>
    </row>
    <row r="8852" spans="23:25" x14ac:dyDescent="0.25">
      <c r="W8852" s="107"/>
      <c r="X8852" s="62"/>
      <c r="Y8852" s="108"/>
    </row>
    <row r="8853" spans="23:25" x14ac:dyDescent="0.25">
      <c r="W8853" s="107"/>
      <c r="X8853" s="62"/>
      <c r="Y8853" s="108"/>
    </row>
    <row r="8854" spans="23:25" x14ac:dyDescent="0.25">
      <c r="W8854" s="107"/>
      <c r="X8854" s="62"/>
      <c r="Y8854" s="108"/>
    </row>
    <row r="8855" spans="23:25" x14ac:dyDescent="0.25">
      <c r="W8855" s="107"/>
      <c r="X8855" s="62"/>
      <c r="Y8855" s="108"/>
    </row>
    <row r="8856" spans="23:25" x14ac:dyDescent="0.25">
      <c r="W8856" s="107"/>
      <c r="X8856" s="62"/>
      <c r="Y8856" s="108"/>
    </row>
    <row r="8857" spans="23:25" x14ac:dyDescent="0.25">
      <c r="W8857" s="107"/>
      <c r="X8857" s="62"/>
      <c r="Y8857" s="108"/>
    </row>
    <row r="8858" spans="23:25" x14ac:dyDescent="0.25">
      <c r="W8858" s="107"/>
      <c r="X8858" s="62"/>
      <c r="Y8858" s="108"/>
    </row>
    <row r="8859" spans="23:25" x14ac:dyDescent="0.25">
      <c r="W8859" s="107"/>
      <c r="X8859" s="62"/>
      <c r="Y8859" s="108"/>
    </row>
    <row r="8860" spans="23:25" x14ac:dyDescent="0.25">
      <c r="W8860" s="107"/>
      <c r="X8860" s="62"/>
      <c r="Y8860" s="108"/>
    </row>
    <row r="8861" spans="23:25" x14ac:dyDescent="0.25">
      <c r="W8861" s="107"/>
      <c r="X8861" s="62"/>
      <c r="Y8861" s="108"/>
    </row>
    <row r="8862" spans="23:25" x14ac:dyDescent="0.25">
      <c r="W8862" s="107"/>
      <c r="X8862" s="62"/>
      <c r="Y8862" s="108"/>
    </row>
    <row r="8863" spans="23:25" x14ac:dyDescent="0.25">
      <c r="W8863" s="107"/>
      <c r="X8863" s="62"/>
      <c r="Y8863" s="108"/>
    </row>
    <row r="8864" spans="23:25" x14ac:dyDescent="0.25">
      <c r="W8864" s="107"/>
      <c r="X8864" s="62"/>
      <c r="Y8864" s="108"/>
    </row>
    <row r="8865" spans="23:25" x14ac:dyDescent="0.25">
      <c r="W8865" s="107"/>
      <c r="X8865" s="62"/>
      <c r="Y8865" s="108"/>
    </row>
    <row r="8866" spans="23:25" x14ac:dyDescent="0.25">
      <c r="W8866" s="107"/>
      <c r="X8866" s="62"/>
      <c r="Y8866" s="108"/>
    </row>
    <row r="8867" spans="23:25" x14ac:dyDescent="0.25">
      <c r="W8867" s="107"/>
      <c r="X8867" s="62"/>
      <c r="Y8867" s="108"/>
    </row>
    <row r="8868" spans="23:25" x14ac:dyDescent="0.25">
      <c r="W8868" s="107"/>
      <c r="X8868" s="62"/>
      <c r="Y8868" s="108"/>
    </row>
    <row r="8869" spans="23:25" x14ac:dyDescent="0.25">
      <c r="W8869" s="107"/>
      <c r="X8869" s="62"/>
      <c r="Y8869" s="108"/>
    </row>
    <row r="8870" spans="23:25" x14ac:dyDescent="0.25">
      <c r="W8870" s="107"/>
      <c r="X8870" s="62"/>
      <c r="Y8870" s="108"/>
    </row>
    <row r="8871" spans="23:25" x14ac:dyDescent="0.25">
      <c r="W8871" s="107"/>
      <c r="X8871" s="62"/>
      <c r="Y8871" s="108"/>
    </row>
    <row r="8872" spans="23:25" x14ac:dyDescent="0.25">
      <c r="W8872" s="107"/>
      <c r="X8872" s="62"/>
      <c r="Y8872" s="108"/>
    </row>
    <row r="8873" spans="23:25" x14ac:dyDescent="0.25">
      <c r="W8873" s="107"/>
      <c r="X8873" s="62"/>
      <c r="Y8873" s="108"/>
    </row>
    <row r="8874" spans="23:25" x14ac:dyDescent="0.25">
      <c r="W8874" s="107"/>
      <c r="X8874" s="62"/>
      <c r="Y8874" s="108"/>
    </row>
    <row r="8875" spans="23:25" x14ac:dyDescent="0.25">
      <c r="W8875" s="107"/>
      <c r="X8875" s="62"/>
      <c r="Y8875" s="108"/>
    </row>
    <row r="8876" spans="23:25" x14ac:dyDescent="0.25">
      <c r="W8876" s="107"/>
      <c r="X8876" s="62"/>
      <c r="Y8876" s="108"/>
    </row>
    <row r="8877" spans="23:25" x14ac:dyDescent="0.25">
      <c r="W8877" s="107"/>
      <c r="X8877" s="62"/>
      <c r="Y8877" s="108"/>
    </row>
    <row r="8878" spans="23:25" x14ac:dyDescent="0.25">
      <c r="W8878" s="107"/>
      <c r="X8878" s="62"/>
      <c r="Y8878" s="108"/>
    </row>
    <row r="8879" spans="23:25" x14ac:dyDescent="0.25">
      <c r="W8879" s="107"/>
      <c r="X8879" s="62"/>
      <c r="Y8879" s="108"/>
    </row>
    <row r="8880" spans="23:25" x14ac:dyDescent="0.25">
      <c r="W8880" s="107"/>
      <c r="X8880" s="62"/>
      <c r="Y8880" s="108"/>
    </row>
    <row r="8881" spans="23:25" x14ac:dyDescent="0.25">
      <c r="W8881" s="107"/>
      <c r="X8881" s="62"/>
      <c r="Y8881" s="108"/>
    </row>
    <row r="8882" spans="23:25" x14ac:dyDescent="0.25">
      <c r="W8882" s="107"/>
      <c r="X8882" s="62"/>
      <c r="Y8882" s="108"/>
    </row>
    <row r="8883" spans="23:25" x14ac:dyDescent="0.25">
      <c r="W8883" s="107"/>
      <c r="X8883" s="62"/>
      <c r="Y8883" s="108"/>
    </row>
    <row r="8884" spans="23:25" x14ac:dyDescent="0.25">
      <c r="W8884" s="107"/>
      <c r="X8884" s="62"/>
      <c r="Y8884" s="108"/>
    </row>
    <row r="8885" spans="23:25" x14ac:dyDescent="0.25">
      <c r="W8885" s="107"/>
      <c r="X8885" s="62"/>
      <c r="Y8885" s="108"/>
    </row>
    <row r="8886" spans="23:25" x14ac:dyDescent="0.25">
      <c r="W8886" s="107"/>
      <c r="X8886" s="62"/>
      <c r="Y8886" s="108"/>
    </row>
    <row r="8887" spans="23:25" x14ac:dyDescent="0.25">
      <c r="W8887" s="107"/>
      <c r="X8887" s="62"/>
      <c r="Y8887" s="108"/>
    </row>
    <row r="8888" spans="23:25" x14ac:dyDescent="0.25">
      <c r="W8888" s="107"/>
      <c r="X8888" s="62"/>
      <c r="Y8888" s="108"/>
    </row>
    <row r="8889" spans="23:25" x14ac:dyDescent="0.25">
      <c r="W8889" s="107"/>
      <c r="X8889" s="62"/>
      <c r="Y8889" s="108"/>
    </row>
    <row r="8890" spans="23:25" x14ac:dyDescent="0.25">
      <c r="W8890" s="107"/>
      <c r="X8890" s="62"/>
      <c r="Y8890" s="108"/>
    </row>
    <row r="8891" spans="23:25" x14ac:dyDescent="0.25">
      <c r="W8891" s="107"/>
      <c r="X8891" s="62"/>
      <c r="Y8891" s="108"/>
    </row>
    <row r="8892" spans="23:25" x14ac:dyDescent="0.25">
      <c r="W8892" s="107"/>
      <c r="X8892" s="62"/>
      <c r="Y8892" s="108"/>
    </row>
    <row r="8893" spans="23:25" x14ac:dyDescent="0.25">
      <c r="W8893" s="107"/>
      <c r="X8893" s="62"/>
      <c r="Y8893" s="108"/>
    </row>
    <row r="8894" spans="23:25" x14ac:dyDescent="0.25">
      <c r="W8894" s="107"/>
      <c r="X8894" s="62"/>
      <c r="Y8894" s="108"/>
    </row>
    <row r="8895" spans="23:25" x14ac:dyDescent="0.25">
      <c r="W8895" s="107"/>
      <c r="X8895" s="62"/>
      <c r="Y8895" s="108"/>
    </row>
    <row r="8896" spans="23:25" x14ac:dyDescent="0.25">
      <c r="W8896" s="107"/>
      <c r="X8896" s="62"/>
      <c r="Y8896" s="108"/>
    </row>
    <row r="8897" spans="23:25" x14ac:dyDescent="0.25">
      <c r="W8897" s="107"/>
      <c r="X8897" s="62"/>
      <c r="Y8897" s="108"/>
    </row>
    <row r="8898" spans="23:25" x14ac:dyDescent="0.25">
      <c r="W8898" s="107"/>
      <c r="X8898" s="62"/>
      <c r="Y8898" s="108"/>
    </row>
    <row r="8899" spans="23:25" x14ac:dyDescent="0.25">
      <c r="W8899" s="107"/>
      <c r="X8899" s="62"/>
      <c r="Y8899" s="108"/>
    </row>
    <row r="8900" spans="23:25" x14ac:dyDescent="0.25">
      <c r="W8900" s="107"/>
      <c r="X8900" s="62"/>
      <c r="Y8900" s="108"/>
    </row>
    <row r="8901" spans="23:25" x14ac:dyDescent="0.25">
      <c r="W8901" s="107"/>
      <c r="X8901" s="62"/>
      <c r="Y8901" s="108"/>
    </row>
    <row r="8902" spans="23:25" x14ac:dyDescent="0.25">
      <c r="W8902" s="107"/>
      <c r="X8902" s="62"/>
      <c r="Y8902" s="108"/>
    </row>
    <row r="8903" spans="23:25" x14ac:dyDescent="0.25">
      <c r="W8903" s="107"/>
      <c r="X8903" s="62"/>
      <c r="Y8903" s="108"/>
    </row>
    <row r="8904" spans="23:25" x14ac:dyDescent="0.25">
      <c r="W8904" s="107"/>
      <c r="X8904" s="62"/>
      <c r="Y8904" s="108"/>
    </row>
    <row r="8905" spans="23:25" x14ac:dyDescent="0.25">
      <c r="W8905" s="107"/>
      <c r="X8905" s="62"/>
      <c r="Y8905" s="108"/>
    </row>
    <row r="8906" spans="23:25" x14ac:dyDescent="0.25">
      <c r="W8906" s="107"/>
      <c r="X8906" s="62"/>
      <c r="Y8906" s="108"/>
    </row>
    <row r="8907" spans="23:25" x14ac:dyDescent="0.25">
      <c r="W8907" s="107"/>
      <c r="X8907" s="62"/>
      <c r="Y8907" s="108"/>
    </row>
    <row r="8908" spans="23:25" x14ac:dyDescent="0.25">
      <c r="W8908" s="107"/>
      <c r="X8908" s="62"/>
      <c r="Y8908" s="108"/>
    </row>
    <row r="8909" spans="23:25" x14ac:dyDescent="0.25">
      <c r="W8909" s="107"/>
      <c r="X8909" s="62"/>
      <c r="Y8909" s="108"/>
    </row>
    <row r="8910" spans="23:25" x14ac:dyDescent="0.25">
      <c r="W8910" s="107"/>
      <c r="X8910" s="62"/>
      <c r="Y8910" s="108"/>
    </row>
    <row r="8911" spans="23:25" x14ac:dyDescent="0.25">
      <c r="W8911" s="107"/>
      <c r="X8911" s="62"/>
      <c r="Y8911" s="108"/>
    </row>
    <row r="8912" spans="23:25" x14ac:dyDescent="0.25">
      <c r="W8912" s="107"/>
      <c r="X8912" s="62"/>
      <c r="Y8912" s="108"/>
    </row>
    <row r="8913" spans="23:25" x14ac:dyDescent="0.25">
      <c r="W8913" s="107"/>
      <c r="X8913" s="62"/>
      <c r="Y8913" s="108"/>
    </row>
    <row r="8914" spans="23:25" x14ac:dyDescent="0.25">
      <c r="W8914" s="107"/>
      <c r="X8914" s="62"/>
      <c r="Y8914" s="108"/>
    </row>
    <row r="8915" spans="23:25" x14ac:dyDescent="0.25">
      <c r="W8915" s="107"/>
      <c r="X8915" s="62"/>
      <c r="Y8915" s="108"/>
    </row>
    <row r="8916" spans="23:25" x14ac:dyDescent="0.25">
      <c r="W8916" s="107"/>
      <c r="X8916" s="62"/>
      <c r="Y8916" s="108"/>
    </row>
    <row r="8917" spans="23:25" x14ac:dyDescent="0.25">
      <c r="W8917" s="107"/>
      <c r="X8917" s="62"/>
      <c r="Y8917" s="108"/>
    </row>
    <row r="8918" spans="23:25" x14ac:dyDescent="0.25">
      <c r="W8918" s="107"/>
      <c r="X8918" s="62"/>
      <c r="Y8918" s="108"/>
    </row>
    <row r="8919" spans="23:25" x14ac:dyDescent="0.25">
      <c r="W8919" s="107"/>
      <c r="X8919" s="62"/>
      <c r="Y8919" s="108"/>
    </row>
    <row r="8920" spans="23:25" x14ac:dyDescent="0.25">
      <c r="W8920" s="107"/>
      <c r="X8920" s="62"/>
      <c r="Y8920" s="108"/>
    </row>
    <row r="8921" spans="23:25" x14ac:dyDescent="0.25">
      <c r="W8921" s="107"/>
      <c r="X8921" s="62"/>
      <c r="Y8921" s="108"/>
    </row>
    <row r="8922" spans="23:25" x14ac:dyDescent="0.25">
      <c r="W8922" s="107"/>
      <c r="X8922" s="62"/>
      <c r="Y8922" s="108"/>
    </row>
    <row r="8923" spans="23:25" x14ac:dyDescent="0.25">
      <c r="W8923" s="107"/>
      <c r="X8923" s="62"/>
      <c r="Y8923" s="108"/>
    </row>
    <row r="8924" spans="23:25" x14ac:dyDescent="0.25">
      <c r="W8924" s="107"/>
      <c r="X8924" s="62"/>
      <c r="Y8924" s="108"/>
    </row>
    <row r="8925" spans="23:25" x14ac:dyDescent="0.25">
      <c r="W8925" s="107"/>
      <c r="X8925" s="62"/>
      <c r="Y8925" s="108"/>
    </row>
    <row r="8926" spans="23:25" x14ac:dyDescent="0.25">
      <c r="W8926" s="107"/>
      <c r="X8926" s="62"/>
      <c r="Y8926" s="108"/>
    </row>
    <row r="8927" spans="23:25" x14ac:dyDescent="0.25">
      <c r="W8927" s="107"/>
      <c r="X8927" s="62"/>
      <c r="Y8927" s="108"/>
    </row>
    <row r="8928" spans="23:25" x14ac:dyDescent="0.25">
      <c r="W8928" s="107"/>
      <c r="X8928" s="62"/>
      <c r="Y8928" s="108"/>
    </row>
    <row r="8929" spans="23:25" x14ac:dyDescent="0.25">
      <c r="W8929" s="107"/>
      <c r="X8929" s="62"/>
      <c r="Y8929" s="108"/>
    </row>
    <row r="8930" spans="23:25" x14ac:dyDescent="0.25">
      <c r="W8930" s="107"/>
      <c r="X8930" s="62"/>
      <c r="Y8930" s="108"/>
    </row>
    <row r="8931" spans="23:25" x14ac:dyDescent="0.25">
      <c r="W8931" s="107"/>
      <c r="X8931" s="62"/>
      <c r="Y8931" s="108"/>
    </row>
    <row r="8932" spans="23:25" x14ac:dyDescent="0.25">
      <c r="W8932" s="107"/>
      <c r="X8932" s="62"/>
      <c r="Y8932" s="108"/>
    </row>
    <row r="8933" spans="23:25" x14ac:dyDescent="0.25">
      <c r="W8933" s="107"/>
      <c r="X8933" s="62"/>
      <c r="Y8933" s="108"/>
    </row>
    <row r="8934" spans="23:25" x14ac:dyDescent="0.25">
      <c r="W8934" s="107"/>
      <c r="X8934" s="62"/>
      <c r="Y8934" s="108"/>
    </row>
    <row r="8935" spans="23:25" x14ac:dyDescent="0.25">
      <c r="W8935" s="107"/>
      <c r="X8935" s="62"/>
      <c r="Y8935" s="108"/>
    </row>
    <row r="8936" spans="23:25" x14ac:dyDescent="0.25">
      <c r="W8936" s="107"/>
      <c r="X8936" s="62"/>
      <c r="Y8936" s="108"/>
    </row>
    <row r="8937" spans="23:25" x14ac:dyDescent="0.25">
      <c r="W8937" s="107"/>
      <c r="X8937" s="62"/>
      <c r="Y8937" s="108"/>
    </row>
    <row r="8938" spans="23:25" x14ac:dyDescent="0.25">
      <c r="W8938" s="107"/>
      <c r="X8938" s="62"/>
      <c r="Y8938" s="108"/>
    </row>
    <row r="8939" spans="23:25" x14ac:dyDescent="0.25">
      <c r="W8939" s="107"/>
      <c r="X8939" s="62"/>
      <c r="Y8939" s="108"/>
    </row>
    <row r="8940" spans="23:25" x14ac:dyDescent="0.25">
      <c r="W8940" s="107"/>
      <c r="X8940" s="62"/>
      <c r="Y8940" s="108"/>
    </row>
    <row r="8941" spans="23:25" x14ac:dyDescent="0.25">
      <c r="W8941" s="107"/>
      <c r="X8941" s="62"/>
      <c r="Y8941" s="108"/>
    </row>
    <row r="8942" spans="23:25" x14ac:dyDescent="0.25">
      <c r="W8942" s="107"/>
      <c r="X8942" s="62"/>
      <c r="Y8942" s="108"/>
    </row>
    <row r="8943" spans="23:25" x14ac:dyDescent="0.25">
      <c r="W8943" s="107"/>
      <c r="X8943" s="62"/>
      <c r="Y8943" s="108"/>
    </row>
    <row r="8944" spans="23:25" x14ac:dyDescent="0.25">
      <c r="W8944" s="107"/>
      <c r="X8944" s="62"/>
      <c r="Y8944" s="108"/>
    </row>
    <row r="8945" spans="23:25" x14ac:dyDescent="0.25">
      <c r="W8945" s="107"/>
      <c r="X8945" s="62"/>
      <c r="Y8945" s="108"/>
    </row>
    <row r="8946" spans="23:25" x14ac:dyDescent="0.25">
      <c r="W8946" s="107"/>
      <c r="X8946" s="62"/>
      <c r="Y8946" s="108"/>
    </row>
    <row r="8947" spans="23:25" x14ac:dyDescent="0.25">
      <c r="W8947" s="107"/>
      <c r="X8947" s="62"/>
      <c r="Y8947" s="108"/>
    </row>
    <row r="8948" spans="23:25" x14ac:dyDescent="0.25">
      <c r="W8948" s="107"/>
      <c r="X8948" s="62"/>
      <c r="Y8948" s="108"/>
    </row>
    <row r="8949" spans="23:25" x14ac:dyDescent="0.25">
      <c r="W8949" s="107"/>
      <c r="X8949" s="62"/>
      <c r="Y8949" s="108"/>
    </row>
    <row r="8950" spans="23:25" x14ac:dyDescent="0.25">
      <c r="W8950" s="107"/>
      <c r="X8950" s="62"/>
      <c r="Y8950" s="108"/>
    </row>
    <row r="8951" spans="23:25" x14ac:dyDescent="0.25">
      <c r="W8951" s="107"/>
      <c r="X8951" s="62"/>
      <c r="Y8951" s="108"/>
    </row>
    <row r="8952" spans="23:25" x14ac:dyDescent="0.25">
      <c r="W8952" s="107"/>
      <c r="X8952" s="62"/>
      <c r="Y8952" s="108"/>
    </row>
    <row r="8953" spans="23:25" x14ac:dyDescent="0.25">
      <c r="W8953" s="107"/>
      <c r="X8953" s="62"/>
      <c r="Y8953" s="108"/>
    </row>
    <row r="8954" spans="23:25" x14ac:dyDescent="0.25">
      <c r="W8954" s="107"/>
      <c r="X8954" s="62"/>
      <c r="Y8954" s="108"/>
    </row>
    <row r="8955" spans="23:25" x14ac:dyDescent="0.25">
      <c r="W8955" s="107"/>
      <c r="X8955" s="62"/>
      <c r="Y8955" s="108"/>
    </row>
    <row r="8956" spans="23:25" x14ac:dyDescent="0.25">
      <c r="W8956" s="107"/>
      <c r="X8956" s="62"/>
      <c r="Y8956" s="108"/>
    </row>
    <row r="8957" spans="23:25" x14ac:dyDescent="0.25">
      <c r="W8957" s="107"/>
      <c r="X8957" s="62"/>
      <c r="Y8957" s="108"/>
    </row>
    <row r="8958" spans="23:25" x14ac:dyDescent="0.25">
      <c r="W8958" s="107"/>
      <c r="X8958" s="62"/>
      <c r="Y8958" s="108"/>
    </row>
    <row r="8959" spans="23:25" x14ac:dyDescent="0.25">
      <c r="W8959" s="107"/>
      <c r="X8959" s="62"/>
      <c r="Y8959" s="108"/>
    </row>
    <row r="8960" spans="23:25" x14ac:dyDescent="0.25">
      <c r="W8960" s="107"/>
      <c r="X8960" s="62"/>
      <c r="Y8960" s="108"/>
    </row>
    <row r="8961" spans="23:25" x14ac:dyDescent="0.25">
      <c r="W8961" s="107"/>
      <c r="X8961" s="62"/>
      <c r="Y8961" s="108"/>
    </row>
    <row r="8962" spans="23:25" x14ac:dyDescent="0.25">
      <c r="W8962" s="107"/>
      <c r="X8962" s="62"/>
      <c r="Y8962" s="108"/>
    </row>
    <row r="8963" spans="23:25" x14ac:dyDescent="0.25">
      <c r="W8963" s="107"/>
      <c r="X8963" s="62"/>
      <c r="Y8963" s="108"/>
    </row>
    <row r="8964" spans="23:25" x14ac:dyDescent="0.25">
      <c r="W8964" s="107"/>
      <c r="X8964" s="62"/>
      <c r="Y8964" s="108"/>
    </row>
    <row r="8965" spans="23:25" x14ac:dyDescent="0.25">
      <c r="W8965" s="107"/>
      <c r="X8965" s="62"/>
      <c r="Y8965" s="108"/>
    </row>
    <row r="8966" spans="23:25" x14ac:dyDescent="0.25">
      <c r="W8966" s="107"/>
      <c r="X8966" s="62"/>
      <c r="Y8966" s="108"/>
    </row>
    <row r="8967" spans="23:25" x14ac:dyDescent="0.25">
      <c r="W8967" s="107"/>
      <c r="X8967" s="62"/>
      <c r="Y8967" s="108"/>
    </row>
    <row r="8968" spans="23:25" x14ac:dyDescent="0.25">
      <c r="W8968" s="107"/>
      <c r="X8968" s="62"/>
      <c r="Y8968" s="108"/>
    </row>
    <row r="8969" spans="23:25" x14ac:dyDescent="0.25">
      <c r="W8969" s="107"/>
      <c r="X8969" s="62"/>
      <c r="Y8969" s="108"/>
    </row>
    <row r="8970" spans="23:25" x14ac:dyDescent="0.25">
      <c r="W8970" s="107"/>
      <c r="X8970" s="62"/>
      <c r="Y8970" s="108"/>
    </row>
    <row r="8971" spans="23:25" x14ac:dyDescent="0.25">
      <c r="W8971" s="107"/>
      <c r="X8971" s="62"/>
      <c r="Y8971" s="108"/>
    </row>
    <row r="8972" spans="23:25" x14ac:dyDescent="0.25">
      <c r="W8972" s="107"/>
      <c r="X8972" s="62"/>
      <c r="Y8972" s="108"/>
    </row>
    <row r="8973" spans="23:25" x14ac:dyDescent="0.25">
      <c r="W8973" s="107"/>
      <c r="X8973" s="62"/>
      <c r="Y8973" s="108"/>
    </row>
    <row r="8974" spans="23:25" x14ac:dyDescent="0.25">
      <c r="W8974" s="107"/>
      <c r="X8974" s="62"/>
      <c r="Y8974" s="108"/>
    </row>
    <row r="8975" spans="23:25" x14ac:dyDescent="0.25">
      <c r="W8975" s="107"/>
      <c r="X8975" s="62"/>
      <c r="Y8975" s="108"/>
    </row>
    <row r="8976" spans="23:25" x14ac:dyDescent="0.25">
      <c r="W8976" s="107"/>
      <c r="X8976" s="62"/>
      <c r="Y8976" s="108"/>
    </row>
    <row r="8977" spans="23:25" x14ac:dyDescent="0.25">
      <c r="W8977" s="107"/>
      <c r="X8977" s="62"/>
      <c r="Y8977" s="108"/>
    </row>
    <row r="8978" spans="23:25" x14ac:dyDescent="0.25">
      <c r="W8978" s="107"/>
      <c r="X8978" s="62"/>
      <c r="Y8978" s="108"/>
    </row>
    <row r="8979" spans="23:25" x14ac:dyDescent="0.25">
      <c r="W8979" s="107"/>
      <c r="X8979" s="62"/>
      <c r="Y8979" s="108"/>
    </row>
    <row r="8980" spans="23:25" x14ac:dyDescent="0.25">
      <c r="W8980" s="107"/>
      <c r="X8980" s="62"/>
      <c r="Y8980" s="108"/>
    </row>
    <row r="8981" spans="23:25" x14ac:dyDescent="0.25">
      <c r="W8981" s="107"/>
      <c r="X8981" s="62"/>
      <c r="Y8981" s="108"/>
    </row>
    <row r="8982" spans="23:25" x14ac:dyDescent="0.25">
      <c r="W8982" s="107"/>
      <c r="X8982" s="62"/>
      <c r="Y8982" s="108"/>
    </row>
    <row r="8983" spans="23:25" x14ac:dyDescent="0.25">
      <c r="W8983" s="107"/>
      <c r="X8983" s="62"/>
      <c r="Y8983" s="108"/>
    </row>
    <row r="8984" spans="23:25" x14ac:dyDescent="0.25">
      <c r="W8984" s="107"/>
      <c r="X8984" s="62"/>
      <c r="Y8984" s="108"/>
    </row>
    <row r="8985" spans="23:25" x14ac:dyDescent="0.25">
      <c r="W8985" s="107"/>
      <c r="X8985" s="62"/>
      <c r="Y8985" s="108"/>
    </row>
    <row r="8986" spans="23:25" x14ac:dyDescent="0.25">
      <c r="W8986" s="107"/>
      <c r="X8986" s="62"/>
      <c r="Y8986" s="108"/>
    </row>
    <row r="8987" spans="23:25" x14ac:dyDescent="0.25">
      <c r="W8987" s="107"/>
      <c r="X8987" s="62"/>
      <c r="Y8987" s="108"/>
    </row>
    <row r="8988" spans="23:25" x14ac:dyDescent="0.25">
      <c r="W8988" s="107"/>
      <c r="X8988" s="62"/>
      <c r="Y8988" s="108"/>
    </row>
    <row r="8989" spans="23:25" x14ac:dyDescent="0.25">
      <c r="W8989" s="107"/>
      <c r="X8989" s="62"/>
      <c r="Y8989" s="108"/>
    </row>
    <row r="8990" spans="23:25" x14ac:dyDescent="0.25">
      <c r="W8990" s="107"/>
      <c r="X8990" s="62"/>
      <c r="Y8990" s="108"/>
    </row>
    <row r="8991" spans="23:25" x14ac:dyDescent="0.25">
      <c r="W8991" s="107"/>
      <c r="X8991" s="62"/>
      <c r="Y8991" s="108"/>
    </row>
    <row r="8992" spans="23:25" x14ac:dyDescent="0.25">
      <c r="W8992" s="107"/>
      <c r="X8992" s="62"/>
      <c r="Y8992" s="108"/>
    </row>
    <row r="8993" spans="23:25" x14ac:dyDescent="0.25">
      <c r="W8993" s="107"/>
      <c r="X8993" s="62"/>
      <c r="Y8993" s="108"/>
    </row>
    <row r="8994" spans="23:25" x14ac:dyDescent="0.25">
      <c r="W8994" s="107"/>
      <c r="X8994" s="62"/>
      <c r="Y8994" s="108"/>
    </row>
    <row r="8995" spans="23:25" x14ac:dyDescent="0.25">
      <c r="W8995" s="107"/>
      <c r="X8995" s="62"/>
      <c r="Y8995" s="108"/>
    </row>
    <row r="8996" spans="23:25" x14ac:dyDescent="0.25">
      <c r="W8996" s="107"/>
      <c r="X8996" s="62"/>
      <c r="Y8996" s="108"/>
    </row>
    <row r="8997" spans="23:25" x14ac:dyDescent="0.25">
      <c r="W8997" s="107"/>
      <c r="X8997" s="62"/>
      <c r="Y8997" s="108"/>
    </row>
    <row r="8998" spans="23:25" x14ac:dyDescent="0.25">
      <c r="W8998" s="107"/>
      <c r="X8998" s="62"/>
      <c r="Y8998" s="108"/>
    </row>
    <row r="8999" spans="23:25" x14ac:dyDescent="0.25">
      <c r="W8999" s="107"/>
      <c r="X8999" s="62"/>
      <c r="Y8999" s="108"/>
    </row>
    <row r="9000" spans="23:25" x14ac:dyDescent="0.25">
      <c r="W9000" s="107"/>
      <c r="X9000" s="62"/>
      <c r="Y9000" s="108"/>
    </row>
    <row r="9001" spans="23:25" x14ac:dyDescent="0.25">
      <c r="W9001" s="107"/>
      <c r="X9001" s="62"/>
      <c r="Y9001" s="108"/>
    </row>
    <row r="9002" spans="23:25" x14ac:dyDescent="0.25">
      <c r="W9002" s="107"/>
      <c r="X9002" s="62"/>
      <c r="Y9002" s="108"/>
    </row>
    <row r="9003" spans="23:25" x14ac:dyDescent="0.25">
      <c r="W9003" s="107"/>
      <c r="X9003" s="62"/>
      <c r="Y9003" s="108"/>
    </row>
    <row r="9004" spans="23:25" x14ac:dyDescent="0.25">
      <c r="W9004" s="107"/>
      <c r="X9004" s="62"/>
      <c r="Y9004" s="108"/>
    </row>
    <row r="9005" spans="23:25" x14ac:dyDescent="0.25">
      <c r="W9005" s="107"/>
      <c r="X9005" s="62"/>
      <c r="Y9005" s="108"/>
    </row>
    <row r="9006" spans="23:25" x14ac:dyDescent="0.25">
      <c r="W9006" s="107"/>
      <c r="X9006" s="62"/>
      <c r="Y9006" s="108"/>
    </row>
    <row r="9007" spans="23:25" x14ac:dyDescent="0.25">
      <c r="W9007" s="107"/>
      <c r="X9007" s="62"/>
      <c r="Y9007" s="108"/>
    </row>
    <row r="9008" spans="23:25" x14ac:dyDescent="0.25">
      <c r="W9008" s="107"/>
      <c r="X9008" s="62"/>
      <c r="Y9008" s="108"/>
    </row>
    <row r="9009" spans="23:25" x14ac:dyDescent="0.25">
      <c r="W9009" s="107"/>
      <c r="X9009" s="62"/>
      <c r="Y9009" s="108"/>
    </row>
    <row r="9010" spans="23:25" x14ac:dyDescent="0.25">
      <c r="W9010" s="107"/>
      <c r="X9010" s="62"/>
      <c r="Y9010" s="108"/>
    </row>
    <row r="9011" spans="23:25" x14ac:dyDescent="0.25">
      <c r="W9011" s="107"/>
      <c r="X9011" s="62"/>
      <c r="Y9011" s="108"/>
    </row>
    <row r="9012" spans="23:25" x14ac:dyDescent="0.25">
      <c r="W9012" s="107"/>
      <c r="X9012" s="62"/>
      <c r="Y9012" s="108"/>
    </row>
    <row r="9013" spans="23:25" x14ac:dyDescent="0.25">
      <c r="W9013" s="107"/>
      <c r="X9013" s="62"/>
      <c r="Y9013" s="108"/>
    </row>
    <row r="9014" spans="23:25" x14ac:dyDescent="0.25">
      <c r="W9014" s="107"/>
      <c r="X9014" s="62"/>
      <c r="Y9014" s="108"/>
    </row>
    <row r="9015" spans="23:25" x14ac:dyDescent="0.25">
      <c r="W9015" s="107"/>
      <c r="X9015" s="62"/>
      <c r="Y9015" s="108"/>
    </row>
    <row r="9016" spans="23:25" x14ac:dyDescent="0.25">
      <c r="W9016" s="107"/>
      <c r="X9016" s="62"/>
      <c r="Y9016" s="108"/>
    </row>
    <row r="9017" spans="23:25" x14ac:dyDescent="0.25">
      <c r="W9017" s="107"/>
      <c r="X9017" s="62"/>
      <c r="Y9017" s="108"/>
    </row>
    <row r="9018" spans="23:25" x14ac:dyDescent="0.25">
      <c r="W9018" s="107"/>
      <c r="X9018" s="62"/>
      <c r="Y9018" s="108"/>
    </row>
    <row r="9019" spans="23:25" x14ac:dyDescent="0.25">
      <c r="W9019" s="107"/>
      <c r="X9019" s="62"/>
      <c r="Y9019" s="108"/>
    </row>
    <row r="9020" spans="23:25" x14ac:dyDescent="0.25">
      <c r="W9020" s="107"/>
      <c r="X9020" s="62"/>
      <c r="Y9020" s="108"/>
    </row>
    <row r="9021" spans="23:25" x14ac:dyDescent="0.25">
      <c r="W9021" s="107"/>
      <c r="X9021" s="62"/>
      <c r="Y9021" s="108"/>
    </row>
    <row r="9022" spans="23:25" x14ac:dyDescent="0.25">
      <c r="W9022" s="107"/>
      <c r="X9022" s="62"/>
      <c r="Y9022" s="108"/>
    </row>
    <row r="9023" spans="23:25" x14ac:dyDescent="0.25">
      <c r="W9023" s="107"/>
      <c r="X9023" s="62"/>
      <c r="Y9023" s="108"/>
    </row>
    <row r="9024" spans="23:25" x14ac:dyDescent="0.25">
      <c r="W9024" s="107"/>
      <c r="X9024" s="62"/>
      <c r="Y9024" s="108"/>
    </row>
    <row r="9025" spans="23:25" x14ac:dyDescent="0.25">
      <c r="W9025" s="107"/>
      <c r="X9025" s="62"/>
      <c r="Y9025" s="108"/>
    </row>
    <row r="9026" spans="23:25" x14ac:dyDescent="0.25">
      <c r="W9026" s="107"/>
      <c r="X9026" s="62"/>
      <c r="Y9026" s="108"/>
    </row>
    <row r="9027" spans="23:25" x14ac:dyDescent="0.25">
      <c r="W9027" s="107"/>
      <c r="X9027" s="62"/>
      <c r="Y9027" s="108"/>
    </row>
    <row r="9028" spans="23:25" x14ac:dyDescent="0.25">
      <c r="W9028" s="107"/>
      <c r="X9028" s="62"/>
      <c r="Y9028" s="108"/>
    </row>
    <row r="9029" spans="23:25" x14ac:dyDescent="0.25">
      <c r="W9029" s="107"/>
      <c r="X9029" s="62"/>
      <c r="Y9029" s="108"/>
    </row>
    <row r="9030" spans="23:25" x14ac:dyDescent="0.25">
      <c r="W9030" s="107"/>
      <c r="X9030" s="62"/>
      <c r="Y9030" s="108"/>
    </row>
    <row r="9031" spans="23:25" x14ac:dyDescent="0.25">
      <c r="W9031" s="107"/>
      <c r="X9031" s="62"/>
      <c r="Y9031" s="108"/>
    </row>
    <row r="9032" spans="23:25" x14ac:dyDescent="0.25">
      <c r="W9032" s="107"/>
      <c r="X9032" s="62"/>
      <c r="Y9032" s="108"/>
    </row>
    <row r="9033" spans="23:25" x14ac:dyDescent="0.25">
      <c r="W9033" s="107"/>
      <c r="X9033" s="62"/>
      <c r="Y9033" s="108"/>
    </row>
    <row r="9034" spans="23:25" x14ac:dyDescent="0.25">
      <c r="W9034" s="107"/>
      <c r="X9034" s="62"/>
      <c r="Y9034" s="108"/>
    </row>
    <row r="9035" spans="23:25" x14ac:dyDescent="0.25">
      <c r="W9035" s="107"/>
      <c r="X9035" s="62"/>
      <c r="Y9035" s="108"/>
    </row>
    <row r="9036" spans="23:25" x14ac:dyDescent="0.25">
      <c r="W9036" s="107"/>
      <c r="X9036" s="62"/>
      <c r="Y9036" s="108"/>
    </row>
    <row r="9037" spans="23:25" x14ac:dyDescent="0.25">
      <c r="W9037" s="107"/>
      <c r="X9037" s="62"/>
      <c r="Y9037" s="108"/>
    </row>
    <row r="9038" spans="23:25" x14ac:dyDescent="0.25">
      <c r="W9038" s="107"/>
      <c r="X9038" s="62"/>
      <c r="Y9038" s="108"/>
    </row>
    <row r="9039" spans="23:25" x14ac:dyDescent="0.25">
      <c r="W9039" s="107"/>
      <c r="X9039" s="62"/>
      <c r="Y9039" s="108"/>
    </row>
    <row r="9040" spans="23:25" x14ac:dyDescent="0.25">
      <c r="W9040" s="107"/>
      <c r="X9040" s="62"/>
      <c r="Y9040" s="108"/>
    </row>
    <row r="9041" spans="23:25" x14ac:dyDescent="0.25">
      <c r="W9041" s="107"/>
      <c r="X9041" s="62"/>
      <c r="Y9041" s="108"/>
    </row>
    <row r="9042" spans="23:25" x14ac:dyDescent="0.25">
      <c r="W9042" s="107"/>
      <c r="X9042" s="62"/>
      <c r="Y9042" s="108"/>
    </row>
    <row r="9043" spans="23:25" x14ac:dyDescent="0.25">
      <c r="W9043" s="107"/>
      <c r="X9043" s="62"/>
      <c r="Y9043" s="108"/>
    </row>
    <row r="9044" spans="23:25" x14ac:dyDescent="0.25">
      <c r="W9044" s="107"/>
      <c r="X9044" s="62"/>
      <c r="Y9044" s="108"/>
    </row>
    <row r="9045" spans="23:25" x14ac:dyDescent="0.25">
      <c r="W9045" s="107"/>
      <c r="X9045" s="62"/>
      <c r="Y9045" s="108"/>
    </row>
    <row r="9046" spans="23:25" x14ac:dyDescent="0.25">
      <c r="W9046" s="107"/>
      <c r="X9046" s="62"/>
      <c r="Y9046" s="108"/>
    </row>
    <row r="9047" spans="23:25" x14ac:dyDescent="0.25">
      <c r="W9047" s="107"/>
      <c r="X9047" s="62"/>
      <c r="Y9047" s="108"/>
    </row>
    <row r="9048" spans="23:25" x14ac:dyDescent="0.25">
      <c r="W9048" s="107"/>
      <c r="X9048" s="62"/>
      <c r="Y9048" s="108"/>
    </row>
    <row r="9049" spans="23:25" x14ac:dyDescent="0.25">
      <c r="W9049" s="107"/>
      <c r="X9049" s="62"/>
      <c r="Y9049" s="108"/>
    </row>
    <row r="9050" spans="23:25" x14ac:dyDescent="0.25">
      <c r="W9050" s="107"/>
      <c r="X9050" s="62"/>
      <c r="Y9050" s="108"/>
    </row>
    <row r="9051" spans="23:25" x14ac:dyDescent="0.25">
      <c r="W9051" s="107"/>
      <c r="X9051" s="62"/>
      <c r="Y9051" s="108"/>
    </row>
    <row r="9052" spans="23:25" x14ac:dyDescent="0.25">
      <c r="W9052" s="107"/>
      <c r="X9052" s="62"/>
      <c r="Y9052" s="108"/>
    </row>
    <row r="9053" spans="23:25" x14ac:dyDescent="0.25">
      <c r="W9053" s="107"/>
      <c r="X9053" s="62"/>
      <c r="Y9053" s="108"/>
    </row>
    <row r="9054" spans="23:25" x14ac:dyDescent="0.25">
      <c r="W9054" s="107"/>
      <c r="X9054" s="62"/>
      <c r="Y9054" s="108"/>
    </row>
    <row r="9055" spans="23:25" x14ac:dyDescent="0.25">
      <c r="W9055" s="107"/>
      <c r="X9055" s="62"/>
      <c r="Y9055" s="108"/>
    </row>
    <row r="9056" spans="23:25" x14ac:dyDescent="0.25">
      <c r="W9056" s="107"/>
      <c r="X9056" s="62"/>
      <c r="Y9056" s="108"/>
    </row>
    <row r="9057" spans="23:25" x14ac:dyDescent="0.25">
      <c r="W9057" s="107"/>
      <c r="X9057" s="62"/>
      <c r="Y9057" s="108"/>
    </row>
    <row r="9058" spans="23:25" x14ac:dyDescent="0.25">
      <c r="W9058" s="107"/>
      <c r="X9058" s="62"/>
      <c r="Y9058" s="108"/>
    </row>
    <row r="9059" spans="23:25" x14ac:dyDescent="0.25">
      <c r="W9059" s="107"/>
      <c r="X9059" s="62"/>
      <c r="Y9059" s="108"/>
    </row>
    <row r="9060" spans="23:25" x14ac:dyDescent="0.25">
      <c r="W9060" s="107"/>
      <c r="X9060" s="62"/>
      <c r="Y9060" s="108"/>
    </row>
    <row r="9061" spans="23:25" x14ac:dyDescent="0.25">
      <c r="W9061" s="107"/>
      <c r="X9061" s="62"/>
      <c r="Y9061" s="108"/>
    </row>
    <row r="9062" spans="23:25" x14ac:dyDescent="0.25">
      <c r="W9062" s="107"/>
      <c r="X9062" s="62"/>
      <c r="Y9062" s="108"/>
    </row>
    <row r="9063" spans="23:25" x14ac:dyDescent="0.25">
      <c r="W9063" s="107"/>
      <c r="X9063" s="62"/>
      <c r="Y9063" s="108"/>
    </row>
    <row r="9064" spans="23:25" x14ac:dyDescent="0.25">
      <c r="W9064" s="107"/>
      <c r="X9064" s="62"/>
      <c r="Y9064" s="108"/>
    </row>
    <row r="9065" spans="23:25" x14ac:dyDescent="0.25">
      <c r="W9065" s="107"/>
      <c r="X9065" s="62"/>
      <c r="Y9065" s="108"/>
    </row>
    <row r="9066" spans="23:25" x14ac:dyDescent="0.25">
      <c r="W9066" s="107"/>
      <c r="X9066" s="62"/>
      <c r="Y9066" s="108"/>
    </row>
    <row r="9067" spans="23:25" x14ac:dyDescent="0.25">
      <c r="W9067" s="107"/>
      <c r="X9067" s="62"/>
      <c r="Y9067" s="108"/>
    </row>
    <row r="9068" spans="23:25" x14ac:dyDescent="0.25">
      <c r="W9068" s="107"/>
      <c r="X9068" s="62"/>
      <c r="Y9068" s="108"/>
    </row>
    <row r="9069" spans="23:25" x14ac:dyDescent="0.25">
      <c r="W9069" s="107"/>
      <c r="X9069" s="62"/>
      <c r="Y9069" s="108"/>
    </row>
    <row r="9070" spans="23:25" x14ac:dyDescent="0.25">
      <c r="W9070" s="107"/>
      <c r="X9070" s="62"/>
      <c r="Y9070" s="108"/>
    </row>
    <row r="9071" spans="23:25" x14ac:dyDescent="0.25">
      <c r="W9071" s="107"/>
      <c r="X9071" s="62"/>
      <c r="Y9071" s="108"/>
    </row>
    <row r="9072" spans="23:25" x14ac:dyDescent="0.25">
      <c r="W9072" s="107"/>
      <c r="X9072" s="62"/>
      <c r="Y9072" s="108"/>
    </row>
    <row r="9073" spans="23:25" x14ac:dyDescent="0.25">
      <c r="W9073" s="107"/>
      <c r="X9073" s="62"/>
      <c r="Y9073" s="108"/>
    </row>
    <row r="9074" spans="23:25" x14ac:dyDescent="0.25">
      <c r="W9074" s="107"/>
      <c r="X9074" s="62"/>
      <c r="Y9074" s="108"/>
    </row>
    <row r="9075" spans="23:25" x14ac:dyDescent="0.25">
      <c r="W9075" s="107"/>
      <c r="X9075" s="62"/>
      <c r="Y9075" s="108"/>
    </row>
    <row r="9076" spans="23:25" x14ac:dyDescent="0.25">
      <c r="W9076" s="107"/>
      <c r="X9076" s="62"/>
      <c r="Y9076" s="108"/>
    </row>
    <row r="9077" spans="23:25" x14ac:dyDescent="0.25">
      <c r="W9077" s="107"/>
      <c r="X9077" s="62"/>
      <c r="Y9077" s="108"/>
    </row>
    <row r="9078" spans="23:25" x14ac:dyDescent="0.25">
      <c r="W9078" s="107"/>
      <c r="X9078" s="62"/>
      <c r="Y9078" s="108"/>
    </row>
    <row r="9079" spans="23:25" x14ac:dyDescent="0.25">
      <c r="W9079" s="107"/>
      <c r="X9079" s="62"/>
      <c r="Y9079" s="108"/>
    </row>
    <row r="9080" spans="23:25" x14ac:dyDescent="0.25">
      <c r="W9080" s="107"/>
      <c r="X9080" s="62"/>
      <c r="Y9080" s="108"/>
    </row>
    <row r="9081" spans="23:25" x14ac:dyDescent="0.25">
      <c r="W9081" s="107"/>
      <c r="X9081" s="62"/>
      <c r="Y9081" s="108"/>
    </row>
    <row r="9082" spans="23:25" x14ac:dyDescent="0.25">
      <c r="W9082" s="107"/>
      <c r="X9082" s="62"/>
      <c r="Y9082" s="108"/>
    </row>
    <row r="9083" spans="23:25" x14ac:dyDescent="0.25">
      <c r="W9083" s="107"/>
      <c r="X9083" s="62"/>
      <c r="Y9083" s="108"/>
    </row>
    <row r="9084" spans="23:25" x14ac:dyDescent="0.25">
      <c r="W9084" s="107"/>
      <c r="X9084" s="62"/>
      <c r="Y9084" s="108"/>
    </row>
    <row r="9085" spans="23:25" x14ac:dyDescent="0.25">
      <c r="W9085" s="107"/>
      <c r="X9085" s="62"/>
      <c r="Y9085" s="108"/>
    </row>
    <row r="9086" spans="23:25" x14ac:dyDescent="0.25">
      <c r="W9086" s="107"/>
      <c r="X9086" s="62"/>
      <c r="Y9086" s="108"/>
    </row>
    <row r="9087" spans="23:25" x14ac:dyDescent="0.25">
      <c r="W9087" s="107"/>
      <c r="X9087" s="62"/>
      <c r="Y9087" s="108"/>
    </row>
    <row r="9088" spans="23:25" x14ac:dyDescent="0.25">
      <c r="W9088" s="107"/>
      <c r="X9088" s="62"/>
      <c r="Y9088" s="108"/>
    </row>
    <row r="9089" spans="23:25" x14ac:dyDescent="0.25">
      <c r="W9089" s="107"/>
      <c r="X9089" s="62"/>
      <c r="Y9089" s="108"/>
    </row>
    <row r="9090" spans="23:25" x14ac:dyDescent="0.25">
      <c r="W9090" s="107"/>
      <c r="X9090" s="62"/>
      <c r="Y9090" s="108"/>
    </row>
    <row r="9091" spans="23:25" x14ac:dyDescent="0.25">
      <c r="W9091" s="107"/>
      <c r="X9091" s="62"/>
      <c r="Y9091" s="108"/>
    </row>
    <row r="9092" spans="23:25" x14ac:dyDescent="0.25">
      <c r="W9092" s="107"/>
      <c r="X9092" s="62"/>
      <c r="Y9092" s="108"/>
    </row>
    <row r="9093" spans="23:25" x14ac:dyDescent="0.25">
      <c r="W9093" s="107"/>
      <c r="X9093" s="62"/>
      <c r="Y9093" s="108"/>
    </row>
    <row r="9094" spans="23:25" x14ac:dyDescent="0.25">
      <c r="W9094" s="107"/>
      <c r="X9094" s="62"/>
      <c r="Y9094" s="108"/>
    </row>
    <row r="9095" spans="23:25" x14ac:dyDescent="0.25">
      <c r="W9095" s="107"/>
      <c r="X9095" s="62"/>
      <c r="Y9095" s="108"/>
    </row>
    <row r="9096" spans="23:25" x14ac:dyDescent="0.25">
      <c r="W9096" s="107"/>
      <c r="X9096" s="62"/>
      <c r="Y9096" s="108"/>
    </row>
    <row r="9097" spans="23:25" x14ac:dyDescent="0.25">
      <c r="W9097" s="107"/>
      <c r="X9097" s="62"/>
      <c r="Y9097" s="108"/>
    </row>
    <row r="9098" spans="23:25" x14ac:dyDescent="0.25">
      <c r="W9098" s="107"/>
      <c r="X9098" s="62"/>
      <c r="Y9098" s="108"/>
    </row>
    <row r="9099" spans="23:25" x14ac:dyDescent="0.25">
      <c r="W9099" s="107"/>
      <c r="X9099" s="62"/>
      <c r="Y9099" s="108"/>
    </row>
    <row r="9100" spans="23:25" x14ac:dyDescent="0.25">
      <c r="W9100" s="107"/>
      <c r="X9100" s="62"/>
      <c r="Y9100" s="108"/>
    </row>
    <row r="9101" spans="23:25" x14ac:dyDescent="0.25">
      <c r="W9101" s="107"/>
      <c r="X9101" s="62"/>
      <c r="Y9101" s="108"/>
    </row>
    <row r="9102" spans="23:25" x14ac:dyDescent="0.25">
      <c r="W9102" s="107"/>
      <c r="X9102" s="62"/>
      <c r="Y9102" s="108"/>
    </row>
    <row r="9103" spans="23:25" x14ac:dyDescent="0.25">
      <c r="W9103" s="107"/>
      <c r="X9103" s="62"/>
      <c r="Y9103" s="108"/>
    </row>
    <row r="9104" spans="23:25" x14ac:dyDescent="0.25">
      <c r="W9104" s="107"/>
      <c r="X9104" s="62"/>
      <c r="Y9104" s="108"/>
    </row>
    <row r="9105" spans="23:25" x14ac:dyDescent="0.25">
      <c r="W9105" s="107"/>
      <c r="X9105" s="62"/>
      <c r="Y9105" s="108"/>
    </row>
    <row r="9106" spans="23:25" x14ac:dyDescent="0.25">
      <c r="W9106" s="107"/>
      <c r="X9106" s="62"/>
      <c r="Y9106" s="108"/>
    </row>
    <row r="9107" spans="23:25" x14ac:dyDescent="0.25">
      <c r="W9107" s="107"/>
      <c r="X9107" s="62"/>
      <c r="Y9107" s="108"/>
    </row>
    <row r="9108" spans="23:25" x14ac:dyDescent="0.25">
      <c r="W9108" s="107"/>
      <c r="X9108" s="62"/>
      <c r="Y9108" s="108"/>
    </row>
    <row r="9109" spans="23:25" x14ac:dyDescent="0.25">
      <c r="W9109" s="107"/>
      <c r="X9109" s="62"/>
      <c r="Y9109" s="108"/>
    </row>
    <row r="9110" spans="23:25" x14ac:dyDescent="0.25">
      <c r="W9110" s="107"/>
      <c r="X9110" s="62"/>
      <c r="Y9110" s="108"/>
    </row>
    <row r="9111" spans="23:25" x14ac:dyDescent="0.25">
      <c r="W9111" s="107"/>
      <c r="X9111" s="62"/>
      <c r="Y9111" s="108"/>
    </row>
    <row r="9112" spans="23:25" x14ac:dyDescent="0.25">
      <c r="W9112" s="107"/>
      <c r="X9112" s="62"/>
      <c r="Y9112" s="108"/>
    </row>
    <row r="9113" spans="23:25" x14ac:dyDescent="0.25">
      <c r="W9113" s="107"/>
      <c r="X9113" s="62"/>
      <c r="Y9113" s="108"/>
    </row>
    <row r="9114" spans="23:25" x14ac:dyDescent="0.25">
      <c r="W9114" s="107"/>
      <c r="X9114" s="62"/>
      <c r="Y9114" s="108"/>
    </row>
    <row r="9115" spans="23:25" x14ac:dyDescent="0.25">
      <c r="W9115" s="107"/>
      <c r="X9115" s="62"/>
      <c r="Y9115" s="108"/>
    </row>
    <row r="9116" spans="23:25" x14ac:dyDescent="0.25">
      <c r="W9116" s="107"/>
      <c r="X9116" s="62"/>
      <c r="Y9116" s="108"/>
    </row>
    <row r="9117" spans="23:25" x14ac:dyDescent="0.25">
      <c r="W9117" s="107"/>
      <c r="X9117" s="62"/>
      <c r="Y9117" s="108"/>
    </row>
    <row r="9118" spans="23:25" x14ac:dyDescent="0.25">
      <c r="W9118" s="107"/>
      <c r="X9118" s="62"/>
      <c r="Y9118" s="108"/>
    </row>
    <row r="9119" spans="23:25" x14ac:dyDescent="0.25">
      <c r="W9119" s="107"/>
      <c r="X9119" s="62"/>
      <c r="Y9119" s="108"/>
    </row>
    <row r="9120" spans="23:25" x14ac:dyDescent="0.25">
      <c r="W9120" s="107"/>
      <c r="X9120" s="62"/>
      <c r="Y9120" s="108"/>
    </row>
    <row r="9121" spans="23:25" x14ac:dyDescent="0.25">
      <c r="W9121" s="107"/>
      <c r="X9121" s="62"/>
      <c r="Y9121" s="108"/>
    </row>
    <row r="9122" spans="23:25" x14ac:dyDescent="0.25">
      <c r="W9122" s="107"/>
      <c r="X9122" s="62"/>
      <c r="Y9122" s="108"/>
    </row>
    <row r="9123" spans="23:25" x14ac:dyDescent="0.25">
      <c r="W9123" s="107"/>
      <c r="X9123" s="62"/>
      <c r="Y9123" s="108"/>
    </row>
    <row r="9124" spans="23:25" x14ac:dyDescent="0.25">
      <c r="W9124" s="107"/>
      <c r="X9124" s="62"/>
      <c r="Y9124" s="108"/>
    </row>
    <row r="9125" spans="23:25" x14ac:dyDescent="0.25">
      <c r="W9125" s="107"/>
      <c r="X9125" s="62"/>
      <c r="Y9125" s="108"/>
    </row>
    <row r="9126" spans="23:25" x14ac:dyDescent="0.25">
      <c r="W9126" s="107"/>
      <c r="X9126" s="62"/>
      <c r="Y9126" s="108"/>
    </row>
    <row r="9127" spans="23:25" x14ac:dyDescent="0.25">
      <c r="W9127" s="107"/>
      <c r="X9127" s="62"/>
      <c r="Y9127" s="108"/>
    </row>
    <row r="9128" spans="23:25" x14ac:dyDescent="0.25">
      <c r="W9128" s="107"/>
      <c r="X9128" s="62"/>
      <c r="Y9128" s="108"/>
    </row>
    <row r="9129" spans="23:25" x14ac:dyDescent="0.25">
      <c r="W9129" s="107"/>
      <c r="X9129" s="62"/>
      <c r="Y9129" s="108"/>
    </row>
    <row r="9130" spans="23:25" x14ac:dyDescent="0.25">
      <c r="W9130" s="107"/>
      <c r="X9130" s="62"/>
      <c r="Y9130" s="108"/>
    </row>
    <row r="9131" spans="23:25" x14ac:dyDescent="0.25">
      <c r="W9131" s="107"/>
      <c r="X9131" s="62"/>
      <c r="Y9131" s="108"/>
    </row>
    <row r="9132" spans="23:25" x14ac:dyDescent="0.25">
      <c r="W9132" s="107"/>
      <c r="X9132" s="62"/>
      <c r="Y9132" s="108"/>
    </row>
    <row r="9133" spans="23:25" x14ac:dyDescent="0.25">
      <c r="W9133" s="107"/>
      <c r="X9133" s="62"/>
      <c r="Y9133" s="108"/>
    </row>
    <row r="9134" spans="23:25" x14ac:dyDescent="0.25">
      <c r="W9134" s="107"/>
      <c r="X9134" s="62"/>
      <c r="Y9134" s="108"/>
    </row>
    <row r="9135" spans="23:25" x14ac:dyDescent="0.25">
      <c r="W9135" s="107"/>
      <c r="X9135" s="62"/>
      <c r="Y9135" s="108"/>
    </row>
    <row r="9136" spans="23:25" x14ac:dyDescent="0.25">
      <c r="W9136" s="107"/>
      <c r="X9136" s="62"/>
      <c r="Y9136" s="108"/>
    </row>
    <row r="9137" spans="23:25" x14ac:dyDescent="0.25">
      <c r="W9137" s="107"/>
      <c r="X9137" s="62"/>
      <c r="Y9137" s="108"/>
    </row>
    <row r="9138" spans="23:25" x14ac:dyDescent="0.25">
      <c r="W9138" s="107"/>
      <c r="X9138" s="62"/>
      <c r="Y9138" s="108"/>
    </row>
    <row r="9139" spans="23:25" x14ac:dyDescent="0.25">
      <c r="W9139" s="107"/>
      <c r="X9139" s="62"/>
      <c r="Y9139" s="108"/>
    </row>
    <row r="9140" spans="23:25" x14ac:dyDescent="0.25">
      <c r="W9140" s="107"/>
      <c r="X9140" s="62"/>
      <c r="Y9140" s="108"/>
    </row>
    <row r="9141" spans="23:25" x14ac:dyDescent="0.25">
      <c r="W9141" s="107"/>
      <c r="X9141" s="62"/>
      <c r="Y9141" s="108"/>
    </row>
    <row r="9142" spans="23:25" x14ac:dyDescent="0.25">
      <c r="W9142" s="107"/>
      <c r="X9142" s="62"/>
      <c r="Y9142" s="108"/>
    </row>
    <row r="9143" spans="23:25" x14ac:dyDescent="0.25">
      <c r="W9143" s="107"/>
      <c r="X9143" s="62"/>
      <c r="Y9143" s="108"/>
    </row>
    <row r="9144" spans="23:25" x14ac:dyDescent="0.25">
      <c r="W9144" s="107"/>
      <c r="X9144" s="62"/>
      <c r="Y9144" s="108"/>
    </row>
    <row r="9145" spans="23:25" x14ac:dyDescent="0.25">
      <c r="W9145" s="107"/>
      <c r="X9145" s="62"/>
      <c r="Y9145" s="108"/>
    </row>
    <row r="9146" spans="23:25" x14ac:dyDescent="0.25">
      <c r="W9146" s="107"/>
      <c r="X9146" s="62"/>
      <c r="Y9146" s="108"/>
    </row>
    <row r="9147" spans="23:25" x14ac:dyDescent="0.25">
      <c r="W9147" s="107"/>
      <c r="X9147" s="62"/>
      <c r="Y9147" s="108"/>
    </row>
    <row r="9148" spans="23:25" x14ac:dyDescent="0.25">
      <c r="W9148" s="107"/>
      <c r="X9148" s="62"/>
      <c r="Y9148" s="108"/>
    </row>
    <row r="9149" spans="23:25" x14ac:dyDescent="0.25">
      <c r="W9149" s="107"/>
      <c r="X9149" s="62"/>
      <c r="Y9149" s="108"/>
    </row>
    <row r="9150" spans="23:25" x14ac:dyDescent="0.25">
      <c r="W9150" s="107"/>
      <c r="X9150" s="62"/>
      <c r="Y9150" s="108"/>
    </row>
    <row r="9151" spans="23:25" x14ac:dyDescent="0.25">
      <c r="W9151" s="107"/>
      <c r="X9151" s="62"/>
      <c r="Y9151" s="108"/>
    </row>
    <row r="9152" spans="23:25" x14ac:dyDescent="0.25">
      <c r="W9152" s="107"/>
      <c r="X9152" s="62"/>
      <c r="Y9152" s="108"/>
    </row>
    <row r="9153" spans="23:25" x14ac:dyDescent="0.25">
      <c r="W9153" s="107"/>
      <c r="X9153" s="62"/>
      <c r="Y9153" s="108"/>
    </row>
    <row r="9154" spans="23:25" x14ac:dyDescent="0.25">
      <c r="W9154" s="107"/>
      <c r="X9154" s="62"/>
      <c r="Y9154" s="108"/>
    </row>
    <row r="9155" spans="23:25" x14ac:dyDescent="0.25">
      <c r="W9155" s="107"/>
      <c r="X9155" s="62"/>
      <c r="Y9155" s="108"/>
    </row>
    <row r="9156" spans="23:25" x14ac:dyDescent="0.25">
      <c r="W9156" s="107"/>
      <c r="X9156" s="62"/>
      <c r="Y9156" s="108"/>
    </row>
    <row r="9157" spans="23:25" x14ac:dyDescent="0.25">
      <c r="W9157" s="107"/>
      <c r="X9157" s="62"/>
      <c r="Y9157" s="108"/>
    </row>
    <row r="9158" spans="23:25" x14ac:dyDescent="0.25">
      <c r="W9158" s="107"/>
      <c r="X9158" s="62"/>
      <c r="Y9158" s="108"/>
    </row>
    <row r="9159" spans="23:25" x14ac:dyDescent="0.25">
      <c r="W9159" s="107"/>
      <c r="X9159" s="62"/>
      <c r="Y9159" s="108"/>
    </row>
    <row r="9160" spans="23:25" x14ac:dyDescent="0.25">
      <c r="W9160" s="107"/>
      <c r="X9160" s="62"/>
      <c r="Y9160" s="108"/>
    </row>
    <row r="9161" spans="23:25" x14ac:dyDescent="0.25">
      <c r="W9161" s="107"/>
      <c r="X9161" s="62"/>
      <c r="Y9161" s="108"/>
    </row>
    <row r="9162" spans="23:25" x14ac:dyDescent="0.25">
      <c r="W9162" s="107"/>
      <c r="X9162" s="62"/>
      <c r="Y9162" s="108"/>
    </row>
    <row r="9163" spans="23:25" x14ac:dyDescent="0.25">
      <c r="W9163" s="107"/>
      <c r="X9163" s="62"/>
      <c r="Y9163" s="108"/>
    </row>
    <row r="9164" spans="23:25" x14ac:dyDescent="0.25">
      <c r="W9164" s="107"/>
      <c r="X9164" s="62"/>
      <c r="Y9164" s="108"/>
    </row>
    <row r="9165" spans="23:25" x14ac:dyDescent="0.25">
      <c r="W9165" s="107"/>
      <c r="X9165" s="62"/>
      <c r="Y9165" s="108"/>
    </row>
    <row r="9166" spans="23:25" x14ac:dyDescent="0.25">
      <c r="W9166" s="107"/>
      <c r="X9166" s="62"/>
      <c r="Y9166" s="108"/>
    </row>
    <row r="9167" spans="23:25" x14ac:dyDescent="0.25">
      <c r="W9167" s="107"/>
      <c r="X9167" s="62"/>
      <c r="Y9167" s="108"/>
    </row>
    <row r="9168" spans="23:25" x14ac:dyDescent="0.25">
      <c r="W9168" s="107"/>
      <c r="X9168" s="62"/>
      <c r="Y9168" s="108"/>
    </row>
    <row r="9169" spans="23:25" x14ac:dyDescent="0.25">
      <c r="W9169" s="107"/>
      <c r="X9169" s="62"/>
      <c r="Y9169" s="108"/>
    </row>
    <row r="9170" spans="23:25" x14ac:dyDescent="0.25">
      <c r="W9170" s="107"/>
      <c r="X9170" s="62"/>
      <c r="Y9170" s="108"/>
    </row>
    <row r="9171" spans="23:25" x14ac:dyDescent="0.25">
      <c r="W9171" s="107"/>
      <c r="X9171" s="62"/>
      <c r="Y9171" s="108"/>
    </row>
    <row r="9172" spans="23:25" x14ac:dyDescent="0.25">
      <c r="W9172" s="107"/>
      <c r="X9172" s="62"/>
      <c r="Y9172" s="108"/>
    </row>
    <row r="9173" spans="23:25" x14ac:dyDescent="0.25">
      <c r="W9173" s="107"/>
      <c r="X9173" s="62"/>
      <c r="Y9173" s="108"/>
    </row>
    <row r="9174" spans="23:25" x14ac:dyDescent="0.25">
      <c r="W9174" s="107"/>
      <c r="X9174" s="62"/>
      <c r="Y9174" s="108"/>
    </row>
    <row r="9175" spans="23:25" x14ac:dyDescent="0.25">
      <c r="W9175" s="107"/>
      <c r="X9175" s="62"/>
      <c r="Y9175" s="108"/>
    </row>
    <row r="9176" spans="23:25" x14ac:dyDescent="0.25">
      <c r="W9176" s="107"/>
      <c r="X9176" s="62"/>
      <c r="Y9176" s="108"/>
    </row>
    <row r="9177" spans="23:25" x14ac:dyDescent="0.25">
      <c r="W9177" s="107"/>
      <c r="X9177" s="62"/>
      <c r="Y9177" s="108"/>
    </row>
    <row r="9178" spans="23:25" x14ac:dyDescent="0.25">
      <c r="W9178" s="107"/>
      <c r="X9178" s="62"/>
      <c r="Y9178" s="108"/>
    </row>
    <row r="9179" spans="23:25" x14ac:dyDescent="0.25">
      <c r="W9179" s="107"/>
      <c r="X9179" s="62"/>
      <c r="Y9179" s="108"/>
    </row>
    <row r="9180" spans="23:25" x14ac:dyDescent="0.25">
      <c r="W9180" s="107"/>
      <c r="X9180" s="62"/>
      <c r="Y9180" s="108"/>
    </row>
    <row r="9181" spans="23:25" x14ac:dyDescent="0.25">
      <c r="W9181" s="107"/>
      <c r="X9181" s="62"/>
      <c r="Y9181" s="108"/>
    </row>
    <row r="9182" spans="23:25" x14ac:dyDescent="0.25">
      <c r="W9182" s="107"/>
      <c r="X9182" s="62"/>
      <c r="Y9182" s="108"/>
    </row>
    <row r="9183" spans="23:25" x14ac:dyDescent="0.25">
      <c r="W9183" s="107"/>
      <c r="X9183" s="62"/>
      <c r="Y9183" s="108"/>
    </row>
    <row r="9184" spans="23:25" x14ac:dyDescent="0.25">
      <c r="W9184" s="107"/>
      <c r="X9184" s="62"/>
      <c r="Y9184" s="108"/>
    </row>
    <row r="9185" spans="23:25" x14ac:dyDescent="0.25">
      <c r="W9185" s="107"/>
      <c r="X9185" s="62"/>
      <c r="Y9185" s="108"/>
    </row>
    <row r="9186" spans="23:25" x14ac:dyDescent="0.25">
      <c r="W9186" s="107"/>
      <c r="X9186" s="62"/>
      <c r="Y9186" s="108"/>
    </row>
    <row r="9187" spans="23:25" x14ac:dyDescent="0.25">
      <c r="W9187" s="107"/>
      <c r="X9187" s="62"/>
      <c r="Y9187" s="108"/>
    </row>
    <row r="9188" spans="23:25" x14ac:dyDescent="0.25">
      <c r="W9188" s="107"/>
      <c r="X9188" s="62"/>
      <c r="Y9188" s="108"/>
    </row>
    <row r="9189" spans="23:25" x14ac:dyDescent="0.25">
      <c r="W9189" s="107"/>
      <c r="X9189" s="62"/>
      <c r="Y9189" s="108"/>
    </row>
    <row r="9190" spans="23:25" x14ac:dyDescent="0.25">
      <c r="W9190" s="107"/>
      <c r="X9190" s="62"/>
      <c r="Y9190" s="108"/>
    </row>
    <row r="9191" spans="23:25" x14ac:dyDescent="0.25">
      <c r="W9191" s="107"/>
      <c r="X9191" s="62"/>
      <c r="Y9191" s="108"/>
    </row>
    <row r="9192" spans="23:25" x14ac:dyDescent="0.25">
      <c r="W9192" s="107"/>
      <c r="X9192" s="62"/>
      <c r="Y9192" s="108"/>
    </row>
    <row r="9193" spans="23:25" x14ac:dyDescent="0.25">
      <c r="W9193" s="107"/>
      <c r="X9193" s="62"/>
      <c r="Y9193" s="108"/>
    </row>
    <row r="9194" spans="23:25" x14ac:dyDescent="0.25">
      <c r="W9194" s="107"/>
      <c r="X9194" s="62"/>
      <c r="Y9194" s="108"/>
    </row>
    <row r="9195" spans="23:25" x14ac:dyDescent="0.25">
      <c r="W9195" s="107"/>
      <c r="X9195" s="62"/>
      <c r="Y9195" s="108"/>
    </row>
    <row r="9196" spans="23:25" x14ac:dyDescent="0.25">
      <c r="W9196" s="107"/>
      <c r="X9196" s="62"/>
      <c r="Y9196" s="108"/>
    </row>
    <row r="9197" spans="23:25" x14ac:dyDescent="0.25">
      <c r="W9197" s="107"/>
      <c r="X9197" s="62"/>
      <c r="Y9197" s="108"/>
    </row>
    <row r="9198" spans="23:25" x14ac:dyDescent="0.25">
      <c r="W9198" s="107"/>
      <c r="X9198" s="62"/>
      <c r="Y9198" s="108"/>
    </row>
    <row r="9199" spans="23:25" x14ac:dyDescent="0.25">
      <c r="W9199" s="107"/>
      <c r="X9199" s="62"/>
      <c r="Y9199" s="108"/>
    </row>
    <row r="9200" spans="23:25" x14ac:dyDescent="0.25">
      <c r="W9200" s="107"/>
      <c r="X9200" s="62"/>
      <c r="Y9200" s="108"/>
    </row>
    <row r="9201" spans="23:25" x14ac:dyDescent="0.25">
      <c r="W9201" s="107"/>
      <c r="X9201" s="62"/>
      <c r="Y9201" s="108"/>
    </row>
    <row r="9202" spans="23:25" x14ac:dyDescent="0.25">
      <c r="W9202" s="107"/>
      <c r="X9202" s="62"/>
      <c r="Y9202" s="108"/>
    </row>
    <row r="9203" spans="23:25" x14ac:dyDescent="0.25">
      <c r="W9203" s="107"/>
      <c r="X9203" s="62"/>
      <c r="Y9203" s="108"/>
    </row>
    <row r="9204" spans="23:25" x14ac:dyDescent="0.25">
      <c r="W9204" s="107"/>
      <c r="X9204" s="62"/>
      <c r="Y9204" s="108"/>
    </row>
    <row r="9205" spans="23:25" x14ac:dyDescent="0.25">
      <c r="W9205" s="107"/>
      <c r="X9205" s="62"/>
      <c r="Y9205" s="108"/>
    </row>
    <row r="9206" spans="23:25" x14ac:dyDescent="0.25">
      <c r="W9206" s="107"/>
      <c r="X9206" s="62"/>
      <c r="Y9206" s="108"/>
    </row>
    <row r="9207" spans="23:25" x14ac:dyDescent="0.25">
      <c r="W9207" s="107"/>
      <c r="X9207" s="62"/>
      <c r="Y9207" s="108"/>
    </row>
    <row r="9208" spans="23:25" x14ac:dyDescent="0.25">
      <c r="W9208" s="107"/>
      <c r="X9208" s="62"/>
      <c r="Y9208" s="108"/>
    </row>
    <row r="9209" spans="23:25" x14ac:dyDescent="0.25">
      <c r="W9209" s="107"/>
      <c r="X9209" s="62"/>
      <c r="Y9209" s="108"/>
    </row>
    <row r="9210" spans="23:25" x14ac:dyDescent="0.25">
      <c r="W9210" s="107"/>
      <c r="X9210" s="62"/>
      <c r="Y9210" s="108"/>
    </row>
    <row r="9211" spans="23:25" x14ac:dyDescent="0.25">
      <c r="W9211" s="107"/>
      <c r="X9211" s="62"/>
      <c r="Y9211" s="108"/>
    </row>
    <row r="9212" spans="23:25" x14ac:dyDescent="0.25">
      <c r="W9212" s="107"/>
      <c r="X9212" s="62"/>
      <c r="Y9212" s="108"/>
    </row>
    <row r="9213" spans="23:25" x14ac:dyDescent="0.25">
      <c r="W9213" s="107"/>
      <c r="X9213" s="62"/>
      <c r="Y9213" s="108"/>
    </row>
    <row r="9214" spans="23:25" x14ac:dyDescent="0.25">
      <c r="W9214" s="107"/>
      <c r="X9214" s="62"/>
      <c r="Y9214" s="108"/>
    </row>
    <row r="9215" spans="23:25" x14ac:dyDescent="0.25">
      <c r="W9215" s="107"/>
      <c r="X9215" s="62"/>
      <c r="Y9215" s="108"/>
    </row>
    <row r="9216" spans="23:25" x14ac:dyDescent="0.25">
      <c r="W9216" s="107"/>
      <c r="X9216" s="62"/>
      <c r="Y9216" s="108"/>
    </row>
    <row r="9217" spans="23:25" x14ac:dyDescent="0.25">
      <c r="W9217" s="107"/>
      <c r="X9217" s="62"/>
      <c r="Y9217" s="108"/>
    </row>
    <row r="9218" spans="23:25" x14ac:dyDescent="0.25">
      <c r="W9218" s="107"/>
      <c r="X9218" s="62"/>
      <c r="Y9218" s="108"/>
    </row>
    <row r="9219" spans="23:25" x14ac:dyDescent="0.25">
      <c r="W9219" s="107"/>
      <c r="X9219" s="62"/>
      <c r="Y9219" s="108"/>
    </row>
    <row r="9220" spans="23:25" x14ac:dyDescent="0.25">
      <c r="W9220" s="107"/>
      <c r="X9220" s="62"/>
      <c r="Y9220" s="108"/>
    </row>
    <row r="9221" spans="23:25" x14ac:dyDescent="0.25">
      <c r="W9221" s="107"/>
      <c r="X9221" s="62"/>
      <c r="Y9221" s="108"/>
    </row>
    <row r="9222" spans="23:25" x14ac:dyDescent="0.25">
      <c r="W9222" s="107"/>
      <c r="X9222" s="62"/>
      <c r="Y9222" s="108"/>
    </row>
    <row r="9223" spans="23:25" x14ac:dyDescent="0.25">
      <c r="W9223" s="107"/>
      <c r="X9223" s="62"/>
      <c r="Y9223" s="108"/>
    </row>
    <row r="9224" spans="23:25" x14ac:dyDescent="0.25">
      <c r="W9224" s="107"/>
      <c r="X9224" s="62"/>
      <c r="Y9224" s="108"/>
    </row>
    <row r="9225" spans="23:25" x14ac:dyDescent="0.25">
      <c r="W9225" s="107"/>
      <c r="X9225" s="62"/>
      <c r="Y9225" s="108"/>
    </row>
    <row r="9226" spans="23:25" x14ac:dyDescent="0.25">
      <c r="W9226" s="107"/>
      <c r="X9226" s="62"/>
      <c r="Y9226" s="108"/>
    </row>
    <row r="9227" spans="23:25" x14ac:dyDescent="0.25">
      <c r="W9227" s="107"/>
      <c r="X9227" s="62"/>
      <c r="Y9227" s="108"/>
    </row>
    <row r="9228" spans="23:25" x14ac:dyDescent="0.25">
      <c r="W9228" s="107"/>
      <c r="X9228" s="62"/>
      <c r="Y9228" s="108"/>
    </row>
    <row r="9229" spans="23:25" x14ac:dyDescent="0.25">
      <c r="W9229" s="107"/>
      <c r="X9229" s="62"/>
      <c r="Y9229" s="108"/>
    </row>
    <row r="9230" spans="23:25" x14ac:dyDescent="0.25">
      <c r="W9230" s="107"/>
      <c r="X9230" s="62"/>
      <c r="Y9230" s="108"/>
    </row>
    <row r="9231" spans="23:25" x14ac:dyDescent="0.25">
      <c r="W9231" s="107"/>
      <c r="X9231" s="62"/>
      <c r="Y9231" s="108"/>
    </row>
    <row r="9232" spans="23:25" x14ac:dyDescent="0.25">
      <c r="W9232" s="107"/>
      <c r="X9232" s="62"/>
      <c r="Y9232" s="108"/>
    </row>
    <row r="9233" spans="23:25" x14ac:dyDescent="0.25">
      <c r="W9233" s="107"/>
      <c r="X9233" s="62"/>
      <c r="Y9233" s="108"/>
    </row>
    <row r="9234" spans="23:25" x14ac:dyDescent="0.25">
      <c r="W9234" s="107"/>
      <c r="X9234" s="62"/>
      <c r="Y9234" s="108"/>
    </row>
    <row r="9235" spans="23:25" x14ac:dyDescent="0.25">
      <c r="W9235" s="107"/>
      <c r="X9235" s="62"/>
      <c r="Y9235" s="108"/>
    </row>
    <row r="9236" spans="23:25" x14ac:dyDescent="0.25">
      <c r="W9236" s="107"/>
      <c r="X9236" s="62"/>
      <c r="Y9236" s="108"/>
    </row>
    <row r="9237" spans="23:25" x14ac:dyDescent="0.25">
      <c r="W9237" s="107"/>
      <c r="X9237" s="62"/>
      <c r="Y9237" s="108"/>
    </row>
    <row r="9238" spans="23:25" x14ac:dyDescent="0.25">
      <c r="W9238" s="107"/>
      <c r="X9238" s="62"/>
      <c r="Y9238" s="108"/>
    </row>
    <row r="9239" spans="23:25" x14ac:dyDescent="0.25">
      <c r="W9239" s="107"/>
      <c r="X9239" s="62"/>
      <c r="Y9239" s="108"/>
    </row>
    <row r="9240" spans="23:25" x14ac:dyDescent="0.25">
      <c r="W9240" s="107"/>
      <c r="X9240" s="62"/>
      <c r="Y9240" s="108"/>
    </row>
    <row r="9241" spans="23:25" x14ac:dyDescent="0.25">
      <c r="W9241" s="107"/>
      <c r="X9241" s="62"/>
      <c r="Y9241" s="108"/>
    </row>
    <row r="9242" spans="23:25" x14ac:dyDescent="0.25">
      <c r="W9242" s="107"/>
      <c r="X9242" s="62"/>
      <c r="Y9242" s="108"/>
    </row>
    <row r="9243" spans="23:25" x14ac:dyDescent="0.25">
      <c r="W9243" s="107"/>
      <c r="X9243" s="62"/>
      <c r="Y9243" s="108"/>
    </row>
    <row r="9244" spans="23:25" x14ac:dyDescent="0.25">
      <c r="W9244" s="107"/>
      <c r="X9244" s="62"/>
      <c r="Y9244" s="108"/>
    </row>
    <row r="9245" spans="23:25" x14ac:dyDescent="0.25">
      <c r="W9245" s="107"/>
      <c r="X9245" s="62"/>
      <c r="Y9245" s="108"/>
    </row>
    <row r="9246" spans="23:25" x14ac:dyDescent="0.25">
      <c r="W9246" s="107"/>
      <c r="X9246" s="62"/>
      <c r="Y9246" s="108"/>
    </row>
    <row r="9247" spans="23:25" x14ac:dyDescent="0.25">
      <c r="W9247" s="107"/>
      <c r="X9247" s="62"/>
      <c r="Y9247" s="108"/>
    </row>
    <row r="9248" spans="23:25" x14ac:dyDescent="0.25">
      <c r="W9248" s="107"/>
      <c r="X9248" s="62"/>
      <c r="Y9248" s="108"/>
    </row>
    <row r="9249" spans="23:25" x14ac:dyDescent="0.25">
      <c r="W9249" s="107"/>
      <c r="X9249" s="62"/>
      <c r="Y9249" s="108"/>
    </row>
    <row r="9250" spans="23:25" x14ac:dyDescent="0.25">
      <c r="W9250" s="107"/>
      <c r="X9250" s="62"/>
      <c r="Y9250" s="108"/>
    </row>
    <row r="9251" spans="23:25" x14ac:dyDescent="0.25">
      <c r="W9251" s="107"/>
      <c r="X9251" s="62"/>
      <c r="Y9251" s="108"/>
    </row>
    <row r="9252" spans="23:25" x14ac:dyDescent="0.25">
      <c r="W9252" s="107"/>
      <c r="X9252" s="62"/>
      <c r="Y9252" s="108"/>
    </row>
    <row r="9253" spans="23:25" x14ac:dyDescent="0.25">
      <c r="W9253" s="107"/>
      <c r="X9253" s="62"/>
      <c r="Y9253" s="108"/>
    </row>
    <row r="9254" spans="23:25" x14ac:dyDescent="0.25">
      <c r="W9254" s="107"/>
      <c r="X9254" s="62"/>
      <c r="Y9254" s="108"/>
    </row>
    <row r="9255" spans="23:25" x14ac:dyDescent="0.25">
      <c r="W9255" s="107"/>
      <c r="X9255" s="62"/>
      <c r="Y9255" s="108"/>
    </row>
    <row r="9256" spans="23:25" x14ac:dyDescent="0.25">
      <c r="W9256" s="107"/>
      <c r="X9256" s="62"/>
      <c r="Y9256" s="108"/>
    </row>
    <row r="9257" spans="23:25" x14ac:dyDescent="0.25">
      <c r="W9257" s="107"/>
      <c r="X9257" s="62"/>
      <c r="Y9257" s="108"/>
    </row>
    <row r="9258" spans="23:25" x14ac:dyDescent="0.25">
      <c r="W9258" s="107"/>
      <c r="X9258" s="62"/>
      <c r="Y9258" s="108"/>
    </row>
    <row r="9259" spans="23:25" x14ac:dyDescent="0.25">
      <c r="W9259" s="107"/>
      <c r="X9259" s="62"/>
      <c r="Y9259" s="108"/>
    </row>
    <row r="9260" spans="23:25" x14ac:dyDescent="0.25">
      <c r="W9260" s="107"/>
      <c r="X9260" s="62"/>
      <c r="Y9260" s="108"/>
    </row>
    <row r="9261" spans="23:25" x14ac:dyDescent="0.25">
      <c r="W9261" s="107"/>
      <c r="X9261" s="62"/>
      <c r="Y9261" s="108"/>
    </row>
    <row r="9262" spans="23:25" x14ac:dyDescent="0.25">
      <c r="W9262" s="107"/>
      <c r="X9262" s="62"/>
      <c r="Y9262" s="108"/>
    </row>
    <row r="9263" spans="23:25" x14ac:dyDescent="0.25">
      <c r="W9263" s="107"/>
      <c r="X9263" s="62"/>
      <c r="Y9263" s="108"/>
    </row>
    <row r="9264" spans="23:25" x14ac:dyDescent="0.25">
      <c r="W9264" s="107"/>
      <c r="X9264" s="62"/>
      <c r="Y9264" s="108"/>
    </row>
    <row r="9265" spans="23:25" x14ac:dyDescent="0.25">
      <c r="W9265" s="107"/>
      <c r="X9265" s="62"/>
      <c r="Y9265" s="108"/>
    </row>
    <row r="9266" spans="23:25" x14ac:dyDescent="0.25">
      <c r="W9266" s="107"/>
      <c r="X9266" s="62"/>
      <c r="Y9266" s="108"/>
    </row>
    <row r="9267" spans="23:25" x14ac:dyDescent="0.25">
      <c r="W9267" s="107"/>
      <c r="X9267" s="62"/>
      <c r="Y9267" s="108"/>
    </row>
    <row r="9268" spans="23:25" x14ac:dyDescent="0.25">
      <c r="W9268" s="107"/>
      <c r="X9268" s="62"/>
      <c r="Y9268" s="108"/>
    </row>
    <row r="9269" spans="23:25" x14ac:dyDescent="0.25">
      <c r="W9269" s="107"/>
      <c r="X9269" s="62"/>
      <c r="Y9269" s="108"/>
    </row>
    <row r="9270" spans="23:25" x14ac:dyDescent="0.25">
      <c r="W9270" s="107"/>
      <c r="X9270" s="62"/>
      <c r="Y9270" s="108"/>
    </row>
    <row r="9271" spans="23:25" x14ac:dyDescent="0.25">
      <c r="W9271" s="107"/>
      <c r="X9271" s="62"/>
      <c r="Y9271" s="108"/>
    </row>
    <row r="9272" spans="23:25" x14ac:dyDescent="0.25">
      <c r="W9272" s="107"/>
      <c r="X9272" s="62"/>
      <c r="Y9272" s="108"/>
    </row>
    <row r="9273" spans="23:25" x14ac:dyDescent="0.25">
      <c r="W9273" s="107"/>
      <c r="X9273" s="62"/>
      <c r="Y9273" s="108"/>
    </row>
    <row r="9274" spans="23:25" x14ac:dyDescent="0.25">
      <c r="W9274" s="107"/>
      <c r="X9274" s="62"/>
      <c r="Y9274" s="108"/>
    </row>
    <row r="9275" spans="23:25" x14ac:dyDescent="0.25">
      <c r="W9275" s="107"/>
      <c r="X9275" s="62"/>
      <c r="Y9275" s="108"/>
    </row>
    <row r="9276" spans="23:25" x14ac:dyDescent="0.25">
      <c r="W9276" s="107"/>
      <c r="X9276" s="62"/>
      <c r="Y9276" s="108"/>
    </row>
    <row r="9277" spans="23:25" x14ac:dyDescent="0.25">
      <c r="W9277" s="107"/>
      <c r="X9277" s="62"/>
      <c r="Y9277" s="108"/>
    </row>
    <row r="9278" spans="23:25" x14ac:dyDescent="0.25">
      <c r="W9278" s="107"/>
      <c r="X9278" s="62"/>
      <c r="Y9278" s="108"/>
    </row>
    <row r="9279" spans="23:25" x14ac:dyDescent="0.25">
      <c r="W9279" s="107"/>
      <c r="X9279" s="62"/>
      <c r="Y9279" s="108"/>
    </row>
    <row r="9280" spans="23:25" x14ac:dyDescent="0.25">
      <c r="W9280" s="107"/>
      <c r="X9280" s="62"/>
      <c r="Y9280" s="108"/>
    </row>
    <row r="9281" spans="23:25" x14ac:dyDescent="0.25">
      <c r="W9281" s="107"/>
      <c r="X9281" s="62"/>
      <c r="Y9281" s="108"/>
    </row>
    <row r="9282" spans="23:25" x14ac:dyDescent="0.25">
      <c r="W9282" s="107"/>
      <c r="X9282" s="62"/>
      <c r="Y9282" s="108"/>
    </row>
    <row r="9283" spans="23:25" x14ac:dyDescent="0.25">
      <c r="W9283" s="107"/>
      <c r="X9283" s="62"/>
      <c r="Y9283" s="108"/>
    </row>
    <row r="9284" spans="23:25" x14ac:dyDescent="0.25">
      <c r="W9284" s="107"/>
      <c r="X9284" s="62"/>
      <c r="Y9284" s="108"/>
    </row>
    <row r="9285" spans="23:25" x14ac:dyDescent="0.25">
      <c r="W9285" s="107"/>
      <c r="X9285" s="62"/>
      <c r="Y9285" s="108"/>
    </row>
    <row r="9286" spans="23:25" x14ac:dyDescent="0.25">
      <c r="W9286" s="107"/>
      <c r="X9286" s="62"/>
      <c r="Y9286" s="108"/>
    </row>
    <row r="9287" spans="23:25" x14ac:dyDescent="0.25">
      <c r="W9287" s="107"/>
      <c r="X9287" s="62"/>
      <c r="Y9287" s="108"/>
    </row>
    <row r="9288" spans="23:25" x14ac:dyDescent="0.25">
      <c r="W9288" s="107"/>
      <c r="X9288" s="62"/>
      <c r="Y9288" s="108"/>
    </row>
    <row r="9289" spans="23:25" x14ac:dyDescent="0.25">
      <c r="W9289" s="107"/>
      <c r="X9289" s="62"/>
      <c r="Y9289" s="108"/>
    </row>
    <row r="9290" spans="23:25" x14ac:dyDescent="0.25">
      <c r="W9290" s="107"/>
      <c r="X9290" s="62"/>
      <c r="Y9290" s="108"/>
    </row>
    <row r="9291" spans="23:25" x14ac:dyDescent="0.25">
      <c r="W9291" s="107"/>
      <c r="X9291" s="62"/>
      <c r="Y9291" s="108"/>
    </row>
    <row r="9292" spans="23:25" x14ac:dyDescent="0.25">
      <c r="W9292" s="107"/>
      <c r="X9292" s="62"/>
      <c r="Y9292" s="108"/>
    </row>
    <row r="9293" spans="23:25" x14ac:dyDescent="0.25">
      <c r="W9293" s="107"/>
      <c r="X9293" s="62"/>
      <c r="Y9293" s="108"/>
    </row>
    <row r="9294" spans="23:25" x14ac:dyDescent="0.25">
      <c r="W9294" s="107"/>
      <c r="X9294" s="62"/>
      <c r="Y9294" s="108"/>
    </row>
    <row r="9295" spans="23:25" x14ac:dyDescent="0.25">
      <c r="W9295" s="107"/>
      <c r="X9295" s="62"/>
      <c r="Y9295" s="108"/>
    </row>
    <row r="9296" spans="23:25" x14ac:dyDescent="0.25">
      <c r="W9296" s="107"/>
      <c r="X9296" s="62"/>
      <c r="Y9296" s="108"/>
    </row>
    <row r="9297" spans="23:25" x14ac:dyDescent="0.25">
      <c r="W9297" s="107"/>
      <c r="X9297" s="62"/>
      <c r="Y9297" s="108"/>
    </row>
    <row r="9298" spans="23:25" x14ac:dyDescent="0.25">
      <c r="W9298" s="107"/>
      <c r="X9298" s="62"/>
      <c r="Y9298" s="108"/>
    </row>
    <row r="9299" spans="23:25" x14ac:dyDescent="0.25">
      <c r="W9299" s="107"/>
      <c r="X9299" s="62"/>
      <c r="Y9299" s="108"/>
    </row>
    <row r="9300" spans="23:25" x14ac:dyDescent="0.25">
      <c r="W9300" s="107"/>
      <c r="X9300" s="62"/>
      <c r="Y9300" s="108"/>
    </row>
    <row r="9301" spans="23:25" x14ac:dyDescent="0.25">
      <c r="W9301" s="107"/>
      <c r="X9301" s="62"/>
      <c r="Y9301" s="108"/>
    </row>
    <row r="9302" spans="23:25" x14ac:dyDescent="0.25">
      <c r="W9302" s="107"/>
      <c r="X9302" s="62"/>
      <c r="Y9302" s="108"/>
    </row>
    <row r="9303" spans="23:25" x14ac:dyDescent="0.25">
      <c r="W9303" s="107"/>
      <c r="X9303" s="62"/>
      <c r="Y9303" s="108"/>
    </row>
    <row r="9304" spans="23:25" x14ac:dyDescent="0.25">
      <c r="W9304" s="107"/>
      <c r="X9304" s="62"/>
      <c r="Y9304" s="108"/>
    </row>
    <row r="9305" spans="23:25" x14ac:dyDescent="0.25">
      <c r="W9305" s="107"/>
      <c r="X9305" s="62"/>
      <c r="Y9305" s="108"/>
    </row>
    <row r="9306" spans="23:25" x14ac:dyDescent="0.25">
      <c r="W9306" s="107"/>
      <c r="X9306" s="62"/>
      <c r="Y9306" s="108"/>
    </row>
    <row r="9307" spans="23:25" x14ac:dyDescent="0.25">
      <c r="W9307" s="107"/>
      <c r="X9307" s="62"/>
      <c r="Y9307" s="108"/>
    </row>
    <row r="9308" spans="23:25" x14ac:dyDescent="0.25">
      <c r="W9308" s="107"/>
      <c r="X9308" s="62"/>
      <c r="Y9308" s="108"/>
    </row>
    <row r="9309" spans="23:25" x14ac:dyDescent="0.25">
      <c r="W9309" s="107"/>
      <c r="X9309" s="62"/>
      <c r="Y9309" s="108"/>
    </row>
    <row r="9310" spans="23:25" x14ac:dyDescent="0.25">
      <c r="W9310" s="107"/>
      <c r="X9310" s="62"/>
      <c r="Y9310" s="108"/>
    </row>
    <row r="9311" spans="23:25" x14ac:dyDescent="0.25">
      <c r="W9311" s="107"/>
      <c r="X9311" s="62"/>
      <c r="Y9311" s="108"/>
    </row>
    <row r="9312" spans="23:25" x14ac:dyDescent="0.25">
      <c r="W9312" s="107"/>
      <c r="X9312" s="62"/>
      <c r="Y9312" s="108"/>
    </row>
    <row r="9313" spans="23:25" x14ac:dyDescent="0.25">
      <c r="W9313" s="107"/>
      <c r="X9313" s="62"/>
      <c r="Y9313" s="108"/>
    </row>
    <row r="9314" spans="23:25" x14ac:dyDescent="0.25">
      <c r="W9314" s="107"/>
      <c r="X9314" s="62"/>
      <c r="Y9314" s="108"/>
    </row>
    <row r="9315" spans="23:25" x14ac:dyDescent="0.25">
      <c r="W9315" s="107"/>
      <c r="X9315" s="62"/>
      <c r="Y9315" s="108"/>
    </row>
    <row r="9316" spans="23:25" x14ac:dyDescent="0.25">
      <c r="W9316" s="107"/>
      <c r="X9316" s="62"/>
      <c r="Y9316" s="108"/>
    </row>
    <row r="9317" spans="23:25" x14ac:dyDescent="0.25">
      <c r="W9317" s="107"/>
      <c r="X9317" s="62"/>
      <c r="Y9317" s="108"/>
    </row>
    <row r="9318" spans="23:25" x14ac:dyDescent="0.25">
      <c r="W9318" s="107"/>
      <c r="X9318" s="62"/>
      <c r="Y9318" s="108"/>
    </row>
    <row r="9319" spans="23:25" x14ac:dyDescent="0.25">
      <c r="W9319" s="107"/>
      <c r="X9319" s="62"/>
      <c r="Y9319" s="108"/>
    </row>
    <row r="9320" spans="23:25" x14ac:dyDescent="0.25">
      <c r="W9320" s="107"/>
      <c r="X9320" s="62"/>
      <c r="Y9320" s="108"/>
    </row>
    <row r="9321" spans="23:25" x14ac:dyDescent="0.25">
      <c r="W9321" s="107"/>
      <c r="X9321" s="62"/>
      <c r="Y9321" s="108"/>
    </row>
    <row r="9322" spans="23:25" x14ac:dyDescent="0.25">
      <c r="W9322" s="107"/>
      <c r="X9322" s="62"/>
      <c r="Y9322" s="108"/>
    </row>
    <row r="9323" spans="23:25" x14ac:dyDescent="0.25">
      <c r="W9323" s="107"/>
      <c r="X9323" s="62"/>
      <c r="Y9323" s="108"/>
    </row>
    <row r="9324" spans="23:25" x14ac:dyDescent="0.25">
      <c r="W9324" s="107"/>
      <c r="X9324" s="62"/>
      <c r="Y9324" s="108"/>
    </row>
    <row r="9325" spans="23:25" x14ac:dyDescent="0.25">
      <c r="W9325" s="107"/>
      <c r="X9325" s="62"/>
      <c r="Y9325" s="108"/>
    </row>
    <row r="9326" spans="23:25" x14ac:dyDescent="0.25">
      <c r="W9326" s="107"/>
      <c r="X9326" s="62"/>
      <c r="Y9326" s="108"/>
    </row>
    <row r="9327" spans="23:25" x14ac:dyDescent="0.25">
      <c r="W9327" s="107"/>
      <c r="X9327" s="62"/>
      <c r="Y9327" s="108"/>
    </row>
    <row r="9328" spans="23:25" x14ac:dyDescent="0.25">
      <c r="W9328" s="107"/>
      <c r="X9328" s="62"/>
      <c r="Y9328" s="108"/>
    </row>
    <row r="9329" spans="23:25" x14ac:dyDescent="0.25">
      <c r="W9329" s="107"/>
      <c r="X9329" s="62"/>
      <c r="Y9329" s="108"/>
    </row>
    <row r="9330" spans="23:25" x14ac:dyDescent="0.25">
      <c r="W9330" s="107"/>
      <c r="X9330" s="62"/>
      <c r="Y9330" s="108"/>
    </row>
    <row r="9331" spans="23:25" x14ac:dyDescent="0.25">
      <c r="W9331" s="107"/>
      <c r="X9331" s="62"/>
      <c r="Y9331" s="108"/>
    </row>
    <row r="9332" spans="23:25" x14ac:dyDescent="0.25">
      <c r="W9332" s="107"/>
      <c r="X9332" s="62"/>
      <c r="Y9332" s="108"/>
    </row>
    <row r="9333" spans="23:25" x14ac:dyDescent="0.25">
      <c r="W9333" s="107"/>
      <c r="X9333" s="62"/>
      <c r="Y9333" s="108"/>
    </row>
    <row r="9334" spans="23:25" x14ac:dyDescent="0.25">
      <c r="W9334" s="107"/>
      <c r="X9334" s="62"/>
      <c r="Y9334" s="108"/>
    </row>
    <row r="9335" spans="23:25" x14ac:dyDescent="0.25">
      <c r="W9335" s="107"/>
      <c r="X9335" s="62"/>
      <c r="Y9335" s="108"/>
    </row>
    <row r="9336" spans="23:25" x14ac:dyDescent="0.25">
      <c r="W9336" s="107"/>
      <c r="X9336" s="62"/>
      <c r="Y9336" s="108"/>
    </row>
    <row r="9337" spans="23:25" x14ac:dyDescent="0.25">
      <c r="W9337" s="107"/>
      <c r="X9337" s="62"/>
      <c r="Y9337" s="108"/>
    </row>
    <row r="9338" spans="23:25" x14ac:dyDescent="0.25">
      <c r="W9338" s="107"/>
      <c r="X9338" s="62"/>
      <c r="Y9338" s="108"/>
    </row>
    <row r="9339" spans="23:25" x14ac:dyDescent="0.25">
      <c r="W9339" s="107"/>
      <c r="X9339" s="62"/>
      <c r="Y9339" s="108"/>
    </row>
    <row r="9340" spans="23:25" x14ac:dyDescent="0.25">
      <c r="W9340" s="107"/>
      <c r="X9340" s="62"/>
      <c r="Y9340" s="108"/>
    </row>
    <row r="9341" spans="23:25" x14ac:dyDescent="0.25">
      <c r="W9341" s="107"/>
      <c r="X9341" s="62"/>
      <c r="Y9341" s="108"/>
    </row>
    <row r="9342" spans="23:25" x14ac:dyDescent="0.25">
      <c r="W9342" s="107"/>
      <c r="X9342" s="62"/>
      <c r="Y9342" s="108"/>
    </row>
    <row r="9343" spans="23:25" x14ac:dyDescent="0.25">
      <c r="W9343" s="107"/>
      <c r="X9343" s="62"/>
      <c r="Y9343" s="108"/>
    </row>
    <row r="9344" spans="23:25" x14ac:dyDescent="0.25">
      <c r="W9344" s="107"/>
      <c r="X9344" s="62"/>
      <c r="Y9344" s="108"/>
    </row>
    <row r="9345" spans="23:25" x14ac:dyDescent="0.25">
      <c r="W9345" s="107"/>
      <c r="X9345" s="62"/>
      <c r="Y9345" s="108"/>
    </row>
    <row r="9346" spans="23:25" x14ac:dyDescent="0.25">
      <c r="W9346" s="107"/>
      <c r="X9346" s="62"/>
      <c r="Y9346" s="108"/>
    </row>
    <row r="9347" spans="23:25" x14ac:dyDescent="0.25">
      <c r="W9347" s="107"/>
      <c r="X9347" s="62"/>
      <c r="Y9347" s="108"/>
    </row>
    <row r="9348" spans="23:25" x14ac:dyDescent="0.25">
      <c r="W9348" s="107"/>
      <c r="X9348" s="62"/>
      <c r="Y9348" s="108"/>
    </row>
    <row r="9349" spans="23:25" x14ac:dyDescent="0.25">
      <c r="W9349" s="107"/>
      <c r="X9349" s="62"/>
      <c r="Y9349" s="108"/>
    </row>
    <row r="9350" spans="23:25" x14ac:dyDescent="0.25">
      <c r="W9350" s="107"/>
      <c r="X9350" s="62"/>
      <c r="Y9350" s="108"/>
    </row>
    <row r="9351" spans="23:25" x14ac:dyDescent="0.25">
      <c r="W9351" s="107"/>
      <c r="X9351" s="62"/>
      <c r="Y9351" s="108"/>
    </row>
    <row r="9352" spans="23:25" x14ac:dyDescent="0.25">
      <c r="W9352" s="107"/>
      <c r="X9352" s="62"/>
      <c r="Y9352" s="108"/>
    </row>
    <row r="9353" spans="23:25" x14ac:dyDescent="0.25">
      <c r="W9353" s="107"/>
      <c r="X9353" s="62"/>
      <c r="Y9353" s="108"/>
    </row>
    <row r="9354" spans="23:25" x14ac:dyDescent="0.25">
      <c r="W9354" s="107"/>
      <c r="X9354" s="62"/>
      <c r="Y9354" s="108"/>
    </row>
    <row r="9355" spans="23:25" x14ac:dyDescent="0.25">
      <c r="W9355" s="107"/>
      <c r="X9355" s="62"/>
      <c r="Y9355" s="108"/>
    </row>
    <row r="9356" spans="23:25" x14ac:dyDescent="0.25">
      <c r="W9356" s="107"/>
      <c r="X9356" s="62"/>
      <c r="Y9356" s="108"/>
    </row>
    <row r="9357" spans="23:25" x14ac:dyDescent="0.25">
      <c r="W9357" s="107"/>
      <c r="X9357" s="62"/>
      <c r="Y9357" s="108"/>
    </row>
    <row r="9358" spans="23:25" x14ac:dyDescent="0.25">
      <c r="W9358" s="107"/>
      <c r="X9358" s="62"/>
      <c r="Y9358" s="108"/>
    </row>
    <row r="9359" spans="23:25" x14ac:dyDescent="0.25">
      <c r="W9359" s="107"/>
      <c r="X9359" s="62"/>
      <c r="Y9359" s="108"/>
    </row>
    <row r="9360" spans="23:25" x14ac:dyDescent="0.25">
      <c r="W9360" s="107"/>
      <c r="X9360" s="62"/>
      <c r="Y9360" s="108"/>
    </row>
    <row r="9361" spans="23:25" x14ac:dyDescent="0.25">
      <c r="W9361" s="107"/>
      <c r="X9361" s="62"/>
      <c r="Y9361" s="108"/>
    </row>
    <row r="9362" spans="23:25" x14ac:dyDescent="0.25">
      <c r="W9362" s="107"/>
      <c r="X9362" s="62"/>
      <c r="Y9362" s="108"/>
    </row>
    <row r="9363" spans="23:25" x14ac:dyDescent="0.25">
      <c r="W9363" s="107"/>
      <c r="X9363" s="62"/>
      <c r="Y9363" s="108"/>
    </row>
    <row r="9364" spans="23:25" x14ac:dyDescent="0.25">
      <c r="W9364" s="107"/>
      <c r="X9364" s="62"/>
      <c r="Y9364" s="108"/>
    </row>
    <row r="9365" spans="23:25" x14ac:dyDescent="0.25">
      <c r="W9365" s="107"/>
      <c r="X9365" s="62"/>
      <c r="Y9365" s="108"/>
    </row>
    <row r="9366" spans="23:25" x14ac:dyDescent="0.25">
      <c r="W9366" s="107"/>
      <c r="X9366" s="62"/>
      <c r="Y9366" s="108"/>
    </row>
    <row r="9367" spans="23:25" x14ac:dyDescent="0.25">
      <c r="W9367" s="107"/>
      <c r="X9367" s="62"/>
      <c r="Y9367" s="108"/>
    </row>
    <row r="9368" spans="23:25" x14ac:dyDescent="0.25">
      <c r="W9368" s="107"/>
      <c r="X9368" s="62"/>
      <c r="Y9368" s="108"/>
    </row>
    <row r="9369" spans="23:25" x14ac:dyDescent="0.25">
      <c r="W9369" s="107"/>
      <c r="X9369" s="62"/>
      <c r="Y9369" s="108"/>
    </row>
    <row r="9370" spans="23:25" x14ac:dyDescent="0.25">
      <c r="W9370" s="107"/>
      <c r="X9370" s="62"/>
      <c r="Y9370" s="108"/>
    </row>
    <row r="9371" spans="23:25" x14ac:dyDescent="0.25">
      <c r="W9371" s="107"/>
      <c r="X9371" s="62"/>
      <c r="Y9371" s="108"/>
    </row>
    <row r="9372" spans="23:25" x14ac:dyDescent="0.25">
      <c r="W9372" s="107"/>
      <c r="X9372" s="62"/>
      <c r="Y9372" s="108"/>
    </row>
    <row r="9373" spans="23:25" x14ac:dyDescent="0.25">
      <c r="W9373" s="107"/>
      <c r="X9373" s="62"/>
      <c r="Y9373" s="108"/>
    </row>
    <row r="9374" spans="23:25" x14ac:dyDescent="0.25">
      <c r="W9374" s="107"/>
      <c r="X9374" s="62"/>
      <c r="Y9374" s="108"/>
    </row>
    <row r="9375" spans="23:25" x14ac:dyDescent="0.25">
      <c r="W9375" s="107"/>
      <c r="X9375" s="62"/>
      <c r="Y9375" s="108"/>
    </row>
    <row r="9376" spans="23:25" x14ac:dyDescent="0.25">
      <c r="W9376" s="107"/>
      <c r="X9376" s="62"/>
      <c r="Y9376" s="108"/>
    </row>
    <row r="9377" spans="23:25" x14ac:dyDescent="0.25">
      <c r="W9377" s="107"/>
      <c r="X9377" s="62"/>
      <c r="Y9377" s="108"/>
    </row>
    <row r="9378" spans="23:25" x14ac:dyDescent="0.25">
      <c r="W9378" s="107"/>
      <c r="X9378" s="62"/>
      <c r="Y9378" s="108"/>
    </row>
    <row r="9379" spans="23:25" x14ac:dyDescent="0.25">
      <c r="W9379" s="107"/>
      <c r="X9379" s="62"/>
      <c r="Y9379" s="108"/>
    </row>
    <row r="9380" spans="23:25" x14ac:dyDescent="0.25">
      <c r="W9380" s="107"/>
      <c r="X9380" s="62"/>
      <c r="Y9380" s="108"/>
    </row>
    <row r="9381" spans="23:25" x14ac:dyDescent="0.25">
      <c r="W9381" s="107"/>
      <c r="X9381" s="62"/>
      <c r="Y9381" s="108"/>
    </row>
    <row r="9382" spans="23:25" x14ac:dyDescent="0.25">
      <c r="W9382" s="107"/>
      <c r="X9382" s="62"/>
      <c r="Y9382" s="108"/>
    </row>
    <row r="9383" spans="23:25" x14ac:dyDescent="0.25">
      <c r="W9383" s="107"/>
      <c r="X9383" s="62"/>
      <c r="Y9383" s="108"/>
    </row>
    <row r="9384" spans="23:25" x14ac:dyDescent="0.25">
      <c r="W9384" s="107"/>
      <c r="X9384" s="62"/>
      <c r="Y9384" s="108"/>
    </row>
    <row r="9385" spans="23:25" x14ac:dyDescent="0.25">
      <c r="W9385" s="107"/>
      <c r="X9385" s="62"/>
      <c r="Y9385" s="108"/>
    </row>
    <row r="9386" spans="23:25" x14ac:dyDescent="0.25">
      <c r="W9386" s="107"/>
      <c r="X9386" s="62"/>
      <c r="Y9386" s="108"/>
    </row>
    <row r="9387" spans="23:25" x14ac:dyDescent="0.25">
      <c r="W9387" s="107"/>
      <c r="X9387" s="62"/>
      <c r="Y9387" s="108"/>
    </row>
    <row r="9388" spans="23:25" x14ac:dyDescent="0.25">
      <c r="W9388" s="107"/>
      <c r="X9388" s="62"/>
      <c r="Y9388" s="108"/>
    </row>
    <row r="9389" spans="23:25" x14ac:dyDescent="0.25">
      <c r="W9389" s="107"/>
      <c r="X9389" s="62"/>
      <c r="Y9389" s="108"/>
    </row>
    <row r="9390" spans="23:25" x14ac:dyDescent="0.25">
      <c r="W9390" s="107"/>
      <c r="X9390" s="62"/>
      <c r="Y9390" s="108"/>
    </row>
    <row r="9391" spans="23:25" x14ac:dyDescent="0.25">
      <c r="W9391" s="107"/>
      <c r="X9391" s="62"/>
      <c r="Y9391" s="108"/>
    </row>
    <row r="9392" spans="23:25" x14ac:dyDescent="0.25">
      <c r="W9392" s="107"/>
      <c r="X9392" s="62"/>
      <c r="Y9392" s="108"/>
    </row>
    <row r="9393" spans="23:25" x14ac:dyDescent="0.25">
      <c r="W9393" s="107"/>
      <c r="X9393" s="62"/>
      <c r="Y9393" s="108"/>
    </row>
    <row r="9394" spans="23:25" x14ac:dyDescent="0.25">
      <c r="W9394" s="107"/>
      <c r="X9394" s="62"/>
      <c r="Y9394" s="108"/>
    </row>
    <row r="9395" spans="23:25" x14ac:dyDescent="0.25">
      <c r="W9395" s="107"/>
      <c r="X9395" s="62"/>
      <c r="Y9395" s="108"/>
    </row>
    <row r="9396" spans="23:25" x14ac:dyDescent="0.25">
      <c r="W9396" s="107"/>
      <c r="X9396" s="62"/>
      <c r="Y9396" s="108"/>
    </row>
    <row r="9397" spans="23:25" x14ac:dyDescent="0.25">
      <c r="W9397" s="107"/>
      <c r="X9397" s="62"/>
      <c r="Y9397" s="108"/>
    </row>
    <row r="9398" spans="23:25" x14ac:dyDescent="0.25">
      <c r="W9398" s="107"/>
      <c r="X9398" s="62"/>
      <c r="Y9398" s="108"/>
    </row>
    <row r="9399" spans="23:25" x14ac:dyDescent="0.25">
      <c r="W9399" s="107"/>
      <c r="X9399" s="62"/>
      <c r="Y9399" s="108"/>
    </row>
    <row r="9400" spans="23:25" x14ac:dyDescent="0.25">
      <c r="W9400" s="107"/>
      <c r="X9400" s="62"/>
      <c r="Y9400" s="108"/>
    </row>
    <row r="9401" spans="23:25" x14ac:dyDescent="0.25">
      <c r="W9401" s="107"/>
      <c r="X9401" s="62"/>
      <c r="Y9401" s="108"/>
    </row>
    <row r="9402" spans="23:25" x14ac:dyDescent="0.25">
      <c r="W9402" s="107"/>
      <c r="X9402" s="62"/>
      <c r="Y9402" s="108"/>
    </row>
    <row r="9403" spans="23:25" x14ac:dyDescent="0.25">
      <c r="W9403" s="107"/>
      <c r="X9403" s="62"/>
      <c r="Y9403" s="108"/>
    </row>
    <row r="9404" spans="23:25" x14ac:dyDescent="0.25">
      <c r="W9404" s="107"/>
      <c r="X9404" s="62"/>
      <c r="Y9404" s="108"/>
    </row>
    <row r="9405" spans="23:25" x14ac:dyDescent="0.25">
      <c r="W9405" s="107"/>
      <c r="X9405" s="62"/>
      <c r="Y9405" s="108"/>
    </row>
    <row r="9406" spans="23:25" x14ac:dyDescent="0.25">
      <c r="W9406" s="107"/>
      <c r="X9406" s="62"/>
      <c r="Y9406" s="108"/>
    </row>
    <row r="9407" spans="23:25" x14ac:dyDescent="0.25">
      <c r="W9407" s="107"/>
      <c r="X9407" s="62"/>
      <c r="Y9407" s="108"/>
    </row>
    <row r="9408" spans="23:25" x14ac:dyDescent="0.25">
      <c r="W9408" s="107"/>
      <c r="X9408" s="62"/>
      <c r="Y9408" s="108"/>
    </row>
    <row r="9409" spans="23:25" x14ac:dyDescent="0.25">
      <c r="W9409" s="107"/>
      <c r="X9409" s="62"/>
      <c r="Y9409" s="108"/>
    </row>
    <row r="9410" spans="23:25" x14ac:dyDescent="0.25">
      <c r="W9410" s="107"/>
      <c r="X9410" s="62"/>
      <c r="Y9410" s="108"/>
    </row>
    <row r="9411" spans="23:25" x14ac:dyDescent="0.25">
      <c r="W9411" s="107"/>
      <c r="X9411" s="62"/>
      <c r="Y9411" s="108"/>
    </row>
    <row r="9412" spans="23:25" x14ac:dyDescent="0.25">
      <c r="W9412" s="107"/>
      <c r="X9412" s="62"/>
      <c r="Y9412" s="108"/>
    </row>
    <row r="9413" spans="23:25" x14ac:dyDescent="0.25">
      <c r="W9413" s="107"/>
      <c r="X9413" s="62"/>
      <c r="Y9413" s="108"/>
    </row>
    <row r="9414" spans="23:25" x14ac:dyDescent="0.25">
      <c r="W9414" s="107"/>
      <c r="X9414" s="62"/>
      <c r="Y9414" s="108"/>
    </row>
    <row r="9415" spans="23:25" x14ac:dyDescent="0.25">
      <c r="W9415" s="107"/>
      <c r="X9415" s="62"/>
      <c r="Y9415" s="108"/>
    </row>
    <row r="9416" spans="23:25" x14ac:dyDescent="0.25">
      <c r="W9416" s="107"/>
      <c r="X9416" s="62"/>
      <c r="Y9416" s="108"/>
    </row>
    <row r="9417" spans="23:25" x14ac:dyDescent="0.25">
      <c r="W9417" s="107"/>
      <c r="X9417" s="62"/>
      <c r="Y9417" s="108"/>
    </row>
    <row r="9418" spans="23:25" x14ac:dyDescent="0.25">
      <c r="W9418" s="107"/>
      <c r="X9418" s="62"/>
      <c r="Y9418" s="108"/>
    </row>
    <row r="9419" spans="23:25" x14ac:dyDescent="0.25">
      <c r="W9419" s="107"/>
      <c r="X9419" s="62"/>
      <c r="Y9419" s="108"/>
    </row>
    <row r="9420" spans="23:25" x14ac:dyDescent="0.25">
      <c r="W9420" s="107"/>
      <c r="X9420" s="62"/>
      <c r="Y9420" s="108"/>
    </row>
    <row r="9421" spans="23:25" x14ac:dyDescent="0.25">
      <c r="W9421" s="107"/>
      <c r="X9421" s="62"/>
      <c r="Y9421" s="108"/>
    </row>
    <row r="9422" spans="23:25" x14ac:dyDescent="0.25">
      <c r="W9422" s="107"/>
      <c r="X9422" s="62"/>
      <c r="Y9422" s="108"/>
    </row>
    <row r="9423" spans="23:25" x14ac:dyDescent="0.25">
      <c r="W9423" s="107"/>
      <c r="X9423" s="62"/>
      <c r="Y9423" s="108"/>
    </row>
    <row r="9424" spans="23:25" x14ac:dyDescent="0.25">
      <c r="W9424" s="107"/>
      <c r="X9424" s="62"/>
      <c r="Y9424" s="108"/>
    </row>
    <row r="9425" spans="23:25" x14ac:dyDescent="0.25">
      <c r="W9425" s="107"/>
      <c r="X9425" s="62"/>
      <c r="Y9425" s="108"/>
    </row>
    <row r="9426" spans="23:25" x14ac:dyDescent="0.25">
      <c r="W9426" s="107"/>
      <c r="X9426" s="62"/>
      <c r="Y9426" s="108"/>
    </row>
    <row r="9427" spans="23:25" x14ac:dyDescent="0.25">
      <c r="W9427" s="107"/>
      <c r="X9427" s="62"/>
      <c r="Y9427" s="108"/>
    </row>
    <row r="9428" spans="23:25" x14ac:dyDescent="0.25">
      <c r="W9428" s="107"/>
      <c r="X9428" s="62"/>
      <c r="Y9428" s="108"/>
    </row>
    <row r="9429" spans="23:25" x14ac:dyDescent="0.25">
      <c r="W9429" s="107"/>
      <c r="X9429" s="62"/>
      <c r="Y9429" s="108"/>
    </row>
    <row r="9430" spans="23:25" x14ac:dyDescent="0.25">
      <c r="W9430" s="107"/>
      <c r="X9430" s="62"/>
      <c r="Y9430" s="108"/>
    </row>
    <row r="9431" spans="23:25" x14ac:dyDescent="0.25">
      <c r="W9431" s="107"/>
      <c r="X9431" s="62"/>
      <c r="Y9431" s="108"/>
    </row>
    <row r="9432" spans="23:25" x14ac:dyDescent="0.25">
      <c r="W9432" s="107"/>
      <c r="X9432" s="62"/>
      <c r="Y9432" s="108"/>
    </row>
    <row r="9433" spans="23:25" x14ac:dyDescent="0.25">
      <c r="W9433" s="107"/>
      <c r="X9433" s="62"/>
      <c r="Y9433" s="108"/>
    </row>
    <row r="9434" spans="23:25" x14ac:dyDescent="0.25">
      <c r="W9434" s="107"/>
      <c r="X9434" s="62"/>
      <c r="Y9434" s="108"/>
    </row>
    <row r="9435" spans="23:25" x14ac:dyDescent="0.25">
      <c r="W9435" s="107"/>
      <c r="X9435" s="62"/>
      <c r="Y9435" s="108"/>
    </row>
    <row r="9436" spans="23:25" x14ac:dyDescent="0.25">
      <c r="W9436" s="107"/>
      <c r="X9436" s="62"/>
      <c r="Y9436" s="108"/>
    </row>
    <row r="9437" spans="23:25" x14ac:dyDescent="0.25">
      <c r="W9437" s="107"/>
      <c r="X9437" s="62"/>
      <c r="Y9437" s="108"/>
    </row>
    <row r="9438" spans="23:25" x14ac:dyDescent="0.25">
      <c r="W9438" s="107"/>
      <c r="X9438" s="62"/>
      <c r="Y9438" s="108"/>
    </row>
    <row r="9439" spans="23:25" x14ac:dyDescent="0.25">
      <c r="W9439" s="107"/>
      <c r="X9439" s="62"/>
      <c r="Y9439" s="108"/>
    </row>
    <row r="9440" spans="23:25" x14ac:dyDescent="0.25">
      <c r="W9440" s="107"/>
      <c r="X9440" s="62"/>
      <c r="Y9440" s="108"/>
    </row>
    <row r="9441" spans="23:25" x14ac:dyDescent="0.25">
      <c r="W9441" s="107"/>
      <c r="X9441" s="62"/>
      <c r="Y9441" s="108"/>
    </row>
    <row r="9442" spans="23:25" x14ac:dyDescent="0.25">
      <c r="W9442" s="107"/>
      <c r="X9442" s="62"/>
      <c r="Y9442" s="108"/>
    </row>
    <row r="9443" spans="23:25" x14ac:dyDescent="0.25">
      <c r="W9443" s="107"/>
      <c r="X9443" s="62"/>
      <c r="Y9443" s="108"/>
    </row>
    <row r="9444" spans="23:25" x14ac:dyDescent="0.25">
      <c r="W9444" s="107"/>
      <c r="X9444" s="62"/>
      <c r="Y9444" s="108"/>
    </row>
    <row r="9445" spans="23:25" x14ac:dyDescent="0.25">
      <c r="W9445" s="107"/>
      <c r="X9445" s="62"/>
      <c r="Y9445" s="108"/>
    </row>
    <row r="9446" spans="23:25" x14ac:dyDescent="0.25">
      <c r="W9446" s="107"/>
      <c r="X9446" s="62"/>
      <c r="Y9446" s="108"/>
    </row>
    <row r="9447" spans="23:25" x14ac:dyDescent="0.25">
      <c r="W9447" s="107"/>
      <c r="X9447" s="62"/>
      <c r="Y9447" s="108"/>
    </row>
    <row r="9448" spans="23:25" x14ac:dyDescent="0.25">
      <c r="W9448" s="107"/>
      <c r="X9448" s="62"/>
      <c r="Y9448" s="108"/>
    </row>
    <row r="9449" spans="23:25" x14ac:dyDescent="0.25">
      <c r="W9449" s="107"/>
      <c r="X9449" s="62"/>
      <c r="Y9449" s="108"/>
    </row>
    <row r="9450" spans="23:25" x14ac:dyDescent="0.25">
      <c r="W9450" s="107"/>
      <c r="X9450" s="62"/>
      <c r="Y9450" s="108"/>
    </row>
    <row r="9451" spans="23:25" x14ac:dyDescent="0.25">
      <c r="W9451" s="107"/>
      <c r="X9451" s="62"/>
      <c r="Y9451" s="108"/>
    </row>
    <row r="9452" spans="23:25" x14ac:dyDescent="0.25">
      <c r="W9452" s="107"/>
      <c r="X9452" s="62"/>
      <c r="Y9452" s="108"/>
    </row>
    <row r="9453" spans="23:25" x14ac:dyDescent="0.25">
      <c r="W9453" s="107"/>
      <c r="X9453" s="62"/>
      <c r="Y9453" s="108"/>
    </row>
    <row r="9454" spans="23:25" x14ac:dyDescent="0.25">
      <c r="W9454" s="107"/>
      <c r="X9454" s="62"/>
      <c r="Y9454" s="108"/>
    </row>
    <row r="9455" spans="23:25" x14ac:dyDescent="0.25">
      <c r="W9455" s="107"/>
      <c r="X9455" s="62"/>
      <c r="Y9455" s="108"/>
    </row>
    <row r="9456" spans="23:25" x14ac:dyDescent="0.25">
      <c r="W9456" s="107"/>
      <c r="X9456" s="62"/>
      <c r="Y9456" s="108"/>
    </row>
    <row r="9457" spans="23:25" x14ac:dyDescent="0.25">
      <c r="W9457" s="107"/>
      <c r="X9457" s="62"/>
      <c r="Y9457" s="108"/>
    </row>
    <row r="9458" spans="23:25" x14ac:dyDescent="0.25">
      <c r="W9458" s="107"/>
      <c r="X9458" s="62"/>
      <c r="Y9458" s="108"/>
    </row>
    <row r="9459" spans="23:25" x14ac:dyDescent="0.25">
      <c r="W9459" s="107"/>
      <c r="X9459" s="62"/>
      <c r="Y9459" s="108"/>
    </row>
    <row r="9460" spans="23:25" x14ac:dyDescent="0.25">
      <c r="W9460" s="107"/>
      <c r="X9460" s="62"/>
      <c r="Y9460" s="108"/>
    </row>
    <row r="9461" spans="23:25" x14ac:dyDescent="0.25">
      <c r="W9461" s="107"/>
      <c r="X9461" s="62"/>
      <c r="Y9461" s="108"/>
    </row>
    <row r="9462" spans="23:25" x14ac:dyDescent="0.25">
      <c r="W9462" s="107"/>
      <c r="X9462" s="62"/>
      <c r="Y9462" s="108"/>
    </row>
    <row r="9463" spans="23:25" x14ac:dyDescent="0.25">
      <c r="W9463" s="107"/>
      <c r="X9463" s="62"/>
      <c r="Y9463" s="108"/>
    </row>
    <row r="9464" spans="23:25" x14ac:dyDescent="0.25">
      <c r="W9464" s="107"/>
      <c r="X9464" s="62"/>
      <c r="Y9464" s="108"/>
    </row>
    <row r="9465" spans="23:25" x14ac:dyDescent="0.25">
      <c r="W9465" s="107"/>
      <c r="X9465" s="62"/>
      <c r="Y9465" s="108"/>
    </row>
    <row r="9466" spans="23:25" x14ac:dyDescent="0.25">
      <c r="W9466" s="107"/>
      <c r="X9466" s="62"/>
      <c r="Y9466" s="108"/>
    </row>
    <row r="9467" spans="23:25" x14ac:dyDescent="0.25">
      <c r="W9467" s="107"/>
      <c r="X9467" s="62"/>
      <c r="Y9467" s="108"/>
    </row>
    <row r="9468" spans="23:25" x14ac:dyDescent="0.25">
      <c r="W9468" s="107"/>
      <c r="X9468" s="62"/>
      <c r="Y9468" s="108"/>
    </row>
    <row r="9469" spans="23:25" x14ac:dyDescent="0.25">
      <c r="W9469" s="107"/>
      <c r="X9469" s="62"/>
      <c r="Y9469" s="108"/>
    </row>
    <row r="9470" spans="23:25" x14ac:dyDescent="0.25">
      <c r="W9470" s="107"/>
      <c r="X9470" s="62"/>
      <c r="Y9470" s="108"/>
    </row>
    <row r="9471" spans="23:25" x14ac:dyDescent="0.25">
      <c r="W9471" s="107"/>
      <c r="X9471" s="62"/>
      <c r="Y9471" s="108"/>
    </row>
    <row r="9472" spans="23:25" x14ac:dyDescent="0.25">
      <c r="W9472" s="107"/>
      <c r="X9472" s="62"/>
      <c r="Y9472" s="108"/>
    </row>
    <row r="9473" spans="23:25" x14ac:dyDescent="0.25">
      <c r="W9473" s="107"/>
      <c r="X9473" s="62"/>
      <c r="Y9473" s="108"/>
    </row>
    <row r="9474" spans="23:25" x14ac:dyDescent="0.25">
      <c r="W9474" s="107"/>
      <c r="X9474" s="62"/>
      <c r="Y9474" s="108"/>
    </row>
    <row r="9475" spans="23:25" x14ac:dyDescent="0.25">
      <c r="W9475" s="107"/>
      <c r="X9475" s="62"/>
      <c r="Y9475" s="108"/>
    </row>
    <row r="9476" spans="23:25" x14ac:dyDescent="0.25">
      <c r="W9476" s="107"/>
      <c r="X9476" s="62"/>
      <c r="Y9476" s="108"/>
    </row>
    <row r="9477" spans="23:25" x14ac:dyDescent="0.25">
      <c r="W9477" s="107"/>
      <c r="X9477" s="62"/>
      <c r="Y9477" s="108"/>
    </row>
    <row r="9478" spans="23:25" x14ac:dyDescent="0.25">
      <c r="W9478" s="107"/>
      <c r="X9478" s="62"/>
      <c r="Y9478" s="108"/>
    </row>
    <row r="9479" spans="23:25" x14ac:dyDescent="0.25">
      <c r="W9479" s="107"/>
      <c r="X9479" s="62"/>
      <c r="Y9479" s="108"/>
    </row>
    <row r="9480" spans="23:25" x14ac:dyDescent="0.25">
      <c r="W9480" s="107"/>
      <c r="X9480" s="62"/>
      <c r="Y9480" s="108"/>
    </row>
    <row r="9481" spans="23:25" x14ac:dyDescent="0.25">
      <c r="W9481" s="107"/>
      <c r="X9481" s="62"/>
      <c r="Y9481" s="108"/>
    </row>
    <row r="9482" spans="23:25" x14ac:dyDescent="0.25">
      <c r="W9482" s="107"/>
      <c r="X9482" s="62"/>
      <c r="Y9482" s="108"/>
    </row>
    <row r="9483" spans="23:25" x14ac:dyDescent="0.25">
      <c r="W9483" s="107"/>
      <c r="X9483" s="62"/>
      <c r="Y9483" s="108"/>
    </row>
    <row r="9484" spans="23:25" x14ac:dyDescent="0.25">
      <c r="W9484" s="107"/>
      <c r="X9484" s="62"/>
      <c r="Y9484" s="108"/>
    </row>
    <row r="9485" spans="23:25" x14ac:dyDescent="0.25">
      <c r="W9485" s="107"/>
      <c r="X9485" s="62"/>
      <c r="Y9485" s="108"/>
    </row>
    <row r="9486" spans="23:25" x14ac:dyDescent="0.25">
      <c r="W9486" s="107"/>
      <c r="X9486" s="62"/>
      <c r="Y9486" s="108"/>
    </row>
    <row r="9487" spans="23:25" x14ac:dyDescent="0.25">
      <c r="W9487" s="107"/>
      <c r="X9487" s="62"/>
      <c r="Y9487" s="108"/>
    </row>
    <row r="9488" spans="23:25" x14ac:dyDescent="0.25">
      <c r="W9488" s="107"/>
      <c r="X9488" s="62"/>
      <c r="Y9488" s="108"/>
    </row>
    <row r="9489" spans="23:25" x14ac:dyDescent="0.25">
      <c r="W9489" s="107"/>
      <c r="X9489" s="62"/>
      <c r="Y9489" s="108"/>
    </row>
    <row r="9490" spans="23:25" x14ac:dyDescent="0.25">
      <c r="W9490" s="107"/>
      <c r="X9490" s="62"/>
      <c r="Y9490" s="108"/>
    </row>
    <row r="9491" spans="23:25" x14ac:dyDescent="0.25">
      <c r="W9491" s="107"/>
      <c r="X9491" s="62"/>
      <c r="Y9491" s="108"/>
    </row>
    <row r="9492" spans="23:25" x14ac:dyDescent="0.25">
      <c r="W9492" s="107"/>
      <c r="X9492" s="62"/>
      <c r="Y9492" s="108"/>
    </row>
    <row r="9493" spans="23:25" x14ac:dyDescent="0.25">
      <c r="W9493" s="107"/>
      <c r="X9493" s="62"/>
      <c r="Y9493" s="108"/>
    </row>
    <row r="9494" spans="23:25" x14ac:dyDescent="0.25">
      <c r="W9494" s="107"/>
      <c r="X9494" s="62"/>
      <c r="Y9494" s="108"/>
    </row>
    <row r="9495" spans="23:25" x14ac:dyDescent="0.25">
      <c r="W9495" s="107"/>
      <c r="X9495" s="62"/>
      <c r="Y9495" s="108"/>
    </row>
    <row r="9496" spans="23:25" x14ac:dyDescent="0.25">
      <c r="W9496" s="107"/>
      <c r="X9496" s="62"/>
      <c r="Y9496" s="108"/>
    </row>
    <row r="9497" spans="23:25" x14ac:dyDescent="0.25">
      <c r="W9497" s="107"/>
      <c r="X9497" s="62"/>
      <c r="Y9497" s="108"/>
    </row>
    <row r="9498" spans="23:25" x14ac:dyDescent="0.25">
      <c r="W9498" s="107"/>
      <c r="X9498" s="62"/>
      <c r="Y9498" s="108"/>
    </row>
    <row r="9499" spans="23:25" x14ac:dyDescent="0.25">
      <c r="W9499" s="107"/>
      <c r="X9499" s="62"/>
      <c r="Y9499" s="108"/>
    </row>
    <row r="9500" spans="23:25" x14ac:dyDescent="0.25">
      <c r="W9500" s="107"/>
      <c r="X9500" s="62"/>
      <c r="Y9500" s="108"/>
    </row>
    <row r="9501" spans="23:25" x14ac:dyDescent="0.25">
      <c r="W9501" s="107"/>
      <c r="X9501" s="62"/>
      <c r="Y9501" s="108"/>
    </row>
    <row r="9502" spans="23:25" x14ac:dyDescent="0.25">
      <c r="W9502" s="107"/>
      <c r="X9502" s="62"/>
      <c r="Y9502" s="108"/>
    </row>
    <row r="9503" spans="23:25" x14ac:dyDescent="0.25">
      <c r="W9503" s="107"/>
      <c r="X9503" s="62"/>
      <c r="Y9503" s="108"/>
    </row>
    <row r="9504" spans="23:25" x14ac:dyDescent="0.25">
      <c r="W9504" s="107"/>
      <c r="X9504" s="62"/>
      <c r="Y9504" s="108"/>
    </row>
    <row r="9505" spans="23:25" x14ac:dyDescent="0.25">
      <c r="W9505" s="107"/>
      <c r="X9505" s="62"/>
      <c r="Y9505" s="108"/>
    </row>
    <row r="9506" spans="23:25" x14ac:dyDescent="0.25">
      <c r="W9506" s="107"/>
      <c r="X9506" s="62"/>
      <c r="Y9506" s="108"/>
    </row>
    <row r="9507" spans="23:25" x14ac:dyDescent="0.25">
      <c r="W9507" s="107"/>
      <c r="X9507" s="62"/>
      <c r="Y9507" s="108"/>
    </row>
    <row r="9508" spans="23:25" x14ac:dyDescent="0.25">
      <c r="W9508" s="107"/>
      <c r="X9508" s="62"/>
      <c r="Y9508" s="108"/>
    </row>
    <row r="9509" spans="23:25" x14ac:dyDescent="0.25">
      <c r="W9509" s="107"/>
      <c r="X9509" s="62"/>
      <c r="Y9509" s="108"/>
    </row>
    <row r="9510" spans="23:25" x14ac:dyDescent="0.25">
      <c r="W9510" s="107"/>
      <c r="X9510" s="62"/>
      <c r="Y9510" s="108"/>
    </row>
    <row r="9511" spans="23:25" x14ac:dyDescent="0.25">
      <c r="W9511" s="107"/>
      <c r="X9511" s="62"/>
      <c r="Y9511" s="108"/>
    </row>
    <row r="9512" spans="23:25" x14ac:dyDescent="0.25">
      <c r="W9512" s="107"/>
      <c r="X9512" s="62"/>
      <c r="Y9512" s="108"/>
    </row>
    <row r="9513" spans="23:25" x14ac:dyDescent="0.25">
      <c r="W9513" s="107"/>
      <c r="X9513" s="62"/>
      <c r="Y9513" s="108"/>
    </row>
    <row r="9514" spans="23:25" x14ac:dyDescent="0.25">
      <c r="W9514" s="107"/>
      <c r="X9514" s="62"/>
      <c r="Y9514" s="108"/>
    </row>
    <row r="9515" spans="23:25" x14ac:dyDescent="0.25">
      <c r="W9515" s="107"/>
      <c r="X9515" s="62"/>
      <c r="Y9515" s="108"/>
    </row>
    <row r="9516" spans="23:25" x14ac:dyDescent="0.25">
      <c r="W9516" s="107"/>
      <c r="X9516" s="62"/>
      <c r="Y9516" s="108"/>
    </row>
    <row r="9517" spans="23:25" x14ac:dyDescent="0.25">
      <c r="W9517" s="107"/>
      <c r="X9517" s="62"/>
      <c r="Y9517" s="108"/>
    </row>
    <row r="9518" spans="23:25" x14ac:dyDescent="0.25">
      <c r="W9518" s="107"/>
      <c r="X9518" s="62"/>
      <c r="Y9518" s="108"/>
    </row>
    <row r="9519" spans="23:25" x14ac:dyDescent="0.25">
      <c r="W9519" s="107"/>
      <c r="X9519" s="62"/>
      <c r="Y9519" s="108"/>
    </row>
    <row r="9520" spans="23:25" x14ac:dyDescent="0.25">
      <c r="W9520" s="107"/>
      <c r="X9520" s="62"/>
      <c r="Y9520" s="108"/>
    </row>
    <row r="9521" spans="23:25" x14ac:dyDescent="0.25">
      <c r="W9521" s="107"/>
      <c r="X9521" s="62"/>
      <c r="Y9521" s="108"/>
    </row>
    <row r="9522" spans="23:25" x14ac:dyDescent="0.25">
      <c r="W9522" s="107"/>
      <c r="X9522" s="62"/>
      <c r="Y9522" s="108"/>
    </row>
    <row r="9523" spans="23:25" x14ac:dyDescent="0.25">
      <c r="W9523" s="107"/>
      <c r="X9523" s="62"/>
      <c r="Y9523" s="108"/>
    </row>
    <row r="9524" spans="23:25" x14ac:dyDescent="0.25">
      <c r="W9524" s="107"/>
      <c r="X9524" s="62"/>
      <c r="Y9524" s="108"/>
    </row>
    <row r="9525" spans="23:25" x14ac:dyDescent="0.25">
      <c r="W9525" s="107"/>
      <c r="X9525" s="62"/>
      <c r="Y9525" s="108"/>
    </row>
    <row r="9526" spans="23:25" x14ac:dyDescent="0.25">
      <c r="W9526" s="107"/>
      <c r="X9526" s="62"/>
      <c r="Y9526" s="108"/>
    </row>
    <row r="9527" spans="23:25" x14ac:dyDescent="0.25">
      <c r="W9527" s="107"/>
      <c r="X9527" s="62"/>
      <c r="Y9527" s="108"/>
    </row>
    <row r="9528" spans="23:25" x14ac:dyDescent="0.25">
      <c r="W9528" s="107"/>
      <c r="X9528" s="62"/>
      <c r="Y9528" s="108"/>
    </row>
    <row r="9529" spans="23:25" x14ac:dyDescent="0.25">
      <c r="W9529" s="107"/>
      <c r="X9529" s="62"/>
      <c r="Y9529" s="108"/>
    </row>
    <row r="9530" spans="23:25" x14ac:dyDescent="0.25">
      <c r="W9530" s="107"/>
      <c r="X9530" s="62"/>
      <c r="Y9530" s="108"/>
    </row>
    <row r="9531" spans="23:25" x14ac:dyDescent="0.25">
      <c r="W9531" s="107"/>
      <c r="X9531" s="62"/>
      <c r="Y9531" s="108"/>
    </row>
    <row r="9532" spans="23:25" x14ac:dyDescent="0.25">
      <c r="W9532" s="107"/>
      <c r="X9532" s="62"/>
      <c r="Y9532" s="108"/>
    </row>
    <row r="9533" spans="23:25" x14ac:dyDescent="0.25">
      <c r="W9533" s="107"/>
      <c r="X9533" s="62"/>
      <c r="Y9533" s="108"/>
    </row>
    <row r="9534" spans="23:25" x14ac:dyDescent="0.25">
      <c r="W9534" s="107"/>
      <c r="X9534" s="62"/>
      <c r="Y9534" s="108"/>
    </row>
    <row r="9535" spans="23:25" x14ac:dyDescent="0.25">
      <c r="W9535" s="107"/>
      <c r="X9535" s="62"/>
      <c r="Y9535" s="108"/>
    </row>
    <row r="9536" spans="23:25" x14ac:dyDescent="0.25">
      <c r="W9536" s="107"/>
      <c r="X9536" s="62"/>
      <c r="Y9536" s="108"/>
    </row>
    <row r="9537" spans="23:25" x14ac:dyDescent="0.25">
      <c r="W9537" s="107"/>
      <c r="X9537" s="62"/>
      <c r="Y9537" s="108"/>
    </row>
    <row r="9538" spans="23:25" x14ac:dyDescent="0.25">
      <c r="W9538" s="107"/>
      <c r="X9538" s="62"/>
      <c r="Y9538" s="108"/>
    </row>
    <row r="9539" spans="23:25" x14ac:dyDescent="0.25">
      <c r="W9539" s="107"/>
      <c r="X9539" s="62"/>
      <c r="Y9539" s="108"/>
    </row>
    <row r="9540" spans="23:25" x14ac:dyDescent="0.25">
      <c r="W9540" s="107"/>
      <c r="X9540" s="62"/>
      <c r="Y9540" s="108"/>
    </row>
    <row r="9541" spans="23:25" x14ac:dyDescent="0.25">
      <c r="W9541" s="107"/>
      <c r="X9541" s="62"/>
      <c r="Y9541" s="108"/>
    </row>
    <row r="9542" spans="23:25" x14ac:dyDescent="0.25">
      <c r="W9542" s="107"/>
      <c r="X9542" s="62"/>
      <c r="Y9542" s="108"/>
    </row>
    <row r="9543" spans="23:25" x14ac:dyDescent="0.25">
      <c r="W9543" s="107"/>
      <c r="X9543" s="62"/>
      <c r="Y9543" s="108"/>
    </row>
    <row r="9544" spans="23:25" x14ac:dyDescent="0.25">
      <c r="W9544" s="107"/>
      <c r="X9544" s="62"/>
      <c r="Y9544" s="108"/>
    </row>
    <row r="9545" spans="23:25" x14ac:dyDescent="0.25">
      <c r="W9545" s="107"/>
      <c r="X9545" s="62"/>
      <c r="Y9545" s="108"/>
    </row>
    <row r="9546" spans="23:25" x14ac:dyDescent="0.25">
      <c r="W9546" s="107"/>
      <c r="X9546" s="62"/>
      <c r="Y9546" s="108"/>
    </row>
    <row r="9547" spans="23:25" x14ac:dyDescent="0.25">
      <c r="W9547" s="107"/>
      <c r="X9547" s="62"/>
      <c r="Y9547" s="108"/>
    </row>
    <row r="9548" spans="23:25" x14ac:dyDescent="0.25">
      <c r="W9548" s="107"/>
      <c r="X9548" s="62"/>
      <c r="Y9548" s="108"/>
    </row>
    <row r="9549" spans="23:25" x14ac:dyDescent="0.25">
      <c r="W9549" s="107"/>
      <c r="X9549" s="62"/>
      <c r="Y9549" s="108"/>
    </row>
    <row r="9550" spans="23:25" x14ac:dyDescent="0.25">
      <c r="W9550" s="107"/>
      <c r="X9550" s="62"/>
      <c r="Y9550" s="108"/>
    </row>
    <row r="9551" spans="23:25" x14ac:dyDescent="0.25">
      <c r="W9551" s="107"/>
      <c r="X9551" s="62"/>
      <c r="Y9551" s="108"/>
    </row>
    <row r="9552" spans="23:25" x14ac:dyDescent="0.25">
      <c r="W9552" s="107"/>
      <c r="X9552" s="62"/>
      <c r="Y9552" s="108"/>
    </row>
    <row r="9553" spans="23:25" x14ac:dyDescent="0.25">
      <c r="W9553" s="107"/>
      <c r="X9553" s="62"/>
      <c r="Y9553" s="108"/>
    </row>
    <row r="9554" spans="23:25" x14ac:dyDescent="0.25">
      <c r="W9554" s="107"/>
      <c r="X9554" s="62"/>
      <c r="Y9554" s="108"/>
    </row>
    <row r="9555" spans="23:25" x14ac:dyDescent="0.25">
      <c r="W9555" s="107"/>
      <c r="X9555" s="62"/>
      <c r="Y9555" s="108"/>
    </row>
    <row r="9556" spans="23:25" x14ac:dyDescent="0.25">
      <c r="W9556" s="107"/>
      <c r="X9556" s="62"/>
      <c r="Y9556" s="108"/>
    </row>
    <row r="9557" spans="23:25" x14ac:dyDescent="0.25">
      <c r="W9557" s="107"/>
      <c r="X9557" s="62"/>
      <c r="Y9557" s="108"/>
    </row>
    <row r="9558" spans="23:25" x14ac:dyDescent="0.25">
      <c r="W9558" s="107"/>
      <c r="X9558" s="62"/>
      <c r="Y9558" s="108"/>
    </row>
    <row r="9559" spans="23:25" x14ac:dyDescent="0.25">
      <c r="W9559" s="107"/>
      <c r="X9559" s="62"/>
      <c r="Y9559" s="108"/>
    </row>
    <row r="9560" spans="23:25" x14ac:dyDescent="0.25">
      <c r="W9560" s="107"/>
      <c r="X9560" s="62"/>
      <c r="Y9560" s="108"/>
    </row>
    <row r="9561" spans="23:25" x14ac:dyDescent="0.25">
      <c r="W9561" s="107"/>
      <c r="X9561" s="62"/>
      <c r="Y9561" s="108"/>
    </row>
    <row r="9562" spans="23:25" x14ac:dyDescent="0.25">
      <c r="W9562" s="107"/>
      <c r="X9562" s="62"/>
      <c r="Y9562" s="108"/>
    </row>
    <row r="9563" spans="23:25" x14ac:dyDescent="0.25">
      <c r="W9563" s="107"/>
      <c r="X9563" s="62"/>
      <c r="Y9563" s="108"/>
    </row>
    <row r="9564" spans="23:25" x14ac:dyDescent="0.25">
      <c r="W9564" s="107"/>
      <c r="X9564" s="62"/>
      <c r="Y9564" s="108"/>
    </row>
    <row r="9565" spans="23:25" x14ac:dyDescent="0.25">
      <c r="W9565" s="107"/>
      <c r="X9565" s="62"/>
      <c r="Y9565" s="108"/>
    </row>
    <row r="9566" spans="23:25" x14ac:dyDescent="0.25">
      <c r="W9566" s="107"/>
      <c r="X9566" s="62"/>
      <c r="Y9566" s="108"/>
    </row>
    <row r="9567" spans="23:25" x14ac:dyDescent="0.25">
      <c r="W9567" s="107"/>
      <c r="X9567" s="62"/>
      <c r="Y9567" s="108"/>
    </row>
    <row r="9568" spans="23:25" x14ac:dyDescent="0.25">
      <c r="W9568" s="107"/>
      <c r="X9568" s="62"/>
      <c r="Y9568" s="108"/>
    </row>
    <row r="9569" spans="23:25" x14ac:dyDescent="0.25">
      <c r="W9569" s="107"/>
      <c r="X9569" s="62"/>
      <c r="Y9569" s="108"/>
    </row>
    <row r="9570" spans="23:25" x14ac:dyDescent="0.25">
      <c r="W9570" s="107"/>
      <c r="X9570" s="62"/>
      <c r="Y9570" s="108"/>
    </row>
    <row r="9571" spans="23:25" x14ac:dyDescent="0.25">
      <c r="W9571" s="107"/>
      <c r="X9571" s="62"/>
      <c r="Y9571" s="108"/>
    </row>
    <row r="9572" spans="23:25" x14ac:dyDescent="0.25">
      <c r="W9572" s="107"/>
      <c r="X9572" s="62"/>
      <c r="Y9572" s="108"/>
    </row>
    <row r="9573" spans="23:25" x14ac:dyDescent="0.25">
      <c r="W9573" s="107"/>
      <c r="X9573" s="62"/>
      <c r="Y9573" s="108"/>
    </row>
    <row r="9574" spans="23:25" x14ac:dyDescent="0.25">
      <c r="W9574" s="107"/>
      <c r="X9574" s="62"/>
      <c r="Y9574" s="108"/>
    </row>
    <row r="9575" spans="23:25" x14ac:dyDescent="0.25">
      <c r="W9575" s="107"/>
      <c r="X9575" s="62"/>
      <c r="Y9575" s="108"/>
    </row>
    <row r="9576" spans="23:25" x14ac:dyDescent="0.25">
      <c r="W9576" s="107"/>
      <c r="X9576" s="62"/>
      <c r="Y9576" s="108"/>
    </row>
    <row r="9577" spans="23:25" x14ac:dyDescent="0.25">
      <c r="W9577" s="107"/>
      <c r="X9577" s="62"/>
      <c r="Y9577" s="108"/>
    </row>
    <row r="9578" spans="23:25" x14ac:dyDescent="0.25">
      <c r="W9578" s="107"/>
      <c r="X9578" s="62"/>
      <c r="Y9578" s="108"/>
    </row>
    <row r="9579" spans="23:25" x14ac:dyDescent="0.25">
      <c r="W9579" s="107"/>
      <c r="X9579" s="62"/>
      <c r="Y9579" s="108"/>
    </row>
    <row r="9580" spans="23:25" x14ac:dyDescent="0.25">
      <c r="W9580" s="107"/>
      <c r="X9580" s="62"/>
      <c r="Y9580" s="108"/>
    </row>
    <row r="9581" spans="23:25" x14ac:dyDescent="0.25">
      <c r="W9581" s="107"/>
      <c r="X9581" s="62"/>
      <c r="Y9581" s="108"/>
    </row>
    <row r="9582" spans="23:25" x14ac:dyDescent="0.25">
      <c r="W9582" s="107"/>
      <c r="X9582" s="62"/>
      <c r="Y9582" s="108"/>
    </row>
    <row r="9583" spans="23:25" x14ac:dyDescent="0.25">
      <c r="W9583" s="107"/>
      <c r="X9583" s="62"/>
      <c r="Y9583" s="108"/>
    </row>
    <row r="9584" spans="23:25" x14ac:dyDescent="0.25">
      <c r="W9584" s="107"/>
      <c r="X9584" s="62"/>
      <c r="Y9584" s="108"/>
    </row>
    <row r="9585" spans="23:25" x14ac:dyDescent="0.25">
      <c r="W9585" s="107"/>
      <c r="X9585" s="62"/>
      <c r="Y9585" s="108"/>
    </row>
    <row r="9586" spans="23:25" x14ac:dyDescent="0.25">
      <c r="W9586" s="107"/>
      <c r="X9586" s="62"/>
      <c r="Y9586" s="108"/>
    </row>
    <row r="9587" spans="23:25" x14ac:dyDescent="0.25">
      <c r="W9587" s="107"/>
      <c r="X9587" s="62"/>
      <c r="Y9587" s="108"/>
    </row>
    <row r="9588" spans="23:25" x14ac:dyDescent="0.25">
      <c r="W9588" s="107"/>
      <c r="X9588" s="62"/>
      <c r="Y9588" s="108"/>
    </row>
    <row r="9589" spans="23:25" x14ac:dyDescent="0.25">
      <c r="W9589" s="107"/>
      <c r="X9589" s="62"/>
      <c r="Y9589" s="108"/>
    </row>
    <row r="9590" spans="23:25" x14ac:dyDescent="0.25">
      <c r="W9590" s="107"/>
      <c r="X9590" s="62"/>
      <c r="Y9590" s="108"/>
    </row>
    <row r="9591" spans="23:25" x14ac:dyDescent="0.25">
      <c r="W9591" s="107"/>
      <c r="X9591" s="62"/>
      <c r="Y9591" s="108"/>
    </row>
    <row r="9592" spans="23:25" x14ac:dyDescent="0.25">
      <c r="W9592" s="107"/>
      <c r="X9592" s="62"/>
      <c r="Y9592" s="108"/>
    </row>
    <row r="9593" spans="23:25" x14ac:dyDescent="0.25">
      <c r="W9593" s="107"/>
      <c r="X9593" s="62"/>
      <c r="Y9593" s="108"/>
    </row>
    <row r="9594" spans="23:25" x14ac:dyDescent="0.25">
      <c r="W9594" s="107"/>
      <c r="X9594" s="62"/>
      <c r="Y9594" s="108"/>
    </row>
    <row r="9595" spans="23:25" x14ac:dyDescent="0.25">
      <c r="W9595" s="107"/>
      <c r="X9595" s="62"/>
      <c r="Y9595" s="108"/>
    </row>
    <row r="9596" spans="23:25" x14ac:dyDescent="0.25">
      <c r="W9596" s="107"/>
      <c r="X9596" s="62"/>
      <c r="Y9596" s="108"/>
    </row>
    <row r="9597" spans="23:25" x14ac:dyDescent="0.25">
      <c r="W9597" s="107"/>
      <c r="X9597" s="62"/>
      <c r="Y9597" s="108"/>
    </row>
    <row r="9598" spans="23:25" x14ac:dyDescent="0.25">
      <c r="W9598" s="107"/>
      <c r="X9598" s="62"/>
      <c r="Y9598" s="108"/>
    </row>
    <row r="9599" spans="23:25" x14ac:dyDescent="0.25">
      <c r="W9599" s="107"/>
      <c r="X9599" s="62"/>
      <c r="Y9599" s="108"/>
    </row>
    <row r="9600" spans="23:25" x14ac:dyDescent="0.25">
      <c r="W9600" s="107"/>
      <c r="X9600" s="62"/>
      <c r="Y9600" s="108"/>
    </row>
    <row r="9601" spans="23:25" x14ac:dyDescent="0.25">
      <c r="W9601" s="107"/>
      <c r="X9601" s="62"/>
      <c r="Y9601" s="108"/>
    </row>
    <row r="9602" spans="23:25" x14ac:dyDescent="0.25">
      <c r="W9602" s="107"/>
      <c r="X9602" s="62"/>
      <c r="Y9602" s="108"/>
    </row>
    <row r="9603" spans="23:25" x14ac:dyDescent="0.25">
      <c r="W9603" s="107"/>
      <c r="X9603" s="62"/>
      <c r="Y9603" s="108"/>
    </row>
    <row r="9604" spans="23:25" x14ac:dyDescent="0.25">
      <c r="W9604" s="107"/>
      <c r="X9604" s="62"/>
      <c r="Y9604" s="108"/>
    </row>
    <row r="9605" spans="23:25" x14ac:dyDescent="0.25">
      <c r="W9605" s="107"/>
      <c r="X9605" s="62"/>
      <c r="Y9605" s="108"/>
    </row>
    <row r="9606" spans="23:25" x14ac:dyDescent="0.25">
      <c r="W9606" s="107"/>
      <c r="X9606" s="62"/>
      <c r="Y9606" s="108"/>
    </row>
    <row r="9607" spans="23:25" x14ac:dyDescent="0.25">
      <c r="W9607" s="107"/>
      <c r="X9607" s="62"/>
      <c r="Y9607" s="108"/>
    </row>
    <row r="9608" spans="23:25" x14ac:dyDescent="0.25">
      <c r="W9608" s="107"/>
      <c r="X9608" s="62"/>
      <c r="Y9608" s="108"/>
    </row>
    <row r="9609" spans="23:25" x14ac:dyDescent="0.25">
      <c r="W9609" s="107"/>
      <c r="X9609" s="62"/>
      <c r="Y9609" s="108"/>
    </row>
    <row r="9610" spans="23:25" x14ac:dyDescent="0.25">
      <c r="W9610" s="107"/>
      <c r="X9610" s="62"/>
      <c r="Y9610" s="108"/>
    </row>
    <row r="9611" spans="23:25" x14ac:dyDescent="0.25">
      <c r="W9611" s="107"/>
      <c r="X9611" s="62"/>
      <c r="Y9611" s="108"/>
    </row>
    <row r="9612" spans="23:25" x14ac:dyDescent="0.25">
      <c r="W9612" s="107"/>
      <c r="X9612" s="62"/>
      <c r="Y9612" s="108"/>
    </row>
    <row r="9613" spans="23:25" x14ac:dyDescent="0.25">
      <c r="W9613" s="107"/>
      <c r="X9613" s="62"/>
      <c r="Y9613" s="108"/>
    </row>
    <row r="9614" spans="23:25" x14ac:dyDescent="0.25">
      <c r="W9614" s="107"/>
      <c r="X9614" s="62"/>
      <c r="Y9614" s="108"/>
    </row>
    <row r="9615" spans="23:25" x14ac:dyDescent="0.25">
      <c r="W9615" s="107"/>
      <c r="X9615" s="62"/>
      <c r="Y9615" s="108"/>
    </row>
    <row r="9616" spans="23:25" x14ac:dyDescent="0.25">
      <c r="W9616" s="107"/>
      <c r="X9616" s="62"/>
      <c r="Y9616" s="108"/>
    </row>
    <row r="9617" spans="23:25" x14ac:dyDescent="0.25">
      <c r="W9617" s="107"/>
      <c r="X9617" s="62"/>
      <c r="Y9617" s="108"/>
    </row>
    <row r="9618" spans="23:25" x14ac:dyDescent="0.25">
      <c r="W9618" s="107"/>
      <c r="X9618" s="62"/>
      <c r="Y9618" s="108"/>
    </row>
    <row r="9619" spans="23:25" x14ac:dyDescent="0.25">
      <c r="W9619" s="107"/>
      <c r="X9619" s="62"/>
      <c r="Y9619" s="108"/>
    </row>
    <row r="9620" spans="23:25" x14ac:dyDescent="0.25">
      <c r="W9620" s="107"/>
      <c r="X9620" s="62"/>
      <c r="Y9620" s="108"/>
    </row>
    <row r="9621" spans="23:25" x14ac:dyDescent="0.25">
      <c r="W9621" s="107"/>
      <c r="X9621" s="62"/>
      <c r="Y9621" s="108"/>
    </row>
    <row r="9622" spans="23:25" x14ac:dyDescent="0.25">
      <c r="W9622" s="107"/>
      <c r="X9622" s="62"/>
      <c r="Y9622" s="108"/>
    </row>
    <row r="9623" spans="23:25" x14ac:dyDescent="0.25">
      <c r="W9623" s="107"/>
      <c r="X9623" s="62"/>
      <c r="Y9623" s="108"/>
    </row>
    <row r="9624" spans="23:25" x14ac:dyDescent="0.25">
      <c r="W9624" s="107"/>
      <c r="X9624" s="62"/>
      <c r="Y9624" s="108"/>
    </row>
    <row r="9625" spans="23:25" x14ac:dyDescent="0.25">
      <c r="W9625" s="107"/>
      <c r="X9625" s="62"/>
      <c r="Y9625" s="108"/>
    </row>
    <row r="9626" spans="23:25" x14ac:dyDescent="0.25">
      <c r="W9626" s="107"/>
      <c r="X9626" s="62"/>
      <c r="Y9626" s="108"/>
    </row>
    <row r="9627" spans="23:25" x14ac:dyDescent="0.25">
      <c r="W9627" s="107"/>
      <c r="X9627" s="62"/>
      <c r="Y9627" s="108"/>
    </row>
    <row r="9628" spans="23:25" x14ac:dyDescent="0.25">
      <c r="W9628" s="107"/>
      <c r="X9628" s="62"/>
      <c r="Y9628" s="108"/>
    </row>
    <row r="9629" spans="23:25" x14ac:dyDescent="0.25">
      <c r="W9629" s="107"/>
      <c r="X9629" s="62"/>
      <c r="Y9629" s="108"/>
    </row>
    <row r="9630" spans="23:25" x14ac:dyDescent="0.25">
      <c r="W9630" s="107"/>
      <c r="X9630" s="62"/>
      <c r="Y9630" s="108"/>
    </row>
    <row r="9631" spans="23:25" x14ac:dyDescent="0.25">
      <c r="W9631" s="107"/>
      <c r="X9631" s="62"/>
      <c r="Y9631" s="108"/>
    </row>
    <row r="9632" spans="23:25" x14ac:dyDescent="0.25">
      <c r="W9632" s="107"/>
      <c r="X9632" s="62"/>
      <c r="Y9632" s="108"/>
    </row>
    <row r="9633" spans="23:25" x14ac:dyDescent="0.25">
      <c r="W9633" s="107"/>
      <c r="X9633" s="62"/>
      <c r="Y9633" s="108"/>
    </row>
    <row r="9634" spans="23:25" x14ac:dyDescent="0.25">
      <c r="W9634" s="107"/>
      <c r="X9634" s="62"/>
      <c r="Y9634" s="108"/>
    </row>
    <row r="9635" spans="23:25" x14ac:dyDescent="0.25">
      <c r="W9635" s="107"/>
      <c r="X9635" s="62"/>
      <c r="Y9635" s="108"/>
    </row>
    <row r="9636" spans="23:25" x14ac:dyDescent="0.25">
      <c r="W9636" s="107"/>
      <c r="X9636" s="62"/>
      <c r="Y9636" s="108"/>
    </row>
    <row r="9637" spans="23:25" x14ac:dyDescent="0.25">
      <c r="W9637" s="107"/>
      <c r="X9637" s="62"/>
      <c r="Y9637" s="108"/>
    </row>
    <row r="9638" spans="23:25" x14ac:dyDescent="0.25">
      <c r="W9638" s="107"/>
      <c r="X9638" s="62"/>
      <c r="Y9638" s="108"/>
    </row>
    <row r="9639" spans="23:25" x14ac:dyDescent="0.25">
      <c r="W9639" s="107"/>
      <c r="X9639" s="62"/>
      <c r="Y9639" s="108"/>
    </row>
    <row r="9640" spans="23:25" x14ac:dyDescent="0.25">
      <c r="W9640" s="107"/>
      <c r="X9640" s="62"/>
      <c r="Y9640" s="108"/>
    </row>
    <row r="9641" spans="23:25" x14ac:dyDescent="0.25">
      <c r="W9641" s="107"/>
      <c r="X9641" s="62"/>
      <c r="Y9641" s="108"/>
    </row>
    <row r="9642" spans="23:25" x14ac:dyDescent="0.25">
      <c r="W9642" s="107"/>
      <c r="X9642" s="62"/>
      <c r="Y9642" s="108"/>
    </row>
    <row r="9643" spans="23:25" x14ac:dyDescent="0.25">
      <c r="W9643" s="107"/>
      <c r="X9643" s="62"/>
      <c r="Y9643" s="108"/>
    </row>
    <row r="9644" spans="23:25" x14ac:dyDescent="0.25">
      <c r="W9644" s="107"/>
      <c r="X9644" s="62"/>
      <c r="Y9644" s="108"/>
    </row>
    <row r="9645" spans="23:25" x14ac:dyDescent="0.25">
      <c r="W9645" s="107"/>
      <c r="X9645" s="62"/>
      <c r="Y9645" s="108"/>
    </row>
    <row r="9646" spans="23:25" x14ac:dyDescent="0.25">
      <c r="W9646" s="107"/>
      <c r="X9646" s="62"/>
      <c r="Y9646" s="108"/>
    </row>
    <row r="9647" spans="23:25" x14ac:dyDescent="0.25">
      <c r="W9647" s="107"/>
      <c r="X9647" s="62"/>
      <c r="Y9647" s="108"/>
    </row>
    <row r="9648" spans="23:25" x14ac:dyDescent="0.25">
      <c r="W9648" s="107"/>
      <c r="X9648" s="62"/>
      <c r="Y9648" s="108"/>
    </row>
    <row r="9649" spans="23:25" x14ac:dyDescent="0.25">
      <c r="W9649" s="107"/>
      <c r="X9649" s="62"/>
      <c r="Y9649" s="108"/>
    </row>
    <row r="9650" spans="23:25" x14ac:dyDescent="0.25">
      <c r="W9650" s="107"/>
      <c r="X9650" s="62"/>
      <c r="Y9650" s="108"/>
    </row>
    <row r="9651" spans="23:25" x14ac:dyDescent="0.25">
      <c r="W9651" s="107"/>
      <c r="X9651" s="62"/>
      <c r="Y9651" s="108"/>
    </row>
    <row r="9652" spans="23:25" x14ac:dyDescent="0.25">
      <c r="W9652" s="107"/>
      <c r="X9652" s="62"/>
      <c r="Y9652" s="108"/>
    </row>
    <row r="9653" spans="23:25" x14ac:dyDescent="0.25">
      <c r="W9653" s="107"/>
      <c r="X9653" s="62"/>
      <c r="Y9653" s="108"/>
    </row>
    <row r="9654" spans="23:25" x14ac:dyDescent="0.25">
      <c r="W9654" s="107"/>
      <c r="X9654" s="62"/>
      <c r="Y9654" s="108"/>
    </row>
    <row r="9655" spans="23:25" x14ac:dyDescent="0.25">
      <c r="W9655" s="107"/>
      <c r="X9655" s="62"/>
      <c r="Y9655" s="108"/>
    </row>
    <row r="9656" spans="23:25" x14ac:dyDescent="0.25">
      <c r="W9656" s="107"/>
      <c r="X9656" s="62"/>
      <c r="Y9656" s="108"/>
    </row>
    <row r="9657" spans="23:25" x14ac:dyDescent="0.25">
      <c r="W9657" s="107"/>
      <c r="X9657" s="62"/>
      <c r="Y9657" s="108"/>
    </row>
    <row r="9658" spans="23:25" x14ac:dyDescent="0.25">
      <c r="W9658" s="107"/>
      <c r="X9658" s="62"/>
      <c r="Y9658" s="108"/>
    </row>
    <row r="9659" spans="23:25" x14ac:dyDescent="0.25">
      <c r="W9659" s="107"/>
      <c r="X9659" s="62"/>
      <c r="Y9659" s="108"/>
    </row>
    <row r="9660" spans="23:25" x14ac:dyDescent="0.25">
      <c r="W9660" s="107"/>
      <c r="X9660" s="62"/>
      <c r="Y9660" s="108"/>
    </row>
    <row r="9661" spans="23:25" x14ac:dyDescent="0.25">
      <c r="W9661" s="107"/>
      <c r="X9661" s="62"/>
      <c r="Y9661" s="108"/>
    </row>
    <row r="9662" spans="23:25" x14ac:dyDescent="0.25">
      <c r="W9662" s="107"/>
      <c r="X9662" s="62"/>
      <c r="Y9662" s="108"/>
    </row>
    <row r="9663" spans="23:25" x14ac:dyDescent="0.25">
      <c r="W9663" s="107"/>
      <c r="X9663" s="62"/>
      <c r="Y9663" s="108"/>
    </row>
    <row r="9664" spans="23:25" x14ac:dyDescent="0.25">
      <c r="W9664" s="107"/>
      <c r="X9664" s="62"/>
      <c r="Y9664" s="108"/>
    </row>
    <row r="9665" spans="23:25" x14ac:dyDescent="0.25">
      <c r="W9665" s="107"/>
      <c r="X9665" s="62"/>
      <c r="Y9665" s="108"/>
    </row>
    <row r="9666" spans="23:25" x14ac:dyDescent="0.25">
      <c r="W9666" s="107"/>
      <c r="X9666" s="62"/>
      <c r="Y9666" s="108"/>
    </row>
    <row r="9667" spans="23:25" x14ac:dyDescent="0.25">
      <c r="W9667" s="107"/>
      <c r="X9667" s="62"/>
      <c r="Y9667" s="108"/>
    </row>
    <row r="9668" spans="23:25" x14ac:dyDescent="0.25">
      <c r="W9668" s="107"/>
      <c r="X9668" s="62"/>
      <c r="Y9668" s="108"/>
    </row>
    <row r="9669" spans="23:25" x14ac:dyDescent="0.25">
      <c r="W9669" s="107"/>
      <c r="X9669" s="62"/>
      <c r="Y9669" s="108"/>
    </row>
    <row r="9670" spans="23:25" x14ac:dyDescent="0.25">
      <c r="W9670" s="107"/>
      <c r="X9670" s="62"/>
      <c r="Y9670" s="108"/>
    </row>
    <row r="9671" spans="23:25" x14ac:dyDescent="0.25">
      <c r="W9671" s="107"/>
      <c r="X9671" s="62"/>
      <c r="Y9671" s="108"/>
    </row>
    <row r="9672" spans="23:25" x14ac:dyDescent="0.25">
      <c r="W9672" s="107"/>
      <c r="X9672" s="62"/>
      <c r="Y9672" s="108"/>
    </row>
    <row r="9673" spans="23:25" x14ac:dyDescent="0.25">
      <c r="W9673" s="107"/>
      <c r="X9673" s="62"/>
      <c r="Y9673" s="108"/>
    </row>
    <row r="9674" spans="23:25" x14ac:dyDescent="0.25">
      <c r="W9674" s="107"/>
      <c r="X9674" s="62"/>
      <c r="Y9674" s="108"/>
    </row>
    <row r="9675" spans="23:25" x14ac:dyDescent="0.25">
      <c r="W9675" s="107"/>
      <c r="X9675" s="62"/>
      <c r="Y9675" s="108"/>
    </row>
    <row r="9676" spans="23:25" x14ac:dyDescent="0.25">
      <c r="W9676" s="107"/>
      <c r="X9676" s="62"/>
      <c r="Y9676" s="108"/>
    </row>
    <row r="9677" spans="23:25" x14ac:dyDescent="0.25">
      <c r="W9677" s="107"/>
      <c r="X9677" s="62"/>
      <c r="Y9677" s="108"/>
    </row>
    <row r="9678" spans="23:25" x14ac:dyDescent="0.25">
      <c r="W9678" s="107"/>
      <c r="X9678" s="62"/>
      <c r="Y9678" s="108"/>
    </row>
    <row r="9679" spans="23:25" x14ac:dyDescent="0.25">
      <c r="W9679" s="107"/>
      <c r="X9679" s="62"/>
      <c r="Y9679" s="108"/>
    </row>
    <row r="9680" spans="23:25" x14ac:dyDescent="0.25">
      <c r="W9680" s="107"/>
      <c r="X9680" s="62"/>
      <c r="Y9680" s="108"/>
    </row>
    <row r="9681" spans="23:25" x14ac:dyDescent="0.25">
      <c r="W9681" s="107"/>
      <c r="X9681" s="62"/>
      <c r="Y9681" s="108"/>
    </row>
    <row r="9682" spans="23:25" x14ac:dyDescent="0.25">
      <c r="W9682" s="107"/>
      <c r="X9682" s="62"/>
      <c r="Y9682" s="108"/>
    </row>
    <row r="9683" spans="23:25" x14ac:dyDescent="0.25">
      <c r="W9683" s="107"/>
      <c r="X9683" s="62"/>
      <c r="Y9683" s="108"/>
    </row>
    <row r="9684" spans="23:25" x14ac:dyDescent="0.25">
      <c r="W9684" s="107"/>
      <c r="X9684" s="62"/>
      <c r="Y9684" s="108"/>
    </row>
    <row r="9685" spans="23:25" x14ac:dyDescent="0.25">
      <c r="W9685" s="107"/>
      <c r="X9685" s="62"/>
      <c r="Y9685" s="108"/>
    </row>
    <row r="9686" spans="23:25" x14ac:dyDescent="0.25">
      <c r="W9686" s="107"/>
      <c r="X9686" s="62"/>
      <c r="Y9686" s="108"/>
    </row>
    <row r="9687" spans="23:25" x14ac:dyDescent="0.25">
      <c r="W9687" s="107"/>
      <c r="X9687" s="62"/>
      <c r="Y9687" s="108"/>
    </row>
    <row r="9688" spans="23:25" x14ac:dyDescent="0.25">
      <c r="W9688" s="107"/>
      <c r="X9688" s="62"/>
      <c r="Y9688" s="108"/>
    </row>
    <row r="9689" spans="23:25" x14ac:dyDescent="0.25">
      <c r="W9689" s="107"/>
      <c r="X9689" s="62"/>
      <c r="Y9689" s="108"/>
    </row>
    <row r="9690" spans="23:25" x14ac:dyDescent="0.25">
      <c r="W9690" s="107"/>
      <c r="X9690" s="62"/>
      <c r="Y9690" s="108"/>
    </row>
    <row r="9691" spans="23:25" x14ac:dyDescent="0.25">
      <c r="W9691" s="107"/>
      <c r="X9691" s="62"/>
      <c r="Y9691" s="108"/>
    </row>
    <row r="9692" spans="23:25" x14ac:dyDescent="0.25">
      <c r="W9692" s="107"/>
      <c r="X9692" s="62"/>
      <c r="Y9692" s="108"/>
    </row>
    <row r="9693" spans="23:25" x14ac:dyDescent="0.25">
      <c r="W9693" s="107"/>
      <c r="X9693" s="62"/>
      <c r="Y9693" s="108"/>
    </row>
    <row r="9694" spans="23:25" x14ac:dyDescent="0.25">
      <c r="W9694" s="107"/>
      <c r="X9694" s="62"/>
      <c r="Y9694" s="108"/>
    </row>
    <row r="9695" spans="23:25" x14ac:dyDescent="0.25">
      <c r="W9695" s="107"/>
      <c r="X9695" s="62"/>
      <c r="Y9695" s="108"/>
    </row>
    <row r="9696" spans="23:25" x14ac:dyDescent="0.25">
      <c r="W9696" s="107"/>
      <c r="X9696" s="62"/>
      <c r="Y9696" s="108"/>
    </row>
    <row r="9697" spans="23:25" x14ac:dyDescent="0.25">
      <c r="W9697" s="107"/>
      <c r="X9697" s="62"/>
      <c r="Y9697" s="108"/>
    </row>
    <row r="9698" spans="23:25" x14ac:dyDescent="0.25">
      <c r="W9698" s="107"/>
      <c r="X9698" s="62"/>
      <c r="Y9698" s="108"/>
    </row>
    <row r="9699" spans="23:25" x14ac:dyDescent="0.25">
      <c r="W9699" s="107"/>
      <c r="X9699" s="62"/>
      <c r="Y9699" s="108"/>
    </row>
    <row r="9700" spans="23:25" x14ac:dyDescent="0.25">
      <c r="W9700" s="107"/>
      <c r="X9700" s="62"/>
      <c r="Y9700" s="108"/>
    </row>
    <row r="9701" spans="23:25" x14ac:dyDescent="0.25">
      <c r="W9701" s="107"/>
      <c r="X9701" s="62"/>
      <c r="Y9701" s="108"/>
    </row>
    <row r="9702" spans="23:25" x14ac:dyDescent="0.25">
      <c r="W9702" s="107"/>
      <c r="X9702" s="62"/>
      <c r="Y9702" s="108"/>
    </row>
    <row r="9703" spans="23:25" x14ac:dyDescent="0.25">
      <c r="W9703" s="107"/>
      <c r="X9703" s="62"/>
      <c r="Y9703" s="108"/>
    </row>
    <row r="9704" spans="23:25" x14ac:dyDescent="0.25">
      <c r="W9704" s="107"/>
      <c r="X9704" s="62"/>
      <c r="Y9704" s="108"/>
    </row>
    <row r="9705" spans="23:25" x14ac:dyDescent="0.25">
      <c r="W9705" s="107"/>
      <c r="X9705" s="62"/>
      <c r="Y9705" s="108"/>
    </row>
    <row r="9706" spans="23:25" x14ac:dyDescent="0.25">
      <c r="W9706" s="107"/>
      <c r="X9706" s="62"/>
      <c r="Y9706" s="108"/>
    </row>
    <row r="9707" spans="23:25" x14ac:dyDescent="0.25">
      <c r="W9707" s="107"/>
      <c r="X9707" s="62"/>
      <c r="Y9707" s="108"/>
    </row>
    <row r="9708" spans="23:25" x14ac:dyDescent="0.25">
      <c r="W9708" s="107"/>
      <c r="X9708" s="62"/>
      <c r="Y9708" s="108"/>
    </row>
    <row r="9709" spans="23:25" x14ac:dyDescent="0.25">
      <c r="W9709" s="107"/>
      <c r="X9709" s="62"/>
      <c r="Y9709" s="108"/>
    </row>
    <row r="9710" spans="23:25" x14ac:dyDescent="0.25">
      <c r="W9710" s="107"/>
      <c r="X9710" s="62"/>
      <c r="Y9710" s="108"/>
    </row>
    <row r="9711" spans="23:25" x14ac:dyDescent="0.25">
      <c r="W9711" s="107"/>
      <c r="X9711" s="62"/>
      <c r="Y9711" s="108"/>
    </row>
    <row r="9712" spans="23:25" x14ac:dyDescent="0.25">
      <c r="W9712" s="107"/>
      <c r="X9712" s="62"/>
      <c r="Y9712" s="108"/>
    </row>
    <row r="9713" spans="23:25" x14ac:dyDescent="0.25">
      <c r="W9713" s="107"/>
      <c r="X9713" s="62"/>
      <c r="Y9713" s="108"/>
    </row>
    <row r="9714" spans="23:25" x14ac:dyDescent="0.25">
      <c r="W9714" s="107"/>
      <c r="X9714" s="62"/>
      <c r="Y9714" s="108"/>
    </row>
    <row r="9715" spans="23:25" x14ac:dyDescent="0.25">
      <c r="W9715" s="107"/>
      <c r="X9715" s="62"/>
      <c r="Y9715" s="108"/>
    </row>
    <row r="9716" spans="23:25" x14ac:dyDescent="0.25">
      <c r="W9716" s="107"/>
      <c r="X9716" s="62"/>
      <c r="Y9716" s="108"/>
    </row>
    <row r="9717" spans="23:25" x14ac:dyDescent="0.25">
      <c r="W9717" s="107"/>
      <c r="X9717" s="62"/>
      <c r="Y9717" s="108"/>
    </row>
    <row r="9718" spans="23:25" x14ac:dyDescent="0.25">
      <c r="W9718" s="107"/>
      <c r="X9718" s="62"/>
      <c r="Y9718" s="108"/>
    </row>
    <row r="9719" spans="23:25" x14ac:dyDescent="0.25">
      <c r="W9719" s="107"/>
      <c r="X9719" s="62"/>
      <c r="Y9719" s="108"/>
    </row>
    <row r="9720" spans="23:25" x14ac:dyDescent="0.25">
      <c r="W9720" s="107"/>
      <c r="X9720" s="62"/>
      <c r="Y9720" s="108"/>
    </row>
    <row r="9721" spans="23:25" x14ac:dyDescent="0.25">
      <c r="W9721" s="107"/>
      <c r="X9721" s="62"/>
      <c r="Y9721" s="108"/>
    </row>
    <row r="9722" spans="23:25" x14ac:dyDescent="0.25">
      <c r="W9722" s="107"/>
      <c r="X9722" s="62"/>
      <c r="Y9722" s="108"/>
    </row>
    <row r="9723" spans="23:25" x14ac:dyDescent="0.25">
      <c r="W9723" s="107"/>
      <c r="X9723" s="62"/>
      <c r="Y9723" s="108"/>
    </row>
    <row r="9724" spans="23:25" x14ac:dyDescent="0.25">
      <c r="W9724" s="107"/>
      <c r="X9724" s="62"/>
      <c r="Y9724" s="108"/>
    </row>
    <row r="9725" spans="23:25" x14ac:dyDescent="0.25">
      <c r="W9725" s="107"/>
      <c r="X9725" s="62"/>
      <c r="Y9725" s="108"/>
    </row>
    <row r="9726" spans="23:25" x14ac:dyDescent="0.25">
      <c r="W9726" s="107"/>
      <c r="X9726" s="62"/>
      <c r="Y9726" s="108"/>
    </row>
    <row r="9727" spans="23:25" x14ac:dyDescent="0.25">
      <c r="W9727" s="107"/>
      <c r="X9727" s="62"/>
      <c r="Y9727" s="108"/>
    </row>
    <row r="9728" spans="23:25" x14ac:dyDescent="0.25">
      <c r="W9728" s="107"/>
      <c r="X9728" s="62"/>
      <c r="Y9728" s="108"/>
    </row>
    <row r="9729" spans="23:25" x14ac:dyDescent="0.25">
      <c r="W9729" s="107"/>
      <c r="X9729" s="62"/>
      <c r="Y9729" s="108"/>
    </row>
    <row r="9730" spans="23:25" x14ac:dyDescent="0.25">
      <c r="W9730" s="107"/>
      <c r="X9730" s="62"/>
      <c r="Y9730" s="108"/>
    </row>
    <row r="9731" spans="23:25" x14ac:dyDescent="0.25">
      <c r="W9731" s="107"/>
      <c r="X9731" s="62"/>
      <c r="Y9731" s="108"/>
    </row>
    <row r="9732" spans="23:25" x14ac:dyDescent="0.25">
      <c r="W9732" s="107"/>
      <c r="X9732" s="62"/>
      <c r="Y9732" s="108"/>
    </row>
    <row r="9733" spans="23:25" x14ac:dyDescent="0.25">
      <c r="W9733" s="107"/>
      <c r="X9733" s="62"/>
      <c r="Y9733" s="108"/>
    </row>
    <row r="9734" spans="23:25" x14ac:dyDescent="0.25">
      <c r="W9734" s="107"/>
      <c r="X9734" s="62"/>
      <c r="Y9734" s="108"/>
    </row>
    <row r="9735" spans="23:25" x14ac:dyDescent="0.25">
      <c r="W9735" s="107"/>
      <c r="X9735" s="62"/>
      <c r="Y9735" s="108"/>
    </row>
    <row r="9736" spans="23:25" x14ac:dyDescent="0.25">
      <c r="W9736" s="107"/>
      <c r="X9736" s="62"/>
      <c r="Y9736" s="108"/>
    </row>
    <row r="9737" spans="23:25" x14ac:dyDescent="0.25">
      <c r="W9737" s="107"/>
      <c r="X9737" s="62"/>
      <c r="Y9737" s="108"/>
    </row>
    <row r="9738" spans="23:25" x14ac:dyDescent="0.25">
      <c r="W9738" s="107"/>
      <c r="X9738" s="62"/>
      <c r="Y9738" s="108"/>
    </row>
    <row r="9739" spans="23:25" x14ac:dyDescent="0.25">
      <c r="W9739" s="107"/>
      <c r="X9739" s="62"/>
      <c r="Y9739" s="108"/>
    </row>
    <row r="9740" spans="23:25" x14ac:dyDescent="0.25">
      <c r="W9740" s="107"/>
      <c r="X9740" s="62"/>
      <c r="Y9740" s="108"/>
    </row>
    <row r="9741" spans="23:25" x14ac:dyDescent="0.25">
      <c r="W9741" s="107"/>
      <c r="X9741" s="62"/>
      <c r="Y9741" s="108"/>
    </row>
    <row r="9742" spans="23:25" x14ac:dyDescent="0.25">
      <c r="W9742" s="107"/>
      <c r="X9742" s="62"/>
      <c r="Y9742" s="108"/>
    </row>
    <row r="9743" spans="23:25" x14ac:dyDescent="0.25">
      <c r="W9743" s="107"/>
      <c r="X9743" s="62"/>
      <c r="Y9743" s="108"/>
    </row>
    <row r="9744" spans="23:25" x14ac:dyDescent="0.25">
      <c r="W9744" s="107"/>
      <c r="X9744" s="62"/>
      <c r="Y9744" s="108"/>
    </row>
    <row r="9745" spans="23:25" x14ac:dyDescent="0.25">
      <c r="W9745" s="107"/>
      <c r="X9745" s="62"/>
      <c r="Y9745" s="108"/>
    </row>
    <row r="9746" spans="23:25" x14ac:dyDescent="0.25">
      <c r="W9746" s="107"/>
      <c r="X9746" s="62"/>
      <c r="Y9746" s="108"/>
    </row>
    <row r="9747" spans="23:25" x14ac:dyDescent="0.25">
      <c r="W9747" s="107"/>
      <c r="X9747" s="62"/>
      <c r="Y9747" s="108"/>
    </row>
    <row r="9748" spans="23:25" x14ac:dyDescent="0.25">
      <c r="W9748" s="107"/>
      <c r="X9748" s="62"/>
      <c r="Y9748" s="108"/>
    </row>
    <row r="9749" spans="23:25" x14ac:dyDescent="0.25">
      <c r="W9749" s="107"/>
      <c r="X9749" s="62"/>
      <c r="Y9749" s="108"/>
    </row>
    <row r="9750" spans="23:25" x14ac:dyDescent="0.25">
      <c r="W9750" s="107"/>
      <c r="X9750" s="62"/>
      <c r="Y9750" s="108"/>
    </row>
    <row r="9751" spans="23:25" x14ac:dyDescent="0.25">
      <c r="W9751" s="107"/>
      <c r="X9751" s="62"/>
      <c r="Y9751" s="108"/>
    </row>
    <row r="9752" spans="23:25" x14ac:dyDescent="0.25">
      <c r="W9752" s="107"/>
      <c r="X9752" s="62"/>
      <c r="Y9752" s="108"/>
    </row>
    <row r="9753" spans="23:25" x14ac:dyDescent="0.25">
      <c r="W9753" s="107"/>
      <c r="X9753" s="62"/>
      <c r="Y9753" s="108"/>
    </row>
    <row r="9754" spans="23:25" x14ac:dyDescent="0.25">
      <c r="W9754" s="107"/>
      <c r="X9754" s="62"/>
      <c r="Y9754" s="108"/>
    </row>
    <row r="9755" spans="23:25" x14ac:dyDescent="0.25">
      <c r="W9755" s="107"/>
      <c r="X9755" s="62"/>
      <c r="Y9755" s="108"/>
    </row>
    <row r="9756" spans="23:25" x14ac:dyDescent="0.25">
      <c r="W9756" s="107"/>
      <c r="X9756" s="62"/>
      <c r="Y9756" s="108"/>
    </row>
    <row r="9757" spans="23:25" x14ac:dyDescent="0.25">
      <c r="W9757" s="107"/>
      <c r="X9757" s="62"/>
      <c r="Y9757" s="108"/>
    </row>
    <row r="9758" spans="23:25" x14ac:dyDescent="0.25">
      <c r="W9758" s="107"/>
      <c r="X9758" s="62"/>
      <c r="Y9758" s="108"/>
    </row>
    <row r="9759" spans="23:25" x14ac:dyDescent="0.25">
      <c r="W9759" s="107"/>
      <c r="X9759" s="62"/>
      <c r="Y9759" s="108"/>
    </row>
    <row r="9760" spans="23:25" x14ac:dyDescent="0.25">
      <c r="W9760" s="107"/>
      <c r="X9760" s="62"/>
      <c r="Y9760" s="108"/>
    </row>
    <row r="9761" spans="23:25" x14ac:dyDescent="0.25">
      <c r="W9761" s="107"/>
      <c r="X9761" s="62"/>
      <c r="Y9761" s="108"/>
    </row>
    <row r="9762" spans="23:25" x14ac:dyDescent="0.25">
      <c r="W9762" s="107"/>
      <c r="X9762" s="62"/>
      <c r="Y9762" s="108"/>
    </row>
    <row r="9763" spans="23:25" x14ac:dyDescent="0.25">
      <c r="W9763" s="107"/>
      <c r="X9763" s="62"/>
      <c r="Y9763" s="108"/>
    </row>
    <row r="9764" spans="23:25" x14ac:dyDescent="0.25">
      <c r="W9764" s="107"/>
      <c r="X9764" s="62"/>
      <c r="Y9764" s="108"/>
    </row>
    <row r="9765" spans="23:25" x14ac:dyDescent="0.25">
      <c r="W9765" s="107"/>
      <c r="X9765" s="62"/>
      <c r="Y9765" s="108"/>
    </row>
    <row r="9766" spans="23:25" x14ac:dyDescent="0.25">
      <c r="W9766" s="107"/>
      <c r="X9766" s="62"/>
      <c r="Y9766" s="108"/>
    </row>
    <row r="9767" spans="23:25" x14ac:dyDescent="0.25">
      <c r="W9767" s="107"/>
      <c r="X9767" s="62"/>
      <c r="Y9767" s="108"/>
    </row>
    <row r="9768" spans="23:25" x14ac:dyDescent="0.25">
      <c r="W9768" s="107"/>
      <c r="X9768" s="62"/>
      <c r="Y9768" s="108"/>
    </row>
    <row r="9769" spans="23:25" x14ac:dyDescent="0.25">
      <c r="W9769" s="107"/>
      <c r="X9769" s="62"/>
      <c r="Y9769" s="108"/>
    </row>
    <row r="9770" spans="23:25" x14ac:dyDescent="0.25">
      <c r="W9770" s="107"/>
      <c r="X9770" s="62"/>
      <c r="Y9770" s="108"/>
    </row>
    <row r="9771" spans="23:25" x14ac:dyDescent="0.25">
      <c r="W9771" s="107"/>
      <c r="X9771" s="62"/>
      <c r="Y9771" s="108"/>
    </row>
    <row r="9772" spans="23:25" x14ac:dyDescent="0.25">
      <c r="W9772" s="107"/>
      <c r="X9772" s="62"/>
      <c r="Y9772" s="108"/>
    </row>
    <row r="9773" spans="23:25" x14ac:dyDescent="0.25">
      <c r="W9773" s="107"/>
      <c r="X9773" s="62"/>
      <c r="Y9773" s="108"/>
    </row>
    <row r="9774" spans="23:25" x14ac:dyDescent="0.25">
      <c r="W9774" s="107"/>
      <c r="X9774" s="62"/>
      <c r="Y9774" s="108"/>
    </row>
    <row r="9775" spans="23:25" x14ac:dyDescent="0.25">
      <c r="W9775" s="107"/>
      <c r="X9775" s="62"/>
      <c r="Y9775" s="108"/>
    </row>
    <row r="9776" spans="23:25" x14ac:dyDescent="0.25">
      <c r="W9776" s="107"/>
      <c r="X9776" s="62"/>
      <c r="Y9776" s="108"/>
    </row>
    <row r="9777" spans="23:25" x14ac:dyDescent="0.25">
      <c r="W9777" s="107"/>
      <c r="X9777" s="62"/>
      <c r="Y9777" s="108"/>
    </row>
    <row r="9778" spans="23:25" x14ac:dyDescent="0.25">
      <c r="W9778" s="107"/>
      <c r="X9778" s="62"/>
      <c r="Y9778" s="108"/>
    </row>
    <row r="9779" spans="23:25" x14ac:dyDescent="0.25">
      <c r="W9779" s="107"/>
      <c r="X9779" s="62"/>
      <c r="Y9779" s="108"/>
    </row>
    <row r="9780" spans="23:25" x14ac:dyDescent="0.25">
      <c r="W9780" s="107"/>
      <c r="X9780" s="62"/>
      <c r="Y9780" s="108"/>
    </row>
    <row r="9781" spans="23:25" x14ac:dyDescent="0.25">
      <c r="W9781" s="107"/>
      <c r="X9781" s="62"/>
      <c r="Y9781" s="108"/>
    </row>
    <row r="9782" spans="23:25" x14ac:dyDescent="0.25">
      <c r="W9782" s="107"/>
      <c r="X9782" s="62"/>
      <c r="Y9782" s="108"/>
    </row>
    <row r="9783" spans="23:25" x14ac:dyDescent="0.25">
      <c r="W9783" s="107"/>
      <c r="X9783" s="62"/>
      <c r="Y9783" s="108"/>
    </row>
    <row r="9784" spans="23:25" x14ac:dyDescent="0.25">
      <c r="W9784" s="107"/>
      <c r="X9784" s="62"/>
      <c r="Y9784" s="108"/>
    </row>
    <row r="9785" spans="23:25" x14ac:dyDescent="0.25">
      <c r="W9785" s="107"/>
      <c r="X9785" s="62"/>
      <c r="Y9785" s="108"/>
    </row>
    <row r="9786" spans="23:25" x14ac:dyDescent="0.25">
      <c r="W9786" s="107"/>
      <c r="X9786" s="62"/>
      <c r="Y9786" s="108"/>
    </row>
    <row r="9787" spans="23:25" x14ac:dyDescent="0.25">
      <c r="W9787" s="107"/>
      <c r="X9787" s="62"/>
      <c r="Y9787" s="108"/>
    </row>
    <row r="9788" spans="23:25" x14ac:dyDescent="0.25">
      <c r="W9788" s="107"/>
      <c r="X9788" s="62"/>
      <c r="Y9788" s="108"/>
    </row>
    <row r="9789" spans="23:25" x14ac:dyDescent="0.25">
      <c r="W9789" s="107"/>
      <c r="X9789" s="62"/>
      <c r="Y9789" s="108"/>
    </row>
    <row r="9790" spans="23:25" x14ac:dyDescent="0.25">
      <c r="W9790" s="107"/>
      <c r="X9790" s="62"/>
      <c r="Y9790" s="108"/>
    </row>
    <row r="9791" spans="23:25" x14ac:dyDescent="0.25">
      <c r="W9791" s="107"/>
      <c r="X9791" s="62"/>
      <c r="Y9791" s="108"/>
    </row>
    <row r="9792" spans="23:25" x14ac:dyDescent="0.25">
      <c r="W9792" s="107"/>
      <c r="X9792" s="62"/>
      <c r="Y9792" s="108"/>
    </row>
    <row r="9793" spans="23:25" x14ac:dyDescent="0.25">
      <c r="W9793" s="107"/>
      <c r="X9793" s="62"/>
      <c r="Y9793" s="108"/>
    </row>
    <row r="9794" spans="23:25" x14ac:dyDescent="0.25">
      <c r="W9794" s="107"/>
      <c r="X9794" s="62"/>
      <c r="Y9794" s="108"/>
    </row>
    <row r="9795" spans="23:25" x14ac:dyDescent="0.25">
      <c r="W9795" s="107"/>
      <c r="X9795" s="62"/>
      <c r="Y9795" s="108"/>
    </row>
    <row r="9796" spans="23:25" x14ac:dyDescent="0.25">
      <c r="W9796" s="107"/>
      <c r="X9796" s="62"/>
      <c r="Y9796" s="108"/>
    </row>
    <row r="9797" spans="23:25" x14ac:dyDescent="0.25">
      <c r="W9797" s="107"/>
      <c r="X9797" s="62"/>
      <c r="Y9797" s="108"/>
    </row>
    <row r="9798" spans="23:25" x14ac:dyDescent="0.25">
      <c r="W9798" s="107"/>
      <c r="X9798" s="62"/>
      <c r="Y9798" s="108"/>
    </row>
    <row r="9799" spans="23:25" x14ac:dyDescent="0.25">
      <c r="W9799" s="107"/>
      <c r="X9799" s="62"/>
      <c r="Y9799" s="108"/>
    </row>
    <row r="9800" spans="23:25" x14ac:dyDescent="0.25">
      <c r="W9800" s="107"/>
      <c r="X9800" s="62"/>
      <c r="Y9800" s="108"/>
    </row>
    <row r="9801" spans="23:25" x14ac:dyDescent="0.25">
      <c r="W9801" s="107"/>
      <c r="X9801" s="62"/>
      <c r="Y9801" s="108"/>
    </row>
    <row r="9802" spans="23:25" x14ac:dyDescent="0.25">
      <c r="W9802" s="107"/>
      <c r="X9802" s="62"/>
      <c r="Y9802" s="108"/>
    </row>
    <row r="9803" spans="23:25" x14ac:dyDescent="0.25">
      <c r="W9803" s="107"/>
      <c r="X9803" s="62"/>
      <c r="Y9803" s="108"/>
    </row>
    <row r="9804" spans="23:25" x14ac:dyDescent="0.25">
      <c r="W9804" s="107"/>
      <c r="X9804" s="62"/>
      <c r="Y9804" s="108"/>
    </row>
    <row r="9805" spans="23:25" x14ac:dyDescent="0.25">
      <c r="W9805" s="107"/>
      <c r="X9805" s="62"/>
      <c r="Y9805" s="108"/>
    </row>
    <row r="9806" spans="23:25" x14ac:dyDescent="0.25">
      <c r="W9806" s="107"/>
      <c r="X9806" s="62"/>
      <c r="Y9806" s="108"/>
    </row>
    <row r="9807" spans="23:25" x14ac:dyDescent="0.25">
      <c r="W9807" s="107"/>
      <c r="X9807" s="62"/>
      <c r="Y9807" s="108"/>
    </row>
    <row r="9808" spans="23:25" x14ac:dyDescent="0.25">
      <c r="W9808" s="107"/>
      <c r="X9808" s="62"/>
      <c r="Y9808" s="108"/>
    </row>
    <row r="9809" spans="23:25" x14ac:dyDescent="0.25">
      <c r="W9809" s="107"/>
      <c r="X9809" s="62"/>
      <c r="Y9809" s="108"/>
    </row>
    <row r="9810" spans="23:25" x14ac:dyDescent="0.25">
      <c r="W9810" s="107"/>
      <c r="X9810" s="62"/>
      <c r="Y9810" s="108"/>
    </row>
    <row r="9811" spans="23:25" x14ac:dyDescent="0.25">
      <c r="W9811" s="107"/>
      <c r="X9811" s="62"/>
      <c r="Y9811" s="108"/>
    </row>
    <row r="9812" spans="23:25" x14ac:dyDescent="0.25">
      <c r="W9812" s="107"/>
      <c r="X9812" s="62"/>
      <c r="Y9812" s="108"/>
    </row>
    <row r="9813" spans="23:25" x14ac:dyDescent="0.25">
      <c r="W9813" s="107"/>
      <c r="X9813" s="62"/>
      <c r="Y9813" s="108"/>
    </row>
    <row r="9814" spans="23:25" x14ac:dyDescent="0.25">
      <c r="W9814" s="107"/>
      <c r="X9814" s="62"/>
      <c r="Y9814" s="108"/>
    </row>
    <row r="9815" spans="23:25" x14ac:dyDescent="0.25">
      <c r="W9815" s="107"/>
      <c r="X9815" s="62"/>
      <c r="Y9815" s="108"/>
    </row>
    <row r="9816" spans="23:25" x14ac:dyDescent="0.25">
      <c r="W9816" s="107"/>
      <c r="X9816" s="62"/>
      <c r="Y9816" s="108"/>
    </row>
    <row r="9817" spans="23:25" x14ac:dyDescent="0.25">
      <c r="W9817" s="107"/>
      <c r="X9817" s="62"/>
      <c r="Y9817" s="108"/>
    </row>
    <row r="9818" spans="23:25" x14ac:dyDescent="0.25">
      <c r="W9818" s="107"/>
      <c r="X9818" s="62"/>
      <c r="Y9818" s="108"/>
    </row>
    <row r="9819" spans="23:25" x14ac:dyDescent="0.25">
      <c r="W9819" s="107"/>
      <c r="X9819" s="62"/>
      <c r="Y9819" s="108"/>
    </row>
    <row r="9820" spans="23:25" x14ac:dyDescent="0.25">
      <c r="W9820" s="107"/>
      <c r="X9820" s="62"/>
      <c r="Y9820" s="108"/>
    </row>
    <row r="9821" spans="23:25" x14ac:dyDescent="0.25">
      <c r="W9821" s="107"/>
      <c r="X9821" s="62"/>
      <c r="Y9821" s="108"/>
    </row>
    <row r="9822" spans="23:25" x14ac:dyDescent="0.25">
      <c r="W9822" s="107"/>
      <c r="X9822" s="62"/>
      <c r="Y9822" s="108"/>
    </row>
    <row r="9823" spans="23:25" x14ac:dyDescent="0.25">
      <c r="W9823" s="107"/>
      <c r="X9823" s="62"/>
      <c r="Y9823" s="108"/>
    </row>
    <row r="9824" spans="23:25" x14ac:dyDescent="0.25">
      <c r="W9824" s="107"/>
      <c r="X9824" s="62"/>
      <c r="Y9824" s="108"/>
    </row>
    <row r="9825" spans="23:25" x14ac:dyDescent="0.25">
      <c r="W9825" s="107"/>
      <c r="X9825" s="62"/>
      <c r="Y9825" s="108"/>
    </row>
    <row r="9826" spans="23:25" x14ac:dyDescent="0.25">
      <c r="W9826" s="107"/>
      <c r="X9826" s="62"/>
      <c r="Y9826" s="108"/>
    </row>
    <row r="9827" spans="23:25" x14ac:dyDescent="0.25">
      <c r="W9827" s="107"/>
      <c r="X9827" s="62"/>
      <c r="Y9827" s="108"/>
    </row>
    <row r="9828" spans="23:25" x14ac:dyDescent="0.25">
      <c r="W9828" s="107"/>
      <c r="X9828" s="62"/>
      <c r="Y9828" s="108"/>
    </row>
    <row r="9829" spans="23:25" x14ac:dyDescent="0.25">
      <c r="W9829" s="107"/>
      <c r="X9829" s="62"/>
      <c r="Y9829" s="108"/>
    </row>
    <row r="9830" spans="23:25" x14ac:dyDescent="0.25">
      <c r="W9830" s="107"/>
      <c r="X9830" s="62"/>
      <c r="Y9830" s="108"/>
    </row>
    <row r="9831" spans="23:25" x14ac:dyDescent="0.25">
      <c r="W9831" s="107"/>
      <c r="X9831" s="62"/>
      <c r="Y9831" s="108"/>
    </row>
    <row r="9832" spans="23:25" x14ac:dyDescent="0.25">
      <c r="W9832" s="107"/>
      <c r="X9832" s="62"/>
      <c r="Y9832" s="108"/>
    </row>
    <row r="9833" spans="23:25" x14ac:dyDescent="0.25">
      <c r="W9833" s="107"/>
      <c r="X9833" s="62"/>
      <c r="Y9833" s="108"/>
    </row>
    <row r="9834" spans="23:25" x14ac:dyDescent="0.25">
      <c r="W9834" s="107"/>
      <c r="X9834" s="62"/>
      <c r="Y9834" s="108"/>
    </row>
    <row r="9835" spans="23:25" x14ac:dyDescent="0.25">
      <c r="W9835" s="107"/>
      <c r="X9835" s="62"/>
      <c r="Y9835" s="108"/>
    </row>
    <row r="9836" spans="23:25" x14ac:dyDescent="0.25">
      <c r="W9836" s="107"/>
      <c r="X9836" s="62"/>
      <c r="Y9836" s="108"/>
    </row>
    <row r="9837" spans="23:25" x14ac:dyDescent="0.25">
      <c r="W9837" s="107"/>
      <c r="X9837" s="62"/>
      <c r="Y9837" s="108"/>
    </row>
    <row r="9838" spans="23:25" x14ac:dyDescent="0.25">
      <c r="W9838" s="107"/>
      <c r="X9838" s="62"/>
      <c r="Y9838" s="108"/>
    </row>
    <row r="9839" spans="23:25" x14ac:dyDescent="0.25">
      <c r="W9839" s="107"/>
      <c r="X9839" s="62"/>
      <c r="Y9839" s="108"/>
    </row>
    <row r="9840" spans="23:25" x14ac:dyDescent="0.25">
      <c r="W9840" s="107"/>
      <c r="X9840" s="62"/>
      <c r="Y9840" s="108"/>
    </row>
    <row r="9841" spans="23:25" x14ac:dyDescent="0.25">
      <c r="W9841" s="107"/>
      <c r="X9841" s="62"/>
      <c r="Y9841" s="108"/>
    </row>
    <row r="9842" spans="23:25" x14ac:dyDescent="0.25">
      <c r="W9842" s="107"/>
      <c r="X9842" s="62"/>
      <c r="Y9842" s="108"/>
    </row>
    <row r="9843" spans="23:25" x14ac:dyDescent="0.25">
      <c r="W9843" s="107"/>
      <c r="X9843" s="62"/>
      <c r="Y9843" s="108"/>
    </row>
    <row r="9844" spans="23:25" x14ac:dyDescent="0.25">
      <c r="W9844" s="107"/>
      <c r="X9844" s="62"/>
      <c r="Y9844" s="108"/>
    </row>
    <row r="9845" spans="23:25" x14ac:dyDescent="0.25">
      <c r="W9845" s="107"/>
      <c r="X9845" s="62"/>
      <c r="Y9845" s="108"/>
    </row>
    <row r="9846" spans="23:25" x14ac:dyDescent="0.25">
      <c r="W9846" s="107"/>
      <c r="X9846" s="62"/>
      <c r="Y9846" s="108"/>
    </row>
    <row r="9847" spans="23:25" x14ac:dyDescent="0.25">
      <c r="W9847" s="107"/>
      <c r="X9847" s="62"/>
      <c r="Y9847" s="108"/>
    </row>
    <row r="9848" spans="23:25" x14ac:dyDescent="0.25">
      <c r="W9848" s="107"/>
      <c r="X9848" s="62"/>
      <c r="Y9848" s="108"/>
    </row>
    <row r="9849" spans="23:25" x14ac:dyDescent="0.25">
      <c r="W9849" s="107"/>
      <c r="X9849" s="62"/>
      <c r="Y9849" s="108"/>
    </row>
    <row r="9850" spans="23:25" x14ac:dyDescent="0.25">
      <c r="W9850" s="107"/>
      <c r="X9850" s="62"/>
      <c r="Y9850" s="108"/>
    </row>
    <row r="9851" spans="23:25" x14ac:dyDescent="0.25">
      <c r="W9851" s="107"/>
      <c r="X9851" s="62"/>
      <c r="Y9851" s="108"/>
    </row>
    <row r="9852" spans="23:25" x14ac:dyDescent="0.25">
      <c r="W9852" s="107"/>
      <c r="X9852" s="62"/>
      <c r="Y9852" s="108"/>
    </row>
    <row r="9853" spans="23:25" x14ac:dyDescent="0.25">
      <c r="W9853" s="107"/>
      <c r="X9853" s="62"/>
      <c r="Y9853" s="108"/>
    </row>
    <row r="9854" spans="23:25" x14ac:dyDescent="0.25">
      <c r="W9854" s="107"/>
      <c r="X9854" s="62"/>
      <c r="Y9854" s="108"/>
    </row>
    <row r="9855" spans="23:25" x14ac:dyDescent="0.25">
      <c r="W9855" s="107"/>
      <c r="X9855" s="62"/>
      <c r="Y9855" s="108"/>
    </row>
    <row r="9856" spans="23:25" x14ac:dyDescent="0.25">
      <c r="W9856" s="107"/>
      <c r="X9856" s="62"/>
      <c r="Y9856" s="108"/>
    </row>
    <row r="9857" spans="23:25" x14ac:dyDescent="0.25">
      <c r="W9857" s="107"/>
      <c r="X9857" s="62"/>
      <c r="Y9857" s="108"/>
    </row>
    <row r="9858" spans="23:25" x14ac:dyDescent="0.25">
      <c r="W9858" s="107"/>
      <c r="X9858" s="62"/>
      <c r="Y9858" s="108"/>
    </row>
    <row r="9859" spans="23:25" x14ac:dyDescent="0.25">
      <c r="W9859" s="107"/>
      <c r="X9859" s="62"/>
      <c r="Y9859" s="108"/>
    </row>
    <row r="9860" spans="23:25" x14ac:dyDescent="0.25">
      <c r="W9860" s="107"/>
      <c r="X9860" s="62"/>
      <c r="Y9860" s="108"/>
    </row>
    <row r="9861" spans="23:25" x14ac:dyDescent="0.25">
      <c r="W9861" s="107"/>
      <c r="X9861" s="62"/>
      <c r="Y9861" s="108"/>
    </row>
    <row r="9862" spans="23:25" x14ac:dyDescent="0.25">
      <c r="W9862" s="107"/>
      <c r="X9862" s="62"/>
      <c r="Y9862" s="108"/>
    </row>
    <row r="9863" spans="23:25" x14ac:dyDescent="0.25">
      <c r="W9863" s="107"/>
      <c r="X9863" s="62"/>
      <c r="Y9863" s="108"/>
    </row>
    <row r="9864" spans="23:25" x14ac:dyDescent="0.25">
      <c r="W9864" s="107"/>
      <c r="X9864" s="62"/>
      <c r="Y9864" s="108"/>
    </row>
    <row r="9865" spans="23:25" x14ac:dyDescent="0.25">
      <c r="W9865" s="107"/>
      <c r="X9865" s="62"/>
      <c r="Y9865" s="108"/>
    </row>
    <row r="9866" spans="23:25" x14ac:dyDescent="0.25">
      <c r="W9866" s="107"/>
      <c r="X9866" s="62"/>
      <c r="Y9866" s="108"/>
    </row>
    <row r="9867" spans="23:25" x14ac:dyDescent="0.25">
      <c r="W9867" s="107"/>
      <c r="X9867" s="62"/>
      <c r="Y9867" s="108"/>
    </row>
    <row r="9868" spans="23:25" x14ac:dyDescent="0.25">
      <c r="W9868" s="107"/>
      <c r="X9868" s="62"/>
      <c r="Y9868" s="108"/>
    </row>
    <row r="9869" spans="23:25" x14ac:dyDescent="0.25">
      <c r="W9869" s="107"/>
      <c r="X9869" s="62"/>
      <c r="Y9869" s="108"/>
    </row>
    <row r="9870" spans="23:25" x14ac:dyDescent="0.25">
      <c r="W9870" s="107"/>
      <c r="X9870" s="62"/>
      <c r="Y9870" s="108"/>
    </row>
    <row r="9871" spans="23:25" x14ac:dyDescent="0.25">
      <c r="W9871" s="107"/>
      <c r="X9871" s="62"/>
      <c r="Y9871" s="108"/>
    </row>
    <row r="9872" spans="23:25" x14ac:dyDescent="0.25">
      <c r="W9872" s="107"/>
      <c r="X9872" s="62"/>
      <c r="Y9872" s="108"/>
    </row>
    <row r="9873" spans="23:25" x14ac:dyDescent="0.25">
      <c r="W9873" s="107"/>
      <c r="X9873" s="62"/>
      <c r="Y9873" s="108"/>
    </row>
    <row r="9874" spans="23:25" x14ac:dyDescent="0.25">
      <c r="W9874" s="107"/>
      <c r="X9874" s="62"/>
      <c r="Y9874" s="108"/>
    </row>
    <row r="9875" spans="23:25" x14ac:dyDescent="0.25">
      <c r="W9875" s="107"/>
      <c r="X9875" s="62"/>
      <c r="Y9875" s="108"/>
    </row>
    <row r="9876" spans="23:25" x14ac:dyDescent="0.25">
      <c r="W9876" s="107"/>
      <c r="X9876" s="62"/>
      <c r="Y9876" s="108"/>
    </row>
    <row r="9877" spans="23:25" x14ac:dyDescent="0.25">
      <c r="W9877" s="107"/>
      <c r="X9877" s="62"/>
      <c r="Y9877" s="108"/>
    </row>
    <row r="9878" spans="23:25" x14ac:dyDescent="0.25">
      <c r="W9878" s="107"/>
      <c r="X9878" s="62"/>
      <c r="Y9878" s="108"/>
    </row>
    <row r="9879" spans="23:25" x14ac:dyDescent="0.25">
      <c r="W9879" s="107"/>
      <c r="X9879" s="62"/>
      <c r="Y9879" s="108"/>
    </row>
    <row r="9880" spans="23:25" x14ac:dyDescent="0.25">
      <c r="W9880" s="107"/>
      <c r="X9880" s="62"/>
      <c r="Y9880" s="108"/>
    </row>
    <row r="9881" spans="23:25" x14ac:dyDescent="0.25">
      <c r="W9881" s="107"/>
      <c r="X9881" s="62"/>
      <c r="Y9881" s="108"/>
    </row>
    <row r="9882" spans="23:25" x14ac:dyDescent="0.25">
      <c r="W9882" s="107"/>
      <c r="X9882" s="62"/>
      <c r="Y9882" s="108"/>
    </row>
    <row r="9883" spans="23:25" x14ac:dyDescent="0.25">
      <c r="W9883" s="107"/>
      <c r="X9883" s="62"/>
      <c r="Y9883" s="108"/>
    </row>
    <row r="9884" spans="23:25" x14ac:dyDescent="0.25">
      <c r="W9884" s="107"/>
      <c r="X9884" s="62"/>
      <c r="Y9884" s="108"/>
    </row>
    <row r="9885" spans="23:25" x14ac:dyDescent="0.25">
      <c r="W9885" s="107"/>
      <c r="X9885" s="62"/>
      <c r="Y9885" s="108"/>
    </row>
    <row r="9886" spans="23:25" x14ac:dyDescent="0.25">
      <c r="W9886" s="107"/>
      <c r="X9886" s="62"/>
      <c r="Y9886" s="108"/>
    </row>
    <row r="9887" spans="23:25" x14ac:dyDescent="0.25">
      <c r="W9887" s="107"/>
      <c r="X9887" s="62"/>
      <c r="Y9887" s="108"/>
    </row>
    <row r="9888" spans="23:25" x14ac:dyDescent="0.25">
      <c r="W9888" s="107"/>
      <c r="X9888" s="62"/>
      <c r="Y9888" s="108"/>
    </row>
    <row r="9889" spans="23:25" x14ac:dyDescent="0.25">
      <c r="W9889" s="107"/>
      <c r="X9889" s="62"/>
      <c r="Y9889" s="108"/>
    </row>
    <row r="9890" spans="23:25" x14ac:dyDescent="0.25">
      <c r="W9890" s="107"/>
      <c r="X9890" s="62"/>
      <c r="Y9890" s="108"/>
    </row>
    <row r="9891" spans="23:25" x14ac:dyDescent="0.25">
      <c r="W9891" s="107"/>
      <c r="X9891" s="62"/>
      <c r="Y9891" s="108"/>
    </row>
    <row r="9892" spans="23:25" x14ac:dyDescent="0.25">
      <c r="W9892" s="107"/>
      <c r="X9892" s="62"/>
      <c r="Y9892" s="108"/>
    </row>
    <row r="9893" spans="23:25" x14ac:dyDescent="0.25">
      <c r="W9893" s="107"/>
      <c r="X9893" s="62"/>
      <c r="Y9893" s="108"/>
    </row>
    <row r="9894" spans="23:25" x14ac:dyDescent="0.25">
      <c r="W9894" s="107"/>
      <c r="X9894" s="62"/>
      <c r="Y9894" s="108"/>
    </row>
    <row r="9895" spans="23:25" x14ac:dyDescent="0.25">
      <c r="W9895" s="107"/>
      <c r="X9895" s="62"/>
      <c r="Y9895" s="108"/>
    </row>
    <row r="9896" spans="23:25" x14ac:dyDescent="0.25">
      <c r="W9896" s="107"/>
      <c r="X9896" s="62"/>
      <c r="Y9896" s="108"/>
    </row>
    <row r="9897" spans="23:25" x14ac:dyDescent="0.25">
      <c r="W9897" s="107"/>
      <c r="X9897" s="62"/>
      <c r="Y9897" s="108"/>
    </row>
    <row r="9898" spans="23:25" x14ac:dyDescent="0.25">
      <c r="W9898" s="107"/>
      <c r="X9898" s="62"/>
      <c r="Y9898" s="108"/>
    </row>
    <row r="9899" spans="23:25" x14ac:dyDescent="0.25">
      <c r="W9899" s="107"/>
      <c r="X9899" s="62"/>
      <c r="Y9899" s="108"/>
    </row>
    <row r="9900" spans="23:25" x14ac:dyDescent="0.25">
      <c r="W9900" s="107"/>
      <c r="X9900" s="62"/>
      <c r="Y9900" s="108"/>
    </row>
    <row r="9901" spans="23:25" x14ac:dyDescent="0.25">
      <c r="W9901" s="107"/>
      <c r="X9901" s="62"/>
      <c r="Y9901" s="108"/>
    </row>
    <row r="9902" spans="23:25" x14ac:dyDescent="0.25">
      <c r="W9902" s="107"/>
      <c r="X9902" s="62"/>
      <c r="Y9902" s="108"/>
    </row>
    <row r="9903" spans="23:25" x14ac:dyDescent="0.25">
      <c r="W9903" s="107"/>
      <c r="X9903" s="62"/>
      <c r="Y9903" s="108"/>
    </row>
    <row r="9904" spans="23:25" x14ac:dyDescent="0.25">
      <c r="W9904" s="107"/>
      <c r="X9904" s="62"/>
      <c r="Y9904" s="108"/>
    </row>
    <row r="9905" spans="23:25" x14ac:dyDescent="0.25">
      <c r="W9905" s="107"/>
      <c r="X9905" s="62"/>
      <c r="Y9905" s="108"/>
    </row>
    <row r="9906" spans="23:25" x14ac:dyDescent="0.25">
      <c r="W9906" s="107"/>
      <c r="X9906" s="62"/>
      <c r="Y9906" s="108"/>
    </row>
    <row r="9907" spans="23:25" x14ac:dyDescent="0.25">
      <c r="W9907" s="107"/>
      <c r="X9907" s="62"/>
      <c r="Y9907" s="108"/>
    </row>
    <row r="9908" spans="23:25" x14ac:dyDescent="0.25">
      <c r="W9908" s="107"/>
      <c r="X9908" s="62"/>
      <c r="Y9908" s="108"/>
    </row>
    <row r="9909" spans="23:25" x14ac:dyDescent="0.25">
      <c r="W9909" s="107"/>
      <c r="X9909" s="62"/>
      <c r="Y9909" s="108"/>
    </row>
    <row r="9910" spans="23:25" x14ac:dyDescent="0.25">
      <c r="W9910" s="107"/>
      <c r="X9910" s="62"/>
      <c r="Y9910" s="108"/>
    </row>
    <row r="9911" spans="23:25" x14ac:dyDescent="0.25">
      <c r="W9911" s="107"/>
      <c r="X9911" s="62"/>
      <c r="Y9911" s="108"/>
    </row>
    <row r="9912" spans="23:25" x14ac:dyDescent="0.25">
      <c r="W9912" s="107"/>
      <c r="X9912" s="62"/>
      <c r="Y9912" s="108"/>
    </row>
    <row r="9913" spans="23:25" x14ac:dyDescent="0.25">
      <c r="W9913" s="107"/>
      <c r="X9913" s="62"/>
      <c r="Y9913" s="108"/>
    </row>
    <row r="9914" spans="23:25" x14ac:dyDescent="0.25">
      <c r="W9914" s="107"/>
      <c r="X9914" s="62"/>
      <c r="Y9914" s="108"/>
    </row>
    <row r="9915" spans="23:25" x14ac:dyDescent="0.25">
      <c r="W9915" s="107"/>
      <c r="X9915" s="62"/>
      <c r="Y9915" s="108"/>
    </row>
    <row r="9916" spans="23:25" x14ac:dyDescent="0.25">
      <c r="W9916" s="107"/>
      <c r="X9916" s="62"/>
      <c r="Y9916" s="108"/>
    </row>
    <row r="9917" spans="23:25" x14ac:dyDescent="0.25">
      <c r="W9917" s="107"/>
      <c r="X9917" s="62"/>
      <c r="Y9917" s="108"/>
    </row>
    <row r="9918" spans="23:25" x14ac:dyDescent="0.25">
      <c r="W9918" s="107"/>
      <c r="X9918" s="62"/>
      <c r="Y9918" s="108"/>
    </row>
    <row r="9919" spans="23:25" x14ac:dyDescent="0.25">
      <c r="W9919" s="107"/>
      <c r="X9919" s="62"/>
      <c r="Y9919" s="108"/>
    </row>
    <row r="9920" spans="23:25" x14ac:dyDescent="0.25">
      <c r="W9920" s="107"/>
      <c r="X9920" s="62"/>
      <c r="Y9920" s="108"/>
    </row>
    <row r="9921" spans="23:25" x14ac:dyDescent="0.25">
      <c r="W9921" s="107"/>
      <c r="X9921" s="62"/>
      <c r="Y9921" s="108"/>
    </row>
    <row r="9922" spans="23:25" x14ac:dyDescent="0.25">
      <c r="W9922" s="107"/>
      <c r="X9922" s="62"/>
      <c r="Y9922" s="108"/>
    </row>
    <row r="9923" spans="23:25" x14ac:dyDescent="0.25">
      <c r="W9923" s="107"/>
      <c r="X9923" s="62"/>
      <c r="Y9923" s="108"/>
    </row>
    <row r="9924" spans="23:25" x14ac:dyDescent="0.25">
      <c r="W9924" s="107"/>
      <c r="X9924" s="62"/>
      <c r="Y9924" s="108"/>
    </row>
    <row r="9925" spans="23:25" x14ac:dyDescent="0.25">
      <c r="W9925" s="107"/>
      <c r="X9925" s="62"/>
      <c r="Y9925" s="108"/>
    </row>
    <row r="9926" spans="23:25" x14ac:dyDescent="0.25">
      <c r="W9926" s="107"/>
      <c r="X9926" s="62"/>
      <c r="Y9926" s="108"/>
    </row>
    <row r="9927" spans="23:25" x14ac:dyDescent="0.25">
      <c r="W9927" s="107"/>
      <c r="X9927" s="62"/>
      <c r="Y9927" s="108"/>
    </row>
    <row r="9928" spans="23:25" x14ac:dyDescent="0.25">
      <c r="W9928" s="107"/>
      <c r="X9928" s="62"/>
      <c r="Y9928" s="108"/>
    </row>
    <row r="9929" spans="23:25" x14ac:dyDescent="0.25">
      <c r="W9929" s="107"/>
      <c r="X9929" s="62"/>
      <c r="Y9929" s="108"/>
    </row>
    <row r="9930" spans="23:25" x14ac:dyDescent="0.25">
      <c r="W9930" s="107"/>
      <c r="X9930" s="62"/>
      <c r="Y9930" s="108"/>
    </row>
    <row r="9931" spans="23:25" x14ac:dyDescent="0.25">
      <c r="W9931" s="107"/>
      <c r="X9931" s="62"/>
      <c r="Y9931" s="108"/>
    </row>
    <row r="9932" spans="23:25" x14ac:dyDescent="0.25">
      <c r="W9932" s="107"/>
      <c r="X9932" s="62"/>
      <c r="Y9932" s="108"/>
    </row>
    <row r="9933" spans="23:25" x14ac:dyDescent="0.25">
      <c r="W9933" s="107"/>
      <c r="X9933" s="62"/>
      <c r="Y9933" s="108"/>
    </row>
    <row r="9934" spans="23:25" x14ac:dyDescent="0.25">
      <c r="W9934" s="107"/>
      <c r="X9934" s="62"/>
      <c r="Y9934" s="108"/>
    </row>
    <row r="9935" spans="23:25" x14ac:dyDescent="0.25">
      <c r="W9935" s="107"/>
      <c r="X9935" s="62"/>
      <c r="Y9935" s="108"/>
    </row>
    <row r="9936" spans="23:25" x14ac:dyDescent="0.25">
      <c r="W9936" s="107"/>
      <c r="X9936" s="62"/>
      <c r="Y9936" s="108"/>
    </row>
    <row r="9937" spans="23:25" x14ac:dyDescent="0.25">
      <c r="W9937" s="107"/>
      <c r="X9937" s="62"/>
      <c r="Y9937" s="108"/>
    </row>
    <row r="9938" spans="23:25" x14ac:dyDescent="0.25">
      <c r="W9938" s="107"/>
      <c r="X9938" s="62"/>
      <c r="Y9938" s="108"/>
    </row>
    <row r="9939" spans="23:25" x14ac:dyDescent="0.25">
      <c r="W9939" s="107"/>
      <c r="X9939" s="62"/>
      <c r="Y9939" s="108"/>
    </row>
    <row r="9940" spans="23:25" x14ac:dyDescent="0.25">
      <c r="W9940" s="107"/>
      <c r="X9940" s="62"/>
      <c r="Y9940" s="108"/>
    </row>
    <row r="9941" spans="23:25" x14ac:dyDescent="0.25">
      <c r="W9941" s="107"/>
      <c r="X9941" s="62"/>
      <c r="Y9941" s="108"/>
    </row>
    <row r="9942" spans="23:25" x14ac:dyDescent="0.25">
      <c r="W9942" s="107"/>
      <c r="X9942" s="62"/>
      <c r="Y9942" s="108"/>
    </row>
    <row r="9943" spans="23:25" x14ac:dyDescent="0.25">
      <c r="W9943" s="107"/>
      <c r="X9943" s="62"/>
      <c r="Y9943" s="108"/>
    </row>
    <row r="9944" spans="23:25" x14ac:dyDescent="0.25">
      <c r="W9944" s="107"/>
      <c r="X9944" s="62"/>
      <c r="Y9944" s="108"/>
    </row>
    <row r="9945" spans="23:25" x14ac:dyDescent="0.25">
      <c r="W9945" s="107"/>
      <c r="X9945" s="62"/>
      <c r="Y9945" s="108"/>
    </row>
    <row r="9946" spans="23:25" x14ac:dyDescent="0.25">
      <c r="W9946" s="107"/>
      <c r="X9946" s="62"/>
      <c r="Y9946" s="108"/>
    </row>
    <row r="9947" spans="23:25" x14ac:dyDescent="0.25">
      <c r="W9947" s="107"/>
      <c r="X9947" s="62"/>
      <c r="Y9947" s="108"/>
    </row>
    <row r="9948" spans="23:25" x14ac:dyDescent="0.25">
      <c r="W9948" s="107"/>
      <c r="X9948" s="62"/>
      <c r="Y9948" s="108"/>
    </row>
    <row r="9949" spans="23:25" x14ac:dyDescent="0.25">
      <c r="W9949" s="107"/>
      <c r="X9949" s="62"/>
      <c r="Y9949" s="108"/>
    </row>
    <row r="9950" spans="23:25" x14ac:dyDescent="0.25">
      <c r="W9950" s="107"/>
      <c r="X9950" s="62"/>
      <c r="Y9950" s="108"/>
    </row>
    <row r="9951" spans="23:25" x14ac:dyDescent="0.25">
      <c r="W9951" s="107"/>
      <c r="X9951" s="62"/>
      <c r="Y9951" s="108"/>
    </row>
    <row r="9952" spans="23:25" x14ac:dyDescent="0.25">
      <c r="W9952" s="107"/>
      <c r="X9952" s="62"/>
      <c r="Y9952" s="108"/>
    </row>
    <row r="9953" spans="23:25" x14ac:dyDescent="0.25">
      <c r="W9953" s="107"/>
      <c r="X9953" s="62"/>
      <c r="Y9953" s="108"/>
    </row>
    <row r="9954" spans="23:25" x14ac:dyDescent="0.25">
      <c r="W9954" s="107"/>
      <c r="X9954" s="62"/>
      <c r="Y9954" s="108"/>
    </row>
    <row r="9955" spans="23:25" x14ac:dyDescent="0.25">
      <c r="W9955" s="107"/>
      <c r="X9955" s="62"/>
      <c r="Y9955" s="108"/>
    </row>
    <row r="9956" spans="23:25" x14ac:dyDescent="0.25">
      <c r="W9956" s="107"/>
      <c r="X9956" s="62"/>
      <c r="Y9956" s="108"/>
    </row>
    <row r="9957" spans="23:25" x14ac:dyDescent="0.25">
      <c r="W9957" s="107"/>
      <c r="X9957" s="62"/>
      <c r="Y9957" s="108"/>
    </row>
    <row r="9958" spans="23:25" x14ac:dyDescent="0.25">
      <c r="W9958" s="107"/>
      <c r="X9958" s="62"/>
      <c r="Y9958" s="108"/>
    </row>
    <row r="9959" spans="23:25" x14ac:dyDescent="0.25">
      <c r="W9959" s="107"/>
      <c r="X9959" s="62"/>
      <c r="Y9959" s="108"/>
    </row>
    <row r="9960" spans="23:25" x14ac:dyDescent="0.25">
      <c r="W9960" s="107"/>
      <c r="X9960" s="62"/>
      <c r="Y9960" s="108"/>
    </row>
    <row r="9961" spans="23:25" x14ac:dyDescent="0.25">
      <c r="W9961" s="107"/>
      <c r="X9961" s="62"/>
      <c r="Y9961" s="108"/>
    </row>
    <row r="9962" spans="23:25" x14ac:dyDescent="0.25">
      <c r="W9962" s="107"/>
      <c r="X9962" s="62"/>
      <c r="Y9962" s="108"/>
    </row>
    <row r="9963" spans="23:25" x14ac:dyDescent="0.25">
      <c r="W9963" s="107"/>
      <c r="X9963" s="62"/>
      <c r="Y9963" s="108"/>
    </row>
    <row r="9964" spans="23:25" x14ac:dyDescent="0.25">
      <c r="W9964" s="107"/>
      <c r="X9964" s="62"/>
      <c r="Y9964" s="108"/>
    </row>
    <row r="9965" spans="23:25" x14ac:dyDescent="0.25">
      <c r="W9965" s="107"/>
      <c r="X9965" s="62"/>
      <c r="Y9965" s="108"/>
    </row>
    <row r="9966" spans="23:25" x14ac:dyDescent="0.25">
      <c r="W9966" s="107"/>
      <c r="X9966" s="62"/>
      <c r="Y9966" s="108"/>
    </row>
    <row r="9967" spans="23:25" x14ac:dyDescent="0.25">
      <c r="W9967" s="107"/>
      <c r="X9967" s="62"/>
      <c r="Y9967" s="108"/>
    </row>
    <row r="9968" spans="23:25" x14ac:dyDescent="0.25">
      <c r="W9968" s="107"/>
      <c r="X9968" s="62"/>
      <c r="Y9968" s="108"/>
    </row>
    <row r="9969" spans="23:25" x14ac:dyDescent="0.25">
      <c r="W9969" s="107"/>
      <c r="X9969" s="62"/>
      <c r="Y9969" s="108"/>
    </row>
    <row r="9970" spans="23:25" x14ac:dyDescent="0.25">
      <c r="W9970" s="107"/>
      <c r="X9970" s="62"/>
      <c r="Y9970" s="108"/>
    </row>
    <row r="9971" spans="23:25" x14ac:dyDescent="0.25">
      <c r="W9971" s="107"/>
      <c r="X9971" s="62"/>
      <c r="Y9971" s="108"/>
    </row>
    <row r="9972" spans="23:25" x14ac:dyDescent="0.25">
      <c r="W9972" s="107"/>
      <c r="X9972" s="62"/>
      <c r="Y9972" s="108"/>
    </row>
    <row r="9973" spans="23:25" x14ac:dyDescent="0.25">
      <c r="W9973" s="107"/>
      <c r="X9973" s="62"/>
      <c r="Y9973" s="108"/>
    </row>
    <row r="9974" spans="23:25" x14ac:dyDescent="0.25">
      <c r="W9974" s="107"/>
      <c r="X9974" s="62"/>
      <c r="Y9974" s="108"/>
    </row>
    <row r="9975" spans="23:25" x14ac:dyDescent="0.25">
      <c r="W9975" s="107"/>
      <c r="X9975" s="62"/>
      <c r="Y9975" s="108"/>
    </row>
    <row r="9976" spans="23:25" x14ac:dyDescent="0.25">
      <c r="W9976" s="107"/>
      <c r="X9976" s="62"/>
      <c r="Y9976" s="108"/>
    </row>
    <row r="9977" spans="23:25" x14ac:dyDescent="0.25">
      <c r="W9977" s="107"/>
      <c r="X9977" s="62"/>
      <c r="Y9977" s="108"/>
    </row>
    <row r="9978" spans="23:25" x14ac:dyDescent="0.25">
      <c r="W9978" s="107"/>
      <c r="X9978" s="62"/>
      <c r="Y9978" s="108"/>
    </row>
    <row r="9979" spans="23:25" x14ac:dyDescent="0.25">
      <c r="W9979" s="107"/>
      <c r="X9979" s="62"/>
      <c r="Y9979" s="108"/>
    </row>
    <row r="9980" spans="23:25" x14ac:dyDescent="0.25">
      <c r="W9980" s="107"/>
      <c r="X9980" s="62"/>
      <c r="Y9980" s="108"/>
    </row>
    <row r="9981" spans="23:25" x14ac:dyDescent="0.25">
      <c r="W9981" s="107"/>
      <c r="X9981" s="62"/>
      <c r="Y9981" s="108"/>
    </row>
    <row r="9982" spans="23:25" x14ac:dyDescent="0.25">
      <c r="W9982" s="107"/>
      <c r="X9982" s="62"/>
      <c r="Y9982" s="108"/>
    </row>
    <row r="9983" spans="23:25" x14ac:dyDescent="0.25">
      <c r="W9983" s="107"/>
      <c r="X9983" s="62"/>
      <c r="Y9983" s="108"/>
    </row>
    <row r="9984" spans="23:25" x14ac:dyDescent="0.25">
      <c r="W9984" s="107"/>
      <c r="X9984" s="62"/>
      <c r="Y9984" s="108"/>
    </row>
    <row r="9985" spans="23:25" x14ac:dyDescent="0.25">
      <c r="W9985" s="107"/>
      <c r="X9985" s="62"/>
      <c r="Y9985" s="108"/>
    </row>
    <row r="9986" spans="23:25" x14ac:dyDescent="0.25">
      <c r="W9986" s="107"/>
      <c r="X9986" s="62"/>
      <c r="Y9986" s="108"/>
    </row>
    <row r="9987" spans="23:25" x14ac:dyDescent="0.25">
      <c r="W9987" s="107"/>
      <c r="X9987" s="62"/>
      <c r="Y9987" s="108"/>
    </row>
    <row r="9988" spans="23:25" x14ac:dyDescent="0.25">
      <c r="W9988" s="107"/>
      <c r="X9988" s="62"/>
      <c r="Y9988" s="108"/>
    </row>
    <row r="9989" spans="23:25" x14ac:dyDescent="0.25">
      <c r="W9989" s="107"/>
      <c r="X9989" s="62"/>
      <c r="Y9989" s="108"/>
    </row>
    <row r="9990" spans="23:25" x14ac:dyDescent="0.25">
      <c r="W9990" s="107"/>
      <c r="X9990" s="62"/>
      <c r="Y9990" s="108"/>
    </row>
    <row r="9991" spans="23:25" x14ac:dyDescent="0.25">
      <c r="W9991" s="107"/>
      <c r="X9991" s="62"/>
      <c r="Y9991" s="108"/>
    </row>
    <row r="9992" spans="23:25" x14ac:dyDescent="0.25">
      <c r="W9992" s="107"/>
      <c r="X9992" s="62"/>
      <c r="Y9992" s="108"/>
    </row>
    <row r="9993" spans="23:25" x14ac:dyDescent="0.25">
      <c r="W9993" s="107"/>
      <c r="X9993" s="62"/>
      <c r="Y9993" s="108"/>
    </row>
    <row r="9994" spans="23:25" x14ac:dyDescent="0.25">
      <c r="W9994" s="107"/>
      <c r="X9994" s="62"/>
      <c r="Y9994" s="108"/>
    </row>
    <row r="9995" spans="23:25" x14ac:dyDescent="0.25">
      <c r="W9995" s="107"/>
      <c r="X9995" s="62"/>
      <c r="Y9995" s="108"/>
    </row>
    <row r="9996" spans="23:25" x14ac:dyDescent="0.25">
      <c r="W9996" s="107"/>
      <c r="X9996" s="62"/>
      <c r="Y9996" s="108"/>
    </row>
    <row r="9997" spans="23:25" x14ac:dyDescent="0.25">
      <c r="W9997" s="107"/>
      <c r="X9997" s="62"/>
      <c r="Y9997" s="108"/>
    </row>
    <row r="9998" spans="23:25" x14ac:dyDescent="0.25">
      <c r="W9998" s="107"/>
      <c r="X9998" s="62"/>
      <c r="Y9998" s="108"/>
    </row>
    <row r="9999" spans="23:25" x14ac:dyDescent="0.25">
      <c r="W9999" s="107"/>
      <c r="X9999" s="62"/>
      <c r="Y9999" s="108"/>
    </row>
    <row r="10000" spans="23:25" x14ac:dyDescent="0.25">
      <c r="W10000" s="107"/>
      <c r="X10000" s="62"/>
      <c r="Y10000" s="108"/>
    </row>
    <row r="10001" spans="23:25" x14ac:dyDescent="0.25">
      <c r="W10001" s="107"/>
      <c r="X10001" s="62"/>
      <c r="Y10001" s="108"/>
    </row>
    <row r="10002" spans="23:25" x14ac:dyDescent="0.25">
      <c r="W10002" s="107"/>
      <c r="X10002" s="62"/>
      <c r="Y10002" s="108"/>
    </row>
    <row r="10003" spans="23:25" x14ac:dyDescent="0.25">
      <c r="W10003" s="107"/>
      <c r="X10003" s="62"/>
      <c r="Y10003" s="108"/>
    </row>
    <row r="10004" spans="23:25" x14ac:dyDescent="0.25">
      <c r="W10004" s="107"/>
      <c r="X10004" s="62"/>
      <c r="Y10004" s="108"/>
    </row>
    <row r="10005" spans="23:25" x14ac:dyDescent="0.25">
      <c r="W10005" s="107"/>
      <c r="X10005" s="62"/>
      <c r="Y10005" s="108"/>
    </row>
    <row r="10006" spans="23:25" x14ac:dyDescent="0.25">
      <c r="W10006" s="107"/>
      <c r="X10006" s="62"/>
      <c r="Y10006" s="108"/>
    </row>
    <row r="10007" spans="23:25" x14ac:dyDescent="0.25">
      <c r="W10007" s="107"/>
      <c r="X10007" s="62"/>
      <c r="Y10007" s="108"/>
    </row>
    <row r="10008" spans="23:25" x14ac:dyDescent="0.25">
      <c r="W10008" s="107"/>
      <c r="X10008" s="62"/>
      <c r="Y10008" s="108"/>
    </row>
    <row r="10009" spans="23:25" x14ac:dyDescent="0.25">
      <c r="W10009" s="107"/>
      <c r="X10009" s="62"/>
      <c r="Y10009" s="108"/>
    </row>
    <row r="10010" spans="23:25" x14ac:dyDescent="0.25">
      <c r="W10010" s="107"/>
      <c r="X10010" s="62"/>
      <c r="Y10010" s="108"/>
    </row>
    <row r="10011" spans="23:25" x14ac:dyDescent="0.25">
      <c r="W10011" s="107"/>
      <c r="X10011" s="62"/>
      <c r="Y10011" s="108"/>
    </row>
    <row r="10012" spans="23:25" x14ac:dyDescent="0.25">
      <c r="W10012" s="107"/>
      <c r="X10012" s="62"/>
      <c r="Y10012" s="108"/>
    </row>
    <row r="10013" spans="23:25" x14ac:dyDescent="0.25">
      <c r="W10013" s="107"/>
      <c r="X10013" s="62"/>
      <c r="Y10013" s="108"/>
    </row>
    <row r="10014" spans="23:25" x14ac:dyDescent="0.25">
      <c r="W10014" s="107"/>
      <c r="X10014" s="62"/>
      <c r="Y10014" s="108"/>
    </row>
    <row r="10015" spans="23:25" x14ac:dyDescent="0.25">
      <c r="W10015" s="107"/>
      <c r="X10015" s="62"/>
      <c r="Y10015" s="108"/>
    </row>
    <row r="10016" spans="23:25" x14ac:dyDescent="0.25">
      <c r="W10016" s="107"/>
      <c r="X10016" s="62"/>
      <c r="Y10016" s="108"/>
    </row>
    <row r="10017" spans="23:25" x14ac:dyDescent="0.25">
      <c r="W10017" s="107"/>
      <c r="X10017" s="62"/>
      <c r="Y10017" s="108"/>
    </row>
    <row r="10018" spans="23:25" x14ac:dyDescent="0.25">
      <c r="W10018" s="107"/>
      <c r="X10018" s="62"/>
      <c r="Y10018" s="108"/>
    </row>
    <row r="10019" spans="23:25" x14ac:dyDescent="0.25">
      <c r="W10019" s="107"/>
      <c r="X10019" s="62"/>
      <c r="Y10019" s="108"/>
    </row>
    <row r="10020" spans="23:25" x14ac:dyDescent="0.25">
      <c r="W10020" s="107"/>
      <c r="X10020" s="62"/>
      <c r="Y10020" s="108"/>
    </row>
    <row r="10021" spans="23:25" x14ac:dyDescent="0.25">
      <c r="W10021" s="107"/>
      <c r="X10021" s="62"/>
      <c r="Y10021" s="108"/>
    </row>
    <row r="10022" spans="23:25" x14ac:dyDescent="0.25">
      <c r="W10022" s="107"/>
      <c r="X10022" s="62"/>
      <c r="Y10022" s="108"/>
    </row>
    <row r="10023" spans="23:25" x14ac:dyDescent="0.25">
      <c r="W10023" s="107"/>
      <c r="X10023" s="62"/>
      <c r="Y10023" s="108"/>
    </row>
    <row r="10024" spans="23:25" x14ac:dyDescent="0.25">
      <c r="W10024" s="107"/>
      <c r="X10024" s="62"/>
      <c r="Y10024" s="108"/>
    </row>
    <row r="10025" spans="23:25" x14ac:dyDescent="0.25">
      <c r="W10025" s="107"/>
      <c r="X10025" s="62"/>
      <c r="Y10025" s="108"/>
    </row>
    <row r="10026" spans="23:25" x14ac:dyDescent="0.25">
      <c r="W10026" s="107"/>
      <c r="X10026" s="62"/>
      <c r="Y10026" s="108"/>
    </row>
    <row r="10027" spans="23:25" x14ac:dyDescent="0.25">
      <c r="W10027" s="107"/>
      <c r="X10027" s="62"/>
      <c r="Y10027" s="108"/>
    </row>
    <row r="10028" spans="23:25" x14ac:dyDescent="0.25">
      <c r="W10028" s="107"/>
      <c r="X10028" s="62"/>
      <c r="Y10028" s="108"/>
    </row>
    <row r="10029" spans="23:25" x14ac:dyDescent="0.25">
      <c r="W10029" s="107"/>
      <c r="X10029" s="62"/>
      <c r="Y10029" s="108"/>
    </row>
    <row r="10030" spans="23:25" x14ac:dyDescent="0.25">
      <c r="W10030" s="107"/>
      <c r="X10030" s="62"/>
      <c r="Y10030" s="108"/>
    </row>
    <row r="10031" spans="23:25" x14ac:dyDescent="0.25">
      <c r="W10031" s="107"/>
      <c r="X10031" s="62"/>
      <c r="Y10031" s="108"/>
    </row>
    <row r="10032" spans="23:25" x14ac:dyDescent="0.25">
      <c r="W10032" s="107"/>
      <c r="X10032" s="62"/>
      <c r="Y10032" s="108"/>
    </row>
    <row r="10033" spans="23:25" x14ac:dyDescent="0.25">
      <c r="W10033" s="107"/>
      <c r="X10033" s="62"/>
      <c r="Y10033" s="108"/>
    </row>
    <row r="10034" spans="23:25" x14ac:dyDescent="0.25">
      <c r="W10034" s="107"/>
      <c r="X10034" s="62"/>
      <c r="Y10034" s="108"/>
    </row>
    <row r="10035" spans="23:25" x14ac:dyDescent="0.25">
      <c r="W10035" s="107"/>
      <c r="X10035" s="62"/>
      <c r="Y10035" s="108"/>
    </row>
    <row r="10036" spans="23:25" x14ac:dyDescent="0.25">
      <c r="W10036" s="107"/>
      <c r="X10036" s="62"/>
      <c r="Y10036" s="108"/>
    </row>
    <row r="10037" spans="23:25" x14ac:dyDescent="0.25">
      <c r="W10037" s="107"/>
      <c r="X10037" s="62"/>
      <c r="Y10037" s="108"/>
    </row>
    <row r="10038" spans="23:25" x14ac:dyDescent="0.25">
      <c r="W10038" s="107"/>
      <c r="X10038" s="62"/>
      <c r="Y10038" s="108"/>
    </row>
    <row r="10039" spans="23:25" x14ac:dyDescent="0.25">
      <c r="W10039" s="107"/>
      <c r="X10039" s="62"/>
      <c r="Y10039" s="108"/>
    </row>
    <row r="10040" spans="23:25" x14ac:dyDescent="0.25">
      <c r="W10040" s="107"/>
      <c r="X10040" s="62"/>
      <c r="Y10040" s="108"/>
    </row>
    <row r="10041" spans="23:25" x14ac:dyDescent="0.25">
      <c r="W10041" s="107"/>
      <c r="X10041" s="62"/>
      <c r="Y10041" s="108"/>
    </row>
    <row r="10042" spans="23:25" x14ac:dyDescent="0.25">
      <c r="W10042" s="107"/>
      <c r="X10042" s="62"/>
      <c r="Y10042" s="108"/>
    </row>
    <row r="10043" spans="23:25" x14ac:dyDescent="0.25">
      <c r="W10043" s="107"/>
      <c r="X10043" s="62"/>
      <c r="Y10043" s="108"/>
    </row>
    <row r="10044" spans="23:25" x14ac:dyDescent="0.25">
      <c r="W10044" s="107"/>
      <c r="X10044" s="62"/>
      <c r="Y10044" s="108"/>
    </row>
    <row r="10045" spans="23:25" x14ac:dyDescent="0.25">
      <c r="W10045" s="107"/>
      <c r="X10045" s="62"/>
      <c r="Y10045" s="108"/>
    </row>
    <row r="10046" spans="23:25" x14ac:dyDescent="0.25">
      <c r="W10046" s="107"/>
      <c r="X10046" s="62"/>
      <c r="Y10046" s="108"/>
    </row>
    <row r="10047" spans="23:25" x14ac:dyDescent="0.25">
      <c r="W10047" s="107"/>
      <c r="X10047" s="62"/>
      <c r="Y10047" s="108"/>
    </row>
    <row r="10048" spans="23:25" x14ac:dyDescent="0.25">
      <c r="W10048" s="107"/>
      <c r="X10048" s="62"/>
      <c r="Y10048" s="108"/>
    </row>
    <row r="10049" spans="23:25" x14ac:dyDescent="0.25">
      <c r="W10049" s="107"/>
      <c r="X10049" s="62"/>
      <c r="Y10049" s="108"/>
    </row>
    <row r="10050" spans="23:25" x14ac:dyDescent="0.25">
      <c r="W10050" s="107"/>
      <c r="X10050" s="62"/>
      <c r="Y10050" s="108"/>
    </row>
    <row r="10051" spans="23:25" x14ac:dyDescent="0.25">
      <c r="W10051" s="107"/>
      <c r="X10051" s="62"/>
      <c r="Y10051" s="108"/>
    </row>
    <row r="10052" spans="23:25" x14ac:dyDescent="0.25">
      <c r="W10052" s="107"/>
      <c r="X10052" s="62"/>
      <c r="Y10052" s="108"/>
    </row>
    <row r="10053" spans="23:25" x14ac:dyDescent="0.25">
      <c r="W10053" s="107"/>
      <c r="X10053" s="62"/>
      <c r="Y10053" s="108"/>
    </row>
    <row r="10054" spans="23:25" x14ac:dyDescent="0.25">
      <c r="W10054" s="107"/>
      <c r="X10054" s="62"/>
      <c r="Y10054" s="108"/>
    </row>
    <row r="10055" spans="23:25" x14ac:dyDescent="0.25">
      <c r="W10055" s="107"/>
      <c r="X10055" s="62"/>
      <c r="Y10055" s="108"/>
    </row>
    <row r="10056" spans="23:25" x14ac:dyDescent="0.25">
      <c r="W10056" s="107"/>
      <c r="X10056" s="62"/>
      <c r="Y10056" s="108"/>
    </row>
    <row r="10057" spans="23:25" x14ac:dyDescent="0.25">
      <c r="W10057" s="107"/>
      <c r="X10057" s="62"/>
      <c r="Y10057" s="108"/>
    </row>
    <row r="10058" spans="23:25" x14ac:dyDescent="0.25">
      <c r="W10058" s="107"/>
      <c r="X10058" s="62"/>
      <c r="Y10058" s="108"/>
    </row>
    <row r="10059" spans="23:25" x14ac:dyDescent="0.25">
      <c r="W10059" s="107"/>
      <c r="X10059" s="62"/>
      <c r="Y10059" s="108"/>
    </row>
    <row r="10060" spans="23:25" x14ac:dyDescent="0.25">
      <c r="W10060" s="107"/>
      <c r="X10060" s="62"/>
      <c r="Y10060" s="108"/>
    </row>
    <row r="10061" spans="23:25" x14ac:dyDescent="0.25">
      <c r="W10061" s="107"/>
      <c r="X10061" s="62"/>
      <c r="Y10061" s="108"/>
    </row>
    <row r="10062" spans="23:25" x14ac:dyDescent="0.25">
      <c r="W10062" s="107"/>
      <c r="X10062" s="62"/>
      <c r="Y10062" s="108"/>
    </row>
    <row r="10063" spans="23:25" x14ac:dyDescent="0.25">
      <c r="W10063" s="107"/>
      <c r="X10063" s="62"/>
      <c r="Y10063" s="108"/>
    </row>
    <row r="10064" spans="23:25" x14ac:dyDescent="0.25">
      <c r="W10064" s="107"/>
      <c r="X10064" s="62"/>
      <c r="Y10064" s="108"/>
    </row>
    <row r="10065" spans="23:25" x14ac:dyDescent="0.25">
      <c r="W10065" s="107"/>
      <c r="X10065" s="62"/>
      <c r="Y10065" s="108"/>
    </row>
    <row r="10066" spans="23:25" x14ac:dyDescent="0.25">
      <c r="W10066" s="107"/>
      <c r="X10066" s="62"/>
      <c r="Y10066" s="108"/>
    </row>
    <row r="10067" spans="23:25" x14ac:dyDescent="0.25">
      <c r="W10067" s="107"/>
      <c r="X10067" s="62"/>
      <c r="Y10067" s="108"/>
    </row>
    <row r="10068" spans="23:25" x14ac:dyDescent="0.25">
      <c r="W10068" s="107"/>
      <c r="X10068" s="62"/>
      <c r="Y10068" s="108"/>
    </row>
    <row r="10069" spans="23:25" x14ac:dyDescent="0.25">
      <c r="W10069" s="107"/>
      <c r="X10069" s="62"/>
      <c r="Y10069" s="108"/>
    </row>
    <row r="10070" spans="23:25" x14ac:dyDescent="0.25">
      <c r="W10070" s="107"/>
      <c r="X10070" s="62"/>
      <c r="Y10070" s="108"/>
    </row>
    <row r="10071" spans="23:25" x14ac:dyDescent="0.25">
      <c r="W10071" s="107"/>
      <c r="X10071" s="62"/>
      <c r="Y10071" s="108"/>
    </row>
    <row r="10072" spans="23:25" x14ac:dyDescent="0.25">
      <c r="W10072" s="107"/>
      <c r="X10072" s="62"/>
      <c r="Y10072" s="108"/>
    </row>
    <row r="10073" spans="23:25" x14ac:dyDescent="0.25">
      <c r="W10073" s="107"/>
      <c r="X10073" s="62"/>
      <c r="Y10073" s="108"/>
    </row>
    <row r="10074" spans="23:25" x14ac:dyDescent="0.25">
      <c r="W10074" s="107"/>
      <c r="X10074" s="62"/>
      <c r="Y10074" s="108"/>
    </row>
    <row r="10075" spans="23:25" x14ac:dyDescent="0.25">
      <c r="W10075" s="107"/>
      <c r="X10075" s="62"/>
      <c r="Y10075" s="108"/>
    </row>
    <row r="10076" spans="23:25" x14ac:dyDescent="0.25">
      <c r="W10076" s="107"/>
      <c r="X10076" s="62"/>
      <c r="Y10076" s="108"/>
    </row>
    <row r="10077" spans="23:25" x14ac:dyDescent="0.25">
      <c r="W10077" s="107"/>
      <c r="X10077" s="62"/>
      <c r="Y10077" s="108"/>
    </row>
    <row r="10078" spans="23:25" x14ac:dyDescent="0.25">
      <c r="W10078" s="107"/>
      <c r="X10078" s="62"/>
      <c r="Y10078" s="108"/>
    </row>
    <row r="10079" spans="23:25" x14ac:dyDescent="0.25">
      <c r="W10079" s="107"/>
      <c r="X10079" s="62"/>
      <c r="Y10079" s="108"/>
    </row>
    <row r="10080" spans="23:25" x14ac:dyDescent="0.25">
      <c r="W10080" s="107"/>
      <c r="X10080" s="62"/>
      <c r="Y10080" s="108"/>
    </row>
    <row r="10081" spans="23:25" x14ac:dyDescent="0.25">
      <c r="W10081" s="107"/>
      <c r="X10081" s="62"/>
      <c r="Y10081" s="108"/>
    </row>
    <row r="10082" spans="23:25" x14ac:dyDescent="0.25">
      <c r="W10082" s="107"/>
      <c r="X10082" s="62"/>
      <c r="Y10082" s="108"/>
    </row>
    <row r="10083" spans="23:25" x14ac:dyDescent="0.25">
      <c r="W10083" s="107"/>
      <c r="X10083" s="62"/>
      <c r="Y10083" s="108"/>
    </row>
    <row r="10084" spans="23:25" x14ac:dyDescent="0.25">
      <c r="W10084" s="107"/>
      <c r="X10084" s="62"/>
      <c r="Y10084" s="108"/>
    </row>
    <row r="10085" spans="23:25" x14ac:dyDescent="0.25">
      <c r="W10085" s="107"/>
      <c r="X10085" s="62"/>
      <c r="Y10085" s="108"/>
    </row>
    <row r="10086" spans="23:25" x14ac:dyDescent="0.25">
      <c r="W10086" s="107"/>
      <c r="X10086" s="62"/>
      <c r="Y10086" s="108"/>
    </row>
    <row r="10087" spans="23:25" x14ac:dyDescent="0.25">
      <c r="W10087" s="107"/>
      <c r="X10087" s="62"/>
      <c r="Y10087" s="108"/>
    </row>
    <row r="10088" spans="23:25" x14ac:dyDescent="0.25">
      <c r="W10088" s="107"/>
      <c r="X10088" s="62"/>
      <c r="Y10088" s="108"/>
    </row>
    <row r="10089" spans="23:25" x14ac:dyDescent="0.25">
      <c r="W10089" s="107"/>
      <c r="X10089" s="62"/>
      <c r="Y10089" s="108"/>
    </row>
    <row r="10090" spans="23:25" x14ac:dyDescent="0.25">
      <c r="W10090" s="107"/>
      <c r="X10090" s="62"/>
      <c r="Y10090" s="108"/>
    </row>
    <row r="10091" spans="23:25" x14ac:dyDescent="0.25">
      <c r="W10091" s="107"/>
      <c r="X10091" s="62"/>
      <c r="Y10091" s="108"/>
    </row>
    <row r="10092" spans="23:25" x14ac:dyDescent="0.25">
      <c r="W10092" s="107"/>
      <c r="X10092" s="62"/>
      <c r="Y10092" s="108"/>
    </row>
    <row r="10093" spans="23:25" x14ac:dyDescent="0.25">
      <c r="W10093" s="107"/>
      <c r="X10093" s="62"/>
      <c r="Y10093" s="108"/>
    </row>
    <row r="10094" spans="23:25" x14ac:dyDescent="0.25">
      <c r="W10094" s="107"/>
      <c r="X10094" s="62"/>
      <c r="Y10094" s="108"/>
    </row>
    <row r="10095" spans="23:25" x14ac:dyDescent="0.25">
      <c r="W10095" s="107"/>
      <c r="X10095" s="62"/>
      <c r="Y10095" s="108"/>
    </row>
    <row r="10096" spans="23:25" x14ac:dyDescent="0.25">
      <c r="W10096" s="107"/>
      <c r="X10096" s="62"/>
      <c r="Y10096" s="108"/>
    </row>
    <row r="10097" spans="23:25" x14ac:dyDescent="0.25">
      <c r="W10097" s="107"/>
      <c r="X10097" s="62"/>
      <c r="Y10097" s="108"/>
    </row>
    <row r="10098" spans="23:25" x14ac:dyDescent="0.25">
      <c r="W10098" s="107"/>
      <c r="X10098" s="62"/>
      <c r="Y10098" s="108"/>
    </row>
    <row r="10099" spans="23:25" x14ac:dyDescent="0.25">
      <c r="W10099" s="107"/>
      <c r="X10099" s="62"/>
      <c r="Y10099" s="108"/>
    </row>
    <row r="10100" spans="23:25" x14ac:dyDescent="0.25">
      <c r="W10100" s="107"/>
      <c r="X10100" s="62"/>
      <c r="Y10100" s="108"/>
    </row>
    <row r="10101" spans="23:25" x14ac:dyDescent="0.25">
      <c r="W10101" s="107"/>
      <c r="X10101" s="62"/>
      <c r="Y10101" s="108"/>
    </row>
    <row r="10102" spans="23:25" x14ac:dyDescent="0.25">
      <c r="W10102" s="107"/>
      <c r="X10102" s="62"/>
      <c r="Y10102" s="108"/>
    </row>
    <row r="10103" spans="23:25" x14ac:dyDescent="0.25">
      <c r="W10103" s="107"/>
      <c r="X10103" s="62"/>
      <c r="Y10103" s="108"/>
    </row>
    <row r="10104" spans="23:25" x14ac:dyDescent="0.25">
      <c r="W10104" s="107"/>
      <c r="X10104" s="62"/>
      <c r="Y10104" s="108"/>
    </row>
    <row r="10105" spans="23:25" x14ac:dyDescent="0.25">
      <c r="W10105" s="107"/>
      <c r="X10105" s="62"/>
      <c r="Y10105" s="108"/>
    </row>
    <row r="10106" spans="23:25" x14ac:dyDescent="0.25">
      <c r="W10106" s="107"/>
      <c r="X10106" s="62"/>
      <c r="Y10106" s="108"/>
    </row>
    <row r="10107" spans="23:25" x14ac:dyDescent="0.25">
      <c r="W10107" s="107"/>
      <c r="X10107" s="62"/>
      <c r="Y10107" s="108"/>
    </row>
    <row r="10108" spans="23:25" x14ac:dyDescent="0.25">
      <c r="W10108" s="107"/>
      <c r="X10108" s="62"/>
      <c r="Y10108" s="108"/>
    </row>
    <row r="10109" spans="23:25" x14ac:dyDescent="0.25">
      <c r="W10109" s="107"/>
      <c r="X10109" s="62"/>
      <c r="Y10109" s="108"/>
    </row>
    <row r="10110" spans="23:25" x14ac:dyDescent="0.25">
      <c r="W10110" s="107"/>
      <c r="X10110" s="62"/>
      <c r="Y10110" s="108"/>
    </row>
    <row r="10111" spans="23:25" x14ac:dyDescent="0.25">
      <c r="W10111" s="107"/>
      <c r="X10111" s="62"/>
      <c r="Y10111" s="108"/>
    </row>
    <row r="10112" spans="23:25" x14ac:dyDescent="0.25">
      <c r="W10112" s="107"/>
      <c r="X10112" s="62"/>
      <c r="Y10112" s="108"/>
    </row>
    <row r="10113" spans="23:25" x14ac:dyDescent="0.25">
      <c r="W10113" s="107"/>
      <c r="X10113" s="62"/>
      <c r="Y10113" s="108"/>
    </row>
    <row r="10114" spans="23:25" x14ac:dyDescent="0.25">
      <c r="W10114" s="107"/>
      <c r="X10114" s="62"/>
      <c r="Y10114" s="108"/>
    </row>
    <row r="10115" spans="23:25" x14ac:dyDescent="0.25">
      <c r="W10115" s="107"/>
      <c r="X10115" s="62"/>
      <c r="Y10115" s="108"/>
    </row>
    <row r="10116" spans="23:25" x14ac:dyDescent="0.25">
      <c r="W10116" s="107"/>
      <c r="X10116" s="62"/>
      <c r="Y10116" s="108"/>
    </row>
    <row r="10117" spans="23:25" x14ac:dyDescent="0.25">
      <c r="W10117" s="107"/>
      <c r="X10117" s="62"/>
      <c r="Y10117" s="108"/>
    </row>
    <row r="10118" spans="23:25" x14ac:dyDescent="0.25">
      <c r="W10118" s="107"/>
      <c r="X10118" s="62"/>
      <c r="Y10118" s="108"/>
    </row>
    <row r="10119" spans="23:25" x14ac:dyDescent="0.25">
      <c r="W10119" s="107"/>
      <c r="X10119" s="62"/>
      <c r="Y10119" s="108"/>
    </row>
    <row r="10120" spans="23:25" x14ac:dyDescent="0.25">
      <c r="W10120" s="107"/>
      <c r="X10120" s="62"/>
      <c r="Y10120" s="108"/>
    </row>
    <row r="10121" spans="23:25" x14ac:dyDescent="0.25">
      <c r="W10121" s="107"/>
      <c r="X10121" s="62"/>
      <c r="Y10121" s="108"/>
    </row>
    <row r="10122" spans="23:25" x14ac:dyDescent="0.25">
      <c r="W10122" s="107"/>
      <c r="X10122" s="62"/>
      <c r="Y10122" s="108"/>
    </row>
    <row r="10123" spans="23:25" x14ac:dyDescent="0.25">
      <c r="W10123" s="107"/>
      <c r="X10123" s="62"/>
      <c r="Y10123" s="108"/>
    </row>
    <row r="10124" spans="23:25" x14ac:dyDescent="0.25">
      <c r="W10124" s="107"/>
      <c r="X10124" s="62"/>
      <c r="Y10124" s="108"/>
    </row>
    <row r="10125" spans="23:25" x14ac:dyDescent="0.25">
      <c r="W10125" s="107"/>
      <c r="X10125" s="62"/>
      <c r="Y10125" s="108"/>
    </row>
    <row r="10126" spans="23:25" x14ac:dyDescent="0.25">
      <c r="W10126" s="107"/>
      <c r="X10126" s="62"/>
      <c r="Y10126" s="108"/>
    </row>
    <row r="10127" spans="23:25" x14ac:dyDescent="0.25">
      <c r="W10127" s="107"/>
      <c r="X10127" s="62"/>
      <c r="Y10127" s="108"/>
    </row>
    <row r="10128" spans="23:25" x14ac:dyDescent="0.25">
      <c r="W10128" s="107"/>
      <c r="X10128" s="62"/>
      <c r="Y10128" s="108"/>
    </row>
    <row r="10129" spans="23:25" x14ac:dyDescent="0.25">
      <c r="W10129" s="107"/>
      <c r="X10129" s="62"/>
      <c r="Y10129" s="108"/>
    </row>
    <row r="10130" spans="23:25" x14ac:dyDescent="0.25">
      <c r="W10130" s="107"/>
      <c r="X10130" s="62"/>
      <c r="Y10130" s="108"/>
    </row>
    <row r="10131" spans="23:25" x14ac:dyDescent="0.25">
      <c r="W10131" s="107"/>
      <c r="X10131" s="62"/>
      <c r="Y10131" s="108"/>
    </row>
    <row r="10132" spans="23:25" x14ac:dyDescent="0.25">
      <c r="W10132" s="107"/>
      <c r="X10132" s="62"/>
      <c r="Y10132" s="108"/>
    </row>
    <row r="10133" spans="23:25" x14ac:dyDescent="0.25">
      <c r="W10133" s="107"/>
      <c r="X10133" s="62"/>
      <c r="Y10133" s="108"/>
    </row>
    <row r="10134" spans="23:25" x14ac:dyDescent="0.25">
      <c r="W10134" s="107"/>
      <c r="X10134" s="62"/>
      <c r="Y10134" s="108"/>
    </row>
    <row r="10135" spans="23:25" x14ac:dyDescent="0.25">
      <c r="W10135" s="107"/>
      <c r="X10135" s="62"/>
      <c r="Y10135" s="108"/>
    </row>
    <row r="10136" spans="23:25" x14ac:dyDescent="0.25">
      <c r="W10136" s="107"/>
      <c r="X10136" s="62"/>
      <c r="Y10136" s="108"/>
    </row>
    <row r="10137" spans="23:25" x14ac:dyDescent="0.25">
      <c r="W10137" s="107"/>
      <c r="X10137" s="62"/>
      <c r="Y10137" s="108"/>
    </row>
    <row r="10138" spans="23:25" x14ac:dyDescent="0.25">
      <c r="W10138" s="107"/>
      <c r="X10138" s="62"/>
      <c r="Y10138" s="108"/>
    </row>
    <row r="10139" spans="23:25" x14ac:dyDescent="0.25">
      <c r="W10139" s="107"/>
      <c r="X10139" s="62"/>
      <c r="Y10139" s="108"/>
    </row>
    <row r="10140" spans="23:25" x14ac:dyDescent="0.25">
      <c r="W10140" s="107"/>
      <c r="X10140" s="62"/>
      <c r="Y10140" s="108"/>
    </row>
    <row r="10141" spans="23:25" x14ac:dyDescent="0.25">
      <c r="W10141" s="107"/>
      <c r="X10141" s="62"/>
      <c r="Y10141" s="108"/>
    </row>
    <row r="10142" spans="23:25" x14ac:dyDescent="0.25">
      <c r="W10142" s="107"/>
      <c r="X10142" s="62"/>
      <c r="Y10142" s="108"/>
    </row>
    <row r="10143" spans="23:25" x14ac:dyDescent="0.25">
      <c r="W10143" s="107"/>
      <c r="X10143" s="62"/>
      <c r="Y10143" s="108"/>
    </row>
    <row r="10144" spans="23:25" x14ac:dyDescent="0.25">
      <c r="W10144" s="107"/>
      <c r="X10144" s="62"/>
      <c r="Y10144" s="108"/>
    </row>
    <row r="10145" spans="23:25" x14ac:dyDescent="0.25">
      <c r="W10145" s="107"/>
      <c r="X10145" s="62"/>
      <c r="Y10145" s="108"/>
    </row>
    <row r="10146" spans="23:25" x14ac:dyDescent="0.25">
      <c r="W10146" s="107"/>
      <c r="X10146" s="62"/>
      <c r="Y10146" s="108"/>
    </row>
    <row r="10147" spans="23:25" x14ac:dyDescent="0.25">
      <c r="W10147" s="107"/>
      <c r="X10147" s="62"/>
      <c r="Y10147" s="108"/>
    </row>
    <row r="10148" spans="23:25" x14ac:dyDescent="0.25">
      <c r="W10148" s="107"/>
      <c r="X10148" s="62"/>
      <c r="Y10148" s="108"/>
    </row>
    <row r="10149" spans="23:25" x14ac:dyDescent="0.25">
      <c r="W10149" s="107"/>
      <c r="X10149" s="62"/>
      <c r="Y10149" s="108"/>
    </row>
    <row r="10150" spans="23:25" x14ac:dyDescent="0.25">
      <c r="W10150" s="107"/>
      <c r="X10150" s="62"/>
      <c r="Y10150" s="108"/>
    </row>
    <row r="10151" spans="23:25" x14ac:dyDescent="0.25">
      <c r="W10151" s="107"/>
      <c r="X10151" s="62"/>
      <c r="Y10151" s="108"/>
    </row>
    <row r="10152" spans="23:25" x14ac:dyDescent="0.25">
      <c r="W10152" s="107"/>
      <c r="X10152" s="62"/>
      <c r="Y10152" s="108"/>
    </row>
    <row r="10153" spans="23:25" x14ac:dyDescent="0.25">
      <c r="W10153" s="107"/>
      <c r="X10153" s="62"/>
      <c r="Y10153" s="108"/>
    </row>
    <row r="10154" spans="23:25" x14ac:dyDescent="0.25">
      <c r="W10154" s="107"/>
      <c r="X10154" s="62"/>
      <c r="Y10154" s="108"/>
    </row>
    <row r="10155" spans="23:25" x14ac:dyDescent="0.25">
      <c r="W10155" s="107"/>
      <c r="X10155" s="62"/>
      <c r="Y10155" s="108"/>
    </row>
    <row r="10156" spans="23:25" x14ac:dyDescent="0.25">
      <c r="W10156" s="107"/>
      <c r="X10156" s="62"/>
      <c r="Y10156" s="108"/>
    </row>
    <row r="10157" spans="23:25" x14ac:dyDescent="0.25">
      <c r="W10157" s="107"/>
      <c r="X10157" s="62"/>
      <c r="Y10157" s="108"/>
    </row>
    <row r="10158" spans="23:25" x14ac:dyDescent="0.25">
      <c r="W10158" s="107"/>
      <c r="X10158" s="62"/>
      <c r="Y10158" s="108"/>
    </row>
    <row r="10159" spans="23:25" x14ac:dyDescent="0.25">
      <c r="W10159" s="107"/>
      <c r="X10159" s="62"/>
      <c r="Y10159" s="108"/>
    </row>
    <row r="10160" spans="23:25" x14ac:dyDescent="0.25">
      <c r="W10160" s="107"/>
      <c r="X10160" s="62"/>
      <c r="Y10160" s="108"/>
    </row>
    <row r="10161" spans="23:25" x14ac:dyDescent="0.25">
      <c r="W10161" s="107"/>
      <c r="X10161" s="62"/>
      <c r="Y10161" s="108"/>
    </row>
    <row r="10162" spans="23:25" x14ac:dyDescent="0.25">
      <c r="W10162" s="107"/>
      <c r="X10162" s="62"/>
      <c r="Y10162" s="108"/>
    </row>
    <row r="10163" spans="23:25" x14ac:dyDescent="0.25">
      <c r="W10163" s="107"/>
      <c r="X10163" s="62"/>
      <c r="Y10163" s="108"/>
    </row>
    <row r="10164" spans="23:25" x14ac:dyDescent="0.25">
      <c r="W10164" s="107"/>
      <c r="X10164" s="62"/>
      <c r="Y10164" s="108"/>
    </row>
    <row r="10165" spans="23:25" x14ac:dyDescent="0.25">
      <c r="W10165" s="107"/>
      <c r="X10165" s="62"/>
      <c r="Y10165" s="108"/>
    </row>
    <row r="10166" spans="23:25" x14ac:dyDescent="0.25">
      <c r="W10166" s="107"/>
      <c r="X10166" s="62"/>
      <c r="Y10166" s="108"/>
    </row>
    <row r="10167" spans="23:25" x14ac:dyDescent="0.25">
      <c r="W10167" s="107"/>
      <c r="X10167" s="62"/>
      <c r="Y10167" s="108"/>
    </row>
    <row r="10168" spans="23:25" x14ac:dyDescent="0.25">
      <c r="W10168" s="107"/>
      <c r="X10168" s="62"/>
      <c r="Y10168" s="108"/>
    </row>
    <row r="10169" spans="23:25" x14ac:dyDescent="0.25">
      <c r="W10169" s="107"/>
      <c r="X10169" s="62"/>
      <c r="Y10169" s="108"/>
    </row>
    <row r="10170" spans="23:25" x14ac:dyDescent="0.25">
      <c r="W10170" s="107"/>
      <c r="X10170" s="62"/>
      <c r="Y10170" s="108"/>
    </row>
    <row r="10171" spans="23:25" x14ac:dyDescent="0.25">
      <c r="W10171" s="107"/>
      <c r="X10171" s="62"/>
      <c r="Y10171" s="108"/>
    </row>
    <row r="10172" spans="23:25" x14ac:dyDescent="0.25">
      <c r="W10172" s="107"/>
      <c r="X10172" s="62"/>
      <c r="Y10172" s="108"/>
    </row>
    <row r="10173" spans="23:25" x14ac:dyDescent="0.25">
      <c r="W10173" s="107"/>
      <c r="X10173" s="62"/>
      <c r="Y10173" s="108"/>
    </row>
    <row r="10174" spans="23:25" x14ac:dyDescent="0.25">
      <c r="W10174" s="107"/>
      <c r="X10174" s="62"/>
      <c r="Y10174" s="108"/>
    </row>
    <row r="10175" spans="23:25" x14ac:dyDescent="0.25">
      <c r="W10175" s="107"/>
      <c r="X10175" s="62"/>
      <c r="Y10175" s="108"/>
    </row>
    <row r="10176" spans="23:25" x14ac:dyDescent="0.25">
      <c r="W10176" s="107"/>
      <c r="X10176" s="62"/>
      <c r="Y10176" s="108"/>
    </row>
    <row r="10177" spans="23:25" x14ac:dyDescent="0.25">
      <c r="W10177" s="107"/>
      <c r="X10177" s="62"/>
      <c r="Y10177" s="108"/>
    </row>
    <row r="10178" spans="23:25" x14ac:dyDescent="0.25">
      <c r="W10178" s="107"/>
      <c r="X10178" s="62"/>
      <c r="Y10178" s="108"/>
    </row>
    <row r="10179" spans="23:25" x14ac:dyDescent="0.25">
      <c r="W10179" s="107"/>
      <c r="X10179" s="62"/>
      <c r="Y10179" s="108"/>
    </row>
    <row r="10180" spans="23:25" x14ac:dyDescent="0.25">
      <c r="W10180" s="107"/>
      <c r="X10180" s="62"/>
      <c r="Y10180" s="108"/>
    </row>
    <row r="10181" spans="23:25" x14ac:dyDescent="0.25">
      <c r="W10181" s="107"/>
      <c r="X10181" s="62"/>
      <c r="Y10181" s="108"/>
    </row>
    <row r="10182" spans="23:25" x14ac:dyDescent="0.25">
      <c r="W10182" s="107"/>
      <c r="X10182" s="62"/>
      <c r="Y10182" s="108"/>
    </row>
    <row r="10183" spans="23:25" x14ac:dyDescent="0.25">
      <c r="W10183" s="107"/>
      <c r="X10183" s="62"/>
      <c r="Y10183" s="108"/>
    </row>
    <row r="10184" spans="23:25" x14ac:dyDescent="0.25">
      <c r="W10184" s="107"/>
      <c r="X10184" s="62"/>
      <c r="Y10184" s="108"/>
    </row>
    <row r="10185" spans="23:25" x14ac:dyDescent="0.25">
      <c r="W10185" s="107"/>
      <c r="X10185" s="62"/>
      <c r="Y10185" s="108"/>
    </row>
    <row r="10186" spans="23:25" x14ac:dyDescent="0.25">
      <c r="W10186" s="107"/>
      <c r="X10186" s="62"/>
      <c r="Y10186" s="108"/>
    </row>
    <row r="10187" spans="23:25" x14ac:dyDescent="0.25">
      <c r="W10187" s="107"/>
      <c r="X10187" s="62"/>
      <c r="Y10187" s="108"/>
    </row>
    <row r="10188" spans="23:25" x14ac:dyDescent="0.25">
      <c r="W10188" s="107"/>
      <c r="X10188" s="62"/>
      <c r="Y10188" s="108"/>
    </row>
    <row r="10189" spans="23:25" x14ac:dyDescent="0.25">
      <c r="W10189" s="107"/>
      <c r="X10189" s="62"/>
      <c r="Y10189" s="108"/>
    </row>
    <row r="10190" spans="23:25" x14ac:dyDescent="0.25">
      <c r="W10190" s="107"/>
      <c r="X10190" s="62"/>
      <c r="Y10190" s="108"/>
    </row>
    <row r="10191" spans="23:25" x14ac:dyDescent="0.25">
      <c r="W10191" s="107"/>
      <c r="X10191" s="62"/>
      <c r="Y10191" s="108"/>
    </row>
    <row r="10192" spans="23:25" x14ac:dyDescent="0.25">
      <c r="W10192" s="107"/>
      <c r="X10192" s="62"/>
      <c r="Y10192" s="108"/>
    </row>
    <row r="10193" spans="23:25" x14ac:dyDescent="0.25">
      <c r="W10193" s="107"/>
      <c r="X10193" s="62"/>
      <c r="Y10193" s="108"/>
    </row>
    <row r="10194" spans="23:25" x14ac:dyDescent="0.25">
      <c r="W10194" s="107"/>
      <c r="X10194" s="62"/>
      <c r="Y10194" s="108"/>
    </row>
    <row r="10195" spans="23:25" x14ac:dyDescent="0.25">
      <c r="W10195" s="107"/>
      <c r="X10195" s="62"/>
      <c r="Y10195" s="108"/>
    </row>
    <row r="10196" spans="23:25" x14ac:dyDescent="0.25">
      <c r="W10196" s="107"/>
      <c r="X10196" s="62"/>
      <c r="Y10196" s="108"/>
    </row>
    <row r="10197" spans="23:25" x14ac:dyDescent="0.25">
      <c r="W10197" s="107"/>
      <c r="X10197" s="62"/>
      <c r="Y10197" s="108"/>
    </row>
    <row r="10198" spans="23:25" x14ac:dyDescent="0.25">
      <c r="W10198" s="107"/>
      <c r="X10198" s="62"/>
      <c r="Y10198" s="108"/>
    </row>
    <row r="10199" spans="23:25" x14ac:dyDescent="0.25">
      <c r="W10199" s="107"/>
      <c r="X10199" s="62"/>
      <c r="Y10199" s="108"/>
    </row>
    <row r="10200" spans="23:25" x14ac:dyDescent="0.25">
      <c r="W10200" s="107"/>
      <c r="X10200" s="62"/>
      <c r="Y10200" s="108"/>
    </row>
    <row r="10201" spans="23:25" x14ac:dyDescent="0.25">
      <c r="W10201" s="107"/>
      <c r="X10201" s="62"/>
      <c r="Y10201" s="108"/>
    </row>
    <row r="10202" spans="23:25" x14ac:dyDescent="0.25">
      <c r="W10202" s="107"/>
      <c r="X10202" s="62"/>
      <c r="Y10202" s="108"/>
    </row>
    <row r="10203" spans="23:25" x14ac:dyDescent="0.25">
      <c r="W10203" s="107"/>
      <c r="X10203" s="62"/>
      <c r="Y10203" s="108"/>
    </row>
    <row r="10204" spans="23:25" x14ac:dyDescent="0.25">
      <c r="W10204" s="107"/>
      <c r="X10204" s="62"/>
      <c r="Y10204" s="108"/>
    </row>
    <row r="10205" spans="23:25" x14ac:dyDescent="0.25">
      <c r="W10205" s="107"/>
      <c r="X10205" s="62"/>
      <c r="Y10205" s="108"/>
    </row>
    <row r="10206" spans="23:25" x14ac:dyDescent="0.25">
      <c r="W10206" s="107"/>
      <c r="X10206" s="62"/>
      <c r="Y10206" s="108"/>
    </row>
    <row r="10207" spans="23:25" x14ac:dyDescent="0.25">
      <c r="W10207" s="107"/>
      <c r="X10207" s="62"/>
      <c r="Y10207" s="108"/>
    </row>
    <row r="10208" spans="23:25" x14ac:dyDescent="0.25">
      <c r="W10208" s="107"/>
      <c r="X10208" s="62"/>
      <c r="Y10208" s="108"/>
    </row>
    <row r="10209" spans="23:25" x14ac:dyDescent="0.25">
      <c r="W10209" s="107"/>
      <c r="X10209" s="62"/>
      <c r="Y10209" s="108"/>
    </row>
    <row r="10210" spans="23:25" x14ac:dyDescent="0.25">
      <c r="W10210" s="107"/>
      <c r="X10210" s="62"/>
      <c r="Y10210" s="108"/>
    </row>
    <row r="10211" spans="23:25" x14ac:dyDescent="0.25">
      <c r="W10211" s="107"/>
      <c r="X10211" s="62"/>
      <c r="Y10211" s="108"/>
    </row>
    <row r="10212" spans="23:25" x14ac:dyDescent="0.25">
      <c r="W10212" s="107"/>
      <c r="X10212" s="62"/>
      <c r="Y10212" s="108"/>
    </row>
    <row r="10213" spans="23:25" x14ac:dyDescent="0.25">
      <c r="W10213" s="107"/>
      <c r="X10213" s="62"/>
      <c r="Y10213" s="108"/>
    </row>
    <row r="10214" spans="23:25" x14ac:dyDescent="0.25">
      <c r="W10214" s="107"/>
      <c r="X10214" s="62"/>
      <c r="Y10214" s="108"/>
    </row>
    <row r="10215" spans="23:25" x14ac:dyDescent="0.25">
      <c r="W10215" s="107"/>
      <c r="X10215" s="62"/>
      <c r="Y10215" s="108"/>
    </row>
    <row r="10216" spans="23:25" x14ac:dyDescent="0.25">
      <c r="W10216" s="107"/>
      <c r="X10216" s="62"/>
      <c r="Y10216" s="108"/>
    </row>
    <row r="10217" spans="23:25" x14ac:dyDescent="0.25">
      <c r="W10217" s="107"/>
      <c r="X10217" s="62"/>
      <c r="Y10217" s="108"/>
    </row>
    <row r="10218" spans="23:25" x14ac:dyDescent="0.25">
      <c r="W10218" s="107"/>
      <c r="X10218" s="62"/>
      <c r="Y10218" s="108"/>
    </row>
    <row r="10219" spans="23:25" x14ac:dyDescent="0.25">
      <c r="W10219" s="107"/>
      <c r="X10219" s="62"/>
      <c r="Y10219" s="108"/>
    </row>
    <row r="10220" spans="23:25" x14ac:dyDescent="0.25">
      <c r="W10220" s="107"/>
      <c r="X10220" s="62"/>
      <c r="Y10220" s="108"/>
    </row>
    <row r="10221" spans="23:25" x14ac:dyDescent="0.25">
      <c r="W10221" s="107"/>
      <c r="X10221" s="62"/>
      <c r="Y10221" s="108"/>
    </row>
    <row r="10222" spans="23:25" x14ac:dyDescent="0.25">
      <c r="W10222" s="107"/>
      <c r="X10222" s="62"/>
      <c r="Y10222" s="108"/>
    </row>
    <row r="10223" spans="23:25" x14ac:dyDescent="0.25">
      <c r="W10223" s="107"/>
      <c r="X10223" s="62"/>
      <c r="Y10223" s="108"/>
    </row>
    <row r="10224" spans="23:25" x14ac:dyDescent="0.25">
      <c r="W10224" s="107"/>
      <c r="X10224" s="62"/>
      <c r="Y10224" s="108"/>
    </row>
    <row r="10225" spans="23:25" x14ac:dyDescent="0.25">
      <c r="W10225" s="107"/>
      <c r="X10225" s="62"/>
      <c r="Y10225" s="108"/>
    </row>
    <row r="10226" spans="23:25" x14ac:dyDescent="0.25">
      <c r="W10226" s="107"/>
      <c r="X10226" s="62"/>
      <c r="Y10226" s="108"/>
    </row>
    <row r="10227" spans="23:25" x14ac:dyDescent="0.25">
      <c r="W10227" s="107"/>
      <c r="X10227" s="62"/>
      <c r="Y10227" s="108"/>
    </row>
    <row r="10228" spans="23:25" x14ac:dyDescent="0.25">
      <c r="W10228" s="107"/>
      <c r="X10228" s="62"/>
      <c r="Y10228" s="108"/>
    </row>
    <row r="10229" spans="23:25" x14ac:dyDescent="0.25">
      <c r="W10229" s="107"/>
      <c r="X10229" s="62"/>
      <c r="Y10229" s="108"/>
    </row>
    <row r="10230" spans="23:25" x14ac:dyDescent="0.25">
      <c r="W10230" s="107"/>
      <c r="X10230" s="62"/>
      <c r="Y10230" s="108"/>
    </row>
    <row r="10231" spans="23:25" x14ac:dyDescent="0.25">
      <c r="W10231" s="107"/>
      <c r="X10231" s="62"/>
      <c r="Y10231" s="108"/>
    </row>
    <row r="10232" spans="23:25" x14ac:dyDescent="0.25">
      <c r="W10232" s="107"/>
      <c r="X10232" s="62"/>
      <c r="Y10232" s="108"/>
    </row>
    <row r="10233" spans="23:25" x14ac:dyDescent="0.25">
      <c r="W10233" s="107"/>
      <c r="X10233" s="62"/>
      <c r="Y10233" s="108"/>
    </row>
    <row r="10234" spans="23:25" x14ac:dyDescent="0.25">
      <c r="W10234" s="107"/>
      <c r="X10234" s="62"/>
      <c r="Y10234" s="108"/>
    </row>
    <row r="10235" spans="23:25" x14ac:dyDescent="0.25">
      <c r="W10235" s="107"/>
      <c r="X10235" s="62"/>
      <c r="Y10235" s="108"/>
    </row>
    <row r="10236" spans="23:25" x14ac:dyDescent="0.25">
      <c r="W10236" s="107"/>
      <c r="X10236" s="62"/>
      <c r="Y10236" s="108"/>
    </row>
    <row r="10237" spans="23:25" x14ac:dyDescent="0.25">
      <c r="W10237" s="107"/>
      <c r="X10237" s="62"/>
      <c r="Y10237" s="108"/>
    </row>
    <row r="10238" spans="23:25" x14ac:dyDescent="0.25">
      <c r="W10238" s="107"/>
      <c r="X10238" s="62"/>
      <c r="Y10238" s="108"/>
    </row>
    <row r="10239" spans="23:25" x14ac:dyDescent="0.25">
      <c r="W10239" s="107"/>
      <c r="X10239" s="62"/>
      <c r="Y10239" s="108"/>
    </row>
    <row r="10240" spans="23:25" x14ac:dyDescent="0.25">
      <c r="W10240" s="107"/>
      <c r="X10240" s="62"/>
      <c r="Y10240" s="108"/>
    </row>
    <row r="10241" spans="23:25" x14ac:dyDescent="0.25">
      <c r="W10241" s="107"/>
      <c r="X10241" s="62"/>
      <c r="Y10241" s="108"/>
    </row>
    <row r="10242" spans="23:25" x14ac:dyDescent="0.25">
      <c r="W10242" s="107"/>
      <c r="X10242" s="62"/>
      <c r="Y10242" s="108"/>
    </row>
    <row r="10243" spans="23:25" x14ac:dyDescent="0.25">
      <c r="W10243" s="107"/>
      <c r="X10243" s="62"/>
      <c r="Y10243" s="108"/>
    </row>
    <row r="10244" spans="23:25" x14ac:dyDescent="0.25">
      <c r="W10244" s="107"/>
      <c r="X10244" s="62"/>
      <c r="Y10244" s="108"/>
    </row>
    <row r="10245" spans="23:25" x14ac:dyDescent="0.25">
      <c r="W10245" s="107"/>
      <c r="X10245" s="62"/>
      <c r="Y10245" s="108"/>
    </row>
    <row r="10246" spans="23:25" x14ac:dyDescent="0.25">
      <c r="W10246" s="107"/>
      <c r="X10246" s="62"/>
      <c r="Y10246" s="108"/>
    </row>
    <row r="10247" spans="23:25" x14ac:dyDescent="0.25">
      <c r="W10247" s="107"/>
      <c r="X10247" s="62"/>
      <c r="Y10247" s="108"/>
    </row>
    <row r="10248" spans="23:25" x14ac:dyDescent="0.25">
      <c r="W10248" s="107"/>
      <c r="X10248" s="62"/>
      <c r="Y10248" s="108"/>
    </row>
    <row r="10249" spans="23:25" x14ac:dyDescent="0.25">
      <c r="W10249" s="107"/>
      <c r="X10249" s="62"/>
      <c r="Y10249" s="108"/>
    </row>
    <row r="10250" spans="23:25" x14ac:dyDescent="0.25">
      <c r="W10250" s="107"/>
      <c r="X10250" s="62"/>
      <c r="Y10250" s="108"/>
    </row>
    <row r="10251" spans="23:25" x14ac:dyDescent="0.25">
      <c r="W10251" s="107"/>
      <c r="X10251" s="62"/>
      <c r="Y10251" s="108"/>
    </row>
    <row r="10252" spans="23:25" x14ac:dyDescent="0.25">
      <c r="W10252" s="107"/>
      <c r="X10252" s="62"/>
      <c r="Y10252" s="108"/>
    </row>
    <row r="10253" spans="23:25" x14ac:dyDescent="0.25">
      <c r="W10253" s="107"/>
      <c r="X10253" s="62"/>
      <c r="Y10253" s="108"/>
    </row>
    <row r="10254" spans="23:25" x14ac:dyDescent="0.25">
      <c r="W10254" s="107"/>
      <c r="X10254" s="62"/>
      <c r="Y10254" s="108"/>
    </row>
    <row r="10255" spans="23:25" x14ac:dyDescent="0.25">
      <c r="W10255" s="107"/>
      <c r="X10255" s="62"/>
      <c r="Y10255" s="108"/>
    </row>
    <row r="10256" spans="23:25" x14ac:dyDescent="0.25">
      <c r="W10256" s="107"/>
      <c r="X10256" s="62"/>
      <c r="Y10256" s="108"/>
    </row>
    <row r="10257" spans="23:25" x14ac:dyDescent="0.25">
      <c r="W10257" s="107"/>
      <c r="X10257" s="62"/>
      <c r="Y10257" s="108"/>
    </row>
    <row r="10258" spans="23:25" x14ac:dyDescent="0.25">
      <c r="W10258" s="107"/>
      <c r="X10258" s="62"/>
      <c r="Y10258" s="108"/>
    </row>
    <row r="10259" spans="23:25" x14ac:dyDescent="0.25">
      <c r="W10259" s="107"/>
      <c r="X10259" s="62"/>
      <c r="Y10259" s="108"/>
    </row>
    <row r="10260" spans="23:25" x14ac:dyDescent="0.25">
      <c r="W10260" s="107"/>
      <c r="X10260" s="62"/>
      <c r="Y10260" s="108"/>
    </row>
    <row r="10261" spans="23:25" x14ac:dyDescent="0.25">
      <c r="W10261" s="107"/>
      <c r="X10261" s="62"/>
      <c r="Y10261" s="108"/>
    </row>
    <row r="10262" spans="23:25" x14ac:dyDescent="0.25">
      <c r="W10262" s="107"/>
      <c r="X10262" s="62"/>
      <c r="Y10262" s="108"/>
    </row>
    <row r="10263" spans="23:25" x14ac:dyDescent="0.25">
      <c r="W10263" s="107"/>
      <c r="X10263" s="62"/>
      <c r="Y10263" s="108"/>
    </row>
    <row r="10264" spans="23:25" x14ac:dyDescent="0.25">
      <c r="W10264" s="107"/>
      <c r="X10264" s="62"/>
      <c r="Y10264" s="108"/>
    </row>
    <row r="10265" spans="23:25" x14ac:dyDescent="0.25">
      <c r="W10265" s="107"/>
      <c r="X10265" s="62"/>
      <c r="Y10265" s="108"/>
    </row>
    <row r="10266" spans="23:25" x14ac:dyDescent="0.25">
      <c r="W10266" s="107"/>
      <c r="X10266" s="62"/>
      <c r="Y10266" s="108"/>
    </row>
    <row r="10267" spans="23:25" x14ac:dyDescent="0.25">
      <c r="W10267" s="107"/>
      <c r="X10267" s="62"/>
      <c r="Y10267" s="108"/>
    </row>
    <row r="10268" spans="23:25" x14ac:dyDescent="0.25">
      <c r="W10268" s="107"/>
      <c r="X10268" s="62"/>
      <c r="Y10268" s="108"/>
    </row>
    <row r="10269" spans="23:25" x14ac:dyDescent="0.25">
      <c r="W10269" s="107"/>
      <c r="X10269" s="62"/>
      <c r="Y10269" s="108"/>
    </row>
    <row r="10270" spans="23:25" x14ac:dyDescent="0.25">
      <c r="W10270" s="107"/>
      <c r="X10270" s="62"/>
      <c r="Y10270" s="108"/>
    </row>
    <row r="10271" spans="23:25" x14ac:dyDescent="0.25">
      <c r="W10271" s="107"/>
      <c r="X10271" s="62"/>
      <c r="Y10271" s="108"/>
    </row>
    <row r="10272" spans="23:25" x14ac:dyDescent="0.25">
      <c r="W10272" s="107"/>
      <c r="X10272" s="62"/>
      <c r="Y10272" s="108"/>
    </row>
    <row r="10273" spans="23:25" x14ac:dyDescent="0.25">
      <c r="W10273" s="107"/>
      <c r="X10273" s="62"/>
      <c r="Y10273" s="108"/>
    </row>
    <row r="10274" spans="23:25" x14ac:dyDescent="0.25">
      <c r="W10274" s="107"/>
      <c r="X10274" s="62"/>
      <c r="Y10274" s="108"/>
    </row>
    <row r="10275" spans="23:25" x14ac:dyDescent="0.25">
      <c r="W10275" s="107"/>
      <c r="X10275" s="62"/>
      <c r="Y10275" s="108"/>
    </row>
    <row r="10276" spans="23:25" x14ac:dyDescent="0.25">
      <c r="W10276" s="107"/>
      <c r="X10276" s="62"/>
      <c r="Y10276" s="108"/>
    </row>
    <row r="10277" spans="23:25" x14ac:dyDescent="0.25">
      <c r="W10277" s="107"/>
      <c r="X10277" s="62"/>
      <c r="Y10277" s="108"/>
    </row>
    <row r="10278" spans="23:25" x14ac:dyDescent="0.25">
      <c r="W10278" s="107"/>
      <c r="X10278" s="62"/>
      <c r="Y10278" s="108"/>
    </row>
    <row r="10279" spans="23:25" x14ac:dyDescent="0.25">
      <c r="W10279" s="107"/>
      <c r="X10279" s="62"/>
      <c r="Y10279" s="108"/>
    </row>
    <row r="10280" spans="23:25" x14ac:dyDescent="0.25">
      <c r="W10280" s="107"/>
      <c r="X10280" s="62"/>
      <c r="Y10280" s="108"/>
    </row>
    <row r="10281" spans="23:25" x14ac:dyDescent="0.25">
      <c r="W10281" s="107"/>
      <c r="X10281" s="62"/>
      <c r="Y10281" s="108"/>
    </row>
    <row r="10282" spans="23:25" x14ac:dyDescent="0.25">
      <c r="W10282" s="107"/>
      <c r="X10282" s="62"/>
      <c r="Y10282" s="108"/>
    </row>
    <row r="10283" spans="23:25" x14ac:dyDescent="0.25">
      <c r="W10283" s="107"/>
      <c r="X10283" s="62"/>
      <c r="Y10283" s="108"/>
    </row>
    <row r="10284" spans="23:25" x14ac:dyDescent="0.25">
      <c r="W10284" s="107"/>
      <c r="X10284" s="62"/>
      <c r="Y10284" s="108"/>
    </row>
    <row r="10285" spans="23:25" x14ac:dyDescent="0.25">
      <c r="W10285" s="107"/>
      <c r="X10285" s="62"/>
      <c r="Y10285" s="108"/>
    </row>
    <row r="10286" spans="23:25" x14ac:dyDescent="0.25">
      <c r="W10286" s="107"/>
      <c r="X10286" s="62"/>
      <c r="Y10286" s="108"/>
    </row>
    <row r="10287" spans="23:25" x14ac:dyDescent="0.25">
      <c r="W10287" s="107"/>
      <c r="X10287" s="62"/>
      <c r="Y10287" s="108"/>
    </row>
    <row r="10288" spans="23:25" x14ac:dyDescent="0.25">
      <c r="W10288" s="107"/>
      <c r="X10288" s="62"/>
      <c r="Y10288" s="108"/>
    </row>
    <row r="10289" spans="23:25" x14ac:dyDescent="0.25">
      <c r="W10289" s="107"/>
      <c r="X10289" s="62"/>
      <c r="Y10289" s="108"/>
    </row>
    <row r="10290" spans="23:25" x14ac:dyDescent="0.25">
      <c r="W10290" s="107"/>
      <c r="X10290" s="62"/>
      <c r="Y10290" s="108"/>
    </row>
    <row r="10291" spans="23:25" x14ac:dyDescent="0.25">
      <c r="W10291" s="107"/>
      <c r="X10291" s="62"/>
      <c r="Y10291" s="108"/>
    </row>
    <row r="10292" spans="23:25" x14ac:dyDescent="0.25">
      <c r="W10292" s="107"/>
      <c r="X10292" s="62"/>
      <c r="Y10292" s="108"/>
    </row>
    <row r="10293" spans="23:25" x14ac:dyDescent="0.25">
      <c r="W10293" s="107"/>
      <c r="X10293" s="62"/>
      <c r="Y10293" s="108"/>
    </row>
    <row r="10294" spans="23:25" x14ac:dyDescent="0.25">
      <c r="W10294" s="107"/>
      <c r="X10294" s="62"/>
      <c r="Y10294" s="108"/>
    </row>
    <row r="10295" spans="23:25" x14ac:dyDescent="0.25">
      <c r="W10295" s="107"/>
      <c r="X10295" s="62"/>
      <c r="Y10295" s="108"/>
    </row>
    <row r="10296" spans="23:25" x14ac:dyDescent="0.25">
      <c r="W10296" s="107"/>
      <c r="X10296" s="62"/>
      <c r="Y10296" s="108"/>
    </row>
    <row r="10297" spans="23:25" x14ac:dyDescent="0.25">
      <c r="W10297" s="107"/>
      <c r="X10297" s="62"/>
      <c r="Y10297" s="108"/>
    </row>
    <row r="10298" spans="23:25" x14ac:dyDescent="0.25">
      <c r="W10298" s="107"/>
      <c r="X10298" s="62"/>
      <c r="Y10298" s="108"/>
    </row>
    <row r="10299" spans="23:25" x14ac:dyDescent="0.25">
      <c r="W10299" s="107"/>
      <c r="X10299" s="62"/>
      <c r="Y10299" s="108"/>
    </row>
    <row r="10300" spans="23:25" x14ac:dyDescent="0.25">
      <c r="W10300" s="107"/>
      <c r="X10300" s="62"/>
      <c r="Y10300" s="108"/>
    </row>
    <row r="10301" spans="23:25" x14ac:dyDescent="0.25">
      <c r="W10301" s="107"/>
      <c r="X10301" s="62"/>
      <c r="Y10301" s="108"/>
    </row>
    <row r="10302" spans="23:25" x14ac:dyDescent="0.25">
      <c r="W10302" s="107"/>
      <c r="X10302" s="62"/>
      <c r="Y10302" s="108"/>
    </row>
    <row r="10303" spans="23:25" x14ac:dyDescent="0.25">
      <c r="W10303" s="107"/>
      <c r="X10303" s="62"/>
      <c r="Y10303" s="108"/>
    </row>
    <row r="10304" spans="23:25" x14ac:dyDescent="0.25">
      <c r="W10304" s="107"/>
      <c r="X10304" s="62"/>
      <c r="Y10304" s="108"/>
    </row>
    <row r="10305" spans="23:25" x14ac:dyDescent="0.25">
      <c r="W10305" s="107"/>
      <c r="X10305" s="62"/>
      <c r="Y10305" s="108"/>
    </row>
    <row r="10306" spans="23:25" x14ac:dyDescent="0.25">
      <c r="W10306" s="107"/>
      <c r="X10306" s="62"/>
      <c r="Y10306" s="108"/>
    </row>
    <row r="10307" spans="23:25" x14ac:dyDescent="0.25">
      <c r="W10307" s="107"/>
      <c r="X10307" s="62"/>
      <c r="Y10307" s="108"/>
    </row>
    <row r="10308" spans="23:25" x14ac:dyDescent="0.25">
      <c r="W10308" s="107"/>
      <c r="X10308" s="62"/>
      <c r="Y10308" s="108"/>
    </row>
    <row r="10309" spans="23:25" x14ac:dyDescent="0.25">
      <c r="W10309" s="107"/>
      <c r="X10309" s="62"/>
      <c r="Y10309" s="108"/>
    </row>
    <row r="10310" spans="23:25" x14ac:dyDescent="0.25">
      <c r="W10310" s="107"/>
      <c r="X10310" s="62"/>
      <c r="Y10310" s="108"/>
    </row>
    <row r="10311" spans="23:25" x14ac:dyDescent="0.25">
      <c r="W10311" s="107"/>
      <c r="X10311" s="62"/>
      <c r="Y10311" s="108"/>
    </row>
    <row r="10312" spans="23:25" x14ac:dyDescent="0.25">
      <c r="W10312" s="107"/>
      <c r="X10312" s="62"/>
      <c r="Y10312" s="108"/>
    </row>
    <row r="10313" spans="23:25" x14ac:dyDescent="0.25">
      <c r="W10313" s="107"/>
      <c r="X10313" s="62"/>
      <c r="Y10313" s="108"/>
    </row>
    <row r="10314" spans="23:25" x14ac:dyDescent="0.25">
      <c r="W10314" s="107"/>
      <c r="X10314" s="62"/>
      <c r="Y10314" s="108"/>
    </row>
    <row r="10315" spans="23:25" x14ac:dyDescent="0.25">
      <c r="W10315" s="107"/>
      <c r="X10315" s="62"/>
      <c r="Y10315" s="108"/>
    </row>
    <row r="10316" spans="23:25" x14ac:dyDescent="0.25">
      <c r="W10316" s="107"/>
      <c r="X10316" s="62"/>
      <c r="Y10316" s="108"/>
    </row>
    <row r="10317" spans="23:25" x14ac:dyDescent="0.25">
      <c r="W10317" s="107"/>
      <c r="X10317" s="62"/>
      <c r="Y10317" s="108"/>
    </row>
    <row r="10318" spans="23:25" x14ac:dyDescent="0.25">
      <c r="W10318" s="107"/>
      <c r="X10318" s="62"/>
      <c r="Y10318" s="108"/>
    </row>
    <row r="10319" spans="23:25" x14ac:dyDescent="0.25">
      <c r="W10319" s="107"/>
      <c r="X10319" s="62"/>
      <c r="Y10319" s="108"/>
    </row>
    <row r="10320" spans="23:25" x14ac:dyDescent="0.25">
      <c r="W10320" s="107"/>
      <c r="X10320" s="62"/>
      <c r="Y10320" s="108"/>
    </row>
    <row r="10321" spans="23:25" x14ac:dyDescent="0.25">
      <c r="W10321" s="107"/>
      <c r="X10321" s="62"/>
      <c r="Y10321" s="108"/>
    </row>
    <row r="10322" spans="23:25" x14ac:dyDescent="0.25">
      <c r="W10322" s="107"/>
      <c r="X10322" s="62"/>
      <c r="Y10322" s="108"/>
    </row>
    <row r="10323" spans="23:25" x14ac:dyDescent="0.25">
      <c r="W10323" s="107"/>
      <c r="X10323" s="62"/>
      <c r="Y10323" s="108"/>
    </row>
    <row r="10324" spans="23:25" x14ac:dyDescent="0.25">
      <c r="W10324" s="107"/>
      <c r="X10324" s="62"/>
      <c r="Y10324" s="108"/>
    </row>
    <row r="10325" spans="23:25" x14ac:dyDescent="0.25">
      <c r="W10325" s="107"/>
      <c r="X10325" s="62"/>
      <c r="Y10325" s="108"/>
    </row>
    <row r="10326" spans="23:25" x14ac:dyDescent="0.25">
      <c r="W10326" s="107"/>
      <c r="X10326" s="62"/>
      <c r="Y10326" s="108"/>
    </row>
    <row r="10327" spans="23:25" x14ac:dyDescent="0.25">
      <c r="W10327" s="107"/>
      <c r="X10327" s="62"/>
      <c r="Y10327" s="108"/>
    </row>
    <row r="10328" spans="23:25" x14ac:dyDescent="0.25">
      <c r="W10328" s="107"/>
      <c r="X10328" s="62"/>
      <c r="Y10328" s="108"/>
    </row>
    <row r="10329" spans="23:25" x14ac:dyDescent="0.25">
      <c r="W10329" s="107"/>
      <c r="X10329" s="62"/>
      <c r="Y10329" s="108"/>
    </row>
    <row r="10330" spans="23:25" x14ac:dyDescent="0.25">
      <c r="W10330" s="107"/>
      <c r="X10330" s="62"/>
      <c r="Y10330" s="108"/>
    </row>
    <row r="10331" spans="23:25" x14ac:dyDescent="0.25">
      <c r="W10331" s="107"/>
      <c r="X10331" s="62"/>
      <c r="Y10331" s="108"/>
    </row>
    <row r="10332" spans="23:25" x14ac:dyDescent="0.25">
      <c r="W10332" s="107"/>
      <c r="X10332" s="62"/>
      <c r="Y10332" s="108"/>
    </row>
    <row r="10333" spans="23:25" x14ac:dyDescent="0.25">
      <c r="W10333" s="107"/>
      <c r="X10333" s="62"/>
      <c r="Y10333" s="108"/>
    </row>
    <row r="10334" spans="23:25" x14ac:dyDescent="0.25">
      <c r="W10334" s="107"/>
      <c r="X10334" s="62"/>
      <c r="Y10334" s="108"/>
    </row>
    <row r="10335" spans="23:25" x14ac:dyDescent="0.25">
      <c r="W10335" s="107"/>
      <c r="X10335" s="62"/>
      <c r="Y10335" s="108"/>
    </row>
    <row r="10336" spans="23:25" x14ac:dyDescent="0.25">
      <c r="W10336" s="107"/>
      <c r="X10336" s="62"/>
      <c r="Y10336" s="108"/>
    </row>
    <row r="10337" spans="23:25" x14ac:dyDescent="0.25">
      <c r="W10337" s="107"/>
      <c r="X10337" s="62"/>
      <c r="Y10337" s="108"/>
    </row>
    <row r="10338" spans="23:25" x14ac:dyDescent="0.25">
      <c r="W10338" s="107"/>
      <c r="X10338" s="62"/>
      <c r="Y10338" s="108"/>
    </row>
    <row r="10339" spans="23:25" x14ac:dyDescent="0.25">
      <c r="W10339" s="107"/>
      <c r="X10339" s="62"/>
      <c r="Y10339" s="108"/>
    </row>
    <row r="10340" spans="23:25" x14ac:dyDescent="0.25">
      <c r="W10340" s="107"/>
      <c r="X10340" s="62"/>
      <c r="Y10340" s="108"/>
    </row>
    <row r="10341" spans="23:25" x14ac:dyDescent="0.25">
      <c r="W10341" s="107"/>
      <c r="X10341" s="62"/>
      <c r="Y10341" s="108"/>
    </row>
    <row r="10342" spans="23:25" x14ac:dyDescent="0.25">
      <c r="W10342" s="107"/>
      <c r="X10342" s="62"/>
      <c r="Y10342" s="108"/>
    </row>
    <row r="10343" spans="23:25" x14ac:dyDescent="0.25">
      <c r="W10343" s="107"/>
      <c r="X10343" s="62"/>
      <c r="Y10343" s="108"/>
    </row>
    <row r="10344" spans="23:25" x14ac:dyDescent="0.25">
      <c r="W10344" s="107"/>
      <c r="X10344" s="62"/>
      <c r="Y10344" s="108"/>
    </row>
    <row r="10345" spans="23:25" x14ac:dyDescent="0.25">
      <c r="W10345" s="107"/>
      <c r="X10345" s="62"/>
      <c r="Y10345" s="108"/>
    </row>
    <row r="10346" spans="23:25" x14ac:dyDescent="0.25">
      <c r="W10346" s="107"/>
      <c r="X10346" s="62"/>
      <c r="Y10346" s="108"/>
    </row>
    <row r="10347" spans="23:25" x14ac:dyDescent="0.25">
      <c r="W10347" s="107"/>
      <c r="X10347" s="62"/>
      <c r="Y10347" s="108"/>
    </row>
    <row r="10348" spans="23:25" x14ac:dyDescent="0.25">
      <c r="W10348" s="107"/>
      <c r="X10348" s="62"/>
      <c r="Y10348" s="108"/>
    </row>
    <row r="10349" spans="23:25" x14ac:dyDescent="0.25">
      <c r="W10349" s="107"/>
      <c r="X10349" s="62"/>
      <c r="Y10349" s="108"/>
    </row>
    <row r="10350" spans="23:25" x14ac:dyDescent="0.25">
      <c r="W10350" s="107"/>
      <c r="X10350" s="62"/>
      <c r="Y10350" s="108"/>
    </row>
    <row r="10351" spans="23:25" x14ac:dyDescent="0.25">
      <c r="W10351" s="107"/>
      <c r="X10351" s="62"/>
      <c r="Y10351" s="108"/>
    </row>
    <row r="10352" spans="23:25" x14ac:dyDescent="0.25">
      <c r="W10352" s="107"/>
      <c r="X10352" s="62"/>
      <c r="Y10352" s="108"/>
    </row>
    <row r="10353" spans="23:25" x14ac:dyDescent="0.25">
      <c r="W10353" s="107"/>
      <c r="X10353" s="62"/>
      <c r="Y10353" s="108"/>
    </row>
    <row r="10354" spans="23:25" x14ac:dyDescent="0.25">
      <c r="W10354" s="107"/>
      <c r="X10354" s="62"/>
      <c r="Y10354" s="108"/>
    </row>
    <row r="10355" spans="23:25" x14ac:dyDescent="0.25">
      <c r="W10355" s="107"/>
      <c r="X10355" s="62"/>
      <c r="Y10355" s="108"/>
    </row>
    <row r="10356" spans="23:25" x14ac:dyDescent="0.25">
      <c r="W10356" s="107"/>
      <c r="X10356" s="62"/>
      <c r="Y10356" s="108"/>
    </row>
    <row r="10357" spans="23:25" x14ac:dyDescent="0.25">
      <c r="W10357" s="107"/>
      <c r="X10357" s="62"/>
      <c r="Y10357" s="108"/>
    </row>
    <row r="10358" spans="23:25" x14ac:dyDescent="0.25">
      <c r="W10358" s="107"/>
      <c r="X10358" s="62"/>
      <c r="Y10358" s="108"/>
    </row>
    <row r="10359" spans="23:25" x14ac:dyDescent="0.25">
      <c r="W10359" s="107"/>
      <c r="X10359" s="62"/>
      <c r="Y10359" s="108"/>
    </row>
    <row r="10360" spans="23:25" x14ac:dyDescent="0.25">
      <c r="W10360" s="107"/>
      <c r="X10360" s="62"/>
      <c r="Y10360" s="108"/>
    </row>
    <row r="10361" spans="23:25" x14ac:dyDescent="0.25">
      <c r="W10361" s="107"/>
      <c r="X10361" s="62"/>
      <c r="Y10361" s="108"/>
    </row>
    <row r="10362" spans="23:25" x14ac:dyDescent="0.25">
      <c r="W10362" s="107"/>
      <c r="X10362" s="62"/>
      <c r="Y10362" s="108"/>
    </row>
    <row r="10363" spans="23:25" x14ac:dyDescent="0.25">
      <c r="W10363" s="107"/>
      <c r="X10363" s="62"/>
      <c r="Y10363" s="108"/>
    </row>
    <row r="10364" spans="23:25" x14ac:dyDescent="0.25">
      <c r="W10364" s="107"/>
      <c r="X10364" s="62"/>
      <c r="Y10364" s="108"/>
    </row>
    <row r="10365" spans="23:25" x14ac:dyDescent="0.25">
      <c r="W10365" s="107"/>
      <c r="X10365" s="62"/>
      <c r="Y10365" s="108"/>
    </row>
    <row r="10366" spans="23:25" x14ac:dyDescent="0.25">
      <c r="W10366" s="107"/>
      <c r="X10366" s="62"/>
      <c r="Y10366" s="108"/>
    </row>
    <row r="10367" spans="23:25" x14ac:dyDescent="0.25">
      <c r="W10367" s="107"/>
      <c r="X10367" s="62"/>
      <c r="Y10367" s="108"/>
    </row>
    <row r="10368" spans="23:25" x14ac:dyDescent="0.25">
      <c r="W10368" s="107"/>
      <c r="X10368" s="62"/>
      <c r="Y10368" s="108"/>
    </row>
    <row r="10369" spans="23:25" x14ac:dyDescent="0.25">
      <c r="W10369" s="107"/>
      <c r="X10369" s="62"/>
      <c r="Y10369" s="108"/>
    </row>
    <row r="10370" spans="23:25" x14ac:dyDescent="0.25">
      <c r="W10370" s="107"/>
      <c r="X10370" s="62"/>
      <c r="Y10370" s="108"/>
    </row>
    <row r="10371" spans="23:25" x14ac:dyDescent="0.25">
      <c r="W10371" s="107"/>
      <c r="X10371" s="62"/>
      <c r="Y10371" s="108"/>
    </row>
    <row r="10372" spans="23:25" x14ac:dyDescent="0.25">
      <c r="W10372" s="107"/>
      <c r="X10372" s="62"/>
      <c r="Y10372" s="108"/>
    </row>
    <row r="10373" spans="23:25" x14ac:dyDescent="0.25">
      <c r="W10373" s="107"/>
      <c r="X10373" s="62"/>
      <c r="Y10373" s="108"/>
    </row>
    <row r="10374" spans="23:25" x14ac:dyDescent="0.25">
      <c r="W10374" s="107"/>
      <c r="X10374" s="62"/>
      <c r="Y10374" s="108"/>
    </row>
    <row r="10375" spans="23:25" x14ac:dyDescent="0.25">
      <c r="W10375" s="107"/>
      <c r="X10375" s="62"/>
      <c r="Y10375" s="108"/>
    </row>
    <row r="10376" spans="23:25" x14ac:dyDescent="0.25">
      <c r="W10376" s="107"/>
      <c r="X10376" s="62"/>
      <c r="Y10376" s="108"/>
    </row>
    <row r="10377" spans="23:25" x14ac:dyDescent="0.25">
      <c r="W10377" s="107"/>
      <c r="X10377" s="62"/>
      <c r="Y10377" s="108"/>
    </row>
    <row r="10378" spans="23:25" x14ac:dyDescent="0.25">
      <c r="W10378" s="107"/>
      <c r="X10378" s="62"/>
      <c r="Y10378" s="108"/>
    </row>
    <row r="10379" spans="23:25" x14ac:dyDescent="0.25">
      <c r="W10379" s="107"/>
      <c r="X10379" s="62"/>
      <c r="Y10379" s="108"/>
    </row>
    <row r="10380" spans="23:25" x14ac:dyDescent="0.25">
      <c r="W10380" s="107"/>
      <c r="X10380" s="62"/>
      <c r="Y10380" s="108"/>
    </row>
    <row r="10381" spans="23:25" x14ac:dyDescent="0.25">
      <c r="W10381" s="107"/>
      <c r="X10381" s="62"/>
      <c r="Y10381" s="108"/>
    </row>
    <row r="10382" spans="23:25" x14ac:dyDescent="0.25">
      <c r="W10382" s="107"/>
      <c r="X10382" s="62"/>
      <c r="Y10382" s="108"/>
    </row>
    <row r="10383" spans="23:25" x14ac:dyDescent="0.25">
      <c r="W10383" s="107"/>
      <c r="X10383" s="62"/>
      <c r="Y10383" s="108"/>
    </row>
    <row r="10384" spans="23:25" x14ac:dyDescent="0.25">
      <c r="W10384" s="107"/>
      <c r="X10384" s="62"/>
      <c r="Y10384" s="108"/>
    </row>
    <row r="10385" spans="23:25" x14ac:dyDescent="0.25">
      <c r="W10385" s="107"/>
      <c r="X10385" s="62"/>
      <c r="Y10385" s="108"/>
    </row>
    <row r="10386" spans="23:25" x14ac:dyDescent="0.25">
      <c r="W10386" s="107"/>
      <c r="X10386" s="62"/>
      <c r="Y10386" s="108"/>
    </row>
    <row r="10387" spans="23:25" x14ac:dyDescent="0.25">
      <c r="W10387" s="107"/>
      <c r="X10387" s="62"/>
      <c r="Y10387" s="108"/>
    </row>
    <row r="10388" spans="23:25" x14ac:dyDescent="0.25">
      <c r="W10388" s="107"/>
      <c r="X10388" s="62"/>
      <c r="Y10388" s="108"/>
    </row>
    <row r="10389" spans="23:25" x14ac:dyDescent="0.25">
      <c r="W10389" s="107"/>
      <c r="X10389" s="62"/>
      <c r="Y10389" s="108"/>
    </row>
    <row r="10390" spans="23:25" x14ac:dyDescent="0.25">
      <c r="W10390" s="107"/>
      <c r="X10390" s="62"/>
      <c r="Y10390" s="108"/>
    </row>
    <row r="10391" spans="23:25" x14ac:dyDescent="0.25">
      <c r="W10391" s="107"/>
      <c r="X10391" s="62"/>
      <c r="Y10391" s="108"/>
    </row>
    <row r="10392" spans="23:25" x14ac:dyDescent="0.25">
      <c r="W10392" s="107"/>
      <c r="X10392" s="62"/>
      <c r="Y10392" s="108"/>
    </row>
    <row r="10393" spans="23:25" x14ac:dyDescent="0.25">
      <c r="W10393" s="107"/>
      <c r="X10393" s="62"/>
      <c r="Y10393" s="108"/>
    </row>
    <row r="10394" spans="23:25" x14ac:dyDescent="0.25">
      <c r="W10394" s="107"/>
      <c r="X10394" s="62"/>
      <c r="Y10394" s="108"/>
    </row>
    <row r="10395" spans="23:25" x14ac:dyDescent="0.25">
      <c r="W10395" s="107"/>
      <c r="X10395" s="62"/>
      <c r="Y10395" s="108"/>
    </row>
    <row r="10396" spans="23:25" x14ac:dyDescent="0.25">
      <c r="W10396" s="107"/>
      <c r="X10396" s="62"/>
      <c r="Y10396" s="108"/>
    </row>
    <row r="10397" spans="23:25" x14ac:dyDescent="0.25">
      <c r="W10397" s="107"/>
      <c r="X10397" s="62"/>
      <c r="Y10397" s="108"/>
    </row>
    <row r="10398" spans="23:25" x14ac:dyDescent="0.25">
      <c r="W10398" s="107"/>
      <c r="X10398" s="62"/>
      <c r="Y10398" s="108"/>
    </row>
    <row r="10399" spans="23:25" x14ac:dyDescent="0.25">
      <c r="W10399" s="107"/>
      <c r="X10399" s="62"/>
      <c r="Y10399" s="108"/>
    </row>
    <row r="10400" spans="23:25" x14ac:dyDescent="0.25">
      <c r="W10400" s="107"/>
      <c r="X10400" s="62"/>
      <c r="Y10400" s="108"/>
    </row>
    <row r="10401" spans="23:25" x14ac:dyDescent="0.25">
      <c r="W10401" s="107"/>
      <c r="X10401" s="62"/>
      <c r="Y10401" s="108"/>
    </row>
    <row r="10402" spans="23:25" x14ac:dyDescent="0.25">
      <c r="W10402" s="107"/>
      <c r="X10402" s="62"/>
      <c r="Y10402" s="108"/>
    </row>
    <row r="10403" spans="23:25" x14ac:dyDescent="0.25">
      <c r="W10403" s="107"/>
      <c r="X10403" s="62"/>
      <c r="Y10403" s="108"/>
    </row>
    <row r="10404" spans="23:25" x14ac:dyDescent="0.25">
      <c r="W10404" s="107"/>
      <c r="X10404" s="62"/>
      <c r="Y10404" s="108"/>
    </row>
    <row r="10405" spans="23:25" x14ac:dyDescent="0.25">
      <c r="W10405" s="107"/>
      <c r="X10405" s="62"/>
      <c r="Y10405" s="108"/>
    </row>
    <row r="10406" spans="23:25" x14ac:dyDescent="0.25">
      <c r="W10406" s="107"/>
      <c r="X10406" s="62"/>
      <c r="Y10406" s="108"/>
    </row>
    <row r="10407" spans="23:25" x14ac:dyDescent="0.25">
      <c r="W10407" s="107"/>
      <c r="X10407" s="62"/>
      <c r="Y10407" s="108"/>
    </row>
    <row r="10408" spans="23:25" x14ac:dyDescent="0.25">
      <c r="W10408" s="107"/>
      <c r="X10408" s="62"/>
      <c r="Y10408" s="108"/>
    </row>
    <row r="10409" spans="23:25" x14ac:dyDescent="0.25">
      <c r="W10409" s="107"/>
      <c r="X10409" s="62"/>
      <c r="Y10409" s="108"/>
    </row>
    <row r="10410" spans="23:25" x14ac:dyDescent="0.25">
      <c r="W10410" s="107"/>
      <c r="X10410" s="62"/>
      <c r="Y10410" s="108"/>
    </row>
    <row r="10411" spans="23:25" x14ac:dyDescent="0.25">
      <c r="W10411" s="107"/>
      <c r="X10411" s="62"/>
      <c r="Y10411" s="108"/>
    </row>
    <row r="10412" spans="23:25" x14ac:dyDescent="0.25">
      <c r="W10412" s="107"/>
      <c r="X10412" s="62"/>
      <c r="Y10412" s="108"/>
    </row>
    <row r="10413" spans="23:25" x14ac:dyDescent="0.25">
      <c r="W10413" s="107"/>
      <c r="X10413" s="62"/>
      <c r="Y10413" s="108"/>
    </row>
    <row r="10414" spans="23:25" x14ac:dyDescent="0.25">
      <c r="W10414" s="107"/>
      <c r="X10414" s="62"/>
      <c r="Y10414" s="108"/>
    </row>
    <row r="10415" spans="23:25" x14ac:dyDescent="0.25">
      <c r="W10415" s="107"/>
      <c r="X10415" s="62"/>
      <c r="Y10415" s="108"/>
    </row>
    <row r="10416" spans="23:25" x14ac:dyDescent="0.25">
      <c r="W10416" s="107"/>
      <c r="X10416" s="62"/>
      <c r="Y10416" s="108"/>
    </row>
    <row r="10417" spans="23:25" x14ac:dyDescent="0.25">
      <c r="W10417" s="107"/>
      <c r="X10417" s="62"/>
      <c r="Y10417" s="108"/>
    </row>
    <row r="10418" spans="23:25" x14ac:dyDescent="0.25">
      <c r="W10418" s="107"/>
      <c r="X10418" s="62"/>
      <c r="Y10418" s="108"/>
    </row>
    <row r="10419" spans="23:25" x14ac:dyDescent="0.25">
      <c r="W10419" s="107"/>
      <c r="X10419" s="62"/>
      <c r="Y10419" s="108"/>
    </row>
    <row r="10420" spans="23:25" x14ac:dyDescent="0.25">
      <c r="W10420" s="107"/>
      <c r="X10420" s="62"/>
      <c r="Y10420" s="108"/>
    </row>
    <row r="10421" spans="23:25" x14ac:dyDescent="0.25">
      <c r="W10421" s="107"/>
      <c r="X10421" s="62"/>
      <c r="Y10421" s="108"/>
    </row>
    <row r="10422" spans="23:25" x14ac:dyDescent="0.25">
      <c r="W10422" s="107"/>
      <c r="X10422" s="62"/>
      <c r="Y10422" s="108"/>
    </row>
    <row r="10423" spans="23:25" x14ac:dyDescent="0.25">
      <c r="W10423" s="107"/>
      <c r="X10423" s="62"/>
      <c r="Y10423" s="108"/>
    </row>
    <row r="10424" spans="23:25" x14ac:dyDescent="0.25">
      <c r="W10424" s="107"/>
      <c r="X10424" s="62"/>
      <c r="Y10424" s="108"/>
    </row>
    <row r="10425" spans="23:25" x14ac:dyDescent="0.25">
      <c r="W10425" s="107"/>
      <c r="X10425" s="62"/>
      <c r="Y10425" s="108"/>
    </row>
    <row r="10426" spans="23:25" x14ac:dyDescent="0.25">
      <c r="W10426" s="107"/>
      <c r="X10426" s="62"/>
      <c r="Y10426" s="108"/>
    </row>
    <row r="10427" spans="23:25" x14ac:dyDescent="0.25">
      <c r="W10427" s="107"/>
      <c r="X10427" s="62"/>
      <c r="Y10427" s="108"/>
    </row>
    <row r="10428" spans="23:25" x14ac:dyDescent="0.25">
      <c r="W10428" s="107"/>
      <c r="X10428" s="62"/>
      <c r="Y10428" s="108"/>
    </row>
    <row r="10429" spans="23:25" x14ac:dyDescent="0.25">
      <c r="W10429" s="107"/>
      <c r="X10429" s="62"/>
      <c r="Y10429" s="108"/>
    </row>
    <row r="10430" spans="23:25" x14ac:dyDescent="0.25">
      <c r="W10430" s="107"/>
      <c r="X10430" s="62"/>
      <c r="Y10430" s="108"/>
    </row>
    <row r="10431" spans="23:25" x14ac:dyDescent="0.25">
      <c r="W10431" s="107"/>
      <c r="X10431" s="62"/>
      <c r="Y10431" s="108"/>
    </row>
    <row r="10432" spans="23:25" x14ac:dyDescent="0.25">
      <c r="W10432" s="107"/>
      <c r="X10432" s="62"/>
      <c r="Y10432" s="108"/>
    </row>
    <row r="10433" spans="23:25" x14ac:dyDescent="0.25">
      <c r="W10433" s="107"/>
      <c r="X10433" s="62"/>
      <c r="Y10433" s="108"/>
    </row>
    <row r="10434" spans="23:25" x14ac:dyDescent="0.25">
      <c r="W10434" s="107"/>
      <c r="X10434" s="62"/>
      <c r="Y10434" s="108"/>
    </row>
    <row r="10435" spans="23:25" x14ac:dyDescent="0.25">
      <c r="W10435" s="107"/>
      <c r="X10435" s="62"/>
      <c r="Y10435" s="108"/>
    </row>
    <row r="10436" spans="23:25" x14ac:dyDescent="0.25">
      <c r="W10436" s="107"/>
      <c r="X10436" s="62"/>
      <c r="Y10436" s="108"/>
    </row>
    <row r="10437" spans="23:25" x14ac:dyDescent="0.25">
      <c r="W10437" s="107"/>
      <c r="X10437" s="62"/>
      <c r="Y10437" s="108"/>
    </row>
    <row r="10438" spans="23:25" x14ac:dyDescent="0.25">
      <c r="W10438" s="107"/>
      <c r="X10438" s="62"/>
      <c r="Y10438" s="108"/>
    </row>
    <row r="10439" spans="23:25" x14ac:dyDescent="0.25">
      <c r="W10439" s="107"/>
      <c r="X10439" s="62"/>
      <c r="Y10439" s="108"/>
    </row>
    <row r="10440" spans="23:25" x14ac:dyDescent="0.25">
      <c r="W10440" s="107"/>
      <c r="X10440" s="62"/>
      <c r="Y10440" s="108"/>
    </row>
    <row r="10441" spans="23:25" x14ac:dyDescent="0.25">
      <c r="W10441" s="107"/>
      <c r="X10441" s="62"/>
      <c r="Y10441" s="108"/>
    </row>
    <row r="10442" spans="23:25" x14ac:dyDescent="0.25">
      <c r="W10442" s="107"/>
      <c r="X10442" s="62"/>
      <c r="Y10442" s="108"/>
    </row>
    <row r="10443" spans="23:25" x14ac:dyDescent="0.25">
      <c r="W10443" s="107"/>
      <c r="X10443" s="62"/>
      <c r="Y10443" s="108"/>
    </row>
    <row r="10444" spans="23:25" x14ac:dyDescent="0.25">
      <c r="W10444" s="107"/>
      <c r="X10444" s="62"/>
      <c r="Y10444" s="108"/>
    </row>
    <row r="10445" spans="23:25" x14ac:dyDescent="0.25">
      <c r="W10445" s="107"/>
      <c r="X10445" s="62"/>
      <c r="Y10445" s="108"/>
    </row>
    <row r="10446" spans="23:25" x14ac:dyDescent="0.25">
      <c r="W10446" s="107"/>
      <c r="X10446" s="62"/>
      <c r="Y10446" s="108"/>
    </row>
    <row r="10447" spans="23:25" x14ac:dyDescent="0.25">
      <c r="W10447" s="107"/>
      <c r="X10447" s="62"/>
      <c r="Y10447" s="108"/>
    </row>
    <row r="10448" spans="23:25" x14ac:dyDescent="0.25">
      <c r="W10448" s="107"/>
      <c r="X10448" s="62"/>
      <c r="Y10448" s="108"/>
    </row>
    <row r="10449" spans="23:25" x14ac:dyDescent="0.25">
      <c r="W10449" s="107"/>
      <c r="X10449" s="62"/>
      <c r="Y10449" s="108"/>
    </row>
    <row r="10450" spans="23:25" x14ac:dyDescent="0.25">
      <c r="W10450" s="107"/>
      <c r="X10450" s="62"/>
      <c r="Y10450" s="108"/>
    </row>
    <row r="10451" spans="23:25" x14ac:dyDescent="0.25">
      <c r="W10451" s="107"/>
      <c r="X10451" s="62"/>
      <c r="Y10451" s="108"/>
    </row>
    <row r="10452" spans="23:25" x14ac:dyDescent="0.25">
      <c r="W10452" s="107"/>
      <c r="X10452" s="62"/>
      <c r="Y10452" s="108"/>
    </row>
    <row r="10453" spans="23:25" x14ac:dyDescent="0.25">
      <c r="W10453" s="107"/>
      <c r="X10453" s="62"/>
      <c r="Y10453" s="108"/>
    </row>
    <row r="10454" spans="23:25" x14ac:dyDescent="0.25">
      <c r="W10454" s="107"/>
      <c r="X10454" s="62"/>
      <c r="Y10454" s="108"/>
    </row>
    <row r="10455" spans="23:25" x14ac:dyDescent="0.25">
      <c r="W10455" s="107"/>
      <c r="X10455" s="62"/>
      <c r="Y10455" s="108"/>
    </row>
    <row r="10456" spans="23:25" x14ac:dyDescent="0.25">
      <c r="W10456" s="107"/>
      <c r="X10456" s="62"/>
      <c r="Y10456" s="108"/>
    </row>
    <row r="10457" spans="23:25" x14ac:dyDescent="0.25">
      <c r="W10457" s="107"/>
      <c r="X10457" s="62"/>
      <c r="Y10457" s="108"/>
    </row>
    <row r="10458" spans="23:25" x14ac:dyDescent="0.25">
      <c r="W10458" s="107"/>
      <c r="X10458" s="62"/>
      <c r="Y10458" s="108"/>
    </row>
    <row r="10459" spans="23:25" x14ac:dyDescent="0.25">
      <c r="W10459" s="107"/>
      <c r="X10459" s="62"/>
      <c r="Y10459" s="108"/>
    </row>
    <row r="10460" spans="23:25" x14ac:dyDescent="0.25">
      <c r="W10460" s="107"/>
      <c r="X10460" s="62"/>
      <c r="Y10460" s="108"/>
    </row>
    <row r="10461" spans="23:25" x14ac:dyDescent="0.25">
      <c r="W10461" s="107"/>
      <c r="X10461" s="62"/>
      <c r="Y10461" s="108"/>
    </row>
    <row r="10462" spans="23:25" x14ac:dyDescent="0.25">
      <c r="W10462" s="107"/>
      <c r="X10462" s="62"/>
      <c r="Y10462" s="108"/>
    </row>
    <row r="10463" spans="23:25" x14ac:dyDescent="0.25">
      <c r="W10463" s="107"/>
      <c r="X10463" s="62"/>
      <c r="Y10463" s="108"/>
    </row>
    <row r="10464" spans="23:25" x14ac:dyDescent="0.25">
      <c r="W10464" s="107"/>
      <c r="X10464" s="62"/>
      <c r="Y10464" s="108"/>
    </row>
    <row r="10465" spans="23:25" x14ac:dyDescent="0.25">
      <c r="W10465" s="107"/>
      <c r="X10465" s="62"/>
      <c r="Y10465" s="108"/>
    </row>
    <row r="10466" spans="23:25" x14ac:dyDescent="0.25">
      <c r="W10466" s="107"/>
      <c r="X10466" s="62"/>
      <c r="Y10466" s="108"/>
    </row>
    <row r="10467" spans="23:25" x14ac:dyDescent="0.25">
      <c r="W10467" s="107"/>
      <c r="X10467" s="62"/>
      <c r="Y10467" s="108"/>
    </row>
    <row r="10468" spans="23:25" x14ac:dyDescent="0.25">
      <c r="W10468" s="107"/>
      <c r="X10468" s="62"/>
      <c r="Y10468" s="108"/>
    </row>
    <row r="10469" spans="23:25" x14ac:dyDescent="0.25">
      <c r="W10469" s="107"/>
      <c r="X10469" s="62"/>
      <c r="Y10469" s="108"/>
    </row>
    <row r="10470" spans="23:25" x14ac:dyDescent="0.25">
      <c r="W10470" s="107"/>
      <c r="X10470" s="62"/>
      <c r="Y10470" s="108"/>
    </row>
    <row r="10471" spans="23:25" x14ac:dyDescent="0.25">
      <c r="W10471" s="107"/>
      <c r="X10471" s="62"/>
      <c r="Y10471" s="108"/>
    </row>
    <row r="10472" spans="23:25" x14ac:dyDescent="0.25">
      <c r="W10472" s="107"/>
      <c r="X10472" s="62"/>
      <c r="Y10472" s="108"/>
    </row>
    <row r="10473" spans="23:25" x14ac:dyDescent="0.25">
      <c r="W10473" s="107"/>
      <c r="X10473" s="62"/>
      <c r="Y10473" s="108"/>
    </row>
    <row r="10474" spans="23:25" x14ac:dyDescent="0.25">
      <c r="W10474" s="107"/>
      <c r="X10474" s="62"/>
      <c r="Y10474" s="108"/>
    </row>
    <row r="10475" spans="23:25" x14ac:dyDescent="0.25">
      <c r="W10475" s="107"/>
      <c r="X10475" s="62"/>
      <c r="Y10475" s="108"/>
    </row>
    <row r="10476" spans="23:25" x14ac:dyDescent="0.25">
      <c r="W10476" s="107"/>
      <c r="X10476" s="62"/>
      <c r="Y10476" s="108"/>
    </row>
    <row r="10477" spans="23:25" x14ac:dyDescent="0.25">
      <c r="W10477" s="107"/>
      <c r="X10477" s="62"/>
      <c r="Y10477" s="108"/>
    </row>
    <row r="10478" spans="23:25" x14ac:dyDescent="0.25">
      <c r="W10478" s="107"/>
      <c r="X10478" s="62"/>
      <c r="Y10478" s="108"/>
    </row>
    <row r="10479" spans="23:25" x14ac:dyDescent="0.25">
      <c r="W10479" s="107"/>
      <c r="X10479" s="62"/>
      <c r="Y10479" s="108"/>
    </row>
    <row r="10480" spans="23:25" x14ac:dyDescent="0.25">
      <c r="W10480" s="107"/>
      <c r="X10480" s="62"/>
      <c r="Y10480" s="108"/>
    </row>
    <row r="10481" spans="23:25" x14ac:dyDescent="0.25">
      <c r="W10481" s="107"/>
      <c r="X10481" s="62"/>
      <c r="Y10481" s="108"/>
    </row>
    <row r="10482" spans="23:25" x14ac:dyDescent="0.25">
      <c r="W10482" s="107"/>
      <c r="X10482" s="62"/>
      <c r="Y10482" s="108"/>
    </row>
    <row r="10483" spans="23:25" x14ac:dyDescent="0.25">
      <c r="W10483" s="107"/>
      <c r="X10483" s="62"/>
      <c r="Y10483" s="108"/>
    </row>
    <row r="10484" spans="23:25" x14ac:dyDescent="0.25">
      <c r="W10484" s="107"/>
      <c r="X10484" s="62"/>
      <c r="Y10484" s="108"/>
    </row>
    <row r="10485" spans="23:25" x14ac:dyDescent="0.25">
      <c r="W10485" s="107"/>
      <c r="X10485" s="62"/>
      <c r="Y10485" s="108"/>
    </row>
    <row r="10486" spans="23:25" x14ac:dyDescent="0.25">
      <c r="W10486" s="107"/>
      <c r="X10486" s="62"/>
      <c r="Y10486" s="108"/>
    </row>
    <row r="10487" spans="23:25" x14ac:dyDescent="0.25">
      <c r="W10487" s="107"/>
      <c r="X10487" s="62"/>
      <c r="Y10487" s="108"/>
    </row>
    <row r="10488" spans="23:25" x14ac:dyDescent="0.25">
      <c r="W10488" s="107"/>
      <c r="X10488" s="62"/>
      <c r="Y10488" s="108"/>
    </row>
    <row r="10489" spans="23:25" x14ac:dyDescent="0.25">
      <c r="W10489" s="107"/>
      <c r="X10489" s="62"/>
      <c r="Y10489" s="108"/>
    </row>
    <row r="10490" spans="23:25" x14ac:dyDescent="0.25">
      <c r="W10490" s="107"/>
      <c r="X10490" s="62"/>
      <c r="Y10490" s="108"/>
    </row>
    <row r="10491" spans="23:25" x14ac:dyDescent="0.25">
      <c r="W10491" s="107"/>
      <c r="X10491" s="62"/>
      <c r="Y10491" s="108"/>
    </row>
    <row r="10492" spans="23:25" x14ac:dyDescent="0.25">
      <c r="W10492" s="107"/>
      <c r="X10492" s="62"/>
      <c r="Y10492" s="108"/>
    </row>
    <row r="10493" spans="23:25" x14ac:dyDescent="0.25">
      <c r="W10493" s="107"/>
      <c r="X10493" s="62"/>
      <c r="Y10493" s="108"/>
    </row>
    <row r="10494" spans="23:25" x14ac:dyDescent="0.25">
      <c r="W10494" s="107"/>
      <c r="X10494" s="62"/>
      <c r="Y10494" s="108"/>
    </row>
    <row r="10495" spans="23:25" x14ac:dyDescent="0.25">
      <c r="W10495" s="107"/>
      <c r="X10495" s="62"/>
      <c r="Y10495" s="108"/>
    </row>
    <row r="10496" spans="23:25" x14ac:dyDescent="0.25">
      <c r="W10496" s="107"/>
      <c r="X10496" s="62"/>
      <c r="Y10496" s="108"/>
    </row>
    <row r="10497" spans="23:25" x14ac:dyDescent="0.25">
      <c r="W10497" s="107"/>
      <c r="X10497" s="62"/>
      <c r="Y10497" s="108"/>
    </row>
    <row r="10498" spans="23:25" x14ac:dyDescent="0.25">
      <c r="W10498" s="107"/>
      <c r="X10498" s="62"/>
      <c r="Y10498" s="108"/>
    </row>
    <row r="10499" spans="23:25" x14ac:dyDescent="0.25">
      <c r="W10499" s="107"/>
      <c r="X10499" s="62"/>
      <c r="Y10499" s="108"/>
    </row>
    <row r="10500" spans="23:25" x14ac:dyDescent="0.25">
      <c r="W10500" s="107"/>
      <c r="X10500" s="62"/>
      <c r="Y10500" s="108"/>
    </row>
    <row r="10501" spans="23:25" x14ac:dyDescent="0.25">
      <c r="W10501" s="107"/>
      <c r="X10501" s="62"/>
      <c r="Y10501" s="108"/>
    </row>
    <row r="10502" spans="23:25" x14ac:dyDescent="0.25">
      <c r="W10502" s="107"/>
      <c r="X10502" s="62"/>
      <c r="Y10502" s="108"/>
    </row>
    <row r="10503" spans="23:25" x14ac:dyDescent="0.25">
      <c r="W10503" s="107"/>
      <c r="X10503" s="62"/>
      <c r="Y10503" s="108"/>
    </row>
    <row r="10504" spans="23:25" x14ac:dyDescent="0.25">
      <c r="W10504" s="107"/>
      <c r="X10504" s="62"/>
      <c r="Y10504" s="108"/>
    </row>
    <row r="10505" spans="23:25" x14ac:dyDescent="0.25">
      <c r="W10505" s="107"/>
      <c r="X10505" s="62"/>
      <c r="Y10505" s="108"/>
    </row>
    <row r="10506" spans="23:25" x14ac:dyDescent="0.25">
      <c r="W10506" s="107"/>
      <c r="X10506" s="62"/>
      <c r="Y10506" s="108"/>
    </row>
    <row r="10507" spans="23:25" x14ac:dyDescent="0.25">
      <c r="W10507" s="107"/>
      <c r="X10507" s="62"/>
      <c r="Y10507" s="108"/>
    </row>
    <row r="10508" spans="23:25" x14ac:dyDescent="0.25">
      <c r="W10508" s="107"/>
      <c r="X10508" s="62"/>
      <c r="Y10508" s="108"/>
    </row>
    <row r="10509" spans="23:25" x14ac:dyDescent="0.25">
      <c r="W10509" s="107"/>
      <c r="X10509" s="62"/>
      <c r="Y10509" s="108"/>
    </row>
    <row r="10510" spans="23:25" x14ac:dyDescent="0.25">
      <c r="W10510" s="107"/>
      <c r="X10510" s="62"/>
      <c r="Y10510" s="108"/>
    </row>
    <row r="10511" spans="23:25" x14ac:dyDescent="0.25">
      <c r="W10511" s="107"/>
      <c r="X10511" s="62"/>
      <c r="Y10511" s="108"/>
    </row>
    <row r="10512" spans="23:25" x14ac:dyDescent="0.25">
      <c r="W10512" s="107"/>
      <c r="X10512" s="62"/>
      <c r="Y10512" s="108"/>
    </row>
    <row r="10513" spans="23:25" x14ac:dyDescent="0.25">
      <c r="W10513" s="107"/>
      <c r="X10513" s="62"/>
      <c r="Y10513" s="108"/>
    </row>
    <row r="10514" spans="23:25" x14ac:dyDescent="0.25">
      <c r="W10514" s="107"/>
      <c r="X10514" s="62"/>
      <c r="Y10514" s="108"/>
    </row>
    <row r="10515" spans="23:25" x14ac:dyDescent="0.25">
      <c r="W10515" s="107"/>
      <c r="X10515" s="62"/>
      <c r="Y10515" s="108"/>
    </row>
    <row r="10516" spans="23:25" x14ac:dyDescent="0.25">
      <c r="W10516" s="107"/>
      <c r="X10516" s="62"/>
      <c r="Y10516" s="108"/>
    </row>
    <row r="10517" spans="23:25" x14ac:dyDescent="0.25">
      <c r="W10517" s="107"/>
      <c r="X10517" s="62"/>
      <c r="Y10517" s="108"/>
    </row>
    <row r="10518" spans="23:25" x14ac:dyDescent="0.25">
      <c r="W10518" s="107"/>
      <c r="X10518" s="62"/>
      <c r="Y10518" s="108"/>
    </row>
    <row r="10519" spans="23:25" x14ac:dyDescent="0.25">
      <c r="W10519" s="107"/>
      <c r="X10519" s="62"/>
      <c r="Y10519" s="108"/>
    </row>
    <row r="10520" spans="23:25" x14ac:dyDescent="0.25">
      <c r="W10520" s="107"/>
      <c r="X10520" s="62"/>
      <c r="Y10520" s="108"/>
    </row>
    <row r="10521" spans="23:25" x14ac:dyDescent="0.25">
      <c r="W10521" s="107"/>
      <c r="X10521" s="62"/>
      <c r="Y10521" s="108"/>
    </row>
    <row r="10522" spans="23:25" x14ac:dyDescent="0.25">
      <c r="W10522" s="107"/>
      <c r="X10522" s="62"/>
      <c r="Y10522" s="108"/>
    </row>
    <row r="10523" spans="23:25" x14ac:dyDescent="0.25">
      <c r="W10523" s="107"/>
      <c r="X10523" s="62"/>
      <c r="Y10523" s="108"/>
    </row>
    <row r="10524" spans="23:25" x14ac:dyDescent="0.25">
      <c r="W10524" s="107"/>
      <c r="X10524" s="62"/>
      <c r="Y10524" s="108"/>
    </row>
    <row r="10525" spans="23:25" x14ac:dyDescent="0.25">
      <c r="W10525" s="107"/>
      <c r="X10525" s="62"/>
      <c r="Y10525" s="108"/>
    </row>
    <row r="10526" spans="23:25" x14ac:dyDescent="0.25">
      <c r="W10526" s="107"/>
      <c r="X10526" s="62"/>
      <c r="Y10526" s="108"/>
    </row>
    <row r="10527" spans="23:25" x14ac:dyDescent="0.25">
      <c r="W10527" s="107"/>
      <c r="X10527" s="62"/>
      <c r="Y10527" s="108"/>
    </row>
    <row r="10528" spans="23:25" x14ac:dyDescent="0.25">
      <c r="W10528" s="107"/>
      <c r="X10528" s="62"/>
      <c r="Y10528" s="108"/>
    </row>
    <row r="10529" spans="23:25" x14ac:dyDescent="0.25">
      <c r="W10529" s="107"/>
      <c r="X10529" s="62"/>
      <c r="Y10529" s="108"/>
    </row>
    <row r="10530" spans="23:25" x14ac:dyDescent="0.25">
      <c r="W10530" s="107"/>
      <c r="X10530" s="62"/>
      <c r="Y10530" s="108"/>
    </row>
    <row r="10531" spans="23:25" x14ac:dyDescent="0.25">
      <c r="W10531" s="107"/>
      <c r="X10531" s="62"/>
      <c r="Y10531" s="108"/>
    </row>
    <row r="10532" spans="23:25" x14ac:dyDescent="0.25">
      <c r="W10532" s="107"/>
      <c r="X10532" s="62"/>
      <c r="Y10532" s="108"/>
    </row>
    <row r="10533" spans="23:25" x14ac:dyDescent="0.25">
      <c r="W10533" s="107"/>
      <c r="X10533" s="62"/>
      <c r="Y10533" s="108"/>
    </row>
    <row r="10534" spans="23:25" x14ac:dyDescent="0.25">
      <c r="W10534" s="107"/>
      <c r="X10534" s="62"/>
      <c r="Y10534" s="108"/>
    </row>
    <row r="10535" spans="23:25" x14ac:dyDescent="0.25">
      <c r="W10535" s="107"/>
      <c r="X10535" s="62"/>
      <c r="Y10535" s="108"/>
    </row>
    <row r="10536" spans="23:25" x14ac:dyDescent="0.25">
      <c r="W10536" s="107"/>
      <c r="X10536" s="62"/>
      <c r="Y10536" s="108"/>
    </row>
    <row r="10537" spans="23:25" x14ac:dyDescent="0.25">
      <c r="W10537" s="107"/>
      <c r="X10537" s="62"/>
      <c r="Y10537" s="108"/>
    </row>
    <row r="10538" spans="23:25" x14ac:dyDescent="0.25">
      <c r="W10538" s="107"/>
      <c r="X10538" s="62"/>
      <c r="Y10538" s="108"/>
    </row>
    <row r="10539" spans="23:25" x14ac:dyDescent="0.25">
      <c r="W10539" s="107"/>
      <c r="X10539" s="62"/>
      <c r="Y10539" s="108"/>
    </row>
    <row r="10540" spans="23:25" x14ac:dyDescent="0.25">
      <c r="W10540" s="107"/>
      <c r="X10540" s="62"/>
      <c r="Y10540" s="108"/>
    </row>
    <row r="10541" spans="23:25" x14ac:dyDescent="0.25">
      <c r="W10541" s="107"/>
      <c r="X10541" s="62"/>
      <c r="Y10541" s="108"/>
    </row>
    <row r="10542" spans="23:25" x14ac:dyDescent="0.25">
      <c r="W10542" s="107"/>
      <c r="X10542" s="62"/>
      <c r="Y10542" s="108"/>
    </row>
    <row r="10543" spans="23:25" x14ac:dyDescent="0.25">
      <c r="W10543" s="107"/>
      <c r="X10543" s="62"/>
      <c r="Y10543" s="108"/>
    </row>
    <row r="10544" spans="23:25" x14ac:dyDescent="0.25">
      <c r="W10544" s="107"/>
      <c r="X10544" s="62"/>
      <c r="Y10544" s="108"/>
    </row>
    <row r="10545" spans="23:25" x14ac:dyDescent="0.25">
      <c r="W10545" s="107"/>
      <c r="X10545" s="62"/>
      <c r="Y10545" s="108"/>
    </row>
    <row r="10546" spans="23:25" x14ac:dyDescent="0.25">
      <c r="W10546" s="107"/>
      <c r="X10546" s="62"/>
      <c r="Y10546" s="108"/>
    </row>
    <row r="10547" spans="23:25" x14ac:dyDescent="0.25">
      <c r="W10547" s="107"/>
      <c r="X10547" s="62"/>
      <c r="Y10547" s="108"/>
    </row>
    <row r="10548" spans="23:25" x14ac:dyDescent="0.25">
      <c r="W10548" s="107"/>
      <c r="X10548" s="62"/>
      <c r="Y10548" s="108"/>
    </row>
    <row r="10549" spans="23:25" x14ac:dyDescent="0.25">
      <c r="W10549" s="107"/>
      <c r="X10549" s="62"/>
      <c r="Y10549" s="108"/>
    </row>
    <row r="10550" spans="23:25" x14ac:dyDescent="0.25">
      <c r="W10550" s="107"/>
      <c r="X10550" s="62"/>
      <c r="Y10550" s="108"/>
    </row>
    <row r="10551" spans="23:25" x14ac:dyDescent="0.25">
      <c r="W10551" s="107"/>
      <c r="X10551" s="62"/>
      <c r="Y10551" s="108"/>
    </row>
    <row r="10552" spans="23:25" x14ac:dyDescent="0.25">
      <c r="W10552" s="107"/>
      <c r="X10552" s="62"/>
      <c r="Y10552" s="108"/>
    </row>
    <row r="10553" spans="23:25" x14ac:dyDescent="0.25">
      <c r="W10553" s="107"/>
      <c r="X10553" s="62"/>
      <c r="Y10553" s="108"/>
    </row>
    <row r="10554" spans="23:25" x14ac:dyDescent="0.25">
      <c r="W10554" s="107"/>
      <c r="X10554" s="62"/>
      <c r="Y10554" s="108"/>
    </row>
    <row r="10555" spans="23:25" x14ac:dyDescent="0.25">
      <c r="W10555" s="107"/>
      <c r="X10555" s="62"/>
      <c r="Y10555" s="108"/>
    </row>
    <row r="10556" spans="23:25" x14ac:dyDescent="0.25">
      <c r="W10556" s="107"/>
      <c r="X10556" s="62"/>
      <c r="Y10556" s="108"/>
    </row>
    <row r="10557" spans="23:25" x14ac:dyDescent="0.25">
      <c r="W10557" s="107"/>
      <c r="X10557" s="62"/>
      <c r="Y10557" s="108"/>
    </row>
    <row r="10558" spans="23:25" x14ac:dyDescent="0.25">
      <c r="W10558" s="107"/>
      <c r="X10558" s="62"/>
      <c r="Y10558" s="108"/>
    </row>
    <row r="10559" spans="23:25" x14ac:dyDescent="0.25">
      <c r="W10559" s="107"/>
      <c r="X10559" s="62"/>
      <c r="Y10559" s="108"/>
    </row>
    <row r="10560" spans="23:25" x14ac:dyDescent="0.25">
      <c r="W10560" s="107"/>
      <c r="X10560" s="62"/>
      <c r="Y10560" s="108"/>
    </row>
    <row r="10561" spans="23:25" x14ac:dyDescent="0.25">
      <c r="W10561" s="107"/>
      <c r="X10561" s="62"/>
      <c r="Y10561" s="108"/>
    </row>
    <row r="10562" spans="23:25" x14ac:dyDescent="0.25">
      <c r="W10562" s="107"/>
      <c r="X10562" s="62"/>
      <c r="Y10562" s="108"/>
    </row>
    <row r="10563" spans="23:25" x14ac:dyDescent="0.25">
      <c r="W10563" s="107"/>
      <c r="X10563" s="62"/>
      <c r="Y10563" s="108"/>
    </row>
    <row r="10564" spans="23:25" x14ac:dyDescent="0.25">
      <c r="W10564" s="107"/>
      <c r="X10564" s="62"/>
      <c r="Y10564" s="108"/>
    </row>
    <row r="10565" spans="23:25" x14ac:dyDescent="0.25">
      <c r="W10565" s="107"/>
      <c r="X10565" s="62"/>
      <c r="Y10565" s="108"/>
    </row>
    <row r="10566" spans="23:25" x14ac:dyDescent="0.25">
      <c r="W10566" s="107"/>
      <c r="X10566" s="62"/>
      <c r="Y10566" s="108"/>
    </row>
    <row r="10567" spans="23:25" x14ac:dyDescent="0.25">
      <c r="W10567" s="107"/>
      <c r="X10567" s="62"/>
      <c r="Y10567" s="108"/>
    </row>
    <row r="10568" spans="23:25" x14ac:dyDescent="0.25">
      <c r="W10568" s="107"/>
      <c r="X10568" s="62"/>
      <c r="Y10568" s="108"/>
    </row>
    <row r="10569" spans="23:25" x14ac:dyDescent="0.25">
      <c r="W10569" s="107"/>
      <c r="X10569" s="62"/>
      <c r="Y10569" s="108"/>
    </row>
    <row r="10570" spans="23:25" x14ac:dyDescent="0.25">
      <c r="W10570" s="107"/>
      <c r="X10570" s="62"/>
      <c r="Y10570" s="108"/>
    </row>
    <row r="10571" spans="23:25" x14ac:dyDescent="0.25">
      <c r="W10571" s="107"/>
      <c r="X10571" s="62"/>
      <c r="Y10571" s="108"/>
    </row>
    <row r="10572" spans="23:25" x14ac:dyDescent="0.25">
      <c r="W10572" s="107"/>
      <c r="X10572" s="62"/>
      <c r="Y10572" s="108"/>
    </row>
    <row r="10573" spans="23:25" x14ac:dyDescent="0.25">
      <c r="W10573" s="107"/>
      <c r="X10573" s="62"/>
      <c r="Y10573" s="108"/>
    </row>
    <row r="10574" spans="23:25" x14ac:dyDescent="0.25">
      <c r="W10574" s="107"/>
      <c r="X10574" s="62"/>
      <c r="Y10574" s="108"/>
    </row>
    <row r="10575" spans="23:25" x14ac:dyDescent="0.25">
      <c r="W10575" s="107"/>
      <c r="X10575" s="62"/>
      <c r="Y10575" s="108"/>
    </row>
    <row r="10576" spans="23:25" x14ac:dyDescent="0.25">
      <c r="W10576" s="107"/>
      <c r="X10576" s="62"/>
      <c r="Y10576" s="108"/>
    </row>
    <row r="10577" spans="23:25" x14ac:dyDescent="0.25">
      <c r="W10577" s="107"/>
      <c r="X10577" s="62"/>
      <c r="Y10577" s="108"/>
    </row>
    <row r="10578" spans="23:25" x14ac:dyDescent="0.25">
      <c r="W10578" s="107"/>
      <c r="X10578" s="62"/>
      <c r="Y10578" s="108"/>
    </row>
    <row r="10579" spans="23:25" x14ac:dyDescent="0.25">
      <c r="W10579" s="107"/>
      <c r="X10579" s="62"/>
      <c r="Y10579" s="108"/>
    </row>
    <row r="10580" spans="23:25" x14ac:dyDescent="0.25">
      <c r="W10580" s="107"/>
      <c r="X10580" s="62"/>
      <c r="Y10580" s="108"/>
    </row>
    <row r="10581" spans="23:25" x14ac:dyDescent="0.25">
      <c r="W10581" s="107"/>
      <c r="X10581" s="62"/>
      <c r="Y10581" s="108"/>
    </row>
    <row r="10582" spans="23:25" x14ac:dyDescent="0.25">
      <c r="W10582" s="107"/>
      <c r="X10582" s="62"/>
      <c r="Y10582" s="108"/>
    </row>
    <row r="10583" spans="23:25" x14ac:dyDescent="0.25">
      <c r="W10583" s="107"/>
      <c r="X10583" s="62"/>
      <c r="Y10583" s="108"/>
    </row>
    <row r="10584" spans="23:25" x14ac:dyDescent="0.25">
      <c r="W10584" s="107"/>
      <c r="X10584" s="62"/>
      <c r="Y10584" s="108"/>
    </row>
    <row r="10585" spans="23:25" x14ac:dyDescent="0.25">
      <c r="W10585" s="107"/>
      <c r="X10585" s="62"/>
      <c r="Y10585" s="108"/>
    </row>
    <row r="10586" spans="23:25" x14ac:dyDescent="0.25">
      <c r="W10586" s="107"/>
      <c r="X10586" s="62"/>
      <c r="Y10586" s="108"/>
    </row>
    <row r="10587" spans="23:25" x14ac:dyDescent="0.25">
      <c r="W10587" s="107"/>
      <c r="X10587" s="62"/>
      <c r="Y10587" s="108"/>
    </row>
    <row r="10588" spans="23:25" x14ac:dyDescent="0.25">
      <c r="W10588" s="107"/>
      <c r="X10588" s="62"/>
      <c r="Y10588" s="108"/>
    </row>
    <row r="10589" spans="23:25" x14ac:dyDescent="0.25">
      <c r="W10589" s="107"/>
      <c r="X10589" s="62"/>
      <c r="Y10589" s="108"/>
    </row>
    <row r="10590" spans="23:25" x14ac:dyDescent="0.25">
      <c r="W10590" s="107"/>
      <c r="X10590" s="62"/>
      <c r="Y10590" s="108"/>
    </row>
    <row r="10591" spans="23:25" x14ac:dyDescent="0.25">
      <c r="W10591" s="107"/>
      <c r="X10591" s="62"/>
      <c r="Y10591" s="108"/>
    </row>
    <row r="10592" spans="23:25" x14ac:dyDescent="0.25">
      <c r="W10592" s="107"/>
      <c r="X10592" s="62"/>
      <c r="Y10592" s="108"/>
    </row>
    <row r="10593" spans="23:25" x14ac:dyDescent="0.25">
      <c r="W10593" s="107"/>
      <c r="X10593" s="62"/>
      <c r="Y10593" s="108"/>
    </row>
    <row r="10594" spans="23:25" x14ac:dyDescent="0.25">
      <c r="W10594" s="107"/>
      <c r="X10594" s="62"/>
      <c r="Y10594" s="108"/>
    </row>
    <row r="10595" spans="23:25" x14ac:dyDescent="0.25">
      <c r="W10595" s="107"/>
      <c r="X10595" s="62"/>
      <c r="Y10595" s="108"/>
    </row>
    <row r="10596" spans="23:25" x14ac:dyDescent="0.25">
      <c r="W10596" s="107"/>
      <c r="X10596" s="62"/>
      <c r="Y10596" s="108"/>
    </row>
    <row r="10597" spans="23:25" x14ac:dyDescent="0.25">
      <c r="W10597" s="107"/>
      <c r="X10597" s="62"/>
      <c r="Y10597" s="108"/>
    </row>
    <row r="10598" spans="23:25" x14ac:dyDescent="0.25">
      <c r="W10598" s="107"/>
      <c r="X10598" s="62"/>
      <c r="Y10598" s="108"/>
    </row>
    <row r="10599" spans="23:25" x14ac:dyDescent="0.25">
      <c r="W10599" s="107"/>
      <c r="X10599" s="62"/>
      <c r="Y10599" s="108"/>
    </row>
    <row r="10600" spans="23:25" x14ac:dyDescent="0.25">
      <c r="W10600" s="107"/>
      <c r="X10600" s="62"/>
      <c r="Y10600" s="108"/>
    </row>
    <row r="10601" spans="23:25" x14ac:dyDescent="0.25">
      <c r="W10601" s="107"/>
      <c r="X10601" s="62"/>
      <c r="Y10601" s="108"/>
    </row>
    <row r="10602" spans="23:25" x14ac:dyDescent="0.25">
      <c r="W10602" s="107"/>
      <c r="X10602" s="62"/>
      <c r="Y10602" s="108"/>
    </row>
    <row r="10603" spans="23:25" x14ac:dyDescent="0.25">
      <c r="W10603" s="107"/>
      <c r="X10603" s="62"/>
      <c r="Y10603" s="108"/>
    </row>
    <row r="10604" spans="23:25" x14ac:dyDescent="0.25">
      <c r="W10604" s="107"/>
      <c r="X10604" s="62"/>
      <c r="Y10604" s="108"/>
    </row>
    <row r="10605" spans="23:25" x14ac:dyDescent="0.25">
      <c r="W10605" s="107"/>
      <c r="X10605" s="62"/>
      <c r="Y10605" s="108"/>
    </row>
    <row r="10606" spans="23:25" x14ac:dyDescent="0.25">
      <c r="W10606" s="107"/>
      <c r="X10606" s="62"/>
      <c r="Y10606" s="108"/>
    </row>
    <row r="10607" spans="23:25" x14ac:dyDescent="0.25">
      <c r="W10607" s="107"/>
      <c r="X10607" s="62"/>
      <c r="Y10607" s="108"/>
    </row>
    <row r="10608" spans="23:25" x14ac:dyDescent="0.25">
      <c r="W10608" s="107"/>
      <c r="X10608" s="62"/>
      <c r="Y10608" s="108"/>
    </row>
    <row r="10609" spans="23:25" x14ac:dyDescent="0.25">
      <c r="W10609" s="107"/>
      <c r="X10609" s="62"/>
      <c r="Y10609" s="108"/>
    </row>
    <row r="10610" spans="23:25" x14ac:dyDescent="0.25">
      <c r="W10610" s="107"/>
      <c r="X10610" s="62"/>
      <c r="Y10610" s="108"/>
    </row>
    <row r="10611" spans="23:25" x14ac:dyDescent="0.25">
      <c r="W10611" s="107"/>
      <c r="X10611" s="62"/>
      <c r="Y10611" s="108"/>
    </row>
    <row r="10612" spans="23:25" x14ac:dyDescent="0.25">
      <c r="W10612" s="107"/>
      <c r="X10612" s="62"/>
      <c r="Y10612" s="108"/>
    </row>
    <row r="10613" spans="23:25" x14ac:dyDescent="0.25">
      <c r="W10613" s="107"/>
      <c r="X10613" s="62"/>
      <c r="Y10613" s="108"/>
    </row>
    <row r="10614" spans="23:25" x14ac:dyDescent="0.25">
      <c r="W10614" s="107"/>
      <c r="X10614" s="62"/>
      <c r="Y10614" s="108"/>
    </row>
    <row r="10615" spans="23:25" x14ac:dyDescent="0.25">
      <c r="W10615" s="107"/>
      <c r="X10615" s="62"/>
      <c r="Y10615" s="108"/>
    </row>
    <row r="10616" spans="23:25" x14ac:dyDescent="0.25">
      <c r="W10616" s="107"/>
      <c r="X10616" s="62"/>
      <c r="Y10616" s="108"/>
    </row>
    <row r="10617" spans="23:25" x14ac:dyDescent="0.25">
      <c r="W10617" s="107"/>
      <c r="X10617" s="62"/>
      <c r="Y10617" s="108"/>
    </row>
    <row r="10618" spans="23:25" x14ac:dyDescent="0.25">
      <c r="W10618" s="107"/>
      <c r="X10618" s="62"/>
      <c r="Y10618" s="108"/>
    </row>
    <row r="10619" spans="23:25" x14ac:dyDescent="0.25">
      <c r="W10619" s="107"/>
      <c r="X10619" s="62"/>
      <c r="Y10619" s="108"/>
    </row>
    <row r="10620" spans="23:25" x14ac:dyDescent="0.25">
      <c r="W10620" s="107"/>
      <c r="X10620" s="62"/>
      <c r="Y10620" s="108"/>
    </row>
    <row r="10621" spans="23:25" x14ac:dyDescent="0.25">
      <c r="W10621" s="107"/>
      <c r="X10621" s="62"/>
      <c r="Y10621" s="108"/>
    </row>
    <row r="10622" spans="23:25" x14ac:dyDescent="0.25">
      <c r="W10622" s="107"/>
      <c r="X10622" s="62"/>
      <c r="Y10622" s="108"/>
    </row>
    <row r="10623" spans="23:25" x14ac:dyDescent="0.25">
      <c r="W10623" s="107"/>
      <c r="X10623" s="62"/>
      <c r="Y10623" s="108"/>
    </row>
    <row r="10624" spans="23:25" x14ac:dyDescent="0.25">
      <c r="W10624" s="107"/>
      <c r="X10624" s="62"/>
      <c r="Y10624" s="108"/>
    </row>
    <row r="10625" spans="23:25" x14ac:dyDescent="0.25">
      <c r="W10625" s="107"/>
      <c r="X10625" s="62"/>
      <c r="Y10625" s="108"/>
    </row>
    <row r="10626" spans="23:25" x14ac:dyDescent="0.25">
      <c r="W10626" s="107"/>
      <c r="X10626" s="62"/>
      <c r="Y10626" s="108"/>
    </row>
    <row r="10627" spans="23:25" x14ac:dyDescent="0.25">
      <c r="W10627" s="107"/>
      <c r="X10627" s="62"/>
      <c r="Y10627" s="108"/>
    </row>
    <row r="10628" spans="23:25" x14ac:dyDescent="0.25">
      <c r="W10628" s="107"/>
      <c r="X10628" s="62"/>
      <c r="Y10628" s="108"/>
    </row>
    <row r="10629" spans="23:25" x14ac:dyDescent="0.25">
      <c r="W10629" s="107"/>
      <c r="X10629" s="62"/>
      <c r="Y10629" s="108"/>
    </row>
    <row r="10630" spans="23:25" x14ac:dyDescent="0.25">
      <c r="W10630" s="107"/>
      <c r="X10630" s="62"/>
      <c r="Y10630" s="108"/>
    </row>
    <row r="10631" spans="23:25" x14ac:dyDescent="0.25">
      <c r="W10631" s="107"/>
      <c r="X10631" s="62"/>
      <c r="Y10631" s="108"/>
    </row>
    <row r="10632" spans="23:25" x14ac:dyDescent="0.25">
      <c r="W10632" s="107"/>
      <c r="X10632" s="62"/>
      <c r="Y10632" s="108"/>
    </row>
    <row r="10633" spans="23:25" x14ac:dyDescent="0.25">
      <c r="W10633" s="107"/>
      <c r="X10633" s="62"/>
      <c r="Y10633" s="108"/>
    </row>
    <row r="10634" spans="23:25" x14ac:dyDescent="0.25">
      <c r="W10634" s="107"/>
      <c r="X10634" s="62"/>
      <c r="Y10634" s="108"/>
    </row>
    <row r="10635" spans="23:25" x14ac:dyDescent="0.25">
      <c r="W10635" s="107"/>
      <c r="X10635" s="62"/>
      <c r="Y10635" s="108"/>
    </row>
    <row r="10636" spans="23:25" x14ac:dyDescent="0.25">
      <c r="W10636" s="107"/>
      <c r="X10636" s="62"/>
      <c r="Y10636" s="108"/>
    </row>
    <row r="10637" spans="23:25" x14ac:dyDescent="0.25">
      <c r="W10637" s="107"/>
      <c r="X10637" s="62"/>
      <c r="Y10637" s="108"/>
    </row>
    <row r="10638" spans="23:25" x14ac:dyDescent="0.25">
      <c r="W10638" s="107"/>
      <c r="X10638" s="62"/>
      <c r="Y10638" s="108"/>
    </row>
    <row r="10639" spans="23:25" x14ac:dyDescent="0.25">
      <c r="W10639" s="107"/>
      <c r="X10639" s="62"/>
      <c r="Y10639" s="108"/>
    </row>
  </sheetData>
  <autoFilter ref="A1:BU626">
    <filterColumn colId="23" showButton="0"/>
  </autoFilter>
  <mergeCells count="196">
    <mergeCell ref="U383:U385"/>
    <mergeCell ref="U461:U462"/>
    <mergeCell ref="U463:U464"/>
    <mergeCell ref="U465:U466"/>
    <mergeCell ref="U468:U469"/>
    <mergeCell ref="T404:T406"/>
    <mergeCell ref="U404:U406"/>
    <mergeCell ref="U470:U471"/>
    <mergeCell ref="U473:U474"/>
    <mergeCell ref="U398:U399"/>
    <mergeCell ref="T400:T403"/>
    <mergeCell ref="U400:U403"/>
    <mergeCell ref="T398:T399"/>
    <mergeCell ref="T427:T429"/>
    <mergeCell ref="T475:T477"/>
    <mergeCell ref="U475:U477"/>
    <mergeCell ref="T463:T464"/>
    <mergeCell ref="T461:T462"/>
    <mergeCell ref="T465:T466"/>
    <mergeCell ref="U411:U422"/>
    <mergeCell ref="T499:T500"/>
    <mergeCell ref="U499:U500"/>
    <mergeCell ref="T514:T515"/>
    <mergeCell ref="U514:U515"/>
    <mergeCell ref="T478:T482"/>
    <mergeCell ref="U478:U482"/>
    <mergeCell ref="U483:U484"/>
    <mergeCell ref="T485:T488"/>
    <mergeCell ref="U485:U488"/>
    <mergeCell ref="T494:T495"/>
    <mergeCell ref="U494:U495"/>
    <mergeCell ref="T496:T497"/>
    <mergeCell ref="U496:U497"/>
    <mergeCell ref="U490:U492"/>
    <mergeCell ref="T483:T484"/>
    <mergeCell ref="T136:T138"/>
    <mergeCell ref="U136:U138"/>
    <mergeCell ref="U199:U200"/>
    <mergeCell ref="T199:T200"/>
    <mergeCell ref="U209:U210"/>
    <mergeCell ref="T209:T210"/>
    <mergeCell ref="U220:U221"/>
    <mergeCell ref="T228:T229"/>
    <mergeCell ref="U228:U229"/>
    <mergeCell ref="U270:U272"/>
    <mergeCell ref="T325:T331"/>
    <mergeCell ref="U325:U331"/>
    <mergeCell ref="T334:T335"/>
    <mergeCell ref="U334:U335"/>
    <mergeCell ref="T344:T351"/>
    <mergeCell ref="T144:T147"/>
    <mergeCell ref="U144:U147"/>
    <mergeCell ref="T148:T151"/>
    <mergeCell ref="U356:U358"/>
    <mergeCell ref="T383:T385"/>
    <mergeCell ref="U391:U392"/>
    <mergeCell ref="T377:T378"/>
    <mergeCell ref="U377:U378"/>
    <mergeCell ref="T379:T382"/>
    <mergeCell ref="T116:T119"/>
    <mergeCell ref="U82:U88"/>
    <mergeCell ref="T124:T135"/>
    <mergeCell ref="T140:T143"/>
    <mergeCell ref="U140:U143"/>
    <mergeCell ref="U124:U135"/>
    <mergeCell ref="T92:T93"/>
    <mergeCell ref="U92:U93"/>
    <mergeCell ref="U94:U96"/>
    <mergeCell ref="T180:T183"/>
    <mergeCell ref="U180:U183"/>
    <mergeCell ref="T184:T186"/>
    <mergeCell ref="U184:U186"/>
    <mergeCell ref="U194:U196"/>
    <mergeCell ref="U344:U351"/>
    <mergeCell ref="U359:U361"/>
    <mergeCell ref="T368:T370"/>
    <mergeCell ref="U371:U374"/>
    <mergeCell ref="T90:T91"/>
    <mergeCell ref="U90:U91"/>
    <mergeCell ref="O490:O492"/>
    <mergeCell ref="T41:T42"/>
    <mergeCell ref="T73:T74"/>
    <mergeCell ref="T220:T221"/>
    <mergeCell ref="T194:T196"/>
    <mergeCell ref="O55:O57"/>
    <mergeCell ref="T490:T492"/>
    <mergeCell ref="T468:T469"/>
    <mergeCell ref="T470:T471"/>
    <mergeCell ref="O194:O196"/>
    <mergeCell ref="O40:O42"/>
    <mergeCell ref="O49:O51"/>
    <mergeCell ref="O52:O54"/>
    <mergeCell ref="O43:O44"/>
    <mergeCell ref="T46:T47"/>
    <mergeCell ref="T173:T179"/>
    <mergeCell ref="T411:T422"/>
    <mergeCell ref="T391:T392"/>
    <mergeCell ref="T356:T358"/>
    <mergeCell ref="T359:T361"/>
    <mergeCell ref="T473:T474"/>
    <mergeCell ref="T375:T376"/>
    <mergeCell ref="U65:U66"/>
    <mergeCell ref="AM1:AQ1"/>
    <mergeCell ref="T1:V1"/>
    <mergeCell ref="Z1:AG1"/>
    <mergeCell ref="T77:T79"/>
    <mergeCell ref="U77:U79"/>
    <mergeCell ref="T82:T88"/>
    <mergeCell ref="T68:T69"/>
    <mergeCell ref="U68:U69"/>
    <mergeCell ref="U73:U74"/>
    <mergeCell ref="AH1:AI1"/>
    <mergeCell ref="U52:U53"/>
    <mergeCell ref="AW1:AW2"/>
    <mergeCell ref="AX1:AX2"/>
    <mergeCell ref="AY1:AY2"/>
    <mergeCell ref="AZ1:AZ2"/>
    <mergeCell ref="BA1:BA2"/>
    <mergeCell ref="AR1:AR2"/>
    <mergeCell ref="AS1:AS2"/>
    <mergeCell ref="AT1:AT2"/>
    <mergeCell ref="AU1:AU2"/>
    <mergeCell ref="AV1:AV2"/>
    <mergeCell ref="BQ1:BQ2"/>
    <mergeCell ref="BR1:BR2"/>
    <mergeCell ref="BS1:BS2"/>
    <mergeCell ref="BT1:BT2"/>
    <mergeCell ref="BU1:BU2"/>
    <mergeCell ref="BB1:BD1"/>
    <mergeCell ref="BE1:BG1"/>
    <mergeCell ref="BH1:BJ1"/>
    <mergeCell ref="BK1:BM1"/>
    <mergeCell ref="BN1:BP1"/>
    <mergeCell ref="O61:O62"/>
    <mergeCell ref="O63:O64"/>
    <mergeCell ref="Q1:Q2"/>
    <mergeCell ref="T61:T62"/>
    <mergeCell ref="T63:T64"/>
    <mergeCell ref="O46:O47"/>
    <mergeCell ref="T43:T44"/>
    <mergeCell ref="AL1:AL2"/>
    <mergeCell ref="T49:T50"/>
    <mergeCell ref="T52:T53"/>
    <mergeCell ref="T55:T56"/>
    <mergeCell ref="AJ1:AJ2"/>
    <mergeCell ref="AK1:AK2"/>
    <mergeCell ref="W1:Y1"/>
    <mergeCell ref="U43:U44"/>
    <mergeCell ref="U36:U38"/>
    <mergeCell ref="U41:U42"/>
    <mergeCell ref="U46:U47"/>
    <mergeCell ref="U49:U50"/>
    <mergeCell ref="U63:U64"/>
    <mergeCell ref="U55:U56"/>
    <mergeCell ref="U61:U62"/>
    <mergeCell ref="R1:R2"/>
    <mergeCell ref="S1:S2"/>
    <mergeCell ref="A1:A2"/>
    <mergeCell ref="B1:B2"/>
    <mergeCell ref="C1:C2"/>
    <mergeCell ref="D1:D2"/>
    <mergeCell ref="E1:E2"/>
    <mergeCell ref="K1:K2"/>
    <mergeCell ref="N1:N2"/>
    <mergeCell ref="O1:O2"/>
    <mergeCell ref="P1:P2"/>
    <mergeCell ref="L1:M1"/>
    <mergeCell ref="F1:F2"/>
    <mergeCell ref="G1:G2"/>
    <mergeCell ref="H1:H2"/>
    <mergeCell ref="I1:I2"/>
    <mergeCell ref="J1:J2"/>
    <mergeCell ref="O65:O66"/>
    <mergeCell ref="T65:T66"/>
    <mergeCell ref="T94:T96"/>
    <mergeCell ref="T97:T99"/>
    <mergeCell ref="T371:T374"/>
    <mergeCell ref="T100:T101"/>
    <mergeCell ref="U375:U376"/>
    <mergeCell ref="U100:U101"/>
    <mergeCell ref="T103:T104"/>
    <mergeCell ref="U103:U104"/>
    <mergeCell ref="T105:T106"/>
    <mergeCell ref="U105:U106"/>
    <mergeCell ref="T247:T264"/>
    <mergeCell ref="U247:U264"/>
    <mergeCell ref="T120:T121"/>
    <mergeCell ref="U120:U121"/>
    <mergeCell ref="T323:T324"/>
    <mergeCell ref="U323:U324"/>
    <mergeCell ref="U97:U99"/>
    <mergeCell ref="U116:U119"/>
    <mergeCell ref="U110:U111"/>
    <mergeCell ref="U173:U179"/>
    <mergeCell ref="T365:T366"/>
    <mergeCell ref="U148:U151"/>
  </mergeCells>
  <phoneticPr fontId="12" type="noConversion"/>
  <dataValidations disablePrompts="1" count="1">
    <dataValidation operator="equal" allowBlank="1" showErrorMessage="1" sqref="J1:J2 BB1:BB2">
      <formula1>0</formula1>
      <formula2>0</formula2>
    </dataValidation>
  </dataValidations>
  <pageMargins left="0.7" right="0.7" top="0.75" bottom="0.75" header="0.511811023622047" footer="0.511811023622047"/>
  <pageSetup paperSize="8" scale="28" orientation="landscape" horizontalDpi="300" verticalDpi="300" r:id="rId1"/>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'Internal lists'!$F$2:$F$5</xm:f>
          </x14:formula1>
          <x14:formula2>
            <xm:f>100</xm:f>
          </x14:formula2>
          <xm:sqref>AA1:AA2</xm:sqref>
        </x14:dataValidation>
        <x14:dataValidation type="list" allowBlank="1" showInputMessage="1" showErrorMessage="1">
          <x14:formula1>
            <xm:f>'Internal lists'!$G$2:$G$42</xm:f>
          </x14:formula1>
          <x14:formula2>
            <xm:f>0</xm:f>
          </x14:formula2>
          <xm:sqref>F1:F2</xm:sqref>
        </x14:dataValidation>
        <x14:dataValidation type="list" allowBlank="1" showErrorMessage="1">
          <x14:formula1>
            <xm:f>'Project definitions'!$A$2:$A$43</xm:f>
          </x14:formula1>
          <x14:formula2>
            <xm:f>0</xm:f>
          </x14:formula2>
          <xm:sqref>D1:D2</xm:sqref>
        </x14:dataValidation>
        <x14:dataValidation type="list" operator="equal" allowBlank="1" showErrorMessage="1">
          <x14:formula1>
            <xm:f>Rev!$A:$A</xm:f>
          </x14:formula1>
          <x14:formula2>
            <xm:f>0</xm:f>
          </x14:formula2>
          <xm:sqref>A1:A2</xm:sqref>
        </x14:dataValidation>
        <x14:dataValidation allowBlank="1" showErrorMessage="1">
          <x14:formula1>
            <xm:f>'Internal lists'!$E$2:$E$3</xm:f>
          </x14:formula1>
          <x14:formula2>
            <xm:f>0</xm:f>
          </x14:formula2>
          <xm:sqref>BS1:BS2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142"/>
  <sheetViews>
    <sheetView zoomScale="75" zoomScaleNormal="75" workbookViewId="0">
      <pane ySplit="4" topLeftCell="A98" activePane="bottomLeft" state="frozen"/>
      <selection pane="bottomLeft" activeCell="A128" sqref="A128"/>
    </sheetView>
  </sheetViews>
  <sheetFormatPr defaultColWidth="9.140625" defaultRowHeight="15" x14ac:dyDescent="0.25"/>
  <cols>
    <col min="1" max="1" width="14.42578125" style="22" customWidth="1"/>
    <col min="2" max="2" width="18.140625" style="22" customWidth="1"/>
    <col min="3" max="3" width="9.140625" style="22"/>
    <col min="4" max="4" width="78.85546875" style="22" customWidth="1"/>
    <col min="5" max="5" width="78.85546875" style="23" customWidth="1"/>
    <col min="6" max="1024" width="9.140625" style="23"/>
  </cols>
  <sheetData>
    <row r="1" spans="1:5" x14ac:dyDescent="0.25">
      <c r="A1" s="24" t="s">
        <v>198</v>
      </c>
    </row>
    <row r="2" spans="1:5" x14ac:dyDescent="0.25">
      <c r="A2" s="22" t="s">
        <v>199</v>
      </c>
    </row>
    <row r="4" spans="1:5" ht="15.75" customHeight="1" x14ac:dyDescent="0.25">
      <c r="A4" s="25" t="s">
        <v>200</v>
      </c>
      <c r="B4" s="267" t="s">
        <v>201</v>
      </c>
      <c r="C4" s="267"/>
      <c r="D4" s="26" t="s">
        <v>59</v>
      </c>
      <c r="E4" s="25" t="s">
        <v>202</v>
      </c>
    </row>
    <row r="5" spans="1:5" ht="38.25" customHeight="1" x14ac:dyDescent="0.25">
      <c r="A5" s="268" t="s">
        <v>203</v>
      </c>
      <c r="B5" s="268" t="s">
        <v>204</v>
      </c>
      <c r="C5" s="268"/>
      <c r="D5" s="28" t="s">
        <v>205</v>
      </c>
      <c r="E5" s="29" t="s">
        <v>206</v>
      </c>
    </row>
    <row r="6" spans="1:5" x14ac:dyDescent="0.25">
      <c r="A6" s="268"/>
      <c r="B6" s="268"/>
      <c r="C6" s="268"/>
      <c r="D6" s="28"/>
      <c r="E6" s="30"/>
    </row>
    <row r="7" spans="1:5" x14ac:dyDescent="0.25">
      <c r="A7" s="268"/>
      <c r="B7" s="268"/>
      <c r="C7" s="268"/>
      <c r="D7" s="28" t="s">
        <v>207</v>
      </c>
      <c r="E7" s="30" t="s">
        <v>208</v>
      </c>
    </row>
    <row r="8" spans="1:5" x14ac:dyDescent="0.25">
      <c r="A8" s="268"/>
      <c r="B8" s="268"/>
      <c r="C8" s="268"/>
      <c r="D8" s="28" t="s">
        <v>209</v>
      </c>
      <c r="E8" s="28" t="s">
        <v>209</v>
      </c>
    </row>
    <row r="9" spans="1:5" x14ac:dyDescent="0.25">
      <c r="A9" s="268"/>
      <c r="B9" s="268"/>
      <c r="C9" s="268"/>
      <c r="D9" s="28" t="s">
        <v>210</v>
      </c>
      <c r="E9" s="28" t="s">
        <v>210</v>
      </c>
    </row>
    <row r="10" spans="1:5" x14ac:dyDescent="0.25">
      <c r="A10" s="268"/>
      <c r="B10" s="268"/>
      <c r="C10" s="268"/>
      <c r="D10" s="28" t="s">
        <v>211</v>
      </c>
      <c r="E10" s="28" t="s">
        <v>211</v>
      </c>
    </row>
    <row r="11" spans="1:5" x14ac:dyDescent="0.25">
      <c r="A11" s="268"/>
      <c r="B11" s="268"/>
      <c r="C11" s="268"/>
      <c r="D11" s="31" t="s">
        <v>212</v>
      </c>
      <c r="E11" s="31" t="s">
        <v>212</v>
      </c>
    </row>
    <row r="12" spans="1:5" ht="39" customHeight="1" x14ac:dyDescent="0.25">
      <c r="A12" s="32" t="s">
        <v>203</v>
      </c>
      <c r="B12" s="268" t="s">
        <v>213</v>
      </c>
      <c r="C12" s="31" t="s">
        <v>103</v>
      </c>
      <c r="D12" s="31" t="s">
        <v>214</v>
      </c>
      <c r="E12" s="27" t="s">
        <v>215</v>
      </c>
    </row>
    <row r="13" spans="1:5" ht="38.25" x14ac:dyDescent="0.25">
      <c r="A13" s="32" t="s">
        <v>203</v>
      </c>
      <c r="B13" s="268"/>
      <c r="C13" s="31" t="s">
        <v>104</v>
      </c>
      <c r="D13" s="31" t="s">
        <v>216</v>
      </c>
      <c r="E13" s="27" t="s">
        <v>217</v>
      </c>
    </row>
    <row r="14" spans="1:5" ht="38.25" x14ac:dyDescent="0.25">
      <c r="A14" s="32" t="s">
        <v>203</v>
      </c>
      <c r="B14" s="268"/>
      <c r="C14" s="31" t="s">
        <v>105</v>
      </c>
      <c r="D14" s="31" t="s">
        <v>218</v>
      </c>
      <c r="E14" s="27" t="s">
        <v>219</v>
      </c>
    </row>
    <row r="15" spans="1:5" ht="38.25" x14ac:dyDescent="0.25">
      <c r="A15" s="32" t="s">
        <v>203</v>
      </c>
      <c r="B15" s="268"/>
      <c r="C15" s="31" t="s">
        <v>106</v>
      </c>
      <c r="D15" s="31" t="s">
        <v>220</v>
      </c>
      <c r="E15" s="27" t="s">
        <v>221</v>
      </c>
    </row>
    <row r="16" spans="1:5" ht="38.25" x14ac:dyDescent="0.25">
      <c r="A16" s="32" t="s">
        <v>203</v>
      </c>
      <c r="B16" s="268"/>
      <c r="C16" s="31" t="s">
        <v>107</v>
      </c>
      <c r="D16" s="31" t="s">
        <v>222</v>
      </c>
      <c r="E16" s="27" t="s">
        <v>223</v>
      </c>
    </row>
    <row r="17" spans="1:5" ht="26.25" customHeight="1" x14ac:dyDescent="0.25">
      <c r="A17" s="32" t="s">
        <v>203</v>
      </c>
      <c r="B17" s="268" t="s">
        <v>68</v>
      </c>
      <c r="C17" s="268"/>
      <c r="D17" s="31" t="s">
        <v>224</v>
      </c>
      <c r="E17" s="27" t="s">
        <v>225</v>
      </c>
    </row>
    <row r="18" spans="1:5" ht="26.25" customHeight="1" x14ac:dyDescent="0.25">
      <c r="A18" s="32" t="s">
        <v>226</v>
      </c>
      <c r="B18" s="268" t="s">
        <v>3</v>
      </c>
      <c r="C18" s="268"/>
      <c r="D18" s="31" t="s">
        <v>227</v>
      </c>
      <c r="E18" s="27" t="s">
        <v>228</v>
      </c>
    </row>
    <row r="19" spans="1:5" ht="13.5" customHeight="1" x14ac:dyDescent="0.25">
      <c r="A19" s="32" t="s">
        <v>226</v>
      </c>
      <c r="B19" s="268" t="s">
        <v>229</v>
      </c>
      <c r="C19" s="268"/>
      <c r="D19" s="31" t="s">
        <v>230</v>
      </c>
      <c r="E19" s="33" t="s">
        <v>231</v>
      </c>
    </row>
    <row r="20" spans="1:5" ht="13.5" customHeight="1" x14ac:dyDescent="0.25">
      <c r="A20" s="32" t="s">
        <v>226</v>
      </c>
      <c r="B20" s="268" t="s">
        <v>232</v>
      </c>
      <c r="C20" s="268"/>
      <c r="D20" s="31" t="s">
        <v>233</v>
      </c>
      <c r="E20" s="33" t="s">
        <v>234</v>
      </c>
    </row>
    <row r="21" spans="1:5" ht="13.5" customHeight="1" x14ac:dyDescent="0.25">
      <c r="A21" s="32" t="s">
        <v>226</v>
      </c>
      <c r="B21" s="268" t="s">
        <v>235</v>
      </c>
      <c r="C21" s="268"/>
      <c r="D21" s="31" t="s">
        <v>236</v>
      </c>
      <c r="E21" s="33" t="s">
        <v>237</v>
      </c>
    </row>
    <row r="22" spans="1:5" ht="13.5" customHeight="1" x14ac:dyDescent="0.25">
      <c r="A22" s="32" t="s">
        <v>226</v>
      </c>
      <c r="B22" s="268" t="s">
        <v>238</v>
      </c>
      <c r="C22" s="268"/>
      <c r="D22" s="31" t="s">
        <v>239</v>
      </c>
      <c r="E22" s="27" t="s">
        <v>240</v>
      </c>
    </row>
    <row r="23" spans="1:5" ht="12.75" customHeight="1" x14ac:dyDescent="0.25">
      <c r="A23" s="268" t="s">
        <v>203</v>
      </c>
      <c r="B23" s="268" t="s">
        <v>96</v>
      </c>
      <c r="C23" s="268"/>
      <c r="D23" s="28" t="s">
        <v>241</v>
      </c>
      <c r="E23" s="34" t="s">
        <v>242</v>
      </c>
    </row>
    <row r="24" spans="1:5" x14ac:dyDescent="0.25">
      <c r="A24" s="268"/>
      <c r="B24" s="268"/>
      <c r="C24" s="268"/>
      <c r="D24" s="28" t="s">
        <v>243</v>
      </c>
      <c r="E24" s="30" t="s">
        <v>244</v>
      </c>
    </row>
    <row r="25" spans="1:5" x14ac:dyDescent="0.25">
      <c r="A25" s="268"/>
      <c r="B25" s="268"/>
      <c r="C25" s="268"/>
      <c r="D25" s="28" t="s">
        <v>245</v>
      </c>
      <c r="E25" s="28" t="s">
        <v>245</v>
      </c>
    </row>
    <row r="26" spans="1:5" x14ac:dyDescent="0.25">
      <c r="A26" s="268"/>
      <c r="B26" s="268"/>
      <c r="C26" s="268"/>
      <c r="D26" s="28" t="s">
        <v>246</v>
      </c>
      <c r="E26" s="28" t="s">
        <v>246</v>
      </c>
    </row>
    <row r="27" spans="1:5" x14ac:dyDescent="0.25">
      <c r="A27" s="268"/>
      <c r="B27" s="268"/>
      <c r="C27" s="268"/>
      <c r="D27" s="28" t="s">
        <v>247</v>
      </c>
      <c r="E27" s="28" t="s">
        <v>247</v>
      </c>
    </row>
    <row r="28" spans="1:5" x14ac:dyDescent="0.25">
      <c r="A28" s="268"/>
      <c r="B28" s="268"/>
      <c r="C28" s="268"/>
      <c r="D28" s="28" t="s">
        <v>248</v>
      </c>
      <c r="E28" s="28" t="s">
        <v>248</v>
      </c>
    </row>
    <row r="29" spans="1:5" x14ac:dyDescent="0.25">
      <c r="A29" s="268"/>
      <c r="B29" s="268"/>
      <c r="C29" s="268"/>
      <c r="D29" s="28" t="s">
        <v>249</v>
      </c>
      <c r="E29" s="28" t="s">
        <v>249</v>
      </c>
    </row>
    <row r="30" spans="1:5" x14ac:dyDescent="0.25">
      <c r="A30" s="268"/>
      <c r="B30" s="268"/>
      <c r="C30" s="268"/>
      <c r="D30" s="28" t="s">
        <v>250</v>
      </c>
      <c r="E30" s="28" t="s">
        <v>250</v>
      </c>
    </row>
    <row r="31" spans="1:5" x14ac:dyDescent="0.25">
      <c r="A31" s="268"/>
      <c r="B31" s="268"/>
      <c r="C31" s="268"/>
      <c r="D31" s="28" t="s">
        <v>251</v>
      </c>
      <c r="E31" s="28" t="s">
        <v>251</v>
      </c>
    </row>
    <row r="32" spans="1:5" x14ac:dyDescent="0.25">
      <c r="A32" s="268"/>
      <c r="B32" s="268"/>
      <c r="C32" s="268"/>
      <c r="D32" s="28" t="s">
        <v>252</v>
      </c>
      <c r="E32" s="28" t="s">
        <v>252</v>
      </c>
    </row>
    <row r="33" spans="1:5" x14ac:dyDescent="0.25">
      <c r="A33" s="268"/>
      <c r="B33" s="268"/>
      <c r="C33" s="268"/>
      <c r="D33" s="28" t="s">
        <v>253</v>
      </c>
      <c r="E33" s="28" t="s">
        <v>254</v>
      </c>
    </row>
    <row r="34" spans="1:5" x14ac:dyDescent="0.25">
      <c r="A34" s="268"/>
      <c r="B34" s="268"/>
      <c r="C34" s="268"/>
      <c r="D34" s="28"/>
      <c r="E34" s="30"/>
    </row>
    <row r="35" spans="1:5" ht="25.5" x14ac:dyDescent="0.25">
      <c r="A35" s="268"/>
      <c r="B35" s="268"/>
      <c r="C35" s="268"/>
      <c r="D35" s="28" t="s">
        <v>255</v>
      </c>
      <c r="E35" s="30" t="s">
        <v>256</v>
      </c>
    </row>
    <row r="36" spans="1:5" x14ac:dyDescent="0.25">
      <c r="A36" s="268"/>
      <c r="B36" s="268"/>
      <c r="C36" s="268"/>
      <c r="D36" s="31" t="s">
        <v>257</v>
      </c>
      <c r="E36" s="35" t="s">
        <v>258</v>
      </c>
    </row>
    <row r="37" spans="1:5" ht="15.75" customHeight="1" x14ac:dyDescent="0.25">
      <c r="A37" s="32" t="s">
        <v>203</v>
      </c>
      <c r="B37" s="269" t="s">
        <v>70</v>
      </c>
      <c r="C37" s="269"/>
      <c r="D37" s="31" t="s">
        <v>259</v>
      </c>
      <c r="E37" s="33" t="s">
        <v>260</v>
      </c>
    </row>
    <row r="38" spans="1:5" ht="26.25" customHeight="1" x14ac:dyDescent="0.25">
      <c r="A38" s="32" t="s">
        <v>203</v>
      </c>
      <c r="B38" s="268" t="s">
        <v>48</v>
      </c>
      <c r="C38" s="268"/>
      <c r="D38" s="31" t="s">
        <v>261</v>
      </c>
      <c r="E38" s="27" t="s">
        <v>262</v>
      </c>
    </row>
    <row r="39" spans="1:5" ht="26.25" customHeight="1" x14ac:dyDescent="0.25">
      <c r="A39" s="32" t="s">
        <v>203</v>
      </c>
      <c r="B39" s="268" t="s">
        <v>59</v>
      </c>
      <c r="C39" s="268"/>
      <c r="D39" s="31" t="s">
        <v>263</v>
      </c>
      <c r="E39" s="27" t="s">
        <v>264</v>
      </c>
    </row>
    <row r="40" spans="1:5" ht="12.75" customHeight="1" x14ac:dyDescent="0.25">
      <c r="A40" s="268" t="s">
        <v>203</v>
      </c>
      <c r="B40" s="268" t="s">
        <v>50</v>
      </c>
      <c r="C40" s="268"/>
      <c r="D40" s="28" t="s">
        <v>265</v>
      </c>
      <c r="E40" s="34" t="s">
        <v>266</v>
      </c>
    </row>
    <row r="41" spans="1:5" x14ac:dyDescent="0.25">
      <c r="A41" s="268"/>
      <c r="B41" s="268"/>
      <c r="C41" s="268"/>
      <c r="D41" s="28" t="s">
        <v>267</v>
      </c>
      <c r="E41" s="30" t="s">
        <v>268</v>
      </c>
    </row>
    <row r="42" spans="1:5" x14ac:dyDescent="0.25">
      <c r="A42" s="268"/>
      <c r="B42" s="268"/>
      <c r="C42" s="268"/>
      <c r="D42" s="28" t="s">
        <v>269</v>
      </c>
      <c r="E42" s="30" t="s">
        <v>270</v>
      </c>
    </row>
    <row r="43" spans="1:5" x14ac:dyDescent="0.25">
      <c r="A43" s="268"/>
      <c r="B43" s="268"/>
      <c r="C43" s="268"/>
      <c r="D43" s="28" t="s">
        <v>271</v>
      </c>
      <c r="E43" s="30" t="s">
        <v>272</v>
      </c>
    </row>
    <row r="44" spans="1:5" x14ac:dyDescent="0.25">
      <c r="A44" s="268"/>
      <c r="B44" s="268"/>
      <c r="C44" s="268"/>
      <c r="D44" s="28" t="s">
        <v>273</v>
      </c>
      <c r="E44" s="30" t="s">
        <v>273</v>
      </c>
    </row>
    <row r="45" spans="1:5" ht="26.25" customHeight="1" x14ac:dyDescent="0.25">
      <c r="A45" s="32" t="s">
        <v>203</v>
      </c>
      <c r="B45" s="268" t="s">
        <v>78</v>
      </c>
      <c r="C45" s="268"/>
      <c r="D45" s="27" t="s">
        <v>274</v>
      </c>
      <c r="E45" s="27" t="s">
        <v>275</v>
      </c>
    </row>
    <row r="46" spans="1:5" ht="25.5" x14ac:dyDescent="0.25">
      <c r="A46" s="32" t="s">
        <v>226</v>
      </c>
      <c r="B46" s="37" t="s">
        <v>276</v>
      </c>
      <c r="C46" s="38"/>
      <c r="D46" s="31" t="s">
        <v>277</v>
      </c>
      <c r="E46" s="27" t="s">
        <v>278</v>
      </c>
    </row>
    <row r="47" spans="1:5" x14ac:dyDescent="0.25">
      <c r="A47" s="32" t="s">
        <v>226</v>
      </c>
      <c r="B47" s="37" t="s">
        <v>85</v>
      </c>
      <c r="C47" s="38"/>
      <c r="D47" s="31" t="s">
        <v>279</v>
      </c>
      <c r="E47" s="27" t="s">
        <v>280</v>
      </c>
    </row>
    <row r="48" spans="1:5" x14ac:dyDescent="0.25">
      <c r="A48" s="32" t="s">
        <v>226</v>
      </c>
      <c r="B48" s="39" t="s">
        <v>281</v>
      </c>
      <c r="C48" s="31"/>
      <c r="D48" s="31" t="s">
        <v>282</v>
      </c>
      <c r="E48" s="27" t="s">
        <v>283</v>
      </c>
    </row>
    <row r="49" spans="1:5" ht="25.5" x14ac:dyDescent="0.25">
      <c r="A49" s="32" t="s">
        <v>203</v>
      </c>
      <c r="B49" s="270" t="s">
        <v>284</v>
      </c>
      <c r="C49" s="31" t="s">
        <v>56</v>
      </c>
      <c r="D49" s="31" t="s">
        <v>285</v>
      </c>
      <c r="E49" s="27" t="s">
        <v>286</v>
      </c>
    </row>
    <row r="50" spans="1:5" ht="12.75" customHeight="1" x14ac:dyDescent="0.25">
      <c r="A50" s="268" t="s">
        <v>203</v>
      </c>
      <c r="B50" s="270"/>
      <c r="C50" s="271" t="s">
        <v>108</v>
      </c>
      <c r="D50" s="40" t="s">
        <v>287</v>
      </c>
      <c r="E50" s="34" t="s">
        <v>288</v>
      </c>
    </row>
    <row r="51" spans="1:5" x14ac:dyDescent="0.25">
      <c r="A51" s="268"/>
      <c r="B51" s="270"/>
      <c r="C51" s="271"/>
      <c r="D51" s="30" t="s">
        <v>289</v>
      </c>
      <c r="E51" s="30" t="s">
        <v>290</v>
      </c>
    </row>
    <row r="52" spans="1:5" x14ac:dyDescent="0.25">
      <c r="A52" s="268"/>
      <c r="B52" s="270"/>
      <c r="C52" s="271"/>
      <c r="D52" s="30" t="s">
        <v>291</v>
      </c>
      <c r="E52" s="30" t="s">
        <v>292</v>
      </c>
    </row>
    <row r="53" spans="1:5" x14ac:dyDescent="0.25">
      <c r="A53" s="268"/>
      <c r="B53" s="270"/>
      <c r="C53" s="271"/>
      <c r="D53" s="30" t="s">
        <v>293</v>
      </c>
      <c r="E53" s="30" t="s">
        <v>294</v>
      </c>
    </row>
    <row r="54" spans="1:5" x14ac:dyDescent="0.25">
      <c r="A54" s="268"/>
      <c r="B54" s="270"/>
      <c r="C54" s="271"/>
      <c r="D54" s="28"/>
      <c r="E54" s="30"/>
    </row>
    <row r="55" spans="1:5" ht="25.5" x14ac:dyDescent="0.25">
      <c r="A55" s="268"/>
      <c r="B55" s="270"/>
      <c r="C55" s="271"/>
      <c r="D55" s="31" t="s">
        <v>295</v>
      </c>
      <c r="E55" s="32" t="s">
        <v>296</v>
      </c>
    </row>
    <row r="56" spans="1:5" ht="12.75" customHeight="1" x14ac:dyDescent="0.25">
      <c r="A56" s="268" t="s">
        <v>203</v>
      </c>
      <c r="B56" s="270"/>
      <c r="C56" s="272" t="s">
        <v>109</v>
      </c>
      <c r="D56" s="28" t="s">
        <v>297</v>
      </c>
      <c r="E56" s="34" t="s">
        <v>298</v>
      </c>
    </row>
    <row r="57" spans="1:5" x14ac:dyDescent="0.25">
      <c r="A57" s="268"/>
      <c r="B57" s="270"/>
      <c r="C57" s="272"/>
      <c r="D57" s="28" t="s">
        <v>299</v>
      </c>
      <c r="E57" s="30" t="s">
        <v>300</v>
      </c>
    </row>
    <row r="58" spans="1:5" x14ac:dyDescent="0.25">
      <c r="A58" s="268"/>
      <c r="B58" s="270"/>
      <c r="C58" s="272"/>
      <c r="D58" s="31" t="s">
        <v>301</v>
      </c>
      <c r="E58" s="35" t="s">
        <v>302</v>
      </c>
    </row>
    <row r="59" spans="1:5" ht="51.75" customHeight="1" x14ac:dyDescent="0.25">
      <c r="A59" s="32" t="s">
        <v>203</v>
      </c>
      <c r="B59" s="268" t="s">
        <v>76</v>
      </c>
      <c r="C59" s="268"/>
      <c r="D59" s="31" t="s">
        <v>303</v>
      </c>
      <c r="E59" s="36" t="s">
        <v>304</v>
      </c>
    </row>
    <row r="60" spans="1:5" ht="26.25" customHeight="1" x14ac:dyDescent="0.25">
      <c r="A60" s="32" t="s">
        <v>203</v>
      </c>
      <c r="B60" s="273" t="s">
        <v>82</v>
      </c>
      <c r="C60" s="31" t="s">
        <v>56</v>
      </c>
      <c r="D60" s="31" t="s">
        <v>285</v>
      </c>
      <c r="E60" s="27" t="s">
        <v>286</v>
      </c>
    </row>
    <row r="61" spans="1:5" ht="12.75" customHeight="1" x14ac:dyDescent="0.25">
      <c r="A61" s="268" t="s">
        <v>203</v>
      </c>
      <c r="B61" s="273"/>
      <c r="C61" s="268" t="s">
        <v>108</v>
      </c>
      <c r="D61" s="40" t="s">
        <v>287</v>
      </c>
      <c r="E61" s="34" t="s">
        <v>288</v>
      </c>
    </row>
    <row r="62" spans="1:5" x14ac:dyDescent="0.25">
      <c r="A62" s="268"/>
      <c r="B62" s="268"/>
      <c r="C62" s="268"/>
      <c r="D62" s="30" t="s">
        <v>289</v>
      </c>
      <c r="E62" s="30" t="s">
        <v>290</v>
      </c>
    </row>
    <row r="63" spans="1:5" x14ac:dyDescent="0.25">
      <c r="A63" s="268"/>
      <c r="B63" s="268"/>
      <c r="C63" s="268"/>
      <c r="D63" s="30" t="s">
        <v>291</v>
      </c>
      <c r="E63" s="30" t="s">
        <v>292</v>
      </c>
    </row>
    <row r="64" spans="1:5" x14ac:dyDescent="0.25">
      <c r="A64" s="268"/>
      <c r="B64" s="268"/>
      <c r="C64" s="268"/>
      <c r="D64" s="30" t="s">
        <v>293</v>
      </c>
      <c r="E64" s="30" t="s">
        <v>294</v>
      </c>
    </row>
    <row r="65" spans="1:5" x14ac:dyDescent="0.25">
      <c r="A65" s="268"/>
      <c r="B65" s="268"/>
      <c r="C65" s="268"/>
      <c r="D65" s="28"/>
      <c r="E65" s="30"/>
    </row>
    <row r="66" spans="1:5" ht="25.5" x14ac:dyDescent="0.25">
      <c r="A66" s="268"/>
      <c r="B66" s="273"/>
      <c r="C66" s="268"/>
      <c r="D66" s="31" t="s">
        <v>295</v>
      </c>
      <c r="E66" s="32" t="s">
        <v>296</v>
      </c>
    </row>
    <row r="67" spans="1:5" ht="12.75" customHeight="1" x14ac:dyDescent="0.25">
      <c r="A67" s="268" t="s">
        <v>203</v>
      </c>
      <c r="B67" s="273"/>
      <c r="C67" s="268" t="s">
        <v>109</v>
      </c>
      <c r="D67" s="28" t="s">
        <v>297</v>
      </c>
      <c r="E67" s="34" t="s">
        <v>298</v>
      </c>
    </row>
    <row r="68" spans="1:5" x14ac:dyDescent="0.25">
      <c r="A68" s="268"/>
      <c r="B68" s="268"/>
      <c r="C68" s="268"/>
      <c r="D68" s="28" t="s">
        <v>299</v>
      </c>
      <c r="E68" s="30" t="s">
        <v>300</v>
      </c>
    </row>
    <row r="69" spans="1:5" x14ac:dyDescent="0.25">
      <c r="A69" s="268"/>
      <c r="B69" s="273"/>
      <c r="C69" s="268"/>
      <c r="D69" s="31" t="s">
        <v>301</v>
      </c>
      <c r="E69" s="35" t="s">
        <v>302</v>
      </c>
    </row>
    <row r="70" spans="1:5" ht="26.25" customHeight="1" x14ac:dyDescent="0.25">
      <c r="A70" s="32" t="s">
        <v>203</v>
      </c>
      <c r="B70" s="273" t="s">
        <v>81</v>
      </c>
      <c r="C70" s="31" t="s">
        <v>56</v>
      </c>
      <c r="D70" s="31" t="s">
        <v>285</v>
      </c>
      <c r="E70" s="27" t="s">
        <v>286</v>
      </c>
    </row>
    <row r="71" spans="1:5" ht="12.75" customHeight="1" x14ac:dyDescent="0.25">
      <c r="A71" s="268" t="s">
        <v>203</v>
      </c>
      <c r="B71" s="273"/>
      <c r="C71" s="268" t="s">
        <v>108</v>
      </c>
      <c r="D71" s="40" t="s">
        <v>287</v>
      </c>
      <c r="E71" s="34" t="s">
        <v>288</v>
      </c>
    </row>
    <row r="72" spans="1:5" x14ac:dyDescent="0.25">
      <c r="A72" s="268"/>
      <c r="B72" s="268"/>
      <c r="C72" s="268"/>
      <c r="D72" s="30" t="s">
        <v>289</v>
      </c>
      <c r="E72" s="30" t="s">
        <v>290</v>
      </c>
    </row>
    <row r="73" spans="1:5" x14ac:dyDescent="0.25">
      <c r="A73" s="268"/>
      <c r="B73" s="268"/>
      <c r="C73" s="268"/>
      <c r="D73" s="30" t="s">
        <v>291</v>
      </c>
      <c r="E73" s="30" t="s">
        <v>292</v>
      </c>
    </row>
    <row r="74" spans="1:5" x14ac:dyDescent="0.25">
      <c r="A74" s="268"/>
      <c r="B74" s="268"/>
      <c r="C74" s="268"/>
      <c r="D74" s="30" t="s">
        <v>293</v>
      </c>
      <c r="E74" s="30" t="s">
        <v>294</v>
      </c>
    </row>
    <row r="75" spans="1:5" x14ac:dyDescent="0.25">
      <c r="A75" s="268"/>
      <c r="B75" s="268"/>
      <c r="C75" s="268"/>
      <c r="D75" s="28"/>
      <c r="E75" s="30"/>
    </row>
    <row r="76" spans="1:5" ht="25.5" x14ac:dyDescent="0.25">
      <c r="A76" s="268"/>
      <c r="B76" s="273"/>
      <c r="C76" s="268"/>
      <c r="D76" s="31" t="s">
        <v>295</v>
      </c>
      <c r="E76" s="32" t="s">
        <v>296</v>
      </c>
    </row>
    <row r="77" spans="1:5" ht="12.75" customHeight="1" x14ac:dyDescent="0.25">
      <c r="A77" s="268" t="s">
        <v>203</v>
      </c>
      <c r="B77" s="273"/>
      <c r="C77" s="268" t="s">
        <v>109</v>
      </c>
      <c r="D77" s="28" t="s">
        <v>297</v>
      </c>
      <c r="E77" s="34" t="s">
        <v>298</v>
      </c>
    </row>
    <row r="78" spans="1:5" x14ac:dyDescent="0.25">
      <c r="A78" s="268"/>
      <c r="B78" s="268"/>
      <c r="C78" s="268"/>
      <c r="D78" s="28" t="s">
        <v>299</v>
      </c>
      <c r="E78" s="30" t="s">
        <v>300</v>
      </c>
    </row>
    <row r="79" spans="1:5" x14ac:dyDescent="0.25">
      <c r="A79" s="268"/>
      <c r="B79" s="273"/>
      <c r="C79" s="268"/>
      <c r="D79" s="31" t="s">
        <v>301</v>
      </c>
      <c r="E79" s="35" t="s">
        <v>302</v>
      </c>
    </row>
    <row r="80" spans="1:5" ht="12.75" customHeight="1" x14ac:dyDescent="0.25">
      <c r="A80" s="268" t="s">
        <v>203</v>
      </c>
      <c r="B80" s="268" t="s">
        <v>305</v>
      </c>
      <c r="C80" s="268"/>
      <c r="D80" s="28" t="s">
        <v>306</v>
      </c>
      <c r="E80" s="34" t="s">
        <v>307</v>
      </c>
    </row>
    <row r="81" spans="1:5" x14ac:dyDescent="0.25">
      <c r="A81" s="268"/>
      <c r="B81" s="268"/>
      <c r="C81" s="268"/>
      <c r="D81" s="28" t="s">
        <v>308</v>
      </c>
      <c r="E81" s="30" t="s">
        <v>309</v>
      </c>
    </row>
    <row r="82" spans="1:5" x14ac:dyDescent="0.25">
      <c r="A82" s="268"/>
      <c r="B82" s="268"/>
      <c r="C82" s="268"/>
      <c r="D82" s="28" t="s">
        <v>310</v>
      </c>
      <c r="E82" s="30" t="s">
        <v>311</v>
      </c>
    </row>
    <row r="83" spans="1:5" x14ac:dyDescent="0.25">
      <c r="A83" s="268"/>
      <c r="B83" s="268"/>
      <c r="C83" s="268"/>
      <c r="D83" s="28" t="s">
        <v>312</v>
      </c>
      <c r="E83" s="30" t="s">
        <v>313</v>
      </c>
    </row>
    <row r="84" spans="1:5" x14ac:dyDescent="0.25">
      <c r="A84" s="268"/>
      <c r="B84" s="268"/>
      <c r="C84" s="268"/>
      <c r="D84" s="28" t="s">
        <v>314</v>
      </c>
      <c r="E84" s="30" t="s">
        <v>315</v>
      </c>
    </row>
    <row r="85" spans="1:5" x14ac:dyDescent="0.25">
      <c r="A85" s="268"/>
      <c r="B85" s="268"/>
      <c r="C85" s="268"/>
      <c r="D85" s="31" t="s">
        <v>316</v>
      </c>
      <c r="E85" s="35" t="s">
        <v>317</v>
      </c>
    </row>
    <row r="86" spans="1:5" ht="51.75" customHeight="1" x14ac:dyDescent="0.25">
      <c r="A86" s="32" t="s">
        <v>203</v>
      </c>
      <c r="B86" s="268" t="s">
        <v>74</v>
      </c>
      <c r="C86" s="268"/>
      <c r="D86" s="31" t="s">
        <v>318</v>
      </c>
      <c r="E86" s="27" t="s">
        <v>319</v>
      </c>
    </row>
    <row r="87" spans="1:5" ht="26.25" customHeight="1" x14ac:dyDescent="0.25">
      <c r="A87" s="32" t="s">
        <v>203</v>
      </c>
      <c r="B87" s="273" t="s">
        <v>83</v>
      </c>
      <c r="C87" s="31" t="s">
        <v>56</v>
      </c>
      <c r="D87" s="31" t="s">
        <v>285</v>
      </c>
      <c r="E87" s="27" t="s">
        <v>286</v>
      </c>
    </row>
    <row r="88" spans="1:5" ht="12.75" customHeight="1" x14ac:dyDescent="0.25">
      <c r="A88" s="268" t="s">
        <v>203</v>
      </c>
      <c r="B88" s="273"/>
      <c r="C88" s="268" t="s">
        <v>108</v>
      </c>
      <c r="D88" s="40" t="s">
        <v>287</v>
      </c>
      <c r="E88" s="34" t="s">
        <v>288</v>
      </c>
    </row>
    <row r="89" spans="1:5" x14ac:dyDescent="0.25">
      <c r="A89" s="268"/>
      <c r="B89" s="268"/>
      <c r="C89" s="268"/>
      <c r="D89" s="30" t="s">
        <v>289</v>
      </c>
      <c r="E89" s="30" t="s">
        <v>290</v>
      </c>
    </row>
    <row r="90" spans="1:5" x14ac:dyDescent="0.25">
      <c r="A90" s="268"/>
      <c r="B90" s="268"/>
      <c r="C90" s="268"/>
      <c r="D90" s="30" t="s">
        <v>291</v>
      </c>
      <c r="E90" s="30" t="s">
        <v>292</v>
      </c>
    </row>
    <row r="91" spans="1:5" x14ac:dyDescent="0.25">
      <c r="A91" s="268"/>
      <c r="B91" s="268"/>
      <c r="C91" s="268"/>
      <c r="D91" s="30" t="s">
        <v>293</v>
      </c>
      <c r="E91" s="30" t="s">
        <v>294</v>
      </c>
    </row>
    <row r="92" spans="1:5" x14ac:dyDescent="0.25">
      <c r="A92" s="268"/>
      <c r="B92" s="268"/>
      <c r="C92" s="268"/>
      <c r="D92" s="28"/>
      <c r="E92" s="30"/>
    </row>
    <row r="93" spans="1:5" ht="25.5" x14ac:dyDescent="0.25">
      <c r="A93" s="268"/>
      <c r="B93" s="273"/>
      <c r="C93" s="268"/>
      <c r="D93" s="31" t="s">
        <v>295</v>
      </c>
      <c r="E93" s="32" t="s">
        <v>296</v>
      </c>
    </row>
    <row r="94" spans="1:5" ht="12.75" customHeight="1" x14ac:dyDescent="0.25">
      <c r="A94" s="268" t="s">
        <v>203</v>
      </c>
      <c r="B94" s="273"/>
      <c r="C94" s="268" t="s">
        <v>109</v>
      </c>
      <c r="D94" s="28" t="s">
        <v>297</v>
      </c>
      <c r="E94" s="34" t="s">
        <v>298</v>
      </c>
    </row>
    <row r="95" spans="1:5" x14ac:dyDescent="0.25">
      <c r="A95" s="268"/>
      <c r="B95" s="268"/>
      <c r="C95" s="268"/>
      <c r="D95" s="28" t="s">
        <v>299</v>
      </c>
      <c r="E95" s="30" t="s">
        <v>300</v>
      </c>
    </row>
    <row r="96" spans="1:5" x14ac:dyDescent="0.25">
      <c r="A96" s="268"/>
      <c r="B96" s="273"/>
      <c r="C96" s="268"/>
      <c r="D96" s="31" t="s">
        <v>301</v>
      </c>
      <c r="E96" s="35" t="s">
        <v>302</v>
      </c>
    </row>
    <row r="97" spans="1:5" ht="26.25" customHeight="1" x14ac:dyDescent="0.25">
      <c r="A97" s="32" t="s">
        <v>203</v>
      </c>
      <c r="B97" s="273" t="s">
        <v>84</v>
      </c>
      <c r="C97" s="31" t="s">
        <v>56</v>
      </c>
      <c r="D97" s="31" t="s">
        <v>285</v>
      </c>
      <c r="E97" s="27" t="s">
        <v>286</v>
      </c>
    </row>
    <row r="98" spans="1:5" ht="12.75" customHeight="1" x14ac:dyDescent="0.25">
      <c r="A98" s="268" t="s">
        <v>203</v>
      </c>
      <c r="B98" s="273"/>
      <c r="C98" s="268" t="s">
        <v>108</v>
      </c>
      <c r="D98" s="40" t="s">
        <v>287</v>
      </c>
      <c r="E98" s="34" t="s">
        <v>288</v>
      </c>
    </row>
    <row r="99" spans="1:5" x14ac:dyDescent="0.25">
      <c r="A99" s="268"/>
      <c r="B99" s="268"/>
      <c r="C99" s="268"/>
      <c r="D99" s="30" t="s">
        <v>289</v>
      </c>
      <c r="E99" s="30" t="s">
        <v>290</v>
      </c>
    </row>
    <row r="100" spans="1:5" x14ac:dyDescent="0.25">
      <c r="A100" s="268"/>
      <c r="B100" s="268"/>
      <c r="C100" s="268"/>
      <c r="D100" s="30" t="s">
        <v>291</v>
      </c>
      <c r="E100" s="30" t="s">
        <v>292</v>
      </c>
    </row>
    <row r="101" spans="1:5" x14ac:dyDescent="0.25">
      <c r="A101" s="268"/>
      <c r="B101" s="268"/>
      <c r="C101" s="268"/>
      <c r="D101" s="30" t="s">
        <v>293</v>
      </c>
      <c r="E101" s="30" t="s">
        <v>294</v>
      </c>
    </row>
    <row r="102" spans="1:5" x14ac:dyDescent="0.25">
      <c r="A102" s="268"/>
      <c r="B102" s="268"/>
      <c r="C102" s="268"/>
      <c r="D102" s="28"/>
      <c r="E102" s="30"/>
    </row>
    <row r="103" spans="1:5" ht="25.5" x14ac:dyDescent="0.25">
      <c r="A103" s="268"/>
      <c r="B103" s="273"/>
      <c r="C103" s="268"/>
      <c r="D103" s="31" t="s">
        <v>295</v>
      </c>
      <c r="E103" s="32" t="s">
        <v>296</v>
      </c>
    </row>
    <row r="104" spans="1:5" ht="12.75" customHeight="1" x14ac:dyDescent="0.25">
      <c r="A104" s="268" t="s">
        <v>203</v>
      </c>
      <c r="B104" s="273"/>
      <c r="C104" s="268" t="s">
        <v>109</v>
      </c>
      <c r="D104" s="28" t="s">
        <v>297</v>
      </c>
      <c r="E104" s="34" t="s">
        <v>298</v>
      </c>
    </row>
    <row r="105" spans="1:5" x14ac:dyDescent="0.25">
      <c r="A105" s="268"/>
      <c r="B105" s="268"/>
      <c r="C105" s="268"/>
      <c r="D105" s="28" t="s">
        <v>299</v>
      </c>
      <c r="E105" s="30" t="s">
        <v>300</v>
      </c>
    </row>
    <row r="106" spans="1:5" x14ac:dyDescent="0.25">
      <c r="A106" s="268"/>
      <c r="B106" s="273"/>
      <c r="C106" s="268"/>
      <c r="D106" s="31" t="s">
        <v>301</v>
      </c>
      <c r="E106" s="35" t="s">
        <v>302</v>
      </c>
    </row>
    <row r="107" spans="1:5" ht="26.25" customHeight="1" x14ac:dyDescent="0.25">
      <c r="A107" s="32" t="s">
        <v>203</v>
      </c>
      <c r="B107" s="268" t="s">
        <v>320</v>
      </c>
      <c r="C107" s="268"/>
      <c r="D107" s="31" t="s">
        <v>321</v>
      </c>
      <c r="E107" s="27" t="s">
        <v>322</v>
      </c>
    </row>
    <row r="108" spans="1:5" ht="26.25" customHeight="1" x14ac:dyDescent="0.25">
      <c r="A108" s="32" t="s">
        <v>203</v>
      </c>
      <c r="B108" s="268" t="s">
        <v>323</v>
      </c>
      <c r="C108" s="268"/>
      <c r="D108" s="31" t="s">
        <v>324</v>
      </c>
      <c r="E108" s="27" t="s">
        <v>325</v>
      </c>
    </row>
    <row r="109" spans="1:5" ht="26.25" customHeight="1" x14ac:dyDescent="0.25">
      <c r="A109" s="32" t="s">
        <v>203</v>
      </c>
      <c r="B109" s="268" t="s">
        <v>326</v>
      </c>
      <c r="C109" s="268"/>
      <c r="D109" s="31" t="s">
        <v>327</v>
      </c>
      <c r="E109" s="27" t="s">
        <v>328</v>
      </c>
    </row>
    <row r="110" spans="1:5" ht="25.5" customHeight="1" x14ac:dyDescent="0.25">
      <c r="A110" s="268" t="s">
        <v>203</v>
      </c>
      <c r="B110" s="274" t="s">
        <v>51</v>
      </c>
      <c r="C110" s="274"/>
      <c r="D110" s="39" t="s">
        <v>329</v>
      </c>
      <c r="E110" s="29" t="s">
        <v>330</v>
      </c>
    </row>
    <row r="111" spans="1:5" x14ac:dyDescent="0.25">
      <c r="A111" s="268"/>
      <c r="B111" s="274"/>
      <c r="C111" s="274"/>
      <c r="D111" s="41"/>
      <c r="E111" s="30"/>
    </row>
    <row r="112" spans="1:5" x14ac:dyDescent="0.25">
      <c r="A112" s="268"/>
      <c r="B112" s="274"/>
      <c r="C112" s="274"/>
      <c r="D112" s="42" t="s">
        <v>331</v>
      </c>
      <c r="E112" s="30" t="s">
        <v>332</v>
      </c>
    </row>
    <row r="113" spans="1:1024" x14ac:dyDescent="0.25">
      <c r="A113" s="268"/>
      <c r="B113" s="274"/>
      <c r="C113" s="274"/>
      <c r="D113" s="42" t="s">
        <v>333</v>
      </c>
      <c r="E113" s="30" t="s">
        <v>334</v>
      </c>
    </row>
    <row r="114" spans="1:1024" x14ac:dyDescent="0.25">
      <c r="A114" s="268"/>
      <c r="B114" s="274"/>
      <c r="C114" s="274"/>
      <c r="D114" s="42" t="s">
        <v>335</v>
      </c>
      <c r="E114" s="30" t="s">
        <v>336</v>
      </c>
    </row>
    <row r="115" spans="1:1024" x14ac:dyDescent="0.25">
      <c r="A115" s="268"/>
      <c r="B115" s="274"/>
      <c r="C115" s="274"/>
      <c r="D115" s="43" t="s">
        <v>337</v>
      </c>
      <c r="E115" s="35" t="s">
        <v>338</v>
      </c>
    </row>
    <row r="116" spans="1:1024" x14ac:dyDescent="0.25">
      <c r="A116" s="27" t="s">
        <v>203</v>
      </c>
      <c r="B116" s="37" t="s">
        <v>64</v>
      </c>
      <c r="C116" s="37" t="s">
        <v>93</v>
      </c>
      <c r="D116" s="43" t="s">
        <v>339</v>
      </c>
      <c r="E116" s="35" t="s">
        <v>340</v>
      </c>
    </row>
    <row r="117" spans="1:1024" ht="28.15" customHeight="1" x14ac:dyDescent="0.25">
      <c r="A117" s="27" t="s">
        <v>203</v>
      </c>
      <c r="B117" s="37" t="s">
        <v>64</v>
      </c>
      <c r="C117" s="37" t="s">
        <v>94</v>
      </c>
      <c r="D117" s="43" t="s">
        <v>341</v>
      </c>
      <c r="E117" s="35" t="s">
        <v>342</v>
      </c>
    </row>
    <row r="118" spans="1:1024" ht="39" customHeight="1" x14ac:dyDescent="0.25">
      <c r="A118" s="44" t="s">
        <v>226</v>
      </c>
      <c r="B118" s="275" t="s">
        <v>62</v>
      </c>
      <c r="C118" s="275"/>
      <c r="D118" s="46" t="s">
        <v>343</v>
      </c>
      <c r="E118" s="45" t="s">
        <v>344</v>
      </c>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7"/>
      <c r="BS118" s="47"/>
      <c r="BT118" s="47"/>
      <c r="BU118" s="47"/>
      <c r="BV118" s="47"/>
      <c r="BW118" s="47"/>
      <c r="BX118" s="47"/>
      <c r="BY118" s="47"/>
      <c r="BZ118" s="47"/>
      <c r="CA118" s="47"/>
      <c r="CB118" s="47"/>
      <c r="CC118" s="47"/>
      <c r="CD118" s="47"/>
      <c r="CE118" s="47"/>
      <c r="CF118" s="47"/>
      <c r="CG118" s="47"/>
      <c r="CH118" s="47"/>
      <c r="CI118" s="47"/>
      <c r="CJ118" s="47"/>
      <c r="CK118" s="47"/>
      <c r="CL118" s="47"/>
      <c r="CM118" s="47"/>
      <c r="CN118" s="47"/>
      <c r="CO118" s="47"/>
      <c r="CP118" s="47"/>
      <c r="CQ118" s="47"/>
      <c r="CR118" s="47"/>
      <c r="CS118" s="47"/>
      <c r="CT118" s="47"/>
      <c r="CU118" s="47"/>
      <c r="CV118" s="47"/>
      <c r="CW118" s="47"/>
      <c r="CX118" s="47"/>
      <c r="CY118" s="47"/>
      <c r="CZ118" s="47"/>
      <c r="DA118" s="47"/>
      <c r="DB118" s="47"/>
      <c r="DC118" s="47"/>
      <c r="DD118" s="47"/>
      <c r="DE118" s="47"/>
      <c r="DF118" s="47"/>
      <c r="DG118" s="47"/>
      <c r="DH118" s="47"/>
      <c r="DI118" s="47"/>
      <c r="DJ118" s="47"/>
      <c r="DK118" s="47"/>
      <c r="DL118" s="47"/>
      <c r="DM118" s="47"/>
      <c r="DN118" s="47"/>
      <c r="DO118" s="47"/>
      <c r="DP118" s="47"/>
      <c r="DQ118" s="47"/>
      <c r="DR118" s="47"/>
      <c r="DS118" s="47"/>
      <c r="DT118" s="47"/>
      <c r="DU118" s="47"/>
      <c r="DV118" s="47"/>
      <c r="DW118" s="47"/>
      <c r="DX118" s="47"/>
      <c r="DY118" s="47"/>
      <c r="DZ118" s="47"/>
      <c r="EA118" s="47"/>
      <c r="EB118" s="47"/>
      <c r="EC118" s="47"/>
      <c r="ED118" s="47"/>
      <c r="EE118" s="47"/>
      <c r="EF118" s="47"/>
      <c r="EG118" s="47"/>
      <c r="EH118" s="47"/>
      <c r="EI118" s="47"/>
      <c r="EJ118" s="47"/>
      <c r="EK118" s="47"/>
      <c r="EL118" s="47"/>
      <c r="EM118" s="47"/>
      <c r="EN118" s="47"/>
      <c r="EO118" s="47"/>
      <c r="EP118" s="47"/>
      <c r="EQ118" s="47"/>
      <c r="ER118" s="47"/>
      <c r="ES118" s="47"/>
      <c r="ET118" s="47"/>
      <c r="EU118" s="47"/>
      <c r="EV118" s="47"/>
      <c r="EW118" s="47"/>
      <c r="EX118" s="47"/>
      <c r="EY118" s="47"/>
      <c r="EZ118" s="47"/>
      <c r="FA118" s="47"/>
      <c r="FB118" s="47"/>
      <c r="FC118" s="47"/>
      <c r="FD118" s="47"/>
      <c r="FE118" s="47"/>
      <c r="FF118" s="47"/>
      <c r="FG118" s="47"/>
      <c r="FH118" s="47"/>
      <c r="FI118" s="47"/>
      <c r="FJ118" s="47"/>
      <c r="FK118" s="47"/>
      <c r="FL118" s="47"/>
      <c r="FM118" s="47"/>
      <c r="FN118" s="47"/>
      <c r="FO118" s="47"/>
      <c r="FP118" s="47"/>
      <c r="FQ118" s="47"/>
      <c r="FR118" s="47"/>
      <c r="FS118" s="47"/>
      <c r="FT118" s="47"/>
      <c r="FU118" s="47"/>
      <c r="FV118" s="47"/>
      <c r="FW118" s="47"/>
      <c r="FX118" s="47"/>
      <c r="FY118" s="47"/>
      <c r="FZ118" s="47"/>
      <c r="GA118" s="47"/>
      <c r="GB118" s="47"/>
      <c r="GC118" s="47"/>
      <c r="GD118" s="47"/>
      <c r="GE118" s="47"/>
      <c r="GF118" s="47"/>
      <c r="GG118" s="47"/>
      <c r="GH118" s="47"/>
      <c r="GI118" s="47"/>
      <c r="GJ118" s="47"/>
      <c r="GK118" s="47"/>
      <c r="GL118" s="47"/>
      <c r="GM118" s="47"/>
      <c r="GN118" s="47"/>
      <c r="GO118" s="47"/>
      <c r="GP118" s="47"/>
      <c r="GQ118" s="47"/>
      <c r="GR118" s="47"/>
      <c r="GS118" s="47"/>
      <c r="GT118" s="47"/>
      <c r="GU118" s="47"/>
      <c r="GV118" s="47"/>
      <c r="GW118" s="47"/>
      <c r="GX118" s="47"/>
      <c r="GY118" s="47"/>
      <c r="GZ118" s="47"/>
      <c r="HA118" s="47"/>
      <c r="HB118" s="47"/>
      <c r="HC118" s="47"/>
      <c r="HD118" s="47"/>
      <c r="HE118" s="47"/>
      <c r="HF118" s="47"/>
      <c r="HG118" s="47"/>
      <c r="HH118" s="47"/>
      <c r="HI118" s="47"/>
      <c r="HJ118" s="47"/>
      <c r="HK118" s="47"/>
      <c r="HL118" s="47"/>
      <c r="HM118" s="47"/>
      <c r="HN118" s="47"/>
      <c r="HO118" s="47"/>
      <c r="HP118" s="47"/>
      <c r="HQ118" s="47"/>
      <c r="HR118" s="47"/>
      <c r="HS118" s="47"/>
      <c r="HT118" s="47"/>
      <c r="HU118" s="47"/>
      <c r="HV118" s="47"/>
      <c r="HW118" s="47"/>
      <c r="HX118" s="47"/>
      <c r="HY118" s="47"/>
      <c r="HZ118" s="47"/>
      <c r="IA118" s="47"/>
      <c r="IB118" s="47"/>
      <c r="IC118" s="47"/>
      <c r="ID118" s="47"/>
      <c r="IE118" s="47"/>
      <c r="IF118" s="47"/>
      <c r="IG118" s="47"/>
      <c r="IH118" s="47"/>
      <c r="II118" s="47"/>
      <c r="IJ118" s="47"/>
      <c r="IK118" s="47"/>
      <c r="IL118" s="47"/>
      <c r="IM118" s="47"/>
      <c r="IN118" s="47"/>
      <c r="IO118" s="47"/>
      <c r="IP118" s="47"/>
      <c r="IQ118" s="47"/>
      <c r="IR118" s="47"/>
      <c r="IS118" s="47"/>
      <c r="IT118" s="47"/>
      <c r="IU118" s="47"/>
      <c r="IV118" s="47"/>
      <c r="IW118" s="44" t="s">
        <v>226</v>
      </c>
      <c r="IX118" s="275" t="s">
        <v>62</v>
      </c>
      <c r="IY118" s="275"/>
      <c r="IZ118" s="46" t="s">
        <v>343</v>
      </c>
      <c r="JA118" s="45" t="s">
        <v>344</v>
      </c>
      <c r="JB118" s="47"/>
      <c r="JC118" s="47"/>
      <c r="JD118" s="47"/>
      <c r="JE118" s="47"/>
      <c r="JF118" s="47"/>
      <c r="JG118" s="47"/>
      <c r="JH118" s="47"/>
      <c r="JI118" s="47"/>
      <c r="JJ118" s="47"/>
      <c r="JK118" s="47"/>
      <c r="JL118" s="47"/>
      <c r="JM118" s="47"/>
      <c r="JN118" s="47"/>
      <c r="JO118" s="47"/>
      <c r="JP118" s="47"/>
      <c r="JQ118" s="47"/>
      <c r="JR118" s="47"/>
      <c r="JS118" s="47"/>
      <c r="JT118" s="47"/>
      <c r="JU118" s="47"/>
      <c r="JV118" s="47"/>
      <c r="JW118" s="47"/>
      <c r="JX118" s="47"/>
      <c r="JY118" s="47"/>
      <c r="JZ118" s="47"/>
      <c r="KA118" s="47"/>
      <c r="KB118" s="47"/>
      <c r="KC118" s="47"/>
      <c r="KD118" s="47"/>
      <c r="KE118" s="47"/>
      <c r="KF118" s="47"/>
      <c r="KG118" s="47"/>
      <c r="KH118" s="47"/>
      <c r="KI118" s="47"/>
      <c r="KJ118" s="47"/>
      <c r="KK118" s="47"/>
      <c r="KL118" s="47"/>
      <c r="KM118" s="47"/>
      <c r="KN118" s="47"/>
      <c r="KO118" s="47"/>
      <c r="KP118" s="47"/>
      <c r="KQ118" s="47"/>
      <c r="KR118" s="47"/>
      <c r="KS118" s="47"/>
      <c r="KT118" s="47"/>
      <c r="KU118" s="47"/>
      <c r="KV118" s="47"/>
      <c r="KW118" s="47"/>
      <c r="KX118" s="47"/>
      <c r="KY118" s="47"/>
      <c r="KZ118" s="47"/>
      <c r="LA118" s="47"/>
      <c r="LB118" s="47"/>
      <c r="LC118" s="47"/>
      <c r="LD118" s="47"/>
      <c r="LE118" s="47"/>
      <c r="LF118" s="47"/>
      <c r="LG118" s="47"/>
      <c r="LH118" s="47"/>
      <c r="LI118" s="47"/>
      <c r="LJ118" s="47"/>
      <c r="LK118" s="47"/>
      <c r="LL118" s="47"/>
      <c r="LM118" s="47"/>
      <c r="LN118" s="47"/>
      <c r="LO118" s="47"/>
      <c r="LP118" s="47"/>
      <c r="LQ118" s="47"/>
      <c r="LR118" s="47"/>
      <c r="LS118" s="47"/>
      <c r="LT118" s="47"/>
      <c r="LU118" s="47"/>
      <c r="LV118" s="47"/>
      <c r="LW118" s="47"/>
      <c r="LX118" s="47"/>
      <c r="LY118" s="47"/>
      <c r="LZ118" s="47"/>
      <c r="MA118" s="47"/>
      <c r="MB118" s="47"/>
      <c r="MC118" s="47"/>
      <c r="MD118" s="47"/>
      <c r="ME118" s="47"/>
      <c r="MF118" s="47"/>
      <c r="MG118" s="47"/>
      <c r="MH118" s="47"/>
      <c r="MI118" s="47"/>
      <c r="MJ118" s="47"/>
      <c r="MK118" s="47"/>
      <c r="ML118" s="47"/>
      <c r="MM118" s="47"/>
      <c r="MN118" s="47"/>
      <c r="MO118" s="47"/>
      <c r="MP118" s="47"/>
      <c r="MQ118" s="47"/>
      <c r="MR118" s="47"/>
      <c r="MS118" s="47"/>
      <c r="MT118" s="47"/>
      <c r="MU118" s="47"/>
      <c r="MV118" s="47"/>
      <c r="MW118" s="47"/>
      <c r="MX118" s="47"/>
      <c r="MY118" s="47"/>
      <c r="MZ118" s="47"/>
      <c r="NA118" s="47"/>
      <c r="NB118" s="47"/>
      <c r="NC118" s="47"/>
      <c r="ND118" s="47"/>
      <c r="NE118" s="47"/>
      <c r="NF118" s="47"/>
      <c r="NG118" s="47"/>
      <c r="NH118" s="47"/>
      <c r="NI118" s="47"/>
      <c r="NJ118" s="47"/>
      <c r="NK118" s="47"/>
      <c r="NL118" s="47"/>
      <c r="NM118" s="47"/>
      <c r="NN118" s="47"/>
      <c r="NO118" s="47"/>
      <c r="NP118" s="47"/>
      <c r="NQ118" s="47"/>
      <c r="NR118" s="47"/>
      <c r="NS118" s="47"/>
      <c r="NT118" s="47"/>
      <c r="NU118" s="47"/>
      <c r="NV118" s="47"/>
      <c r="NW118" s="47"/>
      <c r="NX118" s="47"/>
      <c r="NY118" s="47"/>
      <c r="NZ118" s="47"/>
      <c r="OA118" s="47"/>
      <c r="OB118" s="47"/>
      <c r="OC118" s="47"/>
      <c r="OD118" s="47"/>
      <c r="OE118" s="47"/>
      <c r="OF118" s="47"/>
      <c r="OG118" s="47"/>
      <c r="OH118" s="47"/>
      <c r="OI118" s="47"/>
      <c r="OJ118" s="47"/>
      <c r="OK118" s="47"/>
      <c r="OL118" s="47"/>
      <c r="OM118" s="47"/>
      <c r="ON118" s="47"/>
      <c r="OO118" s="47"/>
      <c r="OP118" s="47"/>
      <c r="OQ118" s="47"/>
      <c r="OR118" s="47"/>
      <c r="OS118" s="47"/>
      <c r="OT118" s="47"/>
      <c r="OU118" s="47"/>
      <c r="OV118" s="47"/>
      <c r="OW118" s="47"/>
      <c r="OX118" s="47"/>
      <c r="OY118" s="47"/>
      <c r="OZ118" s="47"/>
      <c r="PA118" s="47"/>
      <c r="PB118" s="47"/>
      <c r="PC118" s="47"/>
      <c r="PD118" s="47"/>
      <c r="PE118" s="47"/>
      <c r="PF118" s="47"/>
      <c r="PG118" s="47"/>
      <c r="PH118" s="47"/>
      <c r="PI118" s="47"/>
      <c r="PJ118" s="47"/>
      <c r="PK118" s="47"/>
      <c r="PL118" s="47"/>
      <c r="PM118" s="47"/>
      <c r="PN118" s="47"/>
      <c r="PO118" s="47"/>
      <c r="PP118" s="47"/>
      <c r="PQ118" s="47"/>
      <c r="PR118" s="47"/>
      <c r="PS118" s="47"/>
      <c r="PT118" s="47"/>
      <c r="PU118" s="47"/>
      <c r="PV118" s="47"/>
      <c r="PW118" s="47"/>
      <c r="PX118" s="47"/>
      <c r="PY118" s="47"/>
      <c r="PZ118" s="47"/>
      <c r="QA118" s="47"/>
      <c r="QB118" s="47"/>
      <c r="QC118" s="47"/>
      <c r="QD118" s="47"/>
      <c r="QE118" s="47"/>
      <c r="QF118" s="47"/>
      <c r="QG118" s="47"/>
      <c r="QH118" s="47"/>
      <c r="QI118" s="47"/>
      <c r="QJ118" s="47"/>
      <c r="QK118" s="47"/>
      <c r="QL118" s="47"/>
      <c r="QM118" s="47"/>
      <c r="QN118" s="47"/>
      <c r="QO118" s="47"/>
      <c r="QP118" s="47"/>
      <c r="QQ118" s="47"/>
      <c r="QR118" s="47"/>
      <c r="QS118" s="47"/>
      <c r="QT118" s="47"/>
      <c r="QU118" s="47"/>
      <c r="QV118" s="47"/>
      <c r="QW118" s="47"/>
      <c r="QX118" s="47"/>
      <c r="QY118" s="47"/>
      <c r="QZ118" s="47"/>
      <c r="RA118" s="47"/>
      <c r="RB118" s="47"/>
      <c r="RC118" s="47"/>
      <c r="RD118" s="47"/>
      <c r="RE118" s="47"/>
      <c r="RF118" s="47"/>
      <c r="RG118" s="47"/>
      <c r="RH118" s="47"/>
      <c r="RI118" s="47"/>
      <c r="RJ118" s="47"/>
      <c r="RK118" s="47"/>
      <c r="RL118" s="47"/>
      <c r="RM118" s="47"/>
      <c r="RN118" s="47"/>
      <c r="RO118" s="47"/>
      <c r="RP118" s="47"/>
      <c r="RQ118" s="47"/>
      <c r="RR118" s="47"/>
      <c r="RS118" s="47"/>
      <c r="RT118" s="47"/>
      <c r="RU118" s="47"/>
      <c r="RV118" s="47"/>
      <c r="RW118" s="47"/>
      <c r="RX118" s="47"/>
      <c r="RY118" s="47"/>
      <c r="RZ118" s="47"/>
      <c r="SA118" s="47"/>
      <c r="SB118" s="47"/>
      <c r="SC118" s="47"/>
      <c r="SD118" s="47"/>
      <c r="SE118" s="47"/>
      <c r="SF118" s="47"/>
      <c r="SG118" s="47"/>
      <c r="SH118" s="47"/>
      <c r="SI118" s="47"/>
      <c r="SJ118" s="47"/>
      <c r="SK118" s="47"/>
      <c r="SL118" s="47"/>
      <c r="SM118" s="47"/>
      <c r="SN118" s="47"/>
      <c r="SO118" s="47"/>
      <c r="SP118" s="47"/>
      <c r="SQ118" s="47"/>
      <c r="SR118" s="47"/>
      <c r="SS118" s="44" t="s">
        <v>226</v>
      </c>
      <c r="ST118" s="275" t="s">
        <v>62</v>
      </c>
      <c r="SU118" s="275"/>
      <c r="SV118" s="46" t="s">
        <v>343</v>
      </c>
      <c r="SW118" s="45" t="s">
        <v>344</v>
      </c>
      <c r="SX118" s="47"/>
      <c r="SY118" s="47"/>
      <c r="SZ118" s="47"/>
      <c r="TA118" s="47"/>
      <c r="TB118" s="47"/>
      <c r="TC118" s="47"/>
      <c r="TD118" s="47"/>
      <c r="TE118" s="47"/>
      <c r="TF118" s="47"/>
      <c r="TG118" s="47"/>
      <c r="TH118" s="47"/>
      <c r="TI118" s="47"/>
      <c r="TJ118" s="47"/>
      <c r="TK118" s="47"/>
      <c r="TL118" s="47"/>
      <c r="TM118" s="47"/>
      <c r="TN118" s="47"/>
      <c r="TO118" s="47"/>
      <c r="TP118" s="47"/>
      <c r="TQ118" s="47"/>
      <c r="TR118" s="47"/>
      <c r="TS118" s="47"/>
      <c r="TT118" s="47"/>
      <c r="TU118" s="47"/>
      <c r="TV118" s="47"/>
      <c r="TW118" s="47"/>
      <c r="TX118" s="47"/>
      <c r="TY118" s="47"/>
      <c r="TZ118" s="47"/>
      <c r="UA118" s="47"/>
      <c r="UB118" s="47"/>
      <c r="UC118" s="47"/>
      <c r="UD118" s="47"/>
      <c r="UE118" s="47"/>
      <c r="UF118" s="47"/>
      <c r="UG118" s="47"/>
      <c r="UH118" s="47"/>
      <c r="UI118" s="47"/>
      <c r="UJ118" s="47"/>
      <c r="UK118" s="47"/>
      <c r="UL118" s="47"/>
      <c r="UM118" s="47"/>
      <c r="UN118" s="47"/>
      <c r="UO118" s="47"/>
      <c r="UP118" s="47"/>
      <c r="UQ118" s="47"/>
      <c r="UR118" s="47"/>
      <c r="US118" s="47"/>
      <c r="UT118" s="47"/>
      <c r="UU118" s="47"/>
      <c r="UV118" s="47"/>
      <c r="UW118" s="47"/>
      <c r="UX118" s="47"/>
      <c r="UY118" s="47"/>
      <c r="UZ118" s="47"/>
      <c r="VA118" s="47"/>
      <c r="VB118" s="47"/>
      <c r="VC118" s="47"/>
      <c r="VD118" s="47"/>
      <c r="VE118" s="47"/>
      <c r="VF118" s="47"/>
      <c r="VG118" s="47"/>
      <c r="VH118" s="47"/>
      <c r="VI118" s="47"/>
      <c r="VJ118" s="47"/>
      <c r="VK118" s="47"/>
      <c r="VL118" s="47"/>
      <c r="VM118" s="47"/>
      <c r="VN118" s="47"/>
      <c r="VO118" s="47"/>
      <c r="VP118" s="47"/>
      <c r="VQ118" s="47"/>
      <c r="VR118" s="47"/>
      <c r="VS118" s="47"/>
      <c r="VT118" s="47"/>
      <c r="VU118" s="47"/>
      <c r="VV118" s="47"/>
      <c r="VW118" s="47"/>
      <c r="VX118" s="47"/>
      <c r="VY118" s="47"/>
      <c r="VZ118" s="47"/>
      <c r="WA118" s="47"/>
      <c r="WB118" s="47"/>
      <c r="WC118" s="47"/>
      <c r="WD118" s="47"/>
      <c r="WE118" s="47"/>
      <c r="WF118" s="47"/>
      <c r="WG118" s="47"/>
      <c r="WH118" s="47"/>
      <c r="WI118" s="47"/>
      <c r="WJ118" s="47"/>
      <c r="WK118" s="47"/>
      <c r="WL118" s="47"/>
      <c r="WM118" s="47"/>
      <c r="WN118" s="47"/>
      <c r="WO118" s="47"/>
      <c r="WP118" s="47"/>
      <c r="WQ118" s="47"/>
      <c r="WR118" s="47"/>
      <c r="WS118" s="47"/>
      <c r="WT118" s="47"/>
      <c r="WU118" s="47"/>
      <c r="WV118" s="47"/>
      <c r="WW118" s="47"/>
      <c r="WX118" s="47"/>
      <c r="WY118" s="47"/>
      <c r="WZ118" s="47"/>
      <c r="XA118" s="47"/>
      <c r="XB118" s="47"/>
      <c r="XC118" s="47"/>
      <c r="XD118" s="47"/>
      <c r="XE118" s="47"/>
      <c r="XF118" s="47"/>
      <c r="XG118" s="47"/>
      <c r="XH118" s="47"/>
      <c r="XI118" s="47"/>
      <c r="XJ118" s="47"/>
      <c r="XK118" s="47"/>
      <c r="XL118" s="47"/>
      <c r="XM118" s="47"/>
      <c r="XN118" s="47"/>
      <c r="XO118" s="47"/>
      <c r="XP118" s="47"/>
      <c r="XQ118" s="47"/>
      <c r="XR118" s="47"/>
      <c r="XS118" s="47"/>
      <c r="XT118" s="47"/>
      <c r="XU118" s="47"/>
      <c r="XV118" s="47"/>
      <c r="XW118" s="47"/>
      <c r="XX118" s="47"/>
      <c r="XY118" s="47"/>
      <c r="XZ118" s="47"/>
      <c r="YA118" s="47"/>
      <c r="YB118" s="47"/>
      <c r="YC118" s="47"/>
      <c r="YD118" s="47"/>
      <c r="YE118" s="47"/>
      <c r="YF118" s="47"/>
      <c r="YG118" s="47"/>
      <c r="YH118" s="47"/>
      <c r="YI118" s="47"/>
      <c r="YJ118" s="47"/>
      <c r="YK118" s="47"/>
      <c r="YL118" s="47"/>
      <c r="YM118" s="47"/>
      <c r="YN118" s="47"/>
      <c r="YO118" s="47"/>
      <c r="YP118" s="47"/>
      <c r="YQ118" s="47"/>
      <c r="YR118" s="47"/>
      <c r="YS118" s="47"/>
      <c r="YT118" s="47"/>
      <c r="YU118" s="47"/>
      <c r="YV118" s="47"/>
      <c r="YW118" s="47"/>
      <c r="YX118" s="47"/>
      <c r="YY118" s="47"/>
      <c r="YZ118" s="47"/>
      <c r="ZA118" s="47"/>
      <c r="ZB118" s="47"/>
      <c r="ZC118" s="47"/>
      <c r="ZD118" s="47"/>
      <c r="ZE118" s="47"/>
      <c r="ZF118" s="47"/>
      <c r="ZG118" s="47"/>
      <c r="ZH118" s="47"/>
      <c r="ZI118" s="47"/>
      <c r="ZJ118" s="47"/>
      <c r="ZK118" s="47"/>
      <c r="ZL118" s="47"/>
      <c r="ZM118" s="47"/>
      <c r="ZN118" s="47"/>
      <c r="ZO118" s="47"/>
      <c r="ZP118" s="47"/>
      <c r="ZQ118" s="47"/>
      <c r="ZR118" s="47"/>
      <c r="ZS118" s="47"/>
      <c r="ZT118" s="47"/>
      <c r="ZU118" s="47"/>
      <c r="ZV118" s="47"/>
      <c r="ZW118" s="47"/>
      <c r="ZX118" s="47"/>
      <c r="ZY118" s="47"/>
      <c r="ZZ118" s="47"/>
      <c r="AAA118" s="47"/>
      <c r="AAB118" s="47"/>
      <c r="AAC118" s="47"/>
      <c r="AAD118" s="47"/>
      <c r="AAE118" s="47"/>
      <c r="AAF118" s="47"/>
      <c r="AAG118" s="47"/>
      <c r="AAH118" s="47"/>
      <c r="AAI118" s="47"/>
      <c r="AAJ118" s="47"/>
      <c r="AAK118" s="47"/>
      <c r="AAL118" s="47"/>
      <c r="AAM118" s="47"/>
      <c r="AAN118" s="47"/>
      <c r="AAO118" s="47"/>
      <c r="AAP118" s="47"/>
      <c r="AAQ118" s="47"/>
      <c r="AAR118" s="47"/>
      <c r="AAS118" s="47"/>
      <c r="AAT118" s="47"/>
      <c r="AAU118" s="47"/>
      <c r="AAV118" s="47"/>
      <c r="AAW118" s="47"/>
      <c r="AAX118" s="47"/>
      <c r="AAY118" s="47"/>
      <c r="AAZ118" s="47"/>
      <c r="ABA118" s="47"/>
      <c r="ABB118" s="47"/>
      <c r="ABC118" s="47"/>
      <c r="ABD118" s="47"/>
      <c r="ABE118" s="47"/>
      <c r="ABF118" s="47"/>
      <c r="ABG118" s="47"/>
      <c r="ABH118" s="47"/>
      <c r="ABI118" s="47"/>
      <c r="ABJ118" s="47"/>
      <c r="ABK118" s="47"/>
      <c r="ABL118" s="47"/>
      <c r="ABM118" s="47"/>
      <c r="ABN118" s="47"/>
      <c r="ABO118" s="47"/>
      <c r="ABP118" s="47"/>
      <c r="ABQ118" s="47"/>
      <c r="ABR118" s="47"/>
      <c r="ABS118" s="47"/>
      <c r="ABT118" s="47"/>
      <c r="ABU118" s="47"/>
      <c r="ABV118" s="47"/>
      <c r="ABW118" s="47"/>
      <c r="ABX118" s="47"/>
      <c r="ABY118" s="47"/>
      <c r="ABZ118" s="47"/>
      <c r="ACA118" s="47"/>
      <c r="ACB118" s="47"/>
      <c r="ACC118" s="47"/>
      <c r="ACD118" s="47"/>
      <c r="ACE118" s="47"/>
      <c r="ACF118" s="47"/>
      <c r="ACG118" s="47"/>
      <c r="ACH118" s="47"/>
      <c r="ACI118" s="47"/>
      <c r="ACJ118" s="47"/>
      <c r="ACK118" s="47"/>
      <c r="ACL118" s="47"/>
      <c r="ACM118" s="47"/>
      <c r="ACN118" s="47"/>
      <c r="ACO118" s="44" t="s">
        <v>226</v>
      </c>
      <c r="ACP118" s="275" t="s">
        <v>62</v>
      </c>
      <c r="ACQ118" s="275"/>
      <c r="ACR118" s="46" t="s">
        <v>343</v>
      </c>
      <c r="ACS118" s="45" t="s">
        <v>344</v>
      </c>
      <c r="ACT118" s="47"/>
      <c r="ACU118" s="47"/>
      <c r="ACV118" s="47"/>
      <c r="ACW118" s="47"/>
      <c r="ACX118" s="47"/>
      <c r="ACY118" s="47"/>
      <c r="ACZ118" s="47"/>
      <c r="ADA118" s="47"/>
      <c r="ADB118" s="47"/>
      <c r="ADC118" s="47"/>
      <c r="ADD118" s="47"/>
      <c r="ADE118" s="47"/>
      <c r="ADF118" s="47"/>
      <c r="ADG118" s="47"/>
      <c r="ADH118" s="47"/>
      <c r="ADI118" s="47"/>
      <c r="ADJ118" s="47"/>
      <c r="ADK118" s="47"/>
      <c r="ADL118" s="47"/>
      <c r="ADM118" s="47"/>
      <c r="ADN118" s="47"/>
      <c r="ADO118" s="47"/>
      <c r="ADP118" s="47"/>
      <c r="ADQ118" s="47"/>
      <c r="ADR118" s="47"/>
      <c r="ADS118" s="47"/>
      <c r="ADT118" s="47"/>
      <c r="ADU118" s="47"/>
      <c r="ADV118" s="47"/>
      <c r="ADW118" s="47"/>
      <c r="ADX118" s="47"/>
      <c r="ADY118" s="47"/>
      <c r="ADZ118" s="47"/>
      <c r="AEA118" s="47"/>
      <c r="AEB118" s="47"/>
      <c r="AEC118" s="47"/>
      <c r="AED118" s="47"/>
      <c r="AEE118" s="47"/>
      <c r="AEF118" s="47"/>
      <c r="AEG118" s="47"/>
      <c r="AEH118" s="47"/>
      <c r="AEI118" s="47"/>
      <c r="AEJ118" s="47"/>
      <c r="AEK118" s="47"/>
      <c r="AEL118" s="47"/>
      <c r="AEM118" s="47"/>
      <c r="AEN118" s="47"/>
      <c r="AEO118" s="47"/>
      <c r="AEP118" s="47"/>
      <c r="AEQ118" s="47"/>
      <c r="AER118" s="47"/>
      <c r="AES118" s="47"/>
      <c r="AET118" s="47"/>
      <c r="AEU118" s="47"/>
      <c r="AEV118" s="47"/>
      <c r="AEW118" s="47"/>
      <c r="AEX118" s="47"/>
      <c r="AEY118" s="47"/>
      <c r="AEZ118" s="47"/>
      <c r="AFA118" s="47"/>
      <c r="AFB118" s="47"/>
      <c r="AFC118" s="47"/>
      <c r="AFD118" s="47"/>
      <c r="AFE118" s="47"/>
      <c r="AFF118" s="47"/>
      <c r="AFG118" s="47"/>
      <c r="AFH118" s="47"/>
      <c r="AFI118" s="47"/>
      <c r="AFJ118" s="47"/>
      <c r="AFK118" s="47"/>
      <c r="AFL118" s="47"/>
      <c r="AFM118" s="47"/>
      <c r="AFN118" s="47"/>
      <c r="AFO118" s="47"/>
      <c r="AFP118" s="47"/>
      <c r="AFQ118" s="47"/>
      <c r="AFR118" s="47"/>
      <c r="AFS118" s="47"/>
      <c r="AFT118" s="47"/>
      <c r="AFU118" s="47"/>
      <c r="AFV118" s="47"/>
      <c r="AFW118" s="47"/>
      <c r="AFX118" s="47"/>
      <c r="AFY118" s="47"/>
      <c r="AFZ118" s="47"/>
      <c r="AGA118" s="47"/>
      <c r="AGB118" s="47"/>
      <c r="AGC118" s="47"/>
      <c r="AGD118" s="47"/>
      <c r="AGE118" s="47"/>
      <c r="AGF118" s="47"/>
      <c r="AGG118" s="47"/>
      <c r="AGH118" s="47"/>
      <c r="AGI118" s="47"/>
      <c r="AGJ118" s="47"/>
      <c r="AGK118" s="47"/>
      <c r="AGL118" s="47"/>
      <c r="AGM118" s="47"/>
      <c r="AGN118" s="47"/>
      <c r="AGO118" s="47"/>
      <c r="AGP118" s="47"/>
      <c r="AGQ118" s="47"/>
      <c r="AGR118" s="47"/>
      <c r="AGS118" s="47"/>
      <c r="AGT118" s="47"/>
      <c r="AGU118" s="47"/>
      <c r="AGV118" s="47"/>
      <c r="AGW118" s="47"/>
      <c r="AGX118" s="47"/>
      <c r="AGY118" s="47"/>
      <c r="AGZ118" s="47"/>
      <c r="AHA118" s="47"/>
      <c r="AHB118" s="47"/>
      <c r="AHC118" s="47"/>
      <c r="AHD118" s="47"/>
      <c r="AHE118" s="47"/>
      <c r="AHF118" s="47"/>
      <c r="AHG118" s="47"/>
      <c r="AHH118" s="47"/>
      <c r="AHI118" s="47"/>
      <c r="AHJ118" s="47"/>
      <c r="AHK118" s="47"/>
      <c r="AHL118" s="47"/>
      <c r="AHM118" s="47"/>
      <c r="AHN118" s="47"/>
      <c r="AHO118" s="47"/>
      <c r="AHP118" s="47"/>
      <c r="AHQ118" s="47"/>
      <c r="AHR118" s="47"/>
      <c r="AHS118" s="47"/>
      <c r="AHT118" s="47"/>
      <c r="AHU118" s="47"/>
      <c r="AHV118" s="47"/>
      <c r="AHW118" s="47"/>
      <c r="AHX118" s="47"/>
      <c r="AHY118" s="47"/>
      <c r="AHZ118" s="47"/>
      <c r="AIA118" s="47"/>
      <c r="AIB118" s="47"/>
      <c r="AIC118" s="47"/>
      <c r="AID118" s="47"/>
      <c r="AIE118" s="47"/>
      <c r="AIF118" s="47"/>
      <c r="AIG118" s="47"/>
      <c r="AIH118" s="47"/>
      <c r="AII118" s="47"/>
      <c r="AIJ118" s="47"/>
      <c r="AIK118" s="47"/>
      <c r="AIL118" s="47"/>
      <c r="AIM118" s="47"/>
      <c r="AIN118" s="47"/>
      <c r="AIO118" s="47"/>
      <c r="AIP118" s="47"/>
      <c r="AIQ118" s="47"/>
      <c r="AIR118" s="47"/>
      <c r="AIS118" s="47"/>
      <c r="AIT118" s="47"/>
      <c r="AIU118" s="47"/>
      <c r="AIV118" s="47"/>
      <c r="AIW118" s="47"/>
      <c r="AIX118" s="47"/>
      <c r="AIY118" s="47"/>
      <c r="AIZ118" s="47"/>
      <c r="AJA118" s="47"/>
      <c r="AJB118" s="47"/>
      <c r="AJC118" s="47"/>
      <c r="AJD118" s="47"/>
      <c r="AJE118" s="47"/>
      <c r="AJF118" s="47"/>
      <c r="AJG118" s="47"/>
      <c r="AJH118" s="47"/>
      <c r="AJI118" s="47"/>
      <c r="AJJ118" s="47"/>
      <c r="AJK118" s="47"/>
      <c r="AJL118" s="47"/>
      <c r="AJM118" s="47"/>
      <c r="AJN118" s="47"/>
      <c r="AJO118" s="47"/>
      <c r="AJP118" s="47"/>
      <c r="AJQ118" s="47"/>
      <c r="AJR118" s="47"/>
      <c r="AJS118" s="47"/>
      <c r="AJT118" s="47"/>
      <c r="AJU118" s="47"/>
      <c r="AJV118" s="47"/>
      <c r="AJW118" s="47"/>
      <c r="AJX118" s="47"/>
      <c r="AJY118" s="47"/>
      <c r="AJZ118" s="47"/>
      <c r="AKA118" s="47"/>
      <c r="AKB118" s="47"/>
      <c r="AKC118" s="47"/>
      <c r="AKD118" s="47"/>
      <c r="AKE118" s="47"/>
      <c r="AKF118" s="47"/>
      <c r="AKG118" s="47"/>
      <c r="AKH118" s="47"/>
      <c r="AKI118" s="47"/>
      <c r="AKJ118" s="47"/>
      <c r="AKK118" s="47"/>
      <c r="AKL118" s="47"/>
      <c r="AKM118" s="47"/>
      <c r="AKN118" s="47"/>
      <c r="AKO118" s="47"/>
      <c r="AKP118" s="47"/>
      <c r="AKQ118" s="47"/>
      <c r="AKR118" s="47"/>
      <c r="AKS118" s="47"/>
      <c r="AKT118" s="47"/>
      <c r="AKU118" s="47"/>
      <c r="AKV118" s="47"/>
      <c r="AKW118" s="47"/>
      <c r="AKX118" s="47"/>
      <c r="AKY118" s="47"/>
      <c r="AKZ118" s="47"/>
      <c r="ALA118" s="47"/>
      <c r="ALB118" s="47"/>
      <c r="ALC118" s="47"/>
      <c r="ALD118" s="47"/>
      <c r="ALE118" s="47"/>
      <c r="ALF118" s="47"/>
      <c r="ALG118" s="47"/>
      <c r="ALH118" s="47"/>
      <c r="ALI118" s="47"/>
      <c r="ALJ118" s="47"/>
      <c r="ALK118" s="47"/>
      <c r="ALL118" s="47"/>
      <c r="ALM118" s="47"/>
      <c r="ALN118" s="47"/>
      <c r="ALO118" s="47"/>
      <c r="ALP118" s="47"/>
      <c r="ALQ118" s="47"/>
      <c r="ALR118" s="47"/>
      <c r="ALS118" s="47"/>
      <c r="ALT118" s="47"/>
      <c r="ALU118" s="47"/>
      <c r="ALV118" s="47"/>
      <c r="ALW118" s="47"/>
      <c r="ALX118" s="47"/>
      <c r="ALY118" s="47"/>
      <c r="ALZ118" s="47"/>
      <c r="AMA118" s="47"/>
      <c r="AMB118" s="47"/>
      <c r="AMC118" s="47"/>
      <c r="AMD118" s="47"/>
      <c r="AME118" s="47"/>
      <c r="AMF118" s="47"/>
      <c r="AMG118" s="47"/>
      <c r="AMH118" s="47"/>
      <c r="AMI118" s="47"/>
      <c r="AMJ118" s="47"/>
    </row>
    <row r="119" spans="1:1024" ht="39" customHeight="1" x14ac:dyDescent="0.25">
      <c r="A119" s="32" t="s">
        <v>203</v>
      </c>
      <c r="B119" s="268" t="s">
        <v>345</v>
      </c>
      <c r="C119" s="268"/>
      <c r="D119" s="31" t="s">
        <v>346</v>
      </c>
      <c r="E119" s="27" t="s">
        <v>347</v>
      </c>
    </row>
    <row r="120" spans="1:1024" ht="13.5" customHeight="1" x14ac:dyDescent="0.25">
      <c r="A120" s="32" t="s">
        <v>203</v>
      </c>
      <c r="B120" s="268" t="s">
        <v>348</v>
      </c>
      <c r="C120" s="31" t="s">
        <v>101</v>
      </c>
      <c r="D120" s="31" t="s">
        <v>349</v>
      </c>
      <c r="E120" s="33" t="s">
        <v>350</v>
      </c>
    </row>
    <row r="121" spans="1:1024" x14ac:dyDescent="0.25">
      <c r="A121" s="32" t="s">
        <v>203</v>
      </c>
      <c r="B121" s="268"/>
      <c r="C121" s="31" t="s">
        <v>102</v>
      </c>
      <c r="D121" s="31" t="s">
        <v>351</v>
      </c>
      <c r="E121" s="33" t="s">
        <v>352</v>
      </c>
    </row>
    <row r="122" spans="1:1024" ht="13.5" customHeight="1" x14ac:dyDescent="0.25">
      <c r="A122" s="32" t="s">
        <v>203</v>
      </c>
      <c r="B122" s="268" t="s">
        <v>353</v>
      </c>
      <c r="C122" s="268"/>
      <c r="D122" s="31" t="s">
        <v>354</v>
      </c>
      <c r="E122" s="33" t="s">
        <v>355</v>
      </c>
    </row>
    <row r="123" spans="1:1024" ht="77.25" customHeight="1" x14ac:dyDescent="0.25">
      <c r="A123" s="32" t="s">
        <v>203</v>
      </c>
      <c r="B123" s="268" t="s">
        <v>72</v>
      </c>
      <c r="C123" s="268"/>
      <c r="D123" s="31" t="s">
        <v>356</v>
      </c>
      <c r="E123" s="27" t="s">
        <v>357</v>
      </c>
    </row>
    <row r="124" spans="1:1024" ht="39" customHeight="1" x14ac:dyDescent="0.25">
      <c r="A124" s="27" t="s">
        <v>203</v>
      </c>
      <c r="B124" s="269" t="s">
        <v>57</v>
      </c>
      <c r="C124" s="269"/>
      <c r="D124" s="27" t="s">
        <v>358</v>
      </c>
      <c r="E124" s="29" t="s">
        <v>359</v>
      </c>
    </row>
    <row r="125" spans="1:1024" ht="26.25" customHeight="1" x14ac:dyDescent="0.25">
      <c r="A125" s="32" t="s">
        <v>203</v>
      </c>
      <c r="B125" s="268" t="s">
        <v>56</v>
      </c>
      <c r="C125" s="268"/>
      <c r="D125" s="27" t="s">
        <v>360</v>
      </c>
      <c r="E125" s="27" t="s">
        <v>361</v>
      </c>
    </row>
    <row r="126" spans="1:1024" ht="26.25" customHeight="1" x14ac:dyDescent="0.25">
      <c r="A126" s="32" t="s">
        <v>203</v>
      </c>
      <c r="B126" s="268" t="s">
        <v>54</v>
      </c>
      <c r="C126" s="268"/>
      <c r="D126" s="27" t="s">
        <v>362</v>
      </c>
      <c r="E126" s="27" t="s">
        <v>363</v>
      </c>
    </row>
    <row r="127" spans="1:1024" ht="26.25" customHeight="1" x14ac:dyDescent="0.25">
      <c r="A127" s="32" t="s">
        <v>203</v>
      </c>
      <c r="B127" s="268" t="s">
        <v>55</v>
      </c>
      <c r="C127" s="268"/>
      <c r="D127" s="27" t="s">
        <v>364</v>
      </c>
      <c r="E127" s="27" t="s">
        <v>365</v>
      </c>
    </row>
    <row r="128" spans="1:1024" ht="25.5" customHeight="1" x14ac:dyDescent="0.25">
      <c r="A128" s="268" t="s">
        <v>203</v>
      </c>
      <c r="B128" s="268" t="s">
        <v>53</v>
      </c>
      <c r="C128" s="268"/>
      <c r="D128" s="28" t="s">
        <v>366</v>
      </c>
      <c r="E128" s="48" t="s">
        <v>367</v>
      </c>
    </row>
    <row r="129" spans="1:5" x14ac:dyDescent="0.25">
      <c r="A129" s="268"/>
      <c r="B129" s="268"/>
      <c r="C129" s="268"/>
      <c r="D129" s="28"/>
      <c r="E129" s="30"/>
    </row>
    <row r="130" spans="1:5" x14ac:dyDescent="0.25">
      <c r="A130" s="268"/>
      <c r="B130" s="268"/>
      <c r="C130" s="268"/>
      <c r="D130" s="28" t="s">
        <v>368</v>
      </c>
      <c r="E130" s="30" t="s">
        <v>369</v>
      </c>
    </row>
    <row r="131" spans="1:5" x14ac:dyDescent="0.25">
      <c r="A131" s="268"/>
      <c r="B131" s="268"/>
      <c r="C131" s="268"/>
      <c r="D131" s="28" t="s">
        <v>370</v>
      </c>
      <c r="E131" s="30" t="s">
        <v>371</v>
      </c>
    </row>
    <row r="132" spans="1:5" x14ac:dyDescent="0.25">
      <c r="A132" s="268"/>
      <c r="B132" s="268"/>
      <c r="C132" s="268"/>
      <c r="D132" s="28" t="s">
        <v>372</v>
      </c>
      <c r="E132" s="30" t="s">
        <v>373</v>
      </c>
    </row>
    <row r="133" spans="1:5" x14ac:dyDescent="0.25">
      <c r="A133" s="268"/>
      <c r="B133" s="268"/>
      <c r="C133" s="268"/>
      <c r="D133" s="31" t="s">
        <v>374</v>
      </c>
      <c r="E133" s="35" t="s">
        <v>375</v>
      </c>
    </row>
    <row r="134" spans="1:5" ht="13.5" customHeight="1" x14ac:dyDescent="0.25">
      <c r="A134" s="32" t="s">
        <v>226</v>
      </c>
      <c r="B134" s="268" t="s">
        <v>89</v>
      </c>
      <c r="C134" s="268"/>
      <c r="D134" s="31" t="s">
        <v>376</v>
      </c>
      <c r="E134" s="33" t="s">
        <v>377</v>
      </c>
    </row>
    <row r="135" spans="1:5" ht="13.5" customHeight="1" x14ac:dyDescent="0.25">
      <c r="A135" s="32" t="s">
        <v>203</v>
      </c>
      <c r="B135" s="268" t="s">
        <v>66</v>
      </c>
      <c r="C135" s="268"/>
      <c r="D135" s="31" t="s">
        <v>378</v>
      </c>
      <c r="E135" s="33" t="s">
        <v>379</v>
      </c>
    </row>
    <row r="136" spans="1:5" ht="39" customHeight="1" x14ac:dyDescent="0.25">
      <c r="A136" s="32" t="s">
        <v>203</v>
      </c>
      <c r="B136" s="268" t="s">
        <v>380</v>
      </c>
      <c r="C136" s="268"/>
      <c r="D136" s="31" t="s">
        <v>381</v>
      </c>
      <c r="E136" s="27" t="s">
        <v>382</v>
      </c>
    </row>
    <row r="137" spans="1:5" ht="26.25" customHeight="1" x14ac:dyDescent="0.25">
      <c r="A137" s="32" t="s">
        <v>226</v>
      </c>
      <c r="B137" s="268" t="s">
        <v>88</v>
      </c>
      <c r="C137" s="268"/>
      <c r="D137" s="31" t="s">
        <v>383</v>
      </c>
      <c r="E137" s="27" t="s">
        <v>384</v>
      </c>
    </row>
    <row r="138" spans="1:5" ht="13.5" customHeight="1" x14ac:dyDescent="0.25">
      <c r="A138" s="32" t="s">
        <v>226</v>
      </c>
      <c r="B138" s="268" t="s">
        <v>58</v>
      </c>
      <c r="C138" s="268"/>
      <c r="D138" s="31" t="s">
        <v>385</v>
      </c>
      <c r="E138" s="27" t="s">
        <v>386</v>
      </c>
    </row>
    <row r="140" spans="1:5" ht="118.5" customHeight="1" x14ac:dyDescent="0.25">
      <c r="A140" s="269" t="s">
        <v>387</v>
      </c>
      <c r="B140" s="269"/>
      <c r="C140" s="269"/>
      <c r="D140" s="269"/>
      <c r="E140" s="27" t="s">
        <v>388</v>
      </c>
    </row>
    <row r="142" spans="1:5" x14ac:dyDescent="0.25">
      <c r="A142" s="23" t="s">
        <v>389</v>
      </c>
    </row>
  </sheetData>
  <mergeCells count="72">
    <mergeCell ref="B135:C135"/>
    <mergeCell ref="B136:C136"/>
    <mergeCell ref="B137:C137"/>
    <mergeCell ref="B138:C138"/>
    <mergeCell ref="A140:D140"/>
    <mergeCell ref="B126:C126"/>
    <mergeCell ref="B127:C127"/>
    <mergeCell ref="A128:A133"/>
    <mergeCell ref="B128:C133"/>
    <mergeCell ref="B134:C134"/>
    <mergeCell ref="B120:B121"/>
    <mergeCell ref="B122:C122"/>
    <mergeCell ref="B123:C123"/>
    <mergeCell ref="B124:C124"/>
    <mergeCell ref="B125:C125"/>
    <mergeCell ref="B118:C118"/>
    <mergeCell ref="IX118:IY118"/>
    <mergeCell ref="ST118:SU118"/>
    <mergeCell ref="ACP118:ACQ118"/>
    <mergeCell ref="B119:C119"/>
    <mergeCell ref="B107:C107"/>
    <mergeCell ref="B108:C108"/>
    <mergeCell ref="B109:C109"/>
    <mergeCell ref="A110:A115"/>
    <mergeCell ref="B110:C115"/>
    <mergeCell ref="B97:B106"/>
    <mergeCell ref="A98:A103"/>
    <mergeCell ref="C98:C103"/>
    <mergeCell ref="A104:A106"/>
    <mergeCell ref="C104:C106"/>
    <mergeCell ref="A80:A85"/>
    <mergeCell ref="B80:C85"/>
    <mergeCell ref="B86:C86"/>
    <mergeCell ref="B87:B96"/>
    <mergeCell ref="A88:A93"/>
    <mergeCell ref="C88:C93"/>
    <mergeCell ref="A94:A96"/>
    <mergeCell ref="C94:C96"/>
    <mergeCell ref="B70:B79"/>
    <mergeCell ref="A71:A76"/>
    <mergeCell ref="C71:C76"/>
    <mergeCell ref="A77:A79"/>
    <mergeCell ref="C77:C79"/>
    <mergeCell ref="B59:C59"/>
    <mergeCell ref="B60:B69"/>
    <mergeCell ref="A61:A66"/>
    <mergeCell ref="C61:C66"/>
    <mergeCell ref="A67:A69"/>
    <mergeCell ref="C67:C69"/>
    <mergeCell ref="A40:A44"/>
    <mergeCell ref="B40:C44"/>
    <mergeCell ref="B45:C45"/>
    <mergeCell ref="B49:B58"/>
    <mergeCell ref="A50:A55"/>
    <mergeCell ref="C50:C55"/>
    <mergeCell ref="A56:A58"/>
    <mergeCell ref="C56:C58"/>
    <mergeCell ref="A23:A36"/>
    <mergeCell ref="B23:C36"/>
    <mergeCell ref="B37:C37"/>
    <mergeCell ref="B38:C38"/>
    <mergeCell ref="B39:C39"/>
    <mergeCell ref="B18:C18"/>
    <mergeCell ref="B19:C19"/>
    <mergeCell ref="B20:C20"/>
    <mergeCell ref="B21:C21"/>
    <mergeCell ref="B22:C22"/>
    <mergeCell ref="B4:C4"/>
    <mergeCell ref="A5:A11"/>
    <mergeCell ref="B5:C11"/>
    <mergeCell ref="B12:B16"/>
    <mergeCell ref="B17:C17"/>
  </mergeCells>
  <pageMargins left="0.7" right="0.7" top="0.75" bottom="0.75" header="0.511811023622047" footer="0.511811023622047"/>
  <pageSetup paperSize="8"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75" zoomScaleNormal="75" workbookViewId="0"/>
  </sheetViews>
  <sheetFormatPr defaultColWidth="8.85546875" defaultRowHeight="15" x14ac:dyDescent="0.25"/>
  <cols>
    <col min="1" max="1" width="9.140625" customWidth="1"/>
    <col min="2" max="2" width="12.85546875" customWidth="1"/>
    <col min="3" max="3" width="12.7109375" customWidth="1"/>
    <col min="4" max="4" width="13.140625" customWidth="1"/>
    <col min="5" max="5" width="10.140625" customWidth="1"/>
    <col min="6" max="6" width="19.140625" customWidth="1"/>
    <col min="7" max="7" width="21.140625" customWidth="1"/>
  </cols>
  <sheetData>
    <row r="1" spans="1:7" x14ac:dyDescent="0.25">
      <c r="A1" s="49" t="s">
        <v>390</v>
      </c>
      <c r="B1" s="49" t="s">
        <v>96</v>
      </c>
      <c r="C1" s="49" t="s">
        <v>391</v>
      </c>
      <c r="D1" s="49" t="s">
        <v>392</v>
      </c>
      <c r="E1" s="49" t="s">
        <v>393</v>
      </c>
      <c r="F1" s="49" t="s">
        <v>394</v>
      </c>
      <c r="G1" s="49" t="s">
        <v>52</v>
      </c>
    </row>
    <row r="2" spans="1:7" x14ac:dyDescent="0.25">
      <c r="A2" s="13" t="s">
        <v>395</v>
      </c>
      <c r="B2" s="6" t="s">
        <v>111</v>
      </c>
      <c r="C2" s="13" t="s">
        <v>173</v>
      </c>
      <c r="D2" s="13" t="s">
        <v>396</v>
      </c>
      <c r="E2" s="13" t="s">
        <v>110</v>
      </c>
      <c r="F2" s="1" t="s">
        <v>194</v>
      </c>
      <c r="G2" s="6" t="s">
        <v>185</v>
      </c>
    </row>
    <row r="3" spans="1:7" x14ac:dyDescent="0.25">
      <c r="A3" s="13" t="s">
        <v>397</v>
      </c>
      <c r="B3" s="6" t="s">
        <v>114</v>
      </c>
      <c r="C3" s="13" t="s">
        <v>112</v>
      </c>
      <c r="D3" s="13" t="s">
        <v>398</v>
      </c>
      <c r="E3" s="13" t="s">
        <v>115</v>
      </c>
      <c r="F3" s="1" t="s">
        <v>197</v>
      </c>
      <c r="G3" s="6" t="s">
        <v>181</v>
      </c>
    </row>
    <row r="4" spans="1:7" x14ac:dyDescent="0.25">
      <c r="A4" s="13" t="s">
        <v>399</v>
      </c>
      <c r="B4" s="6" t="s">
        <v>117</v>
      </c>
      <c r="C4" s="13" t="s">
        <v>116</v>
      </c>
      <c r="D4" s="13" t="s">
        <v>113</v>
      </c>
      <c r="E4" s="13"/>
      <c r="F4" s="1" t="s">
        <v>196</v>
      </c>
      <c r="G4" s="6" t="s">
        <v>182</v>
      </c>
    </row>
    <row r="5" spans="1:7" x14ac:dyDescent="0.25">
      <c r="A5" s="13"/>
      <c r="B5" s="6" t="s">
        <v>122</v>
      </c>
      <c r="C5" s="13" t="s">
        <v>180</v>
      </c>
      <c r="D5" s="13"/>
      <c r="E5" s="13"/>
      <c r="F5" s="1" t="s">
        <v>195</v>
      </c>
      <c r="G5" s="6" t="s">
        <v>184</v>
      </c>
    </row>
    <row r="6" spans="1:7" x14ac:dyDescent="0.25">
      <c r="A6" s="13"/>
      <c r="B6" s="6" t="s">
        <v>124</v>
      </c>
      <c r="C6" s="13" t="s">
        <v>400</v>
      </c>
      <c r="D6" s="13"/>
      <c r="E6" s="13"/>
      <c r="F6" s="1"/>
      <c r="G6" s="6" t="s">
        <v>401</v>
      </c>
    </row>
    <row r="7" spans="1:7" x14ac:dyDescent="0.25">
      <c r="A7" s="13"/>
      <c r="B7" s="6" t="s">
        <v>125</v>
      </c>
      <c r="C7" s="13"/>
      <c r="D7" s="13"/>
      <c r="E7" s="13"/>
      <c r="F7" s="1"/>
      <c r="G7" s="6" t="s">
        <v>402</v>
      </c>
    </row>
    <row r="8" spans="1:7" x14ac:dyDescent="0.25">
      <c r="A8" s="13"/>
      <c r="B8" s="6" t="s">
        <v>126</v>
      </c>
      <c r="C8" s="13"/>
      <c r="D8" s="13"/>
      <c r="E8" s="13"/>
      <c r="F8" s="1"/>
      <c r="G8" s="6" t="s">
        <v>183</v>
      </c>
    </row>
    <row r="9" spans="1:7" x14ac:dyDescent="0.25">
      <c r="A9" s="13"/>
      <c r="B9" s="6" t="s">
        <v>118</v>
      </c>
      <c r="C9" s="13"/>
      <c r="D9" s="13"/>
      <c r="E9" s="13"/>
      <c r="F9" s="1"/>
      <c r="G9" s="6" t="s">
        <v>403</v>
      </c>
    </row>
    <row r="10" spans="1:7" x14ac:dyDescent="0.25">
      <c r="A10" s="13"/>
      <c r="B10" s="6" t="s">
        <v>121</v>
      </c>
      <c r="C10" s="13"/>
      <c r="D10" s="13"/>
      <c r="E10" s="13"/>
      <c r="F10" s="1"/>
      <c r="G10" s="6" t="s">
        <v>171</v>
      </c>
    </row>
    <row r="11" spans="1:7" x14ac:dyDescent="0.25">
      <c r="A11" s="13"/>
      <c r="B11" s="6" t="s">
        <v>120</v>
      </c>
      <c r="C11" s="13"/>
      <c r="D11" s="13"/>
      <c r="E11" s="13"/>
      <c r="F11" s="1"/>
      <c r="G11" s="6" t="s">
        <v>177</v>
      </c>
    </row>
    <row r="12" spans="1:7" x14ac:dyDescent="0.25">
      <c r="A12" s="13"/>
      <c r="B12" s="6" t="s">
        <v>123</v>
      </c>
      <c r="C12" s="13"/>
      <c r="D12" s="13"/>
      <c r="E12" s="13"/>
      <c r="F12" s="1"/>
      <c r="G12" s="6" t="s">
        <v>404</v>
      </c>
    </row>
    <row r="13" spans="1:7" x14ac:dyDescent="0.25">
      <c r="A13" s="13"/>
      <c r="B13" s="6" t="s">
        <v>127</v>
      </c>
      <c r="C13" s="13"/>
      <c r="D13" s="13"/>
      <c r="E13" s="13"/>
      <c r="F13" s="1"/>
      <c r="G13" s="6" t="s">
        <v>405</v>
      </c>
    </row>
    <row r="14" spans="1:7" x14ac:dyDescent="0.25">
      <c r="A14" s="13"/>
      <c r="B14" s="6" t="s">
        <v>128</v>
      </c>
      <c r="C14" s="13"/>
      <c r="D14" s="13"/>
      <c r="E14" s="13"/>
      <c r="F14" s="1"/>
      <c r="G14" s="6" t="s">
        <v>406</v>
      </c>
    </row>
    <row r="15" spans="1:7" x14ac:dyDescent="0.25">
      <c r="A15" s="1"/>
      <c r="B15" s="6" t="s">
        <v>119</v>
      </c>
      <c r="C15" s="1"/>
      <c r="D15" s="1"/>
      <c r="E15" s="1"/>
      <c r="F15" s="1"/>
      <c r="G15" s="6" t="s">
        <v>407</v>
      </c>
    </row>
    <row r="16" spans="1:7" x14ac:dyDescent="0.25">
      <c r="A16" s="1"/>
      <c r="B16" s="6" t="s">
        <v>408</v>
      </c>
      <c r="C16" s="1"/>
      <c r="D16" s="1"/>
      <c r="E16" s="1"/>
      <c r="F16" s="1"/>
      <c r="G16" s="6" t="s">
        <v>409</v>
      </c>
    </row>
    <row r="17" spans="1:7" x14ac:dyDescent="0.25">
      <c r="A17" s="1"/>
      <c r="B17" s="1" t="s">
        <v>410</v>
      </c>
      <c r="C17" s="1"/>
      <c r="D17" s="1"/>
      <c r="E17" s="1"/>
      <c r="F17" s="1"/>
      <c r="G17" s="6" t="s">
        <v>192</v>
      </c>
    </row>
    <row r="18" spans="1:7" x14ac:dyDescent="0.25">
      <c r="A18" s="1"/>
      <c r="C18" s="1"/>
      <c r="D18" s="1"/>
      <c r="E18" s="1"/>
      <c r="F18" s="1"/>
      <c r="G18" s="6" t="s">
        <v>188</v>
      </c>
    </row>
    <row r="19" spans="1:7" x14ac:dyDescent="0.25">
      <c r="A19" s="1"/>
      <c r="B19" s="1"/>
      <c r="C19" s="1"/>
      <c r="D19" s="1"/>
      <c r="E19" s="1"/>
      <c r="F19" s="1"/>
      <c r="G19" s="6" t="s">
        <v>191</v>
      </c>
    </row>
    <row r="20" spans="1:7" x14ac:dyDescent="0.25">
      <c r="A20" s="1"/>
      <c r="B20" s="1"/>
      <c r="C20" s="1"/>
      <c r="D20" s="1"/>
      <c r="E20" s="1"/>
      <c r="F20" s="1"/>
      <c r="G20" s="1" t="s">
        <v>175</v>
      </c>
    </row>
    <row r="21" spans="1:7" x14ac:dyDescent="0.25">
      <c r="A21" s="1"/>
      <c r="B21" s="1"/>
      <c r="C21" s="1"/>
      <c r="D21" s="1"/>
      <c r="E21" s="1"/>
      <c r="F21" s="1"/>
      <c r="G21" s="1" t="s">
        <v>130</v>
      </c>
    </row>
    <row r="22" spans="1:7" x14ac:dyDescent="0.25">
      <c r="A22" s="1"/>
      <c r="B22" s="1"/>
      <c r="C22" s="1"/>
      <c r="D22" s="1"/>
      <c r="E22" s="1"/>
      <c r="F22" s="1"/>
      <c r="G22" s="1" t="s">
        <v>179</v>
      </c>
    </row>
    <row r="23" spans="1:7" x14ac:dyDescent="0.25">
      <c r="A23" s="1"/>
      <c r="B23" s="1"/>
      <c r="C23" s="1"/>
      <c r="D23" s="1"/>
      <c r="E23" s="1"/>
      <c r="F23" s="1"/>
      <c r="G23" s="1" t="s">
        <v>132</v>
      </c>
    </row>
    <row r="24" spans="1:7" x14ac:dyDescent="0.25">
      <c r="A24" s="1"/>
      <c r="B24" s="1"/>
      <c r="C24" s="1"/>
      <c r="D24" s="1"/>
      <c r="E24" s="1"/>
      <c r="F24" s="1"/>
      <c r="G24" s="1" t="s">
        <v>411</v>
      </c>
    </row>
    <row r="25" spans="1:7" x14ac:dyDescent="0.25">
      <c r="A25" s="1"/>
      <c r="B25" s="1"/>
      <c r="C25" s="1"/>
      <c r="D25" s="1"/>
      <c r="E25" s="1"/>
      <c r="F25" s="1"/>
      <c r="G25" s="1" t="s">
        <v>193</v>
      </c>
    </row>
    <row r="26" spans="1:7" x14ac:dyDescent="0.25">
      <c r="G26" s="1" t="s">
        <v>156</v>
      </c>
    </row>
  </sheetData>
  <pageMargins left="0.7" right="0.7" top="0.75" bottom="0.75" header="0.511811023622047" footer="0.511811023622047"/>
  <pageSetup paperSize="9" scale="62"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15275</TotalTime>
  <Application>Microsoft Excel</Application>
  <DocSecurity>0</DocSecurity>
  <ScaleCrop>false</ScaleCrop>
  <HeadingPairs>
    <vt:vector size="2" baseType="variant">
      <vt:variant>
        <vt:lpstr>Werkbladen</vt:lpstr>
      </vt:variant>
      <vt:variant>
        <vt:i4>5</vt:i4>
      </vt:variant>
    </vt:vector>
  </HeadingPairs>
  <TitlesOfParts>
    <vt:vector size="5" baseType="lpstr">
      <vt:lpstr>Rev</vt:lpstr>
      <vt:lpstr>Project definitions</vt:lpstr>
      <vt:lpstr>IO-List</vt:lpstr>
      <vt:lpstr>Help</vt:lpstr>
      <vt:lpstr>Internal lists</vt:lpstr>
    </vt:vector>
  </TitlesOfParts>
  <Company>Eekels Elektrotechniek B.V.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Slomp, Gerrie</dc:creator>
  <dc:description/>
  <cp:lastModifiedBy>Ende van der, Wouter</cp:lastModifiedBy>
  <cp:revision>474</cp:revision>
  <dcterms:created xsi:type="dcterms:W3CDTF">2018-01-17T10:07:38Z</dcterms:created>
  <dcterms:modified xsi:type="dcterms:W3CDTF">2025-05-21T14:23:24Z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